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5E0AAF5B-FB88-42BB-A8B0-CEB85867B15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Załącznik 3A" sheetId="1" r:id="rId1"/>
    <sheet name="Arkusz1" sheetId="2" r:id="rId2"/>
  </sheets>
  <definedNames>
    <definedName name="_xlnm.Print_Area" localSheetId="0">'Załącznik 3A'!$A$1:$H$66</definedName>
    <definedName name="OLE_LINK2" localSheetId="0">'Załącznik 3A'!#REF!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5" i="1" l="1"/>
  <c r="D64" i="1"/>
  <c r="D63" i="1"/>
  <c r="E55" i="1"/>
  <c r="F55" i="1" s="1"/>
  <c r="D62" i="1" s="1"/>
  <c r="D51" i="1"/>
  <c r="G12" i="2"/>
  <c r="F12" i="2"/>
  <c r="F50" i="1" l="1"/>
  <c r="F49" i="1"/>
  <c r="F51" i="1" l="1"/>
  <c r="D61" i="1" s="1"/>
  <c r="D43" i="1"/>
  <c r="G37" i="1"/>
  <c r="E25" i="1"/>
  <c r="F25" i="1" s="1"/>
  <c r="G36" i="1"/>
  <c r="G30" i="1"/>
  <c r="G31" i="1"/>
  <c r="G32" i="1"/>
  <c r="G33" i="1"/>
  <c r="G34" i="1"/>
  <c r="G35" i="1"/>
  <c r="G29" i="1"/>
  <c r="E43" i="1" l="1"/>
  <c r="E10" i="1"/>
  <c r="F10" i="1" s="1"/>
  <c r="E23" i="1" l="1"/>
  <c r="F23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3" i="1"/>
  <c r="F13" i="1" s="1"/>
  <c r="E12" i="1"/>
  <c r="F12" i="1" s="1"/>
  <c r="E11" i="1"/>
  <c r="F11" i="1" s="1"/>
  <c r="E9" i="1"/>
  <c r="F9" i="1" l="1"/>
  <c r="E14" i="1"/>
  <c r="F14" i="1" s="1"/>
  <c r="E22" i="1"/>
  <c r="F22" i="1" s="1"/>
  <c r="E24" i="1"/>
  <c r="F24" i="1" s="1"/>
  <c r="E26" i="1" l="1"/>
  <c r="D42" i="1" s="1"/>
  <c r="D44" i="1" s="1"/>
  <c r="F26" i="1"/>
  <c r="E42" i="1" l="1"/>
  <c r="E44" i="1" l="1"/>
  <c r="D60" i="1" s="1"/>
</calcChain>
</file>

<file path=xl/sharedStrings.xml><?xml version="1.0" encoding="utf-8"?>
<sst xmlns="http://schemas.openxmlformats.org/spreadsheetml/2006/main" count="96" uniqueCount="81">
  <si>
    <t>1.1.</t>
  </si>
  <si>
    <t>Lp.</t>
  </si>
  <si>
    <t>Przedmiot ubezpieczenia</t>
  </si>
  <si>
    <t>Ubezpieczenie mienia od wszystkich ryzyk</t>
  </si>
  <si>
    <t>Oferta cenowa za ubezpieczenie mienia od wszystkich ryzyk</t>
  </si>
  <si>
    <t>Ubezpieczenie odpowiedzialności cywilnej</t>
  </si>
  <si>
    <t>Oferta cenowa (stopa składki i wyliczona na jej podstawie składka roczna) za ubezpieczenie mienia od wszystkich ryzyk w okresie obowiązywania Umowy Generalnej Ubezpieczenia:</t>
  </si>
  <si>
    <t>Oferta cenowa ubezpieczenia mienia od wszystkich ryzyk (łącznie):</t>
  </si>
  <si>
    <t>Stopa składki</t>
  </si>
  <si>
    <t>Suma ubezpieczenia</t>
  </si>
  <si>
    <t xml:space="preserve">1.2. </t>
  </si>
  <si>
    <t>Koszty dodatkowe ponad sumę ubezpieczenia</t>
  </si>
  <si>
    <t>łącznie:</t>
  </si>
  <si>
    <t>1. Ubezpieczenie mienia od wszystkich ryzyk</t>
  </si>
  <si>
    <t>2. Ubezpieczenie odpowiedzialności cywilnej</t>
  </si>
  <si>
    <t>Łącznie:</t>
  </si>
  <si>
    <t>środki obrotowe</t>
  </si>
  <si>
    <t>Postanowienia dotyczące pokrycia kosztów poniesionych w celu przywrócenia uszkodzonego przedmiotu do stanu sprzed szkody</t>
  </si>
  <si>
    <t>budowle</t>
  </si>
  <si>
    <t>mienie pracownicze</t>
  </si>
  <si>
    <t>Postanowienia dotyczące pokrycia kosztów rzeczoznawców</t>
  </si>
  <si>
    <t>Postanowienia dotyczące zwiększonych kosztów działalności</t>
  </si>
  <si>
    <t xml:space="preserve">Postanowienia dotyczące sumy uzupełniającej </t>
  </si>
  <si>
    <r>
      <t>1.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0"/>
        <color indexed="8"/>
        <rFont val="Century Gothic"/>
        <family val="2"/>
        <charset val="238"/>
      </rPr>
      <t> </t>
    </r>
  </si>
  <si>
    <t>budynki</t>
  </si>
  <si>
    <t>pozostałe środki trwałe, wyposażenie, przedmioty podlegające jednorazowej amortyzacji</t>
  </si>
  <si>
    <t>sprzęt elektroniczny stacjonarny</t>
  </si>
  <si>
    <t>sprzęt elektroniczny przenośny</t>
  </si>
  <si>
    <t>elektroniczne części maszyn, urządzeń i aparatów stanowiące integralną część tych maszyn, urządzeń i aparatów, sieci komputerowe</t>
  </si>
  <si>
    <t>koszty związane z  reinstalacją i rekonfiguracją sieci komputerowej</t>
  </si>
  <si>
    <t>oprogramowanie</t>
  </si>
  <si>
    <t>Książki i czasopisma</t>
  </si>
  <si>
    <t>Eksponaty muzealne</t>
  </si>
  <si>
    <t>nakłady na adaptację pomieszczeń</t>
  </si>
  <si>
    <t xml:space="preserve">gotówka </t>
  </si>
  <si>
    <t>Telefony komórkowe</t>
  </si>
  <si>
    <t xml:space="preserve">Postanowienia dotyczące pokrycia kosztów uprzątnięcia pozostałości po szkodzie oraz kosztów zabezpieczenia mienia przed szkodą i kosztów ratownictwa </t>
  </si>
  <si>
    <t xml:space="preserve">Postanowienia dotyczące kosztów związanych z odbudową budynków i budowli zabytkowych </t>
  </si>
  <si>
    <t xml:space="preserve">Postanowienia dotyczące pokrycia kosztów identyfikacji miejsc awarii </t>
  </si>
  <si>
    <t xml:space="preserve">Postanowienia dotyczące pokrycia kosztów restytucji dokumentów </t>
  </si>
  <si>
    <t>Składka roczna</t>
  </si>
  <si>
    <t>Składka za okres obowiązywania Umowy Generalnej Ubezpieczenia</t>
  </si>
  <si>
    <t xml:space="preserve">Składka za okres obowiązywania Umowy Generalnej Ubezpieczenia </t>
  </si>
  <si>
    <t>2.</t>
  </si>
  <si>
    <t>3.</t>
  </si>
  <si>
    <t>4.</t>
  </si>
  <si>
    <t>4.1.</t>
  </si>
  <si>
    <t>4.2.</t>
  </si>
  <si>
    <t>4.3.</t>
  </si>
  <si>
    <t>4.4.</t>
  </si>
  <si>
    <t>4.5.</t>
  </si>
  <si>
    <t>6.</t>
  </si>
  <si>
    <t>7.</t>
  </si>
  <si>
    <t>8.</t>
  </si>
  <si>
    <t>9.</t>
  </si>
  <si>
    <t>10.</t>
  </si>
  <si>
    <t>11.</t>
  </si>
  <si>
    <t>budynek własność UG Radzymin</t>
  </si>
  <si>
    <r>
      <t xml:space="preserve">(pełna nazwa/firma, adres, w zależności od podmiotu: NIP /PESEL, KRS/CEiDG)
</t>
    </r>
    <r>
      <rPr>
        <b/>
        <sz val="9"/>
        <color theme="1"/>
        <rFont val="Calibri"/>
        <family val="2"/>
        <charset val="238"/>
        <scheme val="minor"/>
      </rPr>
      <t>reprezentowany przez:</t>
    </r>
    <r>
      <rPr>
        <sz val="9"/>
        <color theme="1"/>
        <rFont val="Calibri"/>
        <family val="2"/>
        <charset val="238"/>
        <scheme val="minor"/>
      </rPr>
      <t xml:space="preserve">
(imię, nazwisko, stanowisko /podstawa do reprezentacji)</t>
    </r>
  </si>
  <si>
    <t>Niniejszy plik należy opatrzyć kwalifikowanym podpisem elektronicznym, podpisem zaufanym lub podpisem osobistym przez osobę upoważnioną.</t>
  </si>
  <si>
    <t>12.</t>
  </si>
  <si>
    <t>Fotowoltaika</t>
  </si>
  <si>
    <t>Postanowienia dotyczące kosztów związanych z mieniem niedotkniętym szkodą</t>
  </si>
  <si>
    <t>Ubezpieczenie odpowiedzialności cywilnej ogólnej</t>
  </si>
  <si>
    <t>Ubezpieczenie odpowiedzialności cywilnej zawodowej</t>
  </si>
  <si>
    <t>Składka za okres obowiązywania Umowy Generalnej Ubezpieczenia + 30% możliwych doubezpieczeń</t>
  </si>
  <si>
    <t>Ogółem z prawem opcji  (do przeniesienia do oferty - pkt I)</t>
  </si>
  <si>
    <t>3. Ubezpieczenie NNW osób zatrudnionych na stanowisku kasjera</t>
  </si>
  <si>
    <t>Składka roczna za jedną osobę</t>
  </si>
  <si>
    <t>Składka roczna łączna dla 7 osób</t>
  </si>
  <si>
    <t>Ubezpieczenie NNW kasjerek</t>
  </si>
  <si>
    <t>UWAGA! Oferta cenowa stanowi maksymalną zaoferowaną cenę z uwzględnieniem 30% przewidywanego wzrostu składki z tytułu doubezpieczeń i dokonanych inwestycji</t>
  </si>
  <si>
    <t>Ubezpieczenie NNW pracowników terenowych</t>
  </si>
  <si>
    <t>Składka roczna łączna dla 20 osób</t>
  </si>
  <si>
    <r>
      <rPr>
        <b/>
        <sz val="9"/>
        <color indexed="8"/>
        <rFont val="Calibri"/>
        <family val="2"/>
      </rPr>
      <t xml:space="preserve">Załącznik nr 3A </t>
    </r>
    <r>
      <rPr>
        <sz val="9"/>
        <color indexed="8"/>
        <rFont val="Calibri"/>
        <family val="2"/>
      </rPr>
      <t>Wzór załącznika do formularza ofertowego „szczegółowa kalkulacja oferowanej ceny” ubezpieczenie mienia, odpowiedzialności cywilnej i NNW PIG-PIB Część I</t>
    </r>
  </si>
  <si>
    <t>4. Oferta cenowa za ubezpieczenia Części I</t>
  </si>
  <si>
    <t>3. Ubezpieczenie NNW pracowników Instytutu realizujących prace terenowe - zakres objęty prawem opcji</t>
  </si>
  <si>
    <t>Ubezpieczenie NNW pracowników terenowych - PRAWO OPCJI</t>
  </si>
  <si>
    <t>Realizacja zamówienia podstawowego</t>
  </si>
  <si>
    <t>Realizacja zamówienia objętego prawem opcji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</si>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</sst>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%"/>
    <numFmt numFmtId="165" formatCode="#,##0.00\ &quot;zł&quot;"/>
  </numFmts>
  <fonts count="17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0"/>
      <color indexed="8"/>
      <name val="Century Gothic"/>
      <family val="2"/>
      <charset val="238"/>
    </font>
    <font>
      <sz val="7"/>
      <color indexed="8"/>
      <name val="Times New Roman"/>
      <family val="1"/>
      <charset val="238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7" fillId="0" borderId="0" xfId="0" applyFont="1" applyAlignment="1" applyProtection="1"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left" vertical="center" wrapText="1"/>
      <protection hidden="1"/>
    </xf>
    <xf numFmtId="165" fontId="10" fillId="2" borderId="1" xfId="0" applyNumberFormat="1" applyFont="1" applyFill="1" applyBorder="1" applyAlignment="1" applyProtection="1">
      <alignment horizontal="right" vertical="center"/>
      <protection hidden="1"/>
    </xf>
    <xf numFmtId="164" fontId="10" fillId="0" borderId="1" xfId="0" applyNumberFormat="1" applyFont="1" applyBorder="1" applyAlignment="1" applyProtection="1">
      <alignment horizontal="center" vertical="center"/>
      <protection locked="0" hidden="1"/>
    </xf>
    <xf numFmtId="165" fontId="9" fillId="2" borderId="1" xfId="0" applyNumberFormat="1" applyFont="1" applyFill="1" applyBorder="1" applyAlignment="1" applyProtection="1">
      <alignment horizontal="center" vertical="center"/>
      <protection hidden="1"/>
    </xf>
    <xf numFmtId="165" fontId="10" fillId="3" borderId="0" xfId="0" applyNumberFormat="1" applyFont="1" applyFill="1" applyBorder="1" applyAlignment="1" applyProtection="1">
      <alignment horizontal="right" vertical="center"/>
      <protection hidden="1"/>
    </xf>
    <xf numFmtId="0" fontId="7" fillId="3" borderId="0" xfId="0" applyFont="1" applyFill="1" applyProtection="1">
      <protection hidden="1"/>
    </xf>
    <xf numFmtId="0" fontId="9" fillId="3" borderId="0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wrapText="1"/>
      <protection hidden="1"/>
    </xf>
    <xf numFmtId="164" fontId="10" fillId="3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165" fontId="10" fillId="3" borderId="1" xfId="0" applyNumberFormat="1" applyFont="1" applyFill="1" applyBorder="1" applyAlignment="1" applyProtection="1">
      <alignment horizontal="right" vertical="center"/>
      <protection locked="0"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/>
      <protection hidden="1"/>
    </xf>
    <xf numFmtId="165" fontId="6" fillId="2" borderId="1" xfId="0" applyNumberFormat="1" applyFont="1" applyFill="1" applyBorder="1" applyAlignment="1" applyProtection="1">
      <alignment horizontal="right" vertical="center"/>
      <protection hidden="1"/>
    </xf>
    <xf numFmtId="165" fontId="6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Protection="1">
      <protection hidden="1"/>
    </xf>
    <xf numFmtId="0" fontId="8" fillId="0" borderId="0" xfId="0" applyFont="1" applyBorder="1" applyAlignment="1" applyProtection="1">
      <alignment horizontal="justify" vertical="top" wrapText="1"/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Protection="1"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165" fontId="13" fillId="2" borderId="1" xfId="0" applyNumberFormat="1" applyFont="1" applyFill="1" applyBorder="1" applyAlignment="1" applyProtection="1">
      <alignment horizontal="right" vertical="center"/>
      <protection hidden="1"/>
    </xf>
    <xf numFmtId="0" fontId="14" fillId="2" borderId="1" xfId="0" applyFont="1" applyFill="1" applyBorder="1" applyAlignment="1" applyProtection="1">
      <alignment horizontal="center" vertical="center" wrapText="1"/>
    </xf>
    <xf numFmtId="165" fontId="13" fillId="2" borderId="1" xfId="0" applyNumberFormat="1" applyFont="1" applyFill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165" fontId="14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 applyProtection="1">
      <alignment vertical="center" wrapText="1"/>
      <protection hidden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vertical="center" wrapText="1"/>
      <protection locked="0"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165" fontId="6" fillId="2" borderId="2" xfId="0" applyNumberFormat="1" applyFont="1" applyFill="1" applyBorder="1" applyAlignment="1" applyProtection="1">
      <alignment horizontal="center" vertical="center"/>
      <protection hidden="1"/>
    </xf>
    <xf numFmtId="165" fontId="6" fillId="2" borderId="3" xfId="0" applyNumberFormat="1" applyFont="1" applyFill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left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165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right" vertical="center" wrapText="1"/>
      <protection hidden="1"/>
    </xf>
    <xf numFmtId="0" fontId="11" fillId="2" borderId="4" xfId="0" applyFont="1" applyFill="1" applyBorder="1" applyAlignment="1" applyProtection="1">
      <alignment horizontal="right" vertical="center" wrapText="1"/>
      <protection hidden="1"/>
    </xf>
    <xf numFmtId="165" fontId="1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left" vertical="center" wrapText="1"/>
      <protection hidden="1"/>
    </xf>
    <xf numFmtId="0" fontId="10" fillId="2" borderId="4" xfId="0" applyFont="1" applyFill="1" applyBorder="1" applyAlignment="1" applyProtection="1">
      <alignment horizontal="left" vertical="center" wrapText="1"/>
      <protection hidden="1"/>
    </xf>
    <xf numFmtId="0" fontId="10" fillId="2" borderId="3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Alignment="1" applyProtection="1">
      <alignment horizontal="left" wrapText="1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right" vertical="center" wrapText="1"/>
      <protection hidden="1"/>
    </xf>
    <xf numFmtId="0" fontId="6" fillId="2" borderId="4" xfId="0" applyFont="1" applyFill="1" applyBorder="1" applyAlignment="1" applyProtection="1">
      <alignment horizontal="right" vertical="center" wrapText="1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6" fillId="2" borderId="4" xfId="0" applyFont="1" applyFill="1" applyBorder="1" applyAlignment="1" applyProtection="1">
      <alignment horizontal="left" vertical="center" wrapText="1"/>
      <protection hidden="1"/>
    </xf>
    <xf numFmtId="0" fontId="6" fillId="2" borderId="3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165" fontId="6" fillId="2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right" vertical="center"/>
      <protection hidden="1"/>
    </xf>
    <xf numFmtId="0" fontId="9" fillId="2" borderId="4" xfId="0" applyFont="1" applyFill="1" applyBorder="1" applyAlignment="1" applyProtection="1">
      <alignment horizontal="right" vertical="center"/>
      <protection hidden="1"/>
    </xf>
    <xf numFmtId="0" fontId="9" fillId="2" borderId="3" xfId="0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 vertical="top" wrapText="1"/>
      <protection hidden="1"/>
    </xf>
    <xf numFmtId="165" fontId="6" fillId="2" borderId="3" xfId="0" applyNumberFormat="1" applyFont="1" applyFill="1" applyBorder="1" applyAlignment="1" applyProtection="1">
      <alignment horizontal="right" vertical="center"/>
      <protection hidden="1"/>
    </xf>
    <xf numFmtId="165" fontId="6" fillId="2" borderId="7" xfId="0" applyNumberFormat="1" applyFont="1" applyFill="1" applyBorder="1" applyAlignment="1" applyProtection="1">
      <alignment horizontal="right" vertical="center" wrapText="1"/>
      <protection hidden="1"/>
    </xf>
    <xf numFmtId="165" fontId="6" fillId="2" borderId="6" xfId="0" applyNumberFormat="1" applyFont="1" applyFill="1" applyBorder="1" applyAlignment="1" applyProtection="1">
      <alignment vertical="center" wrapText="1"/>
      <protection hidden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"/>
  <sheetViews>
    <sheetView showGridLines="0" tabSelected="1" zoomScaleNormal="100" zoomScaleSheetLayoutView="90" workbookViewId="0">
      <selection activeCell="H48" sqref="H48"/>
    </sheetView>
  </sheetViews>
  <sheetFormatPr defaultColWidth="11.42578125" defaultRowHeight="12" x14ac:dyDescent="0.2"/>
  <cols>
    <col min="1" max="1" width="4.42578125" style="3" customWidth="1"/>
    <col min="2" max="2" width="27.7109375" style="3" customWidth="1"/>
    <col min="3" max="3" width="16.140625" style="3" customWidth="1"/>
    <col min="4" max="4" width="16" style="3" customWidth="1"/>
    <col min="5" max="5" width="16.85546875" style="3" customWidth="1"/>
    <col min="6" max="6" width="17.7109375" style="3" customWidth="1"/>
    <col min="7" max="7" width="13" style="3" customWidth="1"/>
    <col min="8" max="8" width="12.140625" style="3" customWidth="1"/>
    <col min="9" max="9" width="13.42578125" style="3" customWidth="1"/>
    <col min="10" max="10" width="11.42578125" style="3" customWidth="1"/>
    <col min="11" max="11" width="18" style="3" customWidth="1"/>
    <col min="12" max="16384" width="11.42578125" style="3"/>
  </cols>
  <sheetData>
    <row r="1" spans="1:11" ht="26.25" customHeight="1" x14ac:dyDescent="0.2">
      <c r="A1" s="70" t="s">
        <v>74</v>
      </c>
      <c r="B1" s="70"/>
      <c r="C1" s="70"/>
      <c r="D1" s="70"/>
      <c r="E1" s="70"/>
      <c r="F1" s="70"/>
      <c r="G1" s="70"/>
      <c r="H1" s="70"/>
      <c r="I1" s="5"/>
      <c r="J1" s="5"/>
      <c r="K1" s="5"/>
    </row>
    <row r="2" spans="1:11" ht="113.25" customHeight="1" x14ac:dyDescent="0.2">
      <c r="B2" s="73" t="s">
        <v>58</v>
      </c>
      <c r="C2" s="74"/>
      <c r="D2" s="6"/>
    </row>
    <row r="3" spans="1:11" ht="1.7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">
      <c r="A4" s="1" t="s">
        <v>13</v>
      </c>
      <c r="B4" s="1"/>
      <c r="C4" s="1"/>
      <c r="D4" s="1"/>
      <c r="E4" s="1"/>
      <c r="F4" s="1"/>
      <c r="G4" s="1"/>
      <c r="H4" s="2"/>
      <c r="I4" s="2"/>
      <c r="J4" s="2"/>
      <c r="K4" s="2"/>
    </row>
    <row r="5" spans="1:11" ht="5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5.7" customHeight="1" x14ac:dyDescent="0.2">
      <c r="A6" s="4" t="s">
        <v>0</v>
      </c>
      <c r="B6" s="78" t="s">
        <v>6</v>
      </c>
      <c r="C6" s="78"/>
      <c r="D6" s="78"/>
      <c r="E6" s="78"/>
      <c r="F6" s="78"/>
      <c r="G6" s="78"/>
      <c r="H6" s="2"/>
      <c r="I6" s="2"/>
      <c r="J6" s="2"/>
      <c r="K6" s="2"/>
    </row>
    <row r="7" spans="1:11" ht="4.9000000000000004" customHeight="1" x14ac:dyDescent="0.2"/>
    <row r="8" spans="1:11" ht="48" x14ac:dyDescent="0.2">
      <c r="A8" s="7" t="s">
        <v>1</v>
      </c>
      <c r="B8" s="7" t="s">
        <v>2</v>
      </c>
      <c r="C8" s="7" t="s">
        <v>9</v>
      </c>
      <c r="D8" s="7" t="s">
        <v>8</v>
      </c>
      <c r="E8" s="7" t="s">
        <v>40</v>
      </c>
      <c r="F8" s="31" t="s">
        <v>41</v>
      </c>
      <c r="J8" s="8"/>
    </row>
    <row r="9" spans="1:11" ht="13.5" x14ac:dyDescent="0.2">
      <c r="A9" s="29" t="s">
        <v>23</v>
      </c>
      <c r="B9" s="9" t="s">
        <v>24</v>
      </c>
      <c r="C9" s="10">
        <v>137339273.02000001</v>
      </c>
      <c r="D9" s="11"/>
      <c r="E9" s="10">
        <f>ROUND(C9*D9,2)</f>
        <v>0</v>
      </c>
      <c r="F9" s="32">
        <f>E9</f>
        <v>0</v>
      </c>
    </row>
    <row r="10" spans="1:11" x14ac:dyDescent="0.2">
      <c r="A10" s="29" t="s">
        <v>43</v>
      </c>
      <c r="B10" s="9" t="s">
        <v>57</v>
      </c>
      <c r="C10" s="10">
        <v>114300</v>
      </c>
      <c r="D10" s="11"/>
      <c r="E10" s="10">
        <f>ROUND(C10*D10,2)</f>
        <v>0</v>
      </c>
      <c r="F10" s="32">
        <f t="shared" ref="F10:F25" si="0">E10</f>
        <v>0</v>
      </c>
    </row>
    <row r="11" spans="1:11" x14ac:dyDescent="0.2">
      <c r="A11" s="29" t="s">
        <v>44</v>
      </c>
      <c r="B11" s="9" t="s">
        <v>18</v>
      </c>
      <c r="C11" s="10">
        <v>20400655.399999999</v>
      </c>
      <c r="D11" s="11"/>
      <c r="E11" s="10">
        <f>ROUND(C11*D11,2)</f>
        <v>0</v>
      </c>
      <c r="F11" s="32">
        <f t="shared" si="0"/>
        <v>0</v>
      </c>
    </row>
    <row r="12" spans="1:11" ht="48" x14ac:dyDescent="0.2">
      <c r="A12" s="29" t="s">
        <v>45</v>
      </c>
      <c r="B12" s="9" t="s">
        <v>25</v>
      </c>
      <c r="C12" s="10">
        <v>69133542.060000002</v>
      </c>
      <c r="D12" s="11"/>
      <c r="E12" s="10">
        <f>ROUND(C12*D12,2)</f>
        <v>0</v>
      </c>
      <c r="F12" s="32">
        <f t="shared" si="0"/>
        <v>0</v>
      </c>
    </row>
    <row r="13" spans="1:11" x14ac:dyDescent="0.2">
      <c r="A13" s="29" t="s">
        <v>46</v>
      </c>
      <c r="B13" s="9" t="s">
        <v>26</v>
      </c>
      <c r="C13" s="10">
        <v>49357605.210000001</v>
      </c>
      <c r="D13" s="11"/>
      <c r="E13" s="10">
        <f>ROUND(C13*D13,2)</f>
        <v>0</v>
      </c>
      <c r="F13" s="32">
        <f t="shared" si="0"/>
        <v>0</v>
      </c>
    </row>
    <row r="14" spans="1:11" x14ac:dyDescent="0.2">
      <c r="A14" s="29" t="s">
        <v>47</v>
      </c>
      <c r="B14" s="9" t="s">
        <v>27</v>
      </c>
      <c r="C14" s="10">
        <v>5176862.5199999996</v>
      </c>
      <c r="D14" s="11"/>
      <c r="E14" s="10">
        <f t="shared" ref="E14:E25" si="1">ROUND(C14*D14,2)</f>
        <v>0</v>
      </c>
      <c r="F14" s="32">
        <f t="shared" si="0"/>
        <v>0</v>
      </c>
    </row>
    <row r="15" spans="1:11" ht="60" x14ac:dyDescent="0.2">
      <c r="A15" s="29" t="s">
        <v>48</v>
      </c>
      <c r="B15" s="9" t="s">
        <v>28</v>
      </c>
      <c r="C15" s="10">
        <v>200000</v>
      </c>
      <c r="D15" s="11"/>
      <c r="E15" s="10">
        <f t="shared" ref="E15:E21" si="2">ROUND(C15*D15,2)</f>
        <v>0</v>
      </c>
      <c r="F15" s="32">
        <f t="shared" si="0"/>
        <v>0</v>
      </c>
    </row>
    <row r="16" spans="1:11" ht="36" x14ac:dyDescent="0.2">
      <c r="A16" s="29" t="s">
        <v>49</v>
      </c>
      <c r="B16" s="9" t="s">
        <v>29</v>
      </c>
      <c r="C16" s="10">
        <v>100000</v>
      </c>
      <c r="D16" s="11"/>
      <c r="E16" s="10">
        <f t="shared" si="2"/>
        <v>0</v>
      </c>
      <c r="F16" s="32">
        <f t="shared" si="0"/>
        <v>0</v>
      </c>
    </row>
    <row r="17" spans="1:7" x14ac:dyDescent="0.2">
      <c r="A17" s="29" t="s">
        <v>50</v>
      </c>
      <c r="B17" s="9" t="s">
        <v>30</v>
      </c>
      <c r="C17" s="10">
        <v>1000000</v>
      </c>
      <c r="D17" s="11"/>
      <c r="E17" s="10">
        <f t="shared" si="2"/>
        <v>0</v>
      </c>
      <c r="F17" s="32">
        <f t="shared" si="0"/>
        <v>0</v>
      </c>
    </row>
    <row r="18" spans="1:7" x14ac:dyDescent="0.2">
      <c r="A18" s="29">
        <v>5</v>
      </c>
      <c r="B18" s="9" t="s">
        <v>16</v>
      </c>
      <c r="C18" s="10">
        <v>1500000</v>
      </c>
      <c r="D18" s="11"/>
      <c r="E18" s="10">
        <f t="shared" si="2"/>
        <v>0</v>
      </c>
      <c r="F18" s="32">
        <f t="shared" si="0"/>
        <v>0</v>
      </c>
    </row>
    <row r="19" spans="1:7" x14ac:dyDescent="0.2">
      <c r="A19" s="29" t="s">
        <v>51</v>
      </c>
      <c r="B19" s="9" t="s">
        <v>31</v>
      </c>
      <c r="C19" s="10">
        <v>5292990</v>
      </c>
      <c r="D19" s="11"/>
      <c r="E19" s="10">
        <f t="shared" si="2"/>
        <v>0</v>
      </c>
      <c r="F19" s="32">
        <f t="shared" si="0"/>
        <v>0</v>
      </c>
    </row>
    <row r="20" spans="1:7" x14ac:dyDescent="0.2">
      <c r="A20" s="29" t="s">
        <v>52</v>
      </c>
      <c r="B20" s="9" t="s">
        <v>32</v>
      </c>
      <c r="C20" s="10">
        <v>800181.71</v>
      </c>
      <c r="D20" s="11"/>
      <c r="E20" s="10">
        <f t="shared" si="2"/>
        <v>0</v>
      </c>
      <c r="F20" s="32">
        <f t="shared" si="0"/>
        <v>0</v>
      </c>
    </row>
    <row r="21" spans="1:7" ht="24" x14ac:dyDescent="0.2">
      <c r="A21" s="29" t="s">
        <v>53</v>
      </c>
      <c r="B21" s="9" t="s">
        <v>33</v>
      </c>
      <c r="C21" s="10">
        <v>1000000</v>
      </c>
      <c r="D21" s="11"/>
      <c r="E21" s="10">
        <f t="shared" si="2"/>
        <v>0</v>
      </c>
      <c r="F21" s="32">
        <f t="shared" si="0"/>
        <v>0</v>
      </c>
    </row>
    <row r="22" spans="1:7" x14ac:dyDescent="0.2">
      <c r="A22" s="29" t="s">
        <v>54</v>
      </c>
      <c r="B22" s="9" t="s">
        <v>34</v>
      </c>
      <c r="C22" s="10">
        <v>150000</v>
      </c>
      <c r="D22" s="11"/>
      <c r="E22" s="10">
        <f t="shared" si="1"/>
        <v>0</v>
      </c>
      <c r="F22" s="32">
        <f t="shared" si="0"/>
        <v>0</v>
      </c>
    </row>
    <row r="23" spans="1:7" x14ac:dyDescent="0.2">
      <c r="A23" s="29" t="s">
        <v>55</v>
      </c>
      <c r="B23" s="9" t="s">
        <v>19</v>
      </c>
      <c r="C23" s="10">
        <v>50000</v>
      </c>
      <c r="D23" s="11"/>
      <c r="E23" s="10">
        <f>ROUND(C23*D23,2)</f>
        <v>0</v>
      </c>
      <c r="F23" s="32">
        <f t="shared" si="0"/>
        <v>0</v>
      </c>
    </row>
    <row r="24" spans="1:7" x14ac:dyDescent="0.2">
      <c r="A24" s="29" t="s">
        <v>56</v>
      </c>
      <c r="B24" s="9" t="s">
        <v>35</v>
      </c>
      <c r="C24" s="10">
        <v>160000</v>
      </c>
      <c r="D24" s="11"/>
      <c r="E24" s="10">
        <f t="shared" si="1"/>
        <v>0</v>
      </c>
      <c r="F24" s="32">
        <f t="shared" si="0"/>
        <v>0</v>
      </c>
    </row>
    <row r="25" spans="1:7" x14ac:dyDescent="0.2">
      <c r="A25" s="29" t="s">
        <v>60</v>
      </c>
      <c r="B25" s="9" t="s">
        <v>61</v>
      </c>
      <c r="C25" s="10">
        <v>460268</v>
      </c>
      <c r="D25" s="11"/>
      <c r="E25" s="10">
        <f t="shared" si="1"/>
        <v>0</v>
      </c>
      <c r="F25" s="32">
        <f t="shared" si="0"/>
        <v>0</v>
      </c>
    </row>
    <row r="26" spans="1:7" s="14" customFormat="1" x14ac:dyDescent="0.2">
      <c r="A26" s="75" t="s">
        <v>15</v>
      </c>
      <c r="B26" s="76"/>
      <c r="C26" s="76"/>
      <c r="D26" s="77"/>
      <c r="E26" s="12">
        <f>SUM(E9:E25)</f>
        <v>0</v>
      </c>
      <c r="F26" s="12">
        <f>SUM(F9:F25)</f>
        <v>0</v>
      </c>
    </row>
    <row r="27" spans="1:7" s="14" customFormat="1" ht="7.9" customHeight="1" x14ac:dyDescent="0.2">
      <c r="A27" s="15"/>
      <c r="B27" s="16"/>
      <c r="C27" s="13"/>
      <c r="D27" s="17"/>
      <c r="E27" s="13"/>
      <c r="F27" s="13"/>
    </row>
    <row r="28" spans="1:7" s="14" customFormat="1" ht="60" x14ac:dyDescent="0.2">
      <c r="A28" s="28" t="s">
        <v>1</v>
      </c>
      <c r="B28" s="55" t="s">
        <v>11</v>
      </c>
      <c r="C28" s="55"/>
      <c r="D28" s="55"/>
      <c r="E28" s="28" t="s">
        <v>9</v>
      </c>
      <c r="F28" s="28" t="s">
        <v>40</v>
      </c>
      <c r="G28" s="33" t="s">
        <v>42</v>
      </c>
    </row>
    <row r="29" spans="1:7" s="14" customFormat="1" x14ac:dyDescent="0.2">
      <c r="A29" s="18">
        <v>1</v>
      </c>
      <c r="B29" s="59" t="s">
        <v>22</v>
      </c>
      <c r="C29" s="60"/>
      <c r="D29" s="61"/>
      <c r="E29" s="10">
        <v>2000000</v>
      </c>
      <c r="F29" s="19"/>
      <c r="G29" s="34">
        <f>F29</f>
        <v>0</v>
      </c>
    </row>
    <row r="30" spans="1:7" s="14" customFormat="1" ht="33" customHeight="1" x14ac:dyDescent="0.2">
      <c r="A30" s="18">
        <v>2</v>
      </c>
      <c r="B30" s="59" t="s">
        <v>36</v>
      </c>
      <c r="C30" s="60"/>
      <c r="D30" s="61"/>
      <c r="E30" s="10">
        <v>1000000</v>
      </c>
      <c r="F30" s="19"/>
      <c r="G30" s="34">
        <f t="shared" ref="G30:G35" si="3">F30</f>
        <v>0</v>
      </c>
    </row>
    <row r="31" spans="1:7" s="14" customFormat="1" ht="27" customHeight="1" x14ac:dyDescent="0.2">
      <c r="A31" s="18">
        <v>3</v>
      </c>
      <c r="B31" s="59" t="s">
        <v>17</v>
      </c>
      <c r="C31" s="60"/>
      <c r="D31" s="61"/>
      <c r="E31" s="10">
        <v>200000</v>
      </c>
      <c r="F31" s="19"/>
      <c r="G31" s="34">
        <f t="shared" si="3"/>
        <v>0</v>
      </c>
    </row>
    <row r="32" spans="1:7" s="14" customFormat="1" ht="14.25" customHeight="1" x14ac:dyDescent="0.2">
      <c r="A32" s="18">
        <v>4</v>
      </c>
      <c r="B32" s="59" t="s">
        <v>20</v>
      </c>
      <c r="C32" s="60"/>
      <c r="D32" s="61"/>
      <c r="E32" s="10">
        <v>200000</v>
      </c>
      <c r="F32" s="19"/>
      <c r="G32" s="34">
        <f t="shared" si="3"/>
        <v>0</v>
      </c>
    </row>
    <row r="33" spans="1:7" s="14" customFormat="1" ht="24" customHeight="1" x14ac:dyDescent="0.2">
      <c r="A33" s="18">
        <v>5</v>
      </c>
      <c r="B33" s="59" t="s">
        <v>37</v>
      </c>
      <c r="C33" s="60"/>
      <c r="D33" s="61"/>
      <c r="E33" s="10">
        <v>500000</v>
      </c>
      <c r="F33" s="19"/>
      <c r="G33" s="34">
        <f t="shared" si="3"/>
        <v>0</v>
      </c>
    </row>
    <row r="34" spans="1:7" s="14" customFormat="1" x14ac:dyDescent="0.2">
      <c r="A34" s="18">
        <v>6</v>
      </c>
      <c r="B34" s="59" t="s">
        <v>38</v>
      </c>
      <c r="C34" s="60"/>
      <c r="D34" s="61"/>
      <c r="E34" s="10">
        <v>50000</v>
      </c>
      <c r="F34" s="19"/>
      <c r="G34" s="34">
        <f t="shared" si="3"/>
        <v>0</v>
      </c>
    </row>
    <row r="35" spans="1:7" s="14" customFormat="1" x14ac:dyDescent="0.2">
      <c r="A35" s="18">
        <v>7</v>
      </c>
      <c r="B35" s="59" t="s">
        <v>39</v>
      </c>
      <c r="C35" s="60"/>
      <c r="D35" s="61"/>
      <c r="E35" s="10">
        <v>50000</v>
      </c>
      <c r="F35" s="19"/>
      <c r="G35" s="34">
        <f t="shared" si="3"/>
        <v>0</v>
      </c>
    </row>
    <row r="36" spans="1:7" s="14" customFormat="1" ht="12" customHeight="1" x14ac:dyDescent="0.2">
      <c r="A36" s="18">
        <v>8</v>
      </c>
      <c r="B36" s="59" t="s">
        <v>21</v>
      </c>
      <c r="C36" s="60"/>
      <c r="D36" s="61"/>
      <c r="E36" s="10">
        <v>300000</v>
      </c>
      <c r="F36" s="19"/>
      <c r="G36" s="34">
        <f>F36</f>
        <v>0</v>
      </c>
    </row>
    <row r="37" spans="1:7" s="14" customFormat="1" ht="23.25" customHeight="1" x14ac:dyDescent="0.2">
      <c r="A37" s="18">
        <v>9</v>
      </c>
      <c r="B37" s="59" t="s">
        <v>62</v>
      </c>
      <c r="C37" s="60"/>
      <c r="D37" s="61"/>
      <c r="E37" s="10">
        <v>30000</v>
      </c>
      <c r="F37" s="19"/>
      <c r="G37" s="34">
        <f>F37</f>
        <v>0</v>
      </c>
    </row>
    <row r="38" spans="1:7" s="14" customFormat="1" ht="6" customHeight="1" x14ac:dyDescent="0.2">
      <c r="A38" s="20"/>
      <c r="B38" s="21"/>
      <c r="C38" s="21"/>
      <c r="D38" s="21"/>
      <c r="E38" s="13"/>
      <c r="F38" s="13"/>
    </row>
    <row r="39" spans="1:7" ht="11.25" customHeight="1" x14ac:dyDescent="0.2">
      <c r="A39" s="22" t="s">
        <v>10</v>
      </c>
      <c r="B39" s="22" t="s">
        <v>7</v>
      </c>
      <c r="C39" s="22"/>
      <c r="D39" s="22"/>
      <c r="E39" s="22"/>
    </row>
    <row r="40" spans="1:7" ht="7.15" customHeight="1" x14ac:dyDescent="0.2">
      <c r="A40" s="22"/>
      <c r="B40" s="22"/>
      <c r="C40" s="22"/>
      <c r="D40" s="22"/>
      <c r="E40" s="22"/>
    </row>
    <row r="41" spans="1:7" ht="48" x14ac:dyDescent="0.2">
      <c r="A41" s="42"/>
      <c r="B41" s="63"/>
      <c r="C41" s="43"/>
      <c r="D41" s="28" t="s">
        <v>40</v>
      </c>
      <c r="E41" s="33" t="s">
        <v>42</v>
      </c>
      <c r="F41" s="22"/>
    </row>
    <row r="42" spans="1:7" ht="15" customHeight="1" x14ac:dyDescent="0.2">
      <c r="A42" s="66" t="s">
        <v>4</v>
      </c>
      <c r="B42" s="67"/>
      <c r="C42" s="68"/>
      <c r="D42" s="23">
        <f>E26</f>
        <v>0</v>
      </c>
      <c r="E42" s="23">
        <f>D42</f>
        <v>0</v>
      </c>
    </row>
    <row r="43" spans="1:7" ht="12.95" customHeight="1" thickBot="1" x14ac:dyDescent="0.25">
      <c r="A43" s="72" t="s">
        <v>11</v>
      </c>
      <c r="B43" s="72"/>
      <c r="C43" s="72"/>
      <c r="D43" s="80">
        <f>SUM(F29:F37)</f>
        <v>0</v>
      </c>
      <c r="E43" s="24">
        <f>SUM(G29:G37)</f>
        <v>0</v>
      </c>
    </row>
    <row r="44" spans="1:7" ht="17.25" customHeight="1" thickBot="1" x14ac:dyDescent="0.25">
      <c r="A44" s="64" t="s">
        <v>12</v>
      </c>
      <c r="B44" s="65"/>
      <c r="C44" s="65"/>
      <c r="D44" s="81">
        <f>D42+D43</f>
        <v>0</v>
      </c>
      <c r="E44" s="79">
        <f>E42+E43</f>
        <v>0</v>
      </c>
    </row>
    <row r="45" spans="1:7" ht="4.7" customHeight="1" x14ac:dyDescent="0.2"/>
    <row r="46" spans="1:7" x14ac:dyDescent="0.2">
      <c r="A46" s="1" t="s">
        <v>14</v>
      </c>
    </row>
    <row r="47" spans="1:7" ht="3.95" customHeight="1" x14ac:dyDescent="0.2"/>
    <row r="48" spans="1:7" ht="48" x14ac:dyDescent="0.2">
      <c r="A48" s="48" t="s">
        <v>2</v>
      </c>
      <c r="B48" s="49"/>
      <c r="C48" s="49"/>
      <c r="D48" s="50" t="s">
        <v>40</v>
      </c>
      <c r="E48" s="50"/>
      <c r="F48" s="33" t="s">
        <v>42</v>
      </c>
    </row>
    <row r="49" spans="1:7" ht="16.149999999999999" customHeight="1" x14ac:dyDescent="0.2">
      <c r="A49" s="36">
        <v>1</v>
      </c>
      <c r="B49" s="48" t="s">
        <v>63</v>
      </c>
      <c r="C49" s="44"/>
      <c r="D49" s="51"/>
      <c r="E49" s="51"/>
      <c r="F49" s="37">
        <f>D49</f>
        <v>0</v>
      </c>
    </row>
    <row r="50" spans="1:7" ht="16.149999999999999" customHeight="1" x14ac:dyDescent="0.2">
      <c r="A50" s="36">
        <v>2</v>
      </c>
      <c r="B50" s="48" t="s">
        <v>64</v>
      </c>
      <c r="C50" s="44"/>
      <c r="D50" s="51"/>
      <c r="E50" s="51"/>
      <c r="F50" s="37">
        <f>D50</f>
        <v>0</v>
      </c>
    </row>
    <row r="51" spans="1:7" s="30" customFormat="1" ht="16.149999999999999" customHeight="1" x14ac:dyDescent="0.2">
      <c r="A51" s="52" t="s">
        <v>12</v>
      </c>
      <c r="B51" s="53"/>
      <c r="C51" s="53"/>
      <c r="D51" s="54">
        <f>D49+D50</f>
        <v>0</v>
      </c>
      <c r="E51" s="50"/>
      <c r="F51" s="38">
        <f>F49+F50</f>
        <v>0</v>
      </c>
    </row>
    <row r="52" spans="1:7" ht="9.9499999999999993" customHeight="1" x14ac:dyDescent="0.2"/>
    <row r="53" spans="1:7" ht="18" customHeight="1" x14ac:dyDescent="0.2">
      <c r="A53" s="47" t="s">
        <v>76</v>
      </c>
      <c r="B53" s="47"/>
      <c r="C53" s="47"/>
      <c r="D53" s="47"/>
      <c r="E53" s="47"/>
    </row>
    <row r="54" spans="1:7" ht="34.5" customHeight="1" x14ac:dyDescent="0.2">
      <c r="A54" s="48" t="s">
        <v>2</v>
      </c>
      <c r="B54" s="49"/>
      <c r="C54" s="44"/>
      <c r="D54" s="39" t="s">
        <v>68</v>
      </c>
      <c r="E54" s="39" t="s">
        <v>73</v>
      </c>
      <c r="F54" s="40" t="s">
        <v>42</v>
      </c>
    </row>
    <row r="55" spans="1:7" ht="20.25" customHeight="1" x14ac:dyDescent="0.2">
      <c r="A55" s="48" t="s">
        <v>72</v>
      </c>
      <c r="B55" s="49"/>
      <c r="C55" s="44"/>
      <c r="D55" s="41"/>
      <c r="E55" s="24">
        <f>D55*20</f>
        <v>0</v>
      </c>
      <c r="F55" s="24">
        <f>E55</f>
        <v>0</v>
      </c>
    </row>
    <row r="56" spans="1:7" ht="9.9499999999999993" customHeight="1" x14ac:dyDescent="0.2"/>
    <row r="57" spans="1:7" ht="12" customHeight="1" x14ac:dyDescent="0.2">
      <c r="A57" s="25" t="s">
        <v>75</v>
      </c>
      <c r="B57" s="25"/>
      <c r="C57" s="25"/>
    </row>
    <row r="58" spans="1:7" ht="22.9" customHeight="1" x14ac:dyDescent="0.2">
      <c r="A58" s="62" t="s">
        <v>71</v>
      </c>
      <c r="B58" s="62"/>
      <c r="C58" s="62"/>
      <c r="D58" s="62"/>
      <c r="E58" s="62"/>
      <c r="F58" s="62"/>
      <c r="G58" s="62"/>
    </row>
    <row r="59" spans="1:7" ht="17.45" customHeight="1" x14ac:dyDescent="0.2">
      <c r="A59" s="56" t="s">
        <v>65</v>
      </c>
      <c r="B59" s="57"/>
      <c r="C59" s="57"/>
      <c r="D59" s="57"/>
      <c r="E59" s="58"/>
    </row>
    <row r="60" spans="1:7" ht="17.25" customHeight="1" x14ac:dyDescent="0.2">
      <c r="A60" s="28">
        <v>1</v>
      </c>
      <c r="B60" s="55" t="s">
        <v>3</v>
      </c>
      <c r="C60" s="56"/>
      <c r="D60" s="71">
        <f>E44*1.3</f>
        <v>0</v>
      </c>
      <c r="E60" s="71"/>
    </row>
    <row r="61" spans="1:7" ht="14.25" customHeight="1" x14ac:dyDescent="0.2">
      <c r="A61" s="28">
        <v>2</v>
      </c>
      <c r="B61" s="55" t="s">
        <v>5</v>
      </c>
      <c r="C61" s="56"/>
      <c r="D61" s="71">
        <f>F51</f>
        <v>0</v>
      </c>
      <c r="E61" s="71"/>
    </row>
    <row r="62" spans="1:7" ht="24.75" customHeight="1" x14ac:dyDescent="0.2">
      <c r="A62" s="35">
        <v>3</v>
      </c>
      <c r="B62" s="56" t="s">
        <v>77</v>
      </c>
      <c r="C62" s="58"/>
      <c r="D62" s="45">
        <f>F55*1.3</f>
        <v>0</v>
      </c>
      <c r="E62" s="46"/>
    </row>
    <row r="63" spans="1:7" ht="24.75" customHeight="1" x14ac:dyDescent="0.2">
      <c r="A63" s="56" t="s">
        <v>78</v>
      </c>
      <c r="B63" s="57"/>
      <c r="C63" s="58"/>
      <c r="D63" s="45">
        <f>D60+D61</f>
        <v>0</v>
      </c>
      <c r="E63" s="46"/>
    </row>
    <row r="64" spans="1:7" ht="24.75" customHeight="1" x14ac:dyDescent="0.2">
      <c r="A64" s="56" t="s">
        <v>79</v>
      </c>
      <c r="B64" s="57"/>
      <c r="C64" s="58"/>
      <c r="D64" s="45">
        <f>D62</f>
        <v>0</v>
      </c>
      <c r="E64" s="46"/>
    </row>
    <row r="65" spans="1:9" ht="30.75" customHeight="1" x14ac:dyDescent="0.2">
      <c r="A65" s="56" t="s">
        <v>66</v>
      </c>
      <c r="B65" s="57"/>
      <c r="C65" s="57"/>
      <c r="D65" s="71">
        <f>SUM(D60:E62)</f>
        <v>0</v>
      </c>
      <c r="E65" s="71"/>
      <c r="I65" s="3" t="s">
        <v>80</v>
      </c>
    </row>
    <row r="66" spans="1:9" ht="54" customHeight="1" x14ac:dyDescent="0.2">
      <c r="A66" s="69" t="s">
        <v>59</v>
      </c>
      <c r="B66" s="69"/>
      <c r="C66" s="69"/>
      <c r="D66" s="69"/>
      <c r="E66" s="69"/>
      <c r="F66" s="69"/>
      <c r="G66" s="69"/>
      <c r="H66" s="69"/>
    </row>
    <row r="67" spans="1:9" ht="11.25" customHeight="1" x14ac:dyDescent="0.2">
      <c r="A67" s="26"/>
      <c r="B67" s="26"/>
      <c r="C67" s="26"/>
      <c r="D67" s="26"/>
      <c r="E67" s="27"/>
      <c r="F67" s="27"/>
      <c r="G67" s="27"/>
    </row>
    <row r="68" spans="1:9" ht="11.25" customHeight="1" x14ac:dyDescent="0.2">
      <c r="A68" s="26"/>
      <c r="B68" s="26"/>
      <c r="C68" s="26"/>
      <c r="D68" s="26"/>
      <c r="E68" s="27"/>
      <c r="F68" s="27"/>
      <c r="G68" s="27"/>
    </row>
    <row r="69" spans="1:9" ht="12" customHeight="1" x14ac:dyDescent="0.2">
      <c r="F69" s="27"/>
      <c r="G69" s="27"/>
    </row>
  </sheetData>
  <sheetProtection algorithmName="SHA-512" hashValue="wLTZoQKBTOzukAUgqtFxfkOgjvf55bfngT69CxUzD5jzV/QUkxN2HjfzFJX1VcboHaULz9fDTcFSlGRlicKB9A==" saltValue="S1KlFMOiPDJt0fXEGMd4GQ==" spinCount="100000" sheet="1" objects="1" scenarios="1"/>
  <mergeCells count="44">
    <mergeCell ref="A63:C63"/>
    <mergeCell ref="A64:C64"/>
    <mergeCell ref="D63:E63"/>
    <mergeCell ref="D64:E64"/>
    <mergeCell ref="A66:H66"/>
    <mergeCell ref="A1:H1"/>
    <mergeCell ref="A65:C65"/>
    <mergeCell ref="D65:E65"/>
    <mergeCell ref="D60:E60"/>
    <mergeCell ref="D61:E61"/>
    <mergeCell ref="B30:D30"/>
    <mergeCell ref="B33:D33"/>
    <mergeCell ref="A43:C43"/>
    <mergeCell ref="B34:D34"/>
    <mergeCell ref="B31:D31"/>
    <mergeCell ref="B2:C2"/>
    <mergeCell ref="A26:D26"/>
    <mergeCell ref="B29:D29"/>
    <mergeCell ref="D49:E49"/>
    <mergeCell ref="B6:G6"/>
    <mergeCell ref="B28:D28"/>
    <mergeCell ref="B36:D36"/>
    <mergeCell ref="A58:G58"/>
    <mergeCell ref="B32:D32"/>
    <mergeCell ref="A41:C41"/>
    <mergeCell ref="A44:C44"/>
    <mergeCell ref="B35:D35"/>
    <mergeCell ref="A48:C48"/>
    <mergeCell ref="D48:E48"/>
    <mergeCell ref="A42:C42"/>
    <mergeCell ref="B37:D37"/>
    <mergeCell ref="B49:C49"/>
    <mergeCell ref="B50:C50"/>
    <mergeCell ref="D50:E50"/>
    <mergeCell ref="A51:C51"/>
    <mergeCell ref="D51:E51"/>
    <mergeCell ref="B62:C62"/>
    <mergeCell ref="D62:E62"/>
    <mergeCell ref="A53:E53"/>
    <mergeCell ref="A54:C54"/>
    <mergeCell ref="A55:C55"/>
    <mergeCell ref="B61:C61"/>
    <mergeCell ref="A59:E59"/>
    <mergeCell ref="B60:C60"/>
  </mergeCells>
  <phoneticPr fontId="3" type="noConversion"/>
  <dataValidations count="2">
    <dataValidation type="decimal" operator="greaterThan" allowBlank="1" showInputMessage="1" showErrorMessage="1" sqref="D9:D25" xr:uid="{00000000-0002-0000-0000-000000000000}">
      <formula1>0</formula1>
    </dataValidation>
    <dataValidation type="decimal" operator="greaterThan" allowBlank="1" showInputMessage="1" showErrorMessage="1" sqref="F29:F38" xr:uid="{00000000-0002-0000-0000-000001000000}">
      <formula1>-1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20DBD-7A2D-4C4B-8D70-D2F2A81E35BD}">
  <dimension ref="B10:G12"/>
  <sheetViews>
    <sheetView workbookViewId="0">
      <selection activeCell="B10" sqref="B10:G12"/>
    </sheetView>
  </sheetViews>
  <sheetFormatPr defaultRowHeight="15" x14ac:dyDescent="0.25"/>
  <sheetData>
    <row r="10" spans="2:7" x14ac:dyDescent="0.25">
      <c r="B10" t="s">
        <v>67</v>
      </c>
    </row>
    <row r="11" spans="2:7" x14ac:dyDescent="0.25">
      <c r="B11" t="s">
        <v>2</v>
      </c>
      <c r="E11" t="s">
        <v>68</v>
      </c>
      <c r="F11" t="s">
        <v>69</v>
      </c>
      <c r="G11" t="s">
        <v>42</v>
      </c>
    </row>
    <row r="12" spans="2:7" x14ac:dyDescent="0.25">
      <c r="B12" t="s">
        <v>70</v>
      </c>
      <c r="F12">
        <f>E12*7</f>
        <v>0</v>
      </c>
      <c r="G12">
        <f>F12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Załącznik 3A</vt:lpstr>
      <vt:lpstr>Arkusz1</vt:lpstr>
      <vt:lpstr>'Załącznik 3A'!Obszar_wydruku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2022-09-30T13:17:41Z</dcterms:modified>
</cp:coreProperties>
</file>