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CZĘŚĆ I BUDYNKI" sheetId="1" r:id="rId1"/>
    <sheet name="CZĘŚĆ II OŚWIETLENIE ULICZNE" sheetId="4" r:id="rId2"/>
  </sheets>
  <definedNames>
    <definedName name="_xlnm.Print_Area" localSheetId="0">'CZĘŚĆ I BUDYNKI'!$A$1:$J$17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C15" l="1"/>
  <c r="I10" l="1"/>
  <c r="E10"/>
  <c r="C12" i="4" l="1"/>
  <c r="J10" i="1"/>
  <c r="I11" i="4"/>
  <c r="E11"/>
  <c r="I10"/>
  <c r="E10"/>
  <c r="I9"/>
  <c r="E9"/>
  <c r="I13" i="1"/>
  <c r="E13"/>
  <c r="I12"/>
  <c r="E12"/>
  <c r="I11"/>
  <c r="E11"/>
  <c r="I14"/>
  <c r="I9"/>
  <c r="E14"/>
  <c r="E9"/>
  <c r="J11" i="4" l="1"/>
  <c r="J10"/>
  <c r="J13" i="1"/>
  <c r="J9" i="4"/>
  <c r="J12" i="1"/>
  <c r="J14"/>
  <c r="J9"/>
  <c r="J11"/>
  <c r="J12" i="4" l="1"/>
  <c r="J16" i="1" l="1"/>
  <c r="J17" s="1"/>
  <c r="J13" i="4"/>
  <c r="J14" s="1"/>
</calcChain>
</file>

<file path=xl/sharedStrings.xml><?xml version="1.0" encoding="utf-8"?>
<sst xmlns="http://schemas.openxmlformats.org/spreadsheetml/2006/main" count="58" uniqueCount="36">
  <si>
    <t>l.p</t>
  </si>
  <si>
    <t>Grupa taryfowa</t>
  </si>
  <si>
    <t>Kwota netto za energię elektryczną w okresie trwania umowy</t>
  </si>
  <si>
    <t>Okres trwania umowy</t>
  </si>
  <si>
    <t>Ilość punktów poboru w danej grupie taryfowej p.p. szt</t>
  </si>
  <si>
    <t>Kwota netto za obsługę handlową w okresie trwania umowy</t>
  </si>
  <si>
    <t>Kwota netto</t>
  </si>
  <si>
    <t>(3x4)</t>
  </si>
  <si>
    <t>(6x7x8)</t>
  </si>
  <si>
    <t>(5+9)</t>
  </si>
  <si>
    <t>1.</t>
  </si>
  <si>
    <t>2.</t>
  </si>
  <si>
    <t>RAZEM</t>
  </si>
  <si>
    <t>Szacunkowa cena netto za obsługę handlową za okres 1 miesiąca rozliczeniowego</t>
  </si>
  <si>
    <t>3.</t>
  </si>
  <si>
    <t>4.</t>
  </si>
  <si>
    <t>5.</t>
  </si>
  <si>
    <t>Szacunkowe roczne zapotrzebowanie na energię elektryczną (12 miesięcy) MWh</t>
  </si>
  <si>
    <t>Szacunkowa cena jednostkowa netto za 1 MWh 2025</t>
  </si>
  <si>
    <t>6.</t>
  </si>
  <si>
    <t>Szacunkowe roczne zapotrzebowanie na energię elektryczną 
(12 miesięcy) MWh</t>
  </si>
  <si>
    <t>RAZEM NETTO</t>
  </si>
  <si>
    <t>VAT 23 %</t>
  </si>
  <si>
    <t>RAZEM BRUTTO</t>
  </si>
  <si>
    <t>Tabelaryczne zestawienie cen jednostkowych</t>
  </si>
  <si>
    <t xml:space="preserve">
CZĘŚĆ II - zakup energii elektrycznej na potrzeby oświetlenia ulicznego</t>
  </si>
  <si>
    <r>
      <t xml:space="preserve">Punkty poboru w Gr, Taryfowej – </t>
    </r>
    <r>
      <rPr>
        <b/>
        <sz val="8"/>
        <rFont val="Segoe UI"/>
        <family val="2"/>
        <charset val="238"/>
      </rPr>
      <t>C11</t>
    </r>
  </si>
  <si>
    <r>
      <t>Punkty poboru w Gr. Taryfowej –</t>
    </r>
    <r>
      <rPr>
        <b/>
        <sz val="8"/>
        <rFont val="Segoe UI"/>
        <family val="2"/>
        <charset val="238"/>
      </rPr>
      <t xml:space="preserve"> C11o</t>
    </r>
  </si>
  <si>
    <r>
      <t>Punkty poboru w Gr. Taryfowej –</t>
    </r>
    <r>
      <rPr>
        <b/>
        <sz val="8"/>
        <rFont val="Segoe UI"/>
        <family val="2"/>
        <charset val="238"/>
      </rPr>
      <t xml:space="preserve"> C12B</t>
    </r>
  </si>
  <si>
    <t xml:space="preserve">
CZĘŚĆ I - zakup energii elektrycznej na potrzeby budynków</t>
  </si>
  <si>
    <r>
      <t xml:space="preserve">Punkty poboru w Gr, Taryfowej – </t>
    </r>
    <r>
      <rPr>
        <b/>
        <sz val="8"/>
        <rFont val="Segoe UI"/>
        <family val="2"/>
        <charset val="238"/>
      </rPr>
      <t>C11o</t>
    </r>
  </si>
  <si>
    <r>
      <t>Punkty poboru w Gr. Taryfowej –</t>
    </r>
    <r>
      <rPr>
        <b/>
        <sz val="8"/>
        <rFont val="Segoe UI"/>
        <family val="2"/>
        <charset val="238"/>
      </rPr>
      <t xml:space="preserve"> C21</t>
    </r>
  </si>
  <si>
    <r>
      <t>Punkty poboru w Gr. Taryfowej –</t>
    </r>
    <r>
      <rPr>
        <b/>
        <sz val="8"/>
        <rFont val="Segoe UI"/>
        <family val="2"/>
        <charset val="238"/>
      </rPr>
      <t xml:space="preserve"> C12A</t>
    </r>
  </si>
  <si>
    <r>
      <t>Punkty poboru w Gr. Taryfowej –</t>
    </r>
    <r>
      <rPr>
        <b/>
        <sz val="8"/>
        <rFont val="Segoe UI"/>
        <family val="2"/>
        <charset val="238"/>
      </rPr>
      <t xml:space="preserve"> G11</t>
    </r>
  </si>
  <si>
    <t>Załącznik nr 1a do SWZ
na zakup energii elektrycznej na potrzeby 
Gminy Stargard w 2025 roku</t>
  </si>
  <si>
    <t>Załącznik nr 1b do SWZ
na na zakup energii elektrycznej na potrzeby 
Gminy Stargard w 2025 roku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</si>
</sst>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zcionka tekstu podstawowego"/>
      <family val="2"/>
      <charset val="238"/>
    </font>
    <font>
      <sz val="10"/>
      <color theme="1"/>
      <name val="Lucida Console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Segoe UI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/>
    <xf numFmtId="4" fontId="3" fillId="0" borderId="0" xfId="1" applyNumberFormat="1" applyFont="1"/>
    <xf numFmtId="0" fontId="3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/>
    <xf numFmtId="2" fontId="0" fillId="0" borderId="0" xfId="0" applyNumberFormat="1"/>
    <xf numFmtId="9" fontId="0" fillId="0" borderId="0" xfId="2" applyFont="1"/>
    <xf numFmtId="165" fontId="0" fillId="3" borderId="16" xfId="0" applyNumberFormat="1" applyFill="1" applyBorder="1"/>
    <xf numFmtId="4" fontId="3" fillId="0" borderId="15" xfId="1" applyNumberFormat="1" applyFont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" fontId="3" fillId="0" borderId="20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>
      <alignment horizontal="center" vertical="center" wrapText="1"/>
    </xf>
    <xf numFmtId="4" fontId="3" fillId="0" borderId="23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2" borderId="10" xfId="1" applyNumberFormat="1" applyFont="1" applyFill="1" applyBorder="1" applyAlignment="1">
      <alignment horizontal="center" vertical="center" wrapText="1"/>
    </xf>
    <xf numFmtId="2" fontId="3" fillId="2" borderId="24" xfId="1" applyNumberFormat="1" applyFont="1" applyFill="1" applyBorder="1" applyAlignment="1">
      <alignment horizontal="center" vertical="center" wrapText="1"/>
    </xf>
    <xf numFmtId="2" fontId="3" fillId="2" borderId="25" xfId="1" applyNumberFormat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1" fontId="3" fillId="0" borderId="20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55" zoomScaleNormal="55" zoomScalePageLayoutView="40" workbookViewId="0">
      <selection activeCell="N7" sqref="N7"/>
    </sheetView>
  </sheetViews>
  <sheetFormatPr defaultRowHeight="13.8"/>
  <cols>
    <col min="1" max="1" width="3.3984375" customWidth="1"/>
    <col min="2" max="2" width="12" customWidth="1"/>
    <col min="3" max="3" width="13.69921875" customWidth="1"/>
    <col min="4" max="5" width="12" customWidth="1"/>
    <col min="7" max="7" width="12.59765625" customWidth="1"/>
    <col min="8" max="8" width="14.09765625" customWidth="1"/>
    <col min="9" max="9" width="13.09765625" customWidth="1"/>
    <col min="10" max="10" width="14" customWidth="1"/>
  </cols>
  <sheetData>
    <row r="1" spans="1:10" ht="43.2" customHeight="1">
      <c r="A1" s="41" t="s">
        <v>34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4.6" customHeight="1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8.2" customHeight="1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thickBot="1">
      <c r="A4" s="6"/>
      <c r="B4" s="6"/>
      <c r="C4" s="6"/>
      <c r="D4" s="6"/>
      <c r="E4" s="6"/>
      <c r="F4" s="6"/>
      <c r="G4" s="7"/>
      <c r="H4" s="6"/>
      <c r="I4" s="6"/>
      <c r="J4" s="6"/>
    </row>
    <row r="5" spans="1:10" ht="66">
      <c r="A5" s="38" t="s">
        <v>0</v>
      </c>
      <c r="B5" s="35" t="s">
        <v>1</v>
      </c>
      <c r="C5" s="35" t="s">
        <v>20</v>
      </c>
      <c r="D5" s="35" t="s">
        <v>18</v>
      </c>
      <c r="E5" s="1" t="s">
        <v>2</v>
      </c>
      <c r="F5" s="35" t="s">
        <v>3</v>
      </c>
      <c r="G5" s="35" t="s">
        <v>13</v>
      </c>
      <c r="H5" s="35" t="s">
        <v>4</v>
      </c>
      <c r="I5" s="1" t="s">
        <v>5</v>
      </c>
      <c r="J5" s="1" t="s">
        <v>6</v>
      </c>
    </row>
    <row r="6" spans="1:10">
      <c r="A6" s="39"/>
      <c r="B6" s="36"/>
      <c r="C6" s="36"/>
      <c r="D6" s="36"/>
      <c r="E6" s="36" t="s">
        <v>7</v>
      </c>
      <c r="F6" s="36"/>
      <c r="G6" s="36"/>
      <c r="H6" s="36"/>
      <c r="I6" s="36" t="s">
        <v>8</v>
      </c>
      <c r="J6" s="2" t="s">
        <v>9</v>
      </c>
    </row>
    <row r="7" spans="1:10" ht="14.4" thickBot="1">
      <c r="A7" s="40"/>
      <c r="B7" s="37"/>
      <c r="C7" s="37"/>
      <c r="D7" s="37"/>
      <c r="E7" s="37"/>
      <c r="F7" s="37"/>
      <c r="G7" s="37"/>
      <c r="H7" s="37"/>
      <c r="I7" s="37"/>
      <c r="J7" s="8"/>
    </row>
    <row r="8" spans="1:10" ht="14.4" thickBot="1">
      <c r="A8" s="5">
        <v>1</v>
      </c>
      <c r="B8" s="9">
        <v>2</v>
      </c>
      <c r="C8" s="9">
        <v>3</v>
      </c>
      <c r="D8" s="62">
        <v>4</v>
      </c>
      <c r="E8" s="9">
        <v>5</v>
      </c>
      <c r="F8" s="9">
        <v>6</v>
      </c>
      <c r="G8" s="62">
        <v>7</v>
      </c>
      <c r="H8" s="9">
        <v>8</v>
      </c>
      <c r="I8" s="9">
        <v>9</v>
      </c>
      <c r="J8" s="9">
        <v>10</v>
      </c>
    </row>
    <row r="9" spans="1:10" ht="34.799999999999997" thickBot="1">
      <c r="A9" s="3" t="s">
        <v>10</v>
      </c>
      <c r="B9" s="52" t="s">
        <v>26</v>
      </c>
      <c r="C9" s="56">
        <v>407.20661000000001</v>
      </c>
      <c r="D9" s="63">
        <v>0</v>
      </c>
      <c r="E9" s="60">
        <f t="shared" ref="E9:E14" si="0">C9*D9</f>
        <v>0</v>
      </c>
      <c r="F9" s="4">
        <v>12</v>
      </c>
      <c r="G9" s="63">
        <v>0</v>
      </c>
      <c r="H9" s="67">
        <v>56</v>
      </c>
      <c r="I9" s="3">
        <f t="shared" ref="I9:I14" si="1">F9*G9*H9</f>
        <v>0</v>
      </c>
      <c r="J9" s="12">
        <f t="shared" ref="J9:J14" si="2">E9+I9</f>
        <v>0</v>
      </c>
    </row>
    <row r="10" spans="1:10" ht="34.799999999999997" thickBot="1">
      <c r="A10" s="3" t="s">
        <v>11</v>
      </c>
      <c r="B10" s="52" t="s">
        <v>30</v>
      </c>
      <c r="C10" s="57">
        <v>4.8</v>
      </c>
      <c r="D10" s="64">
        <v>0</v>
      </c>
      <c r="E10" s="60">
        <f t="shared" ref="E10" si="3">C10*D10</f>
        <v>0</v>
      </c>
      <c r="F10" s="4">
        <v>12</v>
      </c>
      <c r="G10" s="64">
        <v>0</v>
      </c>
      <c r="H10" s="67">
        <v>1</v>
      </c>
      <c r="I10" s="3">
        <f t="shared" ref="I10" si="4">F10*G10*H10</f>
        <v>0</v>
      </c>
      <c r="J10" s="12">
        <f t="shared" ref="J10" si="5">E10+I10</f>
        <v>0</v>
      </c>
    </row>
    <row r="11" spans="1:10" ht="34.799999999999997" thickBot="1">
      <c r="A11" s="3" t="s">
        <v>14</v>
      </c>
      <c r="B11" s="53" t="s">
        <v>31</v>
      </c>
      <c r="C11" s="58">
        <v>309.48861900000003</v>
      </c>
      <c r="D11" s="64">
        <v>0</v>
      </c>
      <c r="E11" s="60">
        <f t="shared" si="0"/>
        <v>0</v>
      </c>
      <c r="F11" s="4">
        <v>12</v>
      </c>
      <c r="G11" s="64">
        <v>0</v>
      </c>
      <c r="H11" s="67">
        <v>6</v>
      </c>
      <c r="I11" s="3">
        <f t="shared" si="1"/>
        <v>0</v>
      </c>
      <c r="J11" s="12">
        <f t="shared" si="2"/>
        <v>0</v>
      </c>
    </row>
    <row r="12" spans="1:10" ht="34.799999999999997" thickBot="1">
      <c r="A12" s="3" t="s">
        <v>15</v>
      </c>
      <c r="B12" s="53" t="s">
        <v>32</v>
      </c>
      <c r="C12" s="58">
        <v>27.76</v>
      </c>
      <c r="D12" s="64">
        <v>0</v>
      </c>
      <c r="E12" s="60">
        <f t="shared" si="0"/>
        <v>0</v>
      </c>
      <c r="F12" s="4">
        <v>12</v>
      </c>
      <c r="G12" s="64">
        <v>0</v>
      </c>
      <c r="H12" s="67">
        <v>4</v>
      </c>
      <c r="I12" s="3">
        <f t="shared" si="1"/>
        <v>0</v>
      </c>
      <c r="J12" s="12">
        <f t="shared" si="2"/>
        <v>0</v>
      </c>
    </row>
    <row r="13" spans="1:10" ht="34.799999999999997" thickBot="1">
      <c r="A13" s="3" t="s">
        <v>16</v>
      </c>
      <c r="B13" s="53" t="s">
        <v>28</v>
      </c>
      <c r="C13" s="59">
        <v>2.7090000000000001</v>
      </c>
      <c r="D13" s="64">
        <v>0</v>
      </c>
      <c r="E13" s="61">
        <f t="shared" si="0"/>
        <v>0</v>
      </c>
      <c r="F13" s="4">
        <v>12</v>
      </c>
      <c r="G13" s="64">
        <v>0</v>
      </c>
      <c r="H13" s="67">
        <v>1</v>
      </c>
      <c r="I13" s="3">
        <f t="shared" si="1"/>
        <v>0</v>
      </c>
      <c r="J13" s="12">
        <f t="shared" si="2"/>
        <v>0</v>
      </c>
    </row>
    <row r="14" spans="1:10" ht="34.799999999999997" thickBot="1">
      <c r="A14" s="19" t="s">
        <v>19</v>
      </c>
      <c r="B14" s="55" t="s">
        <v>33</v>
      </c>
      <c r="C14" s="58">
        <v>9.4999999999999998E-3</v>
      </c>
      <c r="D14" s="65">
        <v>0</v>
      </c>
      <c r="E14" s="25">
        <f t="shared" si="0"/>
        <v>0</v>
      </c>
      <c r="F14" s="66">
        <v>12</v>
      </c>
      <c r="G14" s="65">
        <v>0</v>
      </c>
      <c r="H14" s="68">
        <v>1</v>
      </c>
      <c r="I14" s="17">
        <f t="shared" si="1"/>
        <v>0</v>
      </c>
      <c r="J14" s="18">
        <f t="shared" si="2"/>
        <v>0</v>
      </c>
    </row>
    <row r="15" spans="1:10" ht="15" thickBot="1">
      <c r="A15" s="6"/>
      <c r="B15" s="13" t="s">
        <v>12</v>
      </c>
      <c r="C15" s="14">
        <f>SUM(C8:C14)</f>
        <v>754.97372900000005</v>
      </c>
      <c r="D15" s="6"/>
      <c r="E15" s="6"/>
      <c r="F15" s="6"/>
      <c r="G15" s="6"/>
      <c r="H15" s="6"/>
      <c r="I15" s="28" t="s">
        <v>21</v>
      </c>
      <c r="J15" s="27">
        <f>SUM(J9:J14)</f>
        <v>0</v>
      </c>
    </row>
    <row r="16" spans="1:10" ht="14.4" thickBot="1">
      <c r="I16" s="29" t="s">
        <v>22</v>
      </c>
      <c r="J16" s="30">
        <f>ROUND(J15*0.23,)</f>
        <v>0</v>
      </c>
    </row>
    <row r="17" spans="2:10" ht="14.4" thickBot="1">
      <c r="I17" s="29" t="s">
        <v>23</v>
      </c>
      <c r="J17" s="31">
        <f>J15+J16</f>
        <v>0</v>
      </c>
    </row>
    <row r="23" spans="2:10">
      <c r="B23" s="21"/>
    </row>
    <row r="24" spans="2:10">
      <c r="B24" s="21"/>
      <c r="D24" s="24"/>
    </row>
    <row r="25" spans="2:10">
      <c r="B25" s="21"/>
    </row>
    <row r="26" spans="2:10">
      <c r="B26" s="21"/>
    </row>
    <row r="27" spans="2:10">
      <c r="B27" s="21"/>
    </row>
    <row r="28" spans="2:10">
      <c r="B28" s="21"/>
      <c r="D28" s="22"/>
    </row>
  </sheetData>
  <mergeCells count="12">
    <mergeCell ref="A3:J3"/>
    <mergeCell ref="A1:J1"/>
    <mergeCell ref="B5:B7"/>
    <mergeCell ref="C5:C7"/>
    <mergeCell ref="A5:A7"/>
    <mergeCell ref="I6:I7"/>
    <mergeCell ref="H5:H7"/>
    <mergeCell ref="G5:G7"/>
    <mergeCell ref="F5:F7"/>
    <mergeCell ref="D5:D7"/>
    <mergeCell ref="E6:E7"/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view="pageLayout" topLeftCell="A4" zoomScale="70" zoomScaleNormal="70" zoomScalePageLayoutView="70" workbookViewId="0">
      <selection activeCell="A2" sqref="A2:J2"/>
    </sheetView>
  </sheetViews>
  <sheetFormatPr defaultRowHeight="13.8"/>
  <cols>
    <col min="1" max="1" width="3.3984375" customWidth="1"/>
    <col min="2" max="2" width="12" customWidth="1"/>
    <col min="3" max="3" width="13.69921875" customWidth="1"/>
    <col min="4" max="5" width="12" customWidth="1"/>
    <col min="7" max="7" width="12.59765625" customWidth="1"/>
    <col min="8" max="8" width="14.09765625" customWidth="1"/>
    <col min="9" max="9" width="12.3984375" customWidth="1"/>
    <col min="10" max="10" width="14" customWidth="1"/>
  </cols>
  <sheetData>
    <row r="1" spans="1:10" ht="45" customHeight="1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7" customHeight="1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9" customHeight="1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thickBot="1">
      <c r="A4" s="6"/>
      <c r="B4" s="6"/>
      <c r="C4" s="6"/>
      <c r="D4" s="6"/>
      <c r="E4" s="6"/>
      <c r="F4" s="6"/>
      <c r="G4" s="7"/>
      <c r="H4" s="6"/>
      <c r="I4" s="6"/>
      <c r="J4" s="6"/>
    </row>
    <row r="5" spans="1:10" ht="66">
      <c r="A5" s="38" t="s">
        <v>0</v>
      </c>
      <c r="B5" s="35" t="s">
        <v>1</v>
      </c>
      <c r="C5" s="35" t="s">
        <v>17</v>
      </c>
      <c r="D5" s="35" t="s">
        <v>18</v>
      </c>
      <c r="E5" s="1" t="s">
        <v>2</v>
      </c>
      <c r="F5" s="35" t="s">
        <v>3</v>
      </c>
      <c r="G5" s="35" t="s">
        <v>13</v>
      </c>
      <c r="H5" s="35" t="s">
        <v>4</v>
      </c>
      <c r="I5" s="1" t="s">
        <v>5</v>
      </c>
      <c r="J5" s="1" t="s">
        <v>6</v>
      </c>
    </row>
    <row r="6" spans="1:10">
      <c r="A6" s="39"/>
      <c r="B6" s="36"/>
      <c r="C6" s="36"/>
      <c r="D6" s="36"/>
      <c r="E6" s="36" t="s">
        <v>7</v>
      </c>
      <c r="F6" s="36"/>
      <c r="G6" s="36"/>
      <c r="H6" s="36"/>
      <c r="I6" s="36" t="s">
        <v>8</v>
      </c>
      <c r="J6" s="2" t="s">
        <v>9</v>
      </c>
    </row>
    <row r="7" spans="1:10" ht="14.4" thickBot="1">
      <c r="A7" s="40"/>
      <c r="B7" s="37"/>
      <c r="C7" s="37"/>
      <c r="D7" s="37"/>
      <c r="E7" s="37"/>
      <c r="F7" s="37"/>
      <c r="G7" s="37"/>
      <c r="H7" s="37"/>
      <c r="I7" s="37"/>
      <c r="J7" s="8"/>
    </row>
    <row r="8" spans="1:10" ht="14.4" thickBot="1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ht="34.799999999999997" thickBot="1">
      <c r="A9" s="3" t="s">
        <v>10</v>
      </c>
      <c r="B9" s="52" t="s">
        <v>26</v>
      </c>
      <c r="C9" s="47">
        <v>37.28155339805825</v>
      </c>
      <c r="D9" s="10">
        <v>0</v>
      </c>
      <c r="E9" s="11">
        <f>C9*D9</f>
        <v>0</v>
      </c>
      <c r="F9" s="3">
        <v>12</v>
      </c>
      <c r="G9" s="10">
        <v>0</v>
      </c>
      <c r="H9" s="50">
        <v>6</v>
      </c>
      <c r="I9" s="3">
        <f>F9*G9*H9</f>
        <v>0</v>
      </c>
      <c r="J9" s="12">
        <f>E9+I9</f>
        <v>0</v>
      </c>
    </row>
    <row r="10" spans="1:10" ht="34.799999999999997" thickBot="1">
      <c r="A10" s="3" t="s">
        <v>11</v>
      </c>
      <c r="B10" s="53" t="s">
        <v>27</v>
      </c>
      <c r="C10" s="48">
        <v>155.33980582524271</v>
      </c>
      <c r="D10" s="10">
        <v>0</v>
      </c>
      <c r="E10" s="12">
        <f>C10*D10</f>
        <v>0</v>
      </c>
      <c r="F10" s="3">
        <v>12</v>
      </c>
      <c r="G10" s="10">
        <v>0</v>
      </c>
      <c r="H10" s="50">
        <v>25</v>
      </c>
      <c r="I10" s="3">
        <f>F10*G10*H10</f>
        <v>0</v>
      </c>
      <c r="J10" s="12">
        <f>E10+I10</f>
        <v>0</v>
      </c>
    </row>
    <row r="11" spans="1:10" ht="34.799999999999997" thickBot="1">
      <c r="A11" s="15" t="s">
        <v>15</v>
      </c>
      <c r="B11" s="54" t="s">
        <v>28</v>
      </c>
      <c r="C11" s="49">
        <v>447.37864077669906</v>
      </c>
      <c r="D11" s="26">
        <v>0</v>
      </c>
      <c r="E11" s="44">
        <f>C11*D11</f>
        <v>0</v>
      </c>
      <c r="F11" s="16">
        <v>12</v>
      </c>
      <c r="G11" s="46">
        <v>0</v>
      </c>
      <c r="H11" s="51">
        <v>72</v>
      </c>
      <c r="I11" s="45">
        <f>F11*G11*H11</f>
        <v>0</v>
      </c>
      <c r="J11" s="18">
        <f>E11+I11</f>
        <v>0</v>
      </c>
    </row>
    <row r="12" spans="1:10" ht="15" thickBot="1">
      <c r="A12" s="6"/>
      <c r="B12" s="13" t="s">
        <v>12</v>
      </c>
      <c r="C12" s="14">
        <f>SUM(C9:C11)</f>
        <v>640</v>
      </c>
      <c r="D12" s="6"/>
      <c r="E12" s="6"/>
      <c r="F12" s="6"/>
      <c r="G12" s="6"/>
      <c r="H12" s="6"/>
      <c r="I12" s="28" t="s">
        <v>21</v>
      </c>
      <c r="J12" s="32">
        <f>SUM(J9:J11)</f>
        <v>0</v>
      </c>
    </row>
    <row r="13" spans="1:10" ht="15" thickBot="1">
      <c r="I13" s="29" t="s">
        <v>22</v>
      </c>
      <c r="J13" s="33">
        <f>ROUND(J12*0.23,2)</f>
        <v>0</v>
      </c>
    </row>
    <row r="14" spans="1:10" ht="15" thickBot="1">
      <c r="I14" s="29" t="s">
        <v>23</v>
      </c>
      <c r="J14" s="33">
        <f>J12+J13</f>
        <v>0</v>
      </c>
    </row>
    <row r="20" spans="8:8">
      <c r="H20" s="20"/>
    </row>
    <row r="21" spans="8:8">
      <c r="H21" s="23"/>
    </row>
    <row r="22" spans="8:8">
      <c r="H22" s="23"/>
    </row>
    <row r="23" spans="8:8">
      <c r="H23" s="23"/>
    </row>
    <row r="24" spans="8:8">
      <c r="H24" s="23"/>
    </row>
  </sheetData>
  <mergeCells count="12">
    <mergeCell ref="I6:I7"/>
    <mergeCell ref="A1:J1"/>
    <mergeCell ref="A3:J3"/>
    <mergeCell ref="A5:A7"/>
    <mergeCell ref="B5:B7"/>
    <mergeCell ref="C5:C7"/>
    <mergeCell ref="D5:D7"/>
    <mergeCell ref="F5:F7"/>
    <mergeCell ref="G5:G7"/>
    <mergeCell ref="H5:H7"/>
    <mergeCell ref="E6:E7"/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I BUDYNKI</vt:lpstr>
      <vt:lpstr>CZĘŚĆ II OŚWIETLENIE ULICZNE</vt:lpstr>
      <vt:lpstr>'CZĘŚĆ I BUDYNKI'!Obszar_wydruku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Honorata Siry-Jabłońska</cp:lastModifiedBy>
  <dcterms:created xsi:type="dcterms:W3CDTF">2024-09-30T18:50:00Z</dcterms:created>
  <dcterms:modified xsi:type="dcterms:W3CDTF">2024-10-01T18:03:43Z</dcterms:modified>
</cp:coreProperties>
</file>