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<sst xmlns="http://schemas.openxmlformats.org/spreadsheetml/2006/main" count="218" uniqueCount="119">
  <si>
    <t>Lp</t>
  </si>
  <si>
    <t>adres</t>
  </si>
  <si>
    <t>REGON</t>
  </si>
  <si>
    <t>Użytkownik</t>
  </si>
  <si>
    <t>Marka</t>
  </si>
  <si>
    <t>Typ, model, oznaczenie poziomu wyposażenia</t>
  </si>
  <si>
    <t>Nr. rej.</t>
  </si>
  <si>
    <t>Rodzaj</t>
  </si>
  <si>
    <t>R.prod</t>
  </si>
  <si>
    <t>L.m</t>
  </si>
  <si>
    <t xml:space="preserve">Poj. </t>
  </si>
  <si>
    <t>Ład.</t>
  </si>
  <si>
    <t>NR nadwozia /VIN</t>
  </si>
  <si>
    <t>Data pierwszej rej.</t>
  </si>
  <si>
    <t>sumy ubezpieczenia z aktualnych polis z VAT</t>
  </si>
  <si>
    <t>99-200  Poddębice, Ul Łęczycka 16</t>
  </si>
  <si>
    <t>Sanok</t>
  </si>
  <si>
    <t>D-47A</t>
  </si>
  <si>
    <t>EPD 04PM</t>
  </si>
  <si>
    <t>Przyczepa</t>
  </si>
  <si>
    <t>-</t>
  </si>
  <si>
    <t>Ursus</t>
  </si>
  <si>
    <t>EPD 42YF</t>
  </si>
  <si>
    <t>Ciągnik rolniczy</t>
  </si>
  <si>
    <t>Neptun</t>
  </si>
  <si>
    <t>REMORQUE 1</t>
  </si>
  <si>
    <t>EPD 37R1</t>
  </si>
  <si>
    <t>Przyczepa lekka</t>
  </si>
  <si>
    <t>SXERP202NMS200086</t>
  </si>
  <si>
    <t>99-200  Poddębice, ul Polna 9</t>
  </si>
  <si>
    <t>Toyota</t>
  </si>
  <si>
    <t>Yaris</t>
  </si>
  <si>
    <t>EPD 77VH</t>
  </si>
  <si>
    <t>Osobowy</t>
  </si>
  <si>
    <t>VNKKG92350A271170</t>
  </si>
  <si>
    <t>Volkswagen</t>
  </si>
  <si>
    <t>Transporter</t>
  </si>
  <si>
    <t>EPD W656</t>
  </si>
  <si>
    <t>WV2ZZZ7HZ5X014861</t>
  </si>
  <si>
    <t>EPD W650</t>
  </si>
  <si>
    <t>WV2ZZZ7HZ5X012799</t>
  </si>
  <si>
    <t>TEKNAMOTOR</t>
  </si>
  <si>
    <t>SKORPION 160SD</t>
  </si>
  <si>
    <t>EPD 88PR</t>
  </si>
  <si>
    <t>p-pa specjalna do rozdrabniania odpadków drewnianych</t>
  </si>
  <si>
    <t>SVA130R16HLR00019</t>
  </si>
  <si>
    <t>Martz</t>
  </si>
  <si>
    <t>9 02 SGV</t>
  </si>
  <si>
    <t>EPD 9R22</t>
  </si>
  <si>
    <t>SXX9S26000B023597</t>
  </si>
  <si>
    <t>EPD T200</t>
  </si>
  <si>
    <t>WV2ZZZ7HZ4X033125</t>
  </si>
  <si>
    <t>REMORQUE 2</t>
  </si>
  <si>
    <t>EPD 8S30</t>
  </si>
  <si>
    <t>SXE2R263NMS100273</t>
  </si>
  <si>
    <t>Iveco</t>
  </si>
  <si>
    <t>ML 180E</t>
  </si>
  <si>
    <t>EPD 60JU</t>
  </si>
  <si>
    <t>Ciężarowy pow 3,5t</t>
  </si>
  <si>
    <t>ZCFA1TF0102380563</t>
  </si>
  <si>
    <t>04.04.2002</t>
  </si>
  <si>
    <t>Crafter</t>
  </si>
  <si>
    <t>EPD 44WW</t>
  </si>
  <si>
    <t>autobus</t>
  </si>
  <si>
    <t>WV1ZZZ2EZF6006076</t>
  </si>
  <si>
    <t>New Holland</t>
  </si>
  <si>
    <t>T5.120 DC</t>
  </si>
  <si>
    <t>EPD9V97</t>
  </si>
  <si>
    <t>HLRT512DKLLV10886</t>
  </si>
  <si>
    <t>Autosan</t>
  </si>
  <si>
    <t>D-732</t>
  </si>
  <si>
    <t>EPD 11PK</t>
  </si>
  <si>
    <t>JCB</t>
  </si>
  <si>
    <t>3CX</t>
  </si>
  <si>
    <t>koparko ładowarka</t>
  </si>
  <si>
    <t>JCB3CX4TEH2510107</t>
  </si>
  <si>
    <t>TYM</t>
  </si>
  <si>
    <t>T-TS12</t>
  </si>
  <si>
    <t>EPD 5V99</t>
  </si>
  <si>
    <t>TY1120SPAJKI00002</t>
  </si>
  <si>
    <t>7HC KOMBI</t>
  </si>
  <si>
    <t>EPD 1H22</t>
  </si>
  <si>
    <t>WV2ZZZ7HZHH075893</t>
  </si>
  <si>
    <t>EPD 1H23</t>
  </si>
  <si>
    <t>WV2ZZZHZHH076214</t>
  </si>
  <si>
    <t>EPD 2W80</t>
  </si>
  <si>
    <t>WV2ZZZ7HZKH033865</t>
  </si>
  <si>
    <t>Mercedes Benz</t>
  </si>
  <si>
    <t>Sprinter</t>
  </si>
  <si>
    <t>EPD 40JA</t>
  </si>
  <si>
    <t>WDB9066571S34651</t>
  </si>
  <si>
    <t> Lamborghini 14S</t>
  </si>
  <si>
    <t xml:space="preserve">TURBO 110 </t>
  </si>
  <si>
    <t>EPD 44YN</t>
  </si>
  <si>
    <t> Ciągnik rolniczy</t>
  </si>
  <si>
    <t>ZKDL7302W0TL06128</t>
  </si>
  <si>
    <t>TIGUAN</t>
  </si>
  <si>
    <t>EPD 77L7</t>
  </si>
  <si>
    <t>WVGZZZ5NZMW530146</t>
  </si>
  <si>
    <t>Powiat Poddębicki</t>
  </si>
  <si>
    <t>PUP</t>
  </si>
  <si>
    <t>PŚDPS w Czepowie</t>
  </si>
  <si>
    <t>DPS w Gostkowie</t>
  </si>
  <si>
    <t>PŚDPS w Pęczniewie</t>
  </si>
  <si>
    <t>PCPR</t>
  </si>
  <si>
    <t>Właściciel</t>
  </si>
  <si>
    <t>OC</t>
  </si>
  <si>
    <t>AC</t>
  </si>
  <si>
    <t>NNW</t>
  </si>
  <si>
    <t>ASS</t>
  </si>
  <si>
    <t xml:space="preserve">OC </t>
  </si>
  <si>
    <t>Stawka AC</t>
  </si>
  <si>
    <t>Składka AC</t>
  </si>
  <si>
    <t>Składka NNW</t>
  </si>
  <si>
    <t>Składka proporcjonalnie do okresu ochrony 1 rok</t>
  </si>
  <si>
    <t>Składka roczna 2022/2023</t>
  </si>
  <si>
    <t>Składka 2 rok ochrony</t>
  </si>
  <si>
    <t>Załącznik nr 3a do SWZ_wykaz pojazdów</t>
  </si>
  <si>
    <t>Składka łączna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</si>
</sst>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_z_ł;[Red]#,##0.00\ _z_ł"/>
    <numFmt numFmtId="168" formatCode="[$-415]dddd\,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E4B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14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38" fillId="33" borderId="10" xfId="0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right" vertical="center" wrapText="1"/>
    </xf>
    <xf numFmtId="9" fontId="38" fillId="33" borderId="10" xfId="0" applyNumberFormat="1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vertical="center"/>
    </xf>
    <xf numFmtId="14" fontId="38" fillId="33" borderId="10" xfId="0" applyNumberFormat="1" applyFont="1" applyFill="1" applyBorder="1" applyAlignment="1">
      <alignment horizontal="center" vertical="center"/>
    </xf>
    <xf numFmtId="14" fontId="19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vertical="center"/>
    </xf>
    <xf numFmtId="0" fontId="38" fillId="0" borderId="10" xfId="0" applyFont="1" applyBorder="1" applyAlignment="1" applyProtection="1">
      <alignment horizontal="center" vertical="center" wrapText="1" readingOrder="1"/>
      <protection locked="0"/>
    </xf>
    <xf numFmtId="0" fontId="3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38" fillId="34" borderId="10" xfId="0" applyFont="1" applyFill="1" applyBorder="1" applyAlignment="1">
      <alignment/>
    </xf>
    <xf numFmtId="0" fontId="38" fillId="34" borderId="12" xfId="0" applyFont="1" applyFill="1" applyBorder="1" applyAlignment="1">
      <alignment/>
    </xf>
    <xf numFmtId="166" fontId="38" fillId="0" borderId="13" xfId="0" applyNumberFormat="1" applyFont="1" applyBorder="1" applyAlignment="1">
      <alignment/>
    </xf>
    <xf numFmtId="10" fontId="38" fillId="34" borderId="10" xfId="0" applyNumberFormat="1" applyFont="1" applyFill="1" applyBorder="1" applyAlignment="1">
      <alignment/>
    </xf>
    <xf numFmtId="167" fontId="38" fillId="34" borderId="10" xfId="0" applyNumberFormat="1" applyFont="1" applyFill="1" applyBorder="1" applyAlignment="1">
      <alignment/>
    </xf>
    <xf numFmtId="167" fontId="38" fillId="34" borderId="12" xfId="0" applyNumberFormat="1" applyFont="1" applyFill="1" applyBorder="1" applyAlignment="1">
      <alignment/>
    </xf>
    <xf numFmtId="14" fontId="19" fillId="33" borderId="10" xfId="0" applyNumberFormat="1" applyFont="1" applyFill="1" applyBorder="1" applyAlignment="1">
      <alignment vertical="center" wrapText="1"/>
    </xf>
    <xf numFmtId="14" fontId="38" fillId="33" borderId="10" xfId="0" applyNumberFormat="1" applyFont="1" applyFill="1" applyBorder="1" applyAlignment="1">
      <alignment vertical="center" wrapText="1"/>
    </xf>
    <xf numFmtId="14" fontId="38" fillId="0" borderId="0" xfId="0" applyNumberFormat="1" applyFont="1" applyAlignment="1">
      <alignment/>
    </xf>
    <xf numFmtId="10" fontId="38" fillId="0" borderId="13" xfId="0" applyNumberFormat="1" applyFont="1" applyBorder="1" applyAlignment="1">
      <alignment/>
    </xf>
    <xf numFmtId="166" fontId="40" fillId="34" borderId="13" xfId="0" applyNumberFormat="1" applyFont="1" applyFill="1" applyBorder="1" applyAlignment="1">
      <alignment/>
    </xf>
    <xf numFmtId="167" fontId="40" fillId="34" borderId="12" xfId="0" applyNumberFormat="1" applyFont="1" applyFill="1" applyBorder="1" applyAlignment="1">
      <alignment/>
    </xf>
    <xf numFmtId="166" fontId="19" fillId="0" borderId="13" xfId="0" applyNumberFormat="1" applyFont="1" applyBorder="1" applyAlignment="1">
      <alignment/>
    </xf>
    <xf numFmtId="14" fontId="19" fillId="33" borderId="11" xfId="0" applyNumberFormat="1" applyFont="1" applyFill="1" applyBorder="1" applyAlignment="1">
      <alignment vertical="center" wrapText="1"/>
    </xf>
    <xf numFmtId="10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166" fontId="38" fillId="34" borderId="10" xfId="0" applyNumberFormat="1" applyFont="1" applyFill="1" applyBorder="1" applyAlignment="1">
      <alignment/>
    </xf>
    <xf numFmtId="166" fontId="38" fillId="0" borderId="12" xfId="0" applyNumberFormat="1" applyFont="1" applyBorder="1" applyAlignment="1">
      <alignment/>
    </xf>
    <xf numFmtId="166" fontId="38" fillId="0" borderId="14" xfId="0" applyNumberFormat="1" applyFont="1" applyBorder="1" applyAlignment="1">
      <alignment/>
    </xf>
    <xf numFmtId="0" fontId="38" fillId="34" borderId="15" xfId="0" applyFont="1" applyFill="1" applyBorder="1" applyAlignment="1">
      <alignment/>
    </xf>
    <xf numFmtId="166" fontId="19" fillId="0" borderId="14" xfId="0" applyNumberFormat="1" applyFont="1" applyBorder="1" applyAlignment="1">
      <alignment/>
    </xf>
    <xf numFmtId="166" fontId="38" fillId="0" borderId="16" xfId="0" applyNumberFormat="1" applyFont="1" applyBorder="1" applyAlignment="1">
      <alignment/>
    </xf>
    <xf numFmtId="166" fontId="38" fillId="0" borderId="17" xfId="0" applyNumberFormat="1" applyFont="1" applyBorder="1" applyAlignment="1">
      <alignment/>
    </xf>
    <xf numFmtId="166" fontId="38" fillId="0" borderId="18" xfId="0" applyNumberFormat="1" applyFont="1" applyBorder="1" applyAlignment="1">
      <alignment/>
    </xf>
    <xf numFmtId="166" fontId="38" fillId="0" borderId="19" xfId="0" applyNumberFormat="1" applyFont="1" applyBorder="1" applyAlignment="1">
      <alignment/>
    </xf>
    <xf numFmtId="166" fontId="38" fillId="0" borderId="15" xfId="0" applyNumberFormat="1" applyFont="1" applyBorder="1" applyAlignment="1">
      <alignment/>
    </xf>
    <xf numFmtId="166" fontId="38" fillId="0" borderId="20" xfId="0" applyNumberFormat="1" applyFont="1" applyBorder="1" applyAlignment="1">
      <alignment/>
    </xf>
    <xf numFmtId="166" fontId="38" fillId="0" borderId="21" xfId="0" applyNumberFormat="1" applyFont="1" applyBorder="1" applyAlignment="1">
      <alignment/>
    </xf>
    <xf numFmtId="10" fontId="38" fillId="0" borderId="14" xfId="0" applyNumberFormat="1" applyFont="1" applyBorder="1" applyAlignment="1">
      <alignment/>
    </xf>
    <xf numFmtId="167" fontId="38" fillId="0" borderId="17" xfId="0" applyNumberFormat="1" applyFont="1" applyBorder="1" applyAlignment="1">
      <alignment/>
    </xf>
    <xf numFmtId="0" fontId="38" fillId="34" borderId="11" xfId="0" applyFont="1" applyFill="1" applyBorder="1" applyAlignment="1">
      <alignment/>
    </xf>
    <xf numFmtId="0" fontId="38" fillId="34" borderId="22" xfId="0" applyFont="1" applyFill="1" applyBorder="1" applyAlignment="1">
      <alignment/>
    </xf>
    <xf numFmtId="166" fontId="19" fillId="34" borderId="13" xfId="0" applyNumberFormat="1" applyFont="1" applyFill="1" applyBorder="1" applyAlignment="1">
      <alignment/>
    </xf>
    <xf numFmtId="166" fontId="38" fillId="34" borderId="13" xfId="0" applyNumberFormat="1" applyFont="1" applyFill="1" applyBorder="1" applyAlignment="1">
      <alignment/>
    </xf>
    <xf numFmtId="166" fontId="38" fillId="34" borderId="11" xfId="0" applyNumberFormat="1" applyFont="1" applyFill="1" applyBorder="1" applyAlignment="1">
      <alignment/>
    </xf>
    <xf numFmtId="166" fontId="38" fillId="33" borderId="23" xfId="0" applyNumberFormat="1" applyFont="1" applyFill="1" applyBorder="1" applyAlignment="1">
      <alignment/>
    </xf>
    <xf numFmtId="0" fontId="38" fillId="34" borderId="17" xfId="0" applyFont="1" applyFill="1" applyBorder="1" applyAlignment="1">
      <alignment/>
    </xf>
    <xf numFmtId="167" fontId="38" fillId="0" borderId="19" xfId="0" applyNumberFormat="1" applyFont="1" applyBorder="1" applyAlignment="1">
      <alignment/>
    </xf>
    <xf numFmtId="10" fontId="38" fillId="0" borderId="15" xfId="0" applyNumberFormat="1" applyFont="1" applyBorder="1" applyAlignment="1">
      <alignment/>
    </xf>
    <xf numFmtId="166" fontId="39" fillId="35" borderId="24" xfId="0" applyNumberFormat="1" applyFont="1" applyFill="1" applyBorder="1" applyAlignment="1">
      <alignment horizontal="center"/>
    </xf>
    <xf numFmtId="0" fontId="39" fillId="35" borderId="25" xfId="0" applyFont="1" applyFill="1" applyBorder="1" applyAlignment="1">
      <alignment horizontal="center"/>
    </xf>
    <xf numFmtId="0" fontId="39" fillId="35" borderId="26" xfId="0" applyFont="1" applyFill="1" applyBorder="1" applyAlignment="1">
      <alignment horizontal="center"/>
    </xf>
    <xf numFmtId="0" fontId="39" fillId="35" borderId="24" xfId="0" applyFont="1" applyFill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166" fontId="38" fillId="0" borderId="33" xfId="0" applyNumberFormat="1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166" fontId="38" fillId="0" borderId="24" xfId="0" applyNumberFormat="1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9" fillId="36" borderId="10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36" xfId="0" applyFont="1" applyFill="1" applyBorder="1" applyAlignment="1">
      <alignment horizontal="center" vertical="center" wrapText="1"/>
    </xf>
    <xf numFmtId="0" fontId="39" fillId="36" borderId="37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="110" zoomScaleNormal="110" zoomScalePageLayoutView="0" workbookViewId="0" topLeftCell="P13">
      <selection activeCell="Y28" sqref="Y28"/>
    </sheetView>
  </sheetViews>
  <sheetFormatPr defaultColWidth="9.140625" defaultRowHeight="15"/>
  <cols>
    <col min="1" max="1" width="5.00390625" style="1" customWidth="1"/>
    <col min="2" max="2" width="0" style="12" hidden="1" customWidth="1"/>
    <col min="3" max="3" width="14.140625" style="1" hidden="1" customWidth="1"/>
    <col min="4" max="4" width="0" style="1" hidden="1" customWidth="1"/>
    <col min="5" max="5" width="0" style="12" hidden="1" customWidth="1"/>
    <col min="6" max="6" width="9.8515625" style="1" customWidth="1"/>
    <col min="7" max="8" width="8.8515625" style="1" customWidth="1"/>
    <col min="9" max="9" width="14.00390625" style="1" customWidth="1"/>
    <col min="10" max="13" width="8.8515625" style="1" customWidth="1"/>
    <col min="14" max="14" width="15.57421875" style="1" hidden="1" customWidth="1"/>
    <col min="15" max="15" width="0" style="1" hidden="1" customWidth="1"/>
    <col min="16" max="16" width="11.421875" style="1" customWidth="1"/>
    <col min="17" max="34" width="8.8515625" style="1" customWidth="1"/>
    <col min="35" max="35" width="0" style="1" hidden="1" customWidth="1"/>
    <col min="36" max="16384" width="8.8515625" style="1" customWidth="1"/>
  </cols>
  <sheetData>
    <row r="1" spans="1:3" ht="10.5" thickBot="1">
      <c r="A1" s="13" t="s">
        <v>117</v>
      </c>
      <c r="B1" s="14"/>
      <c r="C1" s="13"/>
    </row>
    <row r="2" spans="21:34" ht="14.25" customHeight="1">
      <c r="U2" s="94" t="s">
        <v>115</v>
      </c>
      <c r="V2" s="95"/>
      <c r="W2" s="95"/>
      <c r="X2" s="96"/>
      <c r="Y2" s="74" t="s">
        <v>114</v>
      </c>
      <c r="Z2" s="75"/>
      <c r="AA2" s="75"/>
      <c r="AB2" s="75"/>
      <c r="AC2" s="76"/>
      <c r="AD2" s="94" t="s">
        <v>116</v>
      </c>
      <c r="AE2" s="95"/>
      <c r="AF2" s="95"/>
      <c r="AG2" s="97"/>
      <c r="AH2" s="96"/>
    </row>
    <row r="3" spans="1:34" ht="9.75">
      <c r="A3" s="86" t="s">
        <v>0</v>
      </c>
      <c r="B3" s="88" t="s">
        <v>105</v>
      </c>
      <c r="C3" s="86" t="s">
        <v>1</v>
      </c>
      <c r="D3" s="86" t="s">
        <v>2</v>
      </c>
      <c r="E3" s="88" t="s">
        <v>3</v>
      </c>
      <c r="F3" s="86" t="s">
        <v>4</v>
      </c>
      <c r="G3" s="86" t="s">
        <v>5</v>
      </c>
      <c r="H3" s="86" t="s">
        <v>6</v>
      </c>
      <c r="I3" s="86" t="s">
        <v>7</v>
      </c>
      <c r="J3" s="86" t="s">
        <v>8</v>
      </c>
      <c r="K3" s="86" t="s">
        <v>9</v>
      </c>
      <c r="L3" s="86" t="s">
        <v>10</v>
      </c>
      <c r="M3" s="86" t="s">
        <v>11</v>
      </c>
      <c r="N3" s="86" t="s">
        <v>12</v>
      </c>
      <c r="O3" s="86" t="s">
        <v>13</v>
      </c>
      <c r="P3" s="86" t="s">
        <v>14</v>
      </c>
      <c r="Q3" s="86" t="s">
        <v>106</v>
      </c>
      <c r="R3" s="86" t="s">
        <v>107</v>
      </c>
      <c r="S3" s="86" t="s">
        <v>108</v>
      </c>
      <c r="T3" s="87" t="s">
        <v>109</v>
      </c>
      <c r="U3" s="91" t="s">
        <v>110</v>
      </c>
      <c r="V3" s="92" t="s">
        <v>111</v>
      </c>
      <c r="W3" s="92" t="s">
        <v>112</v>
      </c>
      <c r="X3" s="93" t="s">
        <v>113</v>
      </c>
      <c r="Y3" s="91" t="s">
        <v>110</v>
      </c>
      <c r="Z3" s="92" t="s">
        <v>111</v>
      </c>
      <c r="AA3" s="92" t="s">
        <v>112</v>
      </c>
      <c r="AB3" s="93" t="s">
        <v>113</v>
      </c>
      <c r="AC3" s="77" t="s">
        <v>109</v>
      </c>
      <c r="AD3" s="91" t="s">
        <v>110</v>
      </c>
      <c r="AE3" s="92" t="s">
        <v>111</v>
      </c>
      <c r="AF3" s="92" t="s">
        <v>112</v>
      </c>
      <c r="AG3" s="98" t="s">
        <v>109</v>
      </c>
      <c r="AH3" s="93" t="s">
        <v>113</v>
      </c>
    </row>
    <row r="4" spans="1:34" ht="9.75">
      <c r="A4" s="86"/>
      <c r="B4" s="89"/>
      <c r="C4" s="86"/>
      <c r="D4" s="86"/>
      <c r="E4" s="89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7"/>
      <c r="U4" s="91"/>
      <c r="V4" s="92"/>
      <c r="W4" s="92"/>
      <c r="X4" s="93"/>
      <c r="Y4" s="91"/>
      <c r="Z4" s="92"/>
      <c r="AA4" s="92"/>
      <c r="AB4" s="93"/>
      <c r="AC4" s="78"/>
      <c r="AD4" s="91"/>
      <c r="AE4" s="92"/>
      <c r="AF4" s="92"/>
      <c r="AG4" s="99"/>
      <c r="AH4" s="93"/>
    </row>
    <row r="5" spans="1:34" ht="25.5" customHeight="1">
      <c r="A5" s="86"/>
      <c r="B5" s="90"/>
      <c r="C5" s="86"/>
      <c r="D5" s="86"/>
      <c r="E5" s="9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7"/>
      <c r="U5" s="91"/>
      <c r="V5" s="92"/>
      <c r="W5" s="92"/>
      <c r="X5" s="93"/>
      <c r="Y5" s="91"/>
      <c r="Z5" s="92"/>
      <c r="AA5" s="92"/>
      <c r="AB5" s="93"/>
      <c r="AC5" s="79"/>
      <c r="AD5" s="91"/>
      <c r="AE5" s="92"/>
      <c r="AF5" s="92"/>
      <c r="AG5" s="100"/>
      <c r="AH5" s="93"/>
    </row>
    <row r="6" spans="1:35" ht="20.25">
      <c r="A6" s="2">
        <v>1</v>
      </c>
      <c r="B6" s="27" t="s">
        <v>99</v>
      </c>
      <c r="C6" s="3" t="s">
        <v>15</v>
      </c>
      <c r="D6" s="4">
        <v>730934826</v>
      </c>
      <c r="E6" s="27" t="s">
        <v>99</v>
      </c>
      <c r="F6" s="4" t="s">
        <v>16</v>
      </c>
      <c r="G6" s="5" t="s">
        <v>17</v>
      </c>
      <c r="H6" s="5" t="s">
        <v>18</v>
      </c>
      <c r="I6" s="5" t="s">
        <v>19</v>
      </c>
      <c r="J6" s="5">
        <v>1981</v>
      </c>
      <c r="K6" s="5" t="s">
        <v>20</v>
      </c>
      <c r="L6" s="5" t="s">
        <v>20</v>
      </c>
      <c r="M6" s="5"/>
      <c r="N6" s="5">
        <v>89244</v>
      </c>
      <c r="O6" s="15">
        <v>29896</v>
      </c>
      <c r="P6" s="16"/>
      <c r="Q6" s="37">
        <v>44926</v>
      </c>
      <c r="R6" s="17"/>
      <c r="S6" s="8"/>
      <c r="T6" s="28"/>
      <c r="U6" s="33">
        <v>0</v>
      </c>
      <c r="V6" s="34"/>
      <c r="W6" s="35"/>
      <c r="X6" s="36"/>
      <c r="Y6" s="33">
        <f aca="true" t="shared" si="0" ref="Y6:Y27">(U6/365)*(AI$6-Q6)</f>
        <v>0</v>
      </c>
      <c r="Z6" s="31"/>
      <c r="AA6" s="31"/>
      <c r="AB6" s="32"/>
      <c r="AC6" s="62"/>
      <c r="AD6" s="33">
        <v>0</v>
      </c>
      <c r="AE6" s="31"/>
      <c r="AF6" s="31"/>
      <c r="AG6" s="61"/>
      <c r="AH6" s="32"/>
      <c r="AI6" s="39">
        <v>45107</v>
      </c>
    </row>
    <row r="7" spans="1:34" ht="20.25">
      <c r="A7" s="2">
        <v>2</v>
      </c>
      <c r="B7" s="27" t="s">
        <v>99</v>
      </c>
      <c r="C7" s="3" t="s">
        <v>15</v>
      </c>
      <c r="D7" s="4">
        <v>730934826</v>
      </c>
      <c r="E7" s="27" t="s">
        <v>99</v>
      </c>
      <c r="F7" s="4" t="s">
        <v>21</v>
      </c>
      <c r="G7" s="5">
        <v>2812</v>
      </c>
      <c r="H7" s="5" t="s">
        <v>22</v>
      </c>
      <c r="I7" s="5" t="s">
        <v>23</v>
      </c>
      <c r="J7" s="5">
        <v>1996</v>
      </c>
      <c r="K7" s="5">
        <v>1</v>
      </c>
      <c r="L7" s="5">
        <v>2502</v>
      </c>
      <c r="M7" s="5"/>
      <c r="N7" s="5">
        <v>98889</v>
      </c>
      <c r="O7" s="15">
        <v>35418</v>
      </c>
      <c r="P7" s="16"/>
      <c r="Q7" s="37">
        <v>44926</v>
      </c>
      <c r="R7" s="17"/>
      <c r="S7" s="37">
        <v>44926</v>
      </c>
      <c r="T7" s="29"/>
      <c r="U7" s="33">
        <v>0</v>
      </c>
      <c r="V7" s="34"/>
      <c r="W7" s="35"/>
      <c r="X7" s="33">
        <v>0</v>
      </c>
      <c r="Y7" s="33">
        <f t="shared" si="0"/>
        <v>0</v>
      </c>
      <c r="Z7" s="31"/>
      <c r="AA7" s="31"/>
      <c r="AB7" s="43">
        <f>(X7/365)*(AI$6-S7)</f>
        <v>0</v>
      </c>
      <c r="AC7" s="63"/>
      <c r="AD7" s="33">
        <v>0</v>
      </c>
      <c r="AE7" s="31"/>
      <c r="AF7" s="31"/>
      <c r="AG7" s="61"/>
      <c r="AH7" s="48">
        <v>0</v>
      </c>
    </row>
    <row r="8" spans="1:34" ht="20.25">
      <c r="A8" s="2">
        <v>3</v>
      </c>
      <c r="B8" s="4"/>
      <c r="C8" s="3"/>
      <c r="D8" s="4">
        <v>730934826</v>
      </c>
      <c r="E8" s="7" t="s">
        <v>102</v>
      </c>
      <c r="F8" s="4" t="s">
        <v>24</v>
      </c>
      <c r="G8" s="5" t="s">
        <v>25</v>
      </c>
      <c r="H8" s="5" t="s">
        <v>26</v>
      </c>
      <c r="I8" s="5" t="s">
        <v>27</v>
      </c>
      <c r="J8" s="5">
        <v>2021</v>
      </c>
      <c r="K8" s="5" t="s">
        <v>20</v>
      </c>
      <c r="L8" s="5" t="s">
        <v>20</v>
      </c>
      <c r="M8" s="5"/>
      <c r="N8" s="5" t="s">
        <v>28</v>
      </c>
      <c r="O8" s="15">
        <v>44574</v>
      </c>
      <c r="P8" s="16"/>
      <c r="Q8" s="37">
        <v>44938</v>
      </c>
      <c r="R8" s="17"/>
      <c r="S8" s="17"/>
      <c r="T8" s="29"/>
      <c r="U8" s="33">
        <v>0</v>
      </c>
      <c r="V8" s="34"/>
      <c r="W8" s="35"/>
      <c r="X8" s="36"/>
      <c r="Y8" s="33">
        <f t="shared" si="0"/>
        <v>0</v>
      </c>
      <c r="Z8" s="31"/>
      <c r="AA8" s="31"/>
      <c r="AB8" s="32"/>
      <c r="AC8" s="62"/>
      <c r="AD8" s="33">
        <v>0</v>
      </c>
      <c r="AE8" s="31"/>
      <c r="AF8" s="31"/>
      <c r="AG8" s="61"/>
      <c r="AH8" s="32"/>
    </row>
    <row r="9" spans="1:34" ht="20.25">
      <c r="A9" s="2">
        <v>4</v>
      </c>
      <c r="B9" s="5" t="s">
        <v>100</v>
      </c>
      <c r="C9" s="3" t="s">
        <v>29</v>
      </c>
      <c r="D9" s="5">
        <v>731002183</v>
      </c>
      <c r="E9" s="3" t="s">
        <v>100</v>
      </c>
      <c r="F9" s="4" t="s">
        <v>30</v>
      </c>
      <c r="G9" s="5" t="s">
        <v>31</v>
      </c>
      <c r="H9" s="5" t="s">
        <v>32</v>
      </c>
      <c r="I9" s="5" t="s">
        <v>33</v>
      </c>
      <c r="J9" s="5">
        <v>2010</v>
      </c>
      <c r="K9" s="5">
        <v>5</v>
      </c>
      <c r="L9" s="5">
        <v>998</v>
      </c>
      <c r="M9" s="5"/>
      <c r="N9" s="5" t="s">
        <v>34</v>
      </c>
      <c r="O9" s="15">
        <v>40266</v>
      </c>
      <c r="P9" s="16"/>
      <c r="Q9" s="38">
        <v>44944</v>
      </c>
      <c r="R9" s="18"/>
      <c r="S9" s="38">
        <v>44944</v>
      </c>
      <c r="T9" s="30"/>
      <c r="U9" s="33">
        <v>0</v>
      </c>
      <c r="V9" s="34"/>
      <c r="W9" s="35"/>
      <c r="X9" s="33">
        <v>0</v>
      </c>
      <c r="Y9" s="33">
        <f t="shared" si="0"/>
        <v>0</v>
      </c>
      <c r="Z9" s="31"/>
      <c r="AA9" s="31"/>
      <c r="AB9" s="33">
        <f>(X9/365)*(AI$6-S9)</f>
        <v>0</v>
      </c>
      <c r="AC9" s="64"/>
      <c r="AD9" s="33">
        <v>0</v>
      </c>
      <c r="AE9" s="31"/>
      <c r="AF9" s="31"/>
      <c r="AG9" s="61"/>
      <c r="AH9" s="48">
        <v>0</v>
      </c>
    </row>
    <row r="10" spans="1:34" ht="20.25">
      <c r="A10" s="2">
        <v>5</v>
      </c>
      <c r="B10" s="27" t="s">
        <v>99</v>
      </c>
      <c r="C10" s="3" t="s">
        <v>15</v>
      </c>
      <c r="D10" s="4">
        <v>730934826</v>
      </c>
      <c r="E10" s="3" t="s">
        <v>104</v>
      </c>
      <c r="F10" s="4" t="s">
        <v>35</v>
      </c>
      <c r="G10" s="5" t="s">
        <v>36</v>
      </c>
      <c r="H10" s="5" t="s">
        <v>37</v>
      </c>
      <c r="I10" s="5" t="s">
        <v>33</v>
      </c>
      <c r="J10" s="5">
        <v>2004</v>
      </c>
      <c r="K10" s="5">
        <v>9</v>
      </c>
      <c r="L10" s="5">
        <v>1896</v>
      </c>
      <c r="M10" s="5"/>
      <c r="N10" s="5" t="s">
        <v>38</v>
      </c>
      <c r="O10" s="15">
        <v>38400</v>
      </c>
      <c r="P10" s="19">
        <v>14600</v>
      </c>
      <c r="Q10" s="38">
        <v>44973</v>
      </c>
      <c r="R10" s="38">
        <v>44973</v>
      </c>
      <c r="S10" s="38">
        <v>44973</v>
      </c>
      <c r="T10" s="29"/>
      <c r="U10" s="33">
        <v>0</v>
      </c>
      <c r="V10" s="40">
        <v>0</v>
      </c>
      <c r="W10" s="33">
        <v>0</v>
      </c>
      <c r="X10" s="33">
        <v>0</v>
      </c>
      <c r="Y10" s="33">
        <f t="shared" si="0"/>
        <v>0</v>
      </c>
      <c r="Z10" s="31"/>
      <c r="AA10" s="33">
        <f>(W10/365)*(AI$6-R10)</f>
        <v>0</v>
      </c>
      <c r="AB10" s="33">
        <f>(X10/365)*(AI$6-S10)</f>
        <v>0</v>
      </c>
      <c r="AC10" s="64"/>
      <c r="AD10" s="33">
        <v>0</v>
      </c>
      <c r="AE10" s="45">
        <v>0</v>
      </c>
      <c r="AF10" s="46">
        <f>P10*AE10</f>
        <v>0</v>
      </c>
      <c r="AG10" s="65"/>
      <c r="AH10" s="48">
        <v>0</v>
      </c>
    </row>
    <row r="11" spans="1:34" ht="20.25">
      <c r="A11" s="2">
        <v>6</v>
      </c>
      <c r="B11" s="27" t="s">
        <v>99</v>
      </c>
      <c r="C11" s="3" t="s">
        <v>15</v>
      </c>
      <c r="D11" s="4">
        <v>730934826</v>
      </c>
      <c r="E11" s="27" t="s">
        <v>99</v>
      </c>
      <c r="F11" s="4" t="s">
        <v>35</v>
      </c>
      <c r="G11" s="5" t="s">
        <v>36</v>
      </c>
      <c r="H11" s="5" t="s">
        <v>39</v>
      </c>
      <c r="I11" s="5" t="s">
        <v>33</v>
      </c>
      <c r="J11" s="5">
        <v>2004</v>
      </c>
      <c r="K11" s="5">
        <v>9</v>
      </c>
      <c r="L11" s="5">
        <v>1896</v>
      </c>
      <c r="M11" s="5"/>
      <c r="N11" s="5" t="s">
        <v>40</v>
      </c>
      <c r="O11" s="15">
        <v>38400</v>
      </c>
      <c r="P11" s="20"/>
      <c r="Q11" s="38">
        <v>44973</v>
      </c>
      <c r="R11" s="18"/>
      <c r="S11" s="38">
        <v>44973</v>
      </c>
      <c r="T11" s="29"/>
      <c r="U11" s="33">
        <v>0</v>
      </c>
      <c r="V11" s="34"/>
      <c r="W11" s="35"/>
      <c r="X11" s="33">
        <v>0</v>
      </c>
      <c r="Y11" s="33">
        <f t="shared" si="0"/>
        <v>0</v>
      </c>
      <c r="Z11" s="31"/>
      <c r="AA11" s="31"/>
      <c r="AB11" s="33">
        <f>(X11/365)*(AI$6-S11)</f>
        <v>0</v>
      </c>
      <c r="AC11" s="64"/>
      <c r="AD11" s="33">
        <v>0</v>
      </c>
      <c r="AE11" s="31"/>
      <c r="AF11" s="31"/>
      <c r="AG11" s="61"/>
      <c r="AH11" s="48">
        <v>0</v>
      </c>
    </row>
    <row r="12" spans="1:34" ht="45.75" customHeight="1">
      <c r="A12" s="2">
        <v>7</v>
      </c>
      <c r="B12" s="27" t="s">
        <v>99</v>
      </c>
      <c r="C12" s="3" t="s">
        <v>15</v>
      </c>
      <c r="D12" s="4">
        <v>730934826</v>
      </c>
      <c r="E12" s="27" t="s">
        <v>99</v>
      </c>
      <c r="F12" s="4" t="s">
        <v>41</v>
      </c>
      <c r="G12" s="5" t="s">
        <v>42</v>
      </c>
      <c r="H12" s="5" t="s">
        <v>43</v>
      </c>
      <c r="I12" s="5" t="s">
        <v>44</v>
      </c>
      <c r="J12" s="5">
        <v>2017</v>
      </c>
      <c r="K12" s="5" t="s">
        <v>20</v>
      </c>
      <c r="L12" s="5" t="s">
        <v>20</v>
      </c>
      <c r="M12" s="5"/>
      <c r="N12" s="5" t="s">
        <v>45</v>
      </c>
      <c r="O12" s="15">
        <v>42783</v>
      </c>
      <c r="P12" s="20"/>
      <c r="Q12" s="38">
        <v>44973</v>
      </c>
      <c r="R12" s="18"/>
      <c r="S12" s="18"/>
      <c r="T12" s="29"/>
      <c r="U12" s="33">
        <v>0</v>
      </c>
      <c r="V12" s="34"/>
      <c r="W12" s="35"/>
      <c r="X12" s="36"/>
      <c r="Y12" s="33">
        <f t="shared" si="0"/>
        <v>0</v>
      </c>
      <c r="Z12" s="31"/>
      <c r="AA12" s="31"/>
      <c r="AB12" s="32"/>
      <c r="AC12" s="62"/>
      <c r="AD12" s="33">
        <v>0</v>
      </c>
      <c r="AE12" s="31"/>
      <c r="AF12" s="31"/>
      <c r="AG12" s="61"/>
      <c r="AH12" s="32"/>
    </row>
    <row r="13" spans="1:34" ht="20.25">
      <c r="A13" s="2">
        <v>8</v>
      </c>
      <c r="B13" s="4"/>
      <c r="C13" s="3"/>
      <c r="D13" s="4">
        <v>730934826</v>
      </c>
      <c r="E13" s="27" t="s">
        <v>99</v>
      </c>
      <c r="F13" s="4" t="s">
        <v>46</v>
      </c>
      <c r="G13" s="5" t="s">
        <v>47</v>
      </c>
      <c r="H13" s="5" t="s">
        <v>48</v>
      </c>
      <c r="I13" s="5" t="s">
        <v>27</v>
      </c>
      <c r="J13" s="5">
        <v>2019</v>
      </c>
      <c r="K13" s="5" t="s">
        <v>20</v>
      </c>
      <c r="L13" s="5" t="s">
        <v>20</v>
      </c>
      <c r="M13" s="5"/>
      <c r="N13" s="5" t="s">
        <v>49</v>
      </c>
      <c r="O13" s="15"/>
      <c r="P13" s="20"/>
      <c r="Q13" s="38">
        <v>44985</v>
      </c>
      <c r="R13" s="18"/>
      <c r="S13" s="18"/>
      <c r="T13" s="29"/>
      <c r="U13" s="33">
        <v>0</v>
      </c>
      <c r="V13" s="34"/>
      <c r="W13" s="35"/>
      <c r="X13" s="42"/>
      <c r="Y13" s="33">
        <f t="shared" si="0"/>
        <v>0</v>
      </c>
      <c r="Z13" s="31"/>
      <c r="AA13" s="31"/>
      <c r="AB13" s="41"/>
      <c r="AC13" s="41"/>
      <c r="AD13" s="33">
        <v>0</v>
      </c>
      <c r="AE13" s="31"/>
      <c r="AF13" s="31"/>
      <c r="AG13" s="61"/>
      <c r="AH13" s="32"/>
    </row>
    <row r="14" spans="1:34" ht="20.25">
      <c r="A14" s="2">
        <v>9</v>
      </c>
      <c r="B14" s="27" t="s">
        <v>99</v>
      </c>
      <c r="C14" s="7" t="s">
        <v>15</v>
      </c>
      <c r="D14" s="4">
        <v>730934826</v>
      </c>
      <c r="E14" s="27" t="s">
        <v>99</v>
      </c>
      <c r="F14" s="4" t="s">
        <v>35</v>
      </c>
      <c r="G14" s="5" t="s">
        <v>36</v>
      </c>
      <c r="H14" s="5" t="s">
        <v>50</v>
      </c>
      <c r="I14" s="5" t="s">
        <v>33</v>
      </c>
      <c r="J14" s="5">
        <v>2004</v>
      </c>
      <c r="K14" s="5">
        <v>9</v>
      </c>
      <c r="L14" s="5">
        <v>1896</v>
      </c>
      <c r="M14" s="5"/>
      <c r="N14" s="5" t="s">
        <v>51</v>
      </c>
      <c r="O14" s="15">
        <v>38124</v>
      </c>
      <c r="P14" s="20"/>
      <c r="Q14" s="38">
        <v>45062</v>
      </c>
      <c r="R14" s="18"/>
      <c r="S14" s="38">
        <v>45062</v>
      </c>
      <c r="T14" s="30"/>
      <c r="U14" s="33">
        <v>0</v>
      </c>
      <c r="V14" s="34"/>
      <c r="W14" s="35"/>
      <c r="X14" s="33">
        <v>0</v>
      </c>
      <c r="Y14" s="33">
        <f t="shared" si="0"/>
        <v>0</v>
      </c>
      <c r="Z14" s="31"/>
      <c r="AA14" s="31"/>
      <c r="AB14" s="33">
        <f>(X14/365)*(AI$6-S14)</f>
        <v>0</v>
      </c>
      <c r="AC14" s="64"/>
      <c r="AD14" s="33">
        <v>0</v>
      </c>
      <c r="AE14" s="31"/>
      <c r="AF14" s="31"/>
      <c r="AG14" s="61"/>
      <c r="AH14" s="48">
        <v>0</v>
      </c>
    </row>
    <row r="15" spans="1:34" ht="20.25">
      <c r="A15" s="2">
        <v>10</v>
      </c>
      <c r="B15" s="4"/>
      <c r="C15" s="7"/>
      <c r="D15" s="4">
        <v>730934826</v>
      </c>
      <c r="E15" s="27" t="s">
        <v>99</v>
      </c>
      <c r="F15" s="4" t="s">
        <v>24</v>
      </c>
      <c r="G15" s="5" t="s">
        <v>52</v>
      </c>
      <c r="H15" s="5" t="s">
        <v>53</v>
      </c>
      <c r="I15" s="5" t="s">
        <v>27</v>
      </c>
      <c r="J15" s="5">
        <v>2021</v>
      </c>
      <c r="K15" s="5" t="s">
        <v>20</v>
      </c>
      <c r="L15" s="5" t="s">
        <v>20</v>
      </c>
      <c r="M15" s="5"/>
      <c r="N15" s="5" t="s">
        <v>54</v>
      </c>
      <c r="O15" s="15">
        <v>44349</v>
      </c>
      <c r="P15" s="20"/>
      <c r="Q15" s="38">
        <v>44713</v>
      </c>
      <c r="R15" s="18"/>
      <c r="S15" s="18"/>
      <c r="T15" s="30"/>
      <c r="U15" s="33">
        <v>0</v>
      </c>
      <c r="V15" s="34"/>
      <c r="W15" s="35"/>
      <c r="X15" s="36"/>
      <c r="Y15" s="33">
        <f t="shared" si="0"/>
        <v>0</v>
      </c>
      <c r="Z15" s="31"/>
      <c r="AA15" s="31"/>
      <c r="AB15" s="32"/>
      <c r="AC15" s="62"/>
      <c r="AD15" s="33">
        <v>0</v>
      </c>
      <c r="AE15" s="31"/>
      <c r="AF15" s="31"/>
      <c r="AG15" s="61"/>
      <c r="AH15" s="32"/>
    </row>
    <row r="16" spans="1:34" ht="20.25">
      <c r="A16" s="2">
        <v>11</v>
      </c>
      <c r="B16" s="27" t="s">
        <v>99</v>
      </c>
      <c r="C16" s="9" t="s">
        <v>15</v>
      </c>
      <c r="D16" s="10">
        <v>730934826</v>
      </c>
      <c r="E16" s="27" t="s">
        <v>99</v>
      </c>
      <c r="F16" s="10" t="s">
        <v>55</v>
      </c>
      <c r="G16" s="10" t="s">
        <v>56</v>
      </c>
      <c r="H16" s="10" t="s">
        <v>57</v>
      </c>
      <c r="I16" s="10" t="s">
        <v>58</v>
      </c>
      <c r="J16" s="10">
        <v>2002</v>
      </c>
      <c r="K16" s="10">
        <v>3</v>
      </c>
      <c r="L16" s="10">
        <v>5880</v>
      </c>
      <c r="M16" s="10">
        <v>10540</v>
      </c>
      <c r="N16" s="10" t="s">
        <v>59</v>
      </c>
      <c r="O16" s="10" t="s">
        <v>60</v>
      </c>
      <c r="P16" s="21"/>
      <c r="Q16" s="37">
        <v>44734</v>
      </c>
      <c r="R16" s="17"/>
      <c r="S16" s="37">
        <v>44734</v>
      </c>
      <c r="T16" s="30"/>
      <c r="U16" s="33">
        <v>0</v>
      </c>
      <c r="V16" s="34"/>
      <c r="W16" s="35"/>
      <c r="X16" s="33">
        <v>0</v>
      </c>
      <c r="Y16" s="33">
        <f t="shared" si="0"/>
        <v>0</v>
      </c>
      <c r="Z16" s="31"/>
      <c r="AA16" s="31"/>
      <c r="AB16" s="33">
        <f>(X16/365)*(AI$6-S16)</f>
        <v>0</v>
      </c>
      <c r="AC16" s="64"/>
      <c r="AD16" s="33">
        <v>0</v>
      </c>
      <c r="AE16" s="31"/>
      <c r="AF16" s="31"/>
      <c r="AG16" s="61"/>
      <c r="AH16" s="48">
        <v>0</v>
      </c>
    </row>
    <row r="17" spans="1:34" ht="20.25">
      <c r="A17" s="2">
        <v>12</v>
      </c>
      <c r="B17" s="27" t="s">
        <v>99</v>
      </c>
      <c r="C17" s="3" t="s">
        <v>15</v>
      </c>
      <c r="D17" s="5">
        <v>730934826</v>
      </c>
      <c r="E17" s="3" t="s">
        <v>103</v>
      </c>
      <c r="F17" s="5" t="s">
        <v>35</v>
      </c>
      <c r="G17" s="5" t="s">
        <v>61</v>
      </c>
      <c r="H17" s="5" t="s">
        <v>62</v>
      </c>
      <c r="I17" s="5" t="s">
        <v>63</v>
      </c>
      <c r="J17" s="5">
        <v>2014</v>
      </c>
      <c r="K17" s="5">
        <v>20</v>
      </c>
      <c r="L17" s="5">
        <v>1968</v>
      </c>
      <c r="M17" s="5"/>
      <c r="N17" s="5" t="s">
        <v>64</v>
      </c>
      <c r="O17" s="15">
        <v>41893</v>
      </c>
      <c r="P17" s="20">
        <v>65000</v>
      </c>
      <c r="Q17" s="37">
        <v>44814</v>
      </c>
      <c r="R17" s="37">
        <v>44814</v>
      </c>
      <c r="S17" s="37">
        <v>44814</v>
      </c>
      <c r="T17" s="29"/>
      <c r="U17" s="33">
        <v>0</v>
      </c>
      <c r="V17" s="40">
        <v>0</v>
      </c>
      <c r="W17" s="33">
        <f>P17*V17</f>
        <v>0</v>
      </c>
      <c r="X17" s="33">
        <v>0</v>
      </c>
      <c r="Y17" s="33">
        <f t="shared" si="0"/>
        <v>0</v>
      </c>
      <c r="Z17" s="31"/>
      <c r="AA17" s="33">
        <f>(W17/365)*(AI$6-R17)</f>
        <v>0</v>
      </c>
      <c r="AB17" s="33">
        <f>(X17/365)*(AI$6-S17)</f>
        <v>0</v>
      </c>
      <c r="AC17" s="64"/>
      <c r="AD17" s="33">
        <v>0</v>
      </c>
      <c r="AE17" s="45">
        <v>0</v>
      </c>
      <c r="AF17" s="46">
        <f>P17*AE17</f>
        <v>0</v>
      </c>
      <c r="AG17" s="65"/>
      <c r="AH17" s="48">
        <v>0</v>
      </c>
    </row>
    <row r="18" spans="1:34" ht="20.25">
      <c r="A18" s="2">
        <v>13</v>
      </c>
      <c r="B18" s="5"/>
      <c r="C18" s="3"/>
      <c r="D18" s="5">
        <v>730934826</v>
      </c>
      <c r="E18" s="27" t="s">
        <v>99</v>
      </c>
      <c r="F18" s="5" t="s">
        <v>65</v>
      </c>
      <c r="G18" s="5" t="s">
        <v>66</v>
      </c>
      <c r="H18" s="5" t="s">
        <v>67</v>
      </c>
      <c r="I18" s="5" t="s">
        <v>23</v>
      </c>
      <c r="J18" s="5">
        <v>2020</v>
      </c>
      <c r="K18" s="5">
        <v>2</v>
      </c>
      <c r="L18" s="5">
        <v>4485</v>
      </c>
      <c r="M18" s="5"/>
      <c r="N18" s="5" t="s">
        <v>68</v>
      </c>
      <c r="O18" s="15">
        <v>44455</v>
      </c>
      <c r="P18" s="20">
        <v>371460</v>
      </c>
      <c r="Q18" s="37">
        <v>44819</v>
      </c>
      <c r="R18" s="37">
        <v>44819</v>
      </c>
      <c r="S18" s="37">
        <v>44819</v>
      </c>
      <c r="T18" s="29"/>
      <c r="U18" s="33">
        <v>0</v>
      </c>
      <c r="V18" s="40">
        <v>0</v>
      </c>
      <c r="W18" s="33">
        <f>P18*V18</f>
        <v>0</v>
      </c>
      <c r="X18" s="33">
        <v>0</v>
      </c>
      <c r="Y18" s="33">
        <f t="shared" si="0"/>
        <v>0</v>
      </c>
      <c r="Z18" s="31"/>
      <c r="AA18" s="33">
        <f>(W18/365)*(AI$6-R18)</f>
        <v>0</v>
      </c>
      <c r="AB18" s="33">
        <f>(X18/365)*(AI$6-S18)</f>
        <v>0</v>
      </c>
      <c r="AC18" s="64"/>
      <c r="AD18" s="33">
        <v>0</v>
      </c>
      <c r="AE18" s="45">
        <v>0</v>
      </c>
      <c r="AF18" s="46">
        <f>P18*AE18</f>
        <v>0</v>
      </c>
      <c r="AG18" s="65"/>
      <c r="AH18" s="48">
        <v>0</v>
      </c>
    </row>
    <row r="19" spans="1:34" ht="20.25">
      <c r="A19" s="2">
        <v>14</v>
      </c>
      <c r="B19" s="27" t="s">
        <v>99</v>
      </c>
      <c r="C19" s="3" t="s">
        <v>15</v>
      </c>
      <c r="D19" s="5">
        <v>730934826</v>
      </c>
      <c r="E19" s="27" t="s">
        <v>99</v>
      </c>
      <c r="F19" s="5" t="s">
        <v>69</v>
      </c>
      <c r="G19" s="5" t="s">
        <v>70</v>
      </c>
      <c r="H19" s="5" t="s">
        <v>71</v>
      </c>
      <c r="I19" s="5" t="s">
        <v>19</v>
      </c>
      <c r="J19" s="5">
        <v>1987</v>
      </c>
      <c r="K19" s="5" t="s">
        <v>20</v>
      </c>
      <c r="L19" s="5" t="s">
        <v>20</v>
      </c>
      <c r="M19" s="5" t="s">
        <v>20</v>
      </c>
      <c r="N19" s="5">
        <v>35052</v>
      </c>
      <c r="O19" s="15">
        <v>31875</v>
      </c>
      <c r="P19" s="16"/>
      <c r="Q19" s="38">
        <v>44866</v>
      </c>
      <c r="R19" s="18"/>
      <c r="S19" s="6"/>
      <c r="T19" s="29"/>
      <c r="U19" s="33">
        <v>0</v>
      </c>
      <c r="V19" s="34"/>
      <c r="W19" s="35"/>
      <c r="X19" s="36"/>
      <c r="Y19" s="33">
        <f t="shared" si="0"/>
        <v>0</v>
      </c>
      <c r="Z19" s="31"/>
      <c r="AA19" s="31"/>
      <c r="AB19" s="32"/>
      <c r="AC19" s="62"/>
      <c r="AD19" s="33">
        <v>0</v>
      </c>
      <c r="AE19" s="31"/>
      <c r="AF19" s="31"/>
      <c r="AG19" s="61"/>
      <c r="AH19" s="32"/>
    </row>
    <row r="20" spans="1:34" ht="20.25">
      <c r="A20" s="2">
        <v>15</v>
      </c>
      <c r="B20" s="27" t="s">
        <v>99</v>
      </c>
      <c r="C20" s="3" t="s">
        <v>15</v>
      </c>
      <c r="D20" s="5">
        <v>730934826</v>
      </c>
      <c r="E20" s="27" t="s">
        <v>99</v>
      </c>
      <c r="F20" s="2" t="s">
        <v>72</v>
      </c>
      <c r="G20" s="2" t="s">
        <v>73</v>
      </c>
      <c r="H20" s="2" t="s">
        <v>20</v>
      </c>
      <c r="I20" s="5" t="s">
        <v>74</v>
      </c>
      <c r="J20" s="2">
        <v>2017</v>
      </c>
      <c r="K20" s="2">
        <v>1</v>
      </c>
      <c r="L20" s="2" t="s">
        <v>20</v>
      </c>
      <c r="M20" s="2"/>
      <c r="N20" s="2" t="s">
        <v>75</v>
      </c>
      <c r="O20" s="22"/>
      <c r="P20" s="23">
        <v>239100</v>
      </c>
      <c r="Q20" s="38">
        <v>44883</v>
      </c>
      <c r="R20" s="38">
        <v>44892</v>
      </c>
      <c r="S20" s="38">
        <v>44883</v>
      </c>
      <c r="T20" s="30"/>
      <c r="U20" s="33">
        <v>0</v>
      </c>
      <c r="V20" s="40">
        <v>0</v>
      </c>
      <c r="W20" s="33">
        <f>P20*V20</f>
        <v>0</v>
      </c>
      <c r="X20" s="33">
        <v>0</v>
      </c>
      <c r="Y20" s="33">
        <f t="shared" si="0"/>
        <v>0</v>
      </c>
      <c r="Z20" s="31"/>
      <c r="AA20" s="33">
        <f aca="true" t="shared" si="1" ref="AA20:AA25">(W20/365)*(AI$6-R20)</f>
        <v>0</v>
      </c>
      <c r="AB20" s="33">
        <f aca="true" t="shared" si="2" ref="AB20:AB25">(X20/365)*(AI$6-S20)</f>
        <v>0</v>
      </c>
      <c r="AC20" s="64"/>
      <c r="AD20" s="33">
        <v>0</v>
      </c>
      <c r="AE20" s="45">
        <v>0</v>
      </c>
      <c r="AF20" s="46">
        <f aca="true" t="shared" si="3" ref="AF20:AF25">P20*AE20</f>
        <v>0</v>
      </c>
      <c r="AG20" s="65"/>
      <c r="AH20" s="48">
        <v>0</v>
      </c>
    </row>
    <row r="21" spans="1:34" ht="20.25">
      <c r="A21" s="2">
        <v>16</v>
      </c>
      <c r="B21" s="27" t="s">
        <v>99</v>
      </c>
      <c r="C21" s="3" t="s">
        <v>15</v>
      </c>
      <c r="D21" s="5">
        <v>730934826</v>
      </c>
      <c r="E21" s="27" t="s">
        <v>99</v>
      </c>
      <c r="F21" s="5" t="s">
        <v>76</v>
      </c>
      <c r="G21" s="2" t="s">
        <v>77</v>
      </c>
      <c r="H21" s="5" t="s">
        <v>78</v>
      </c>
      <c r="I21" s="5" t="s">
        <v>23</v>
      </c>
      <c r="J21" s="2">
        <v>2018</v>
      </c>
      <c r="K21" s="2">
        <v>2</v>
      </c>
      <c r="L21" s="2">
        <v>3621</v>
      </c>
      <c r="M21" s="6"/>
      <c r="N21" s="2" t="s">
        <v>79</v>
      </c>
      <c r="O21" s="24">
        <v>43791</v>
      </c>
      <c r="P21" s="23">
        <v>250290</v>
      </c>
      <c r="Q21" s="38">
        <v>44886</v>
      </c>
      <c r="R21" s="38">
        <v>44886</v>
      </c>
      <c r="S21" s="38">
        <v>44886</v>
      </c>
      <c r="T21" s="29"/>
      <c r="U21" s="33">
        <v>0</v>
      </c>
      <c r="V21" s="40">
        <v>0</v>
      </c>
      <c r="W21" s="33">
        <f aca="true" t="shared" si="4" ref="W21:W27">P21*V21</f>
        <v>0</v>
      </c>
      <c r="X21" s="33">
        <v>0</v>
      </c>
      <c r="Y21" s="33">
        <f t="shared" si="0"/>
        <v>0</v>
      </c>
      <c r="Z21" s="31"/>
      <c r="AA21" s="33">
        <f t="shared" si="1"/>
        <v>0</v>
      </c>
      <c r="AB21" s="33">
        <f t="shared" si="2"/>
        <v>0</v>
      </c>
      <c r="AC21" s="64"/>
      <c r="AD21" s="33">
        <v>0</v>
      </c>
      <c r="AE21" s="45">
        <v>0</v>
      </c>
      <c r="AF21" s="46">
        <f t="shared" si="3"/>
        <v>0</v>
      </c>
      <c r="AG21" s="65"/>
      <c r="AH21" s="48">
        <v>0</v>
      </c>
    </row>
    <row r="22" spans="1:34" ht="20.25">
      <c r="A22" s="2">
        <v>17</v>
      </c>
      <c r="B22" s="27" t="s">
        <v>99</v>
      </c>
      <c r="C22" s="3" t="s">
        <v>15</v>
      </c>
      <c r="D22" s="5">
        <v>730934826</v>
      </c>
      <c r="E22" s="3" t="s">
        <v>102</v>
      </c>
      <c r="F22" s="5" t="s">
        <v>35</v>
      </c>
      <c r="G22" s="2" t="s">
        <v>80</v>
      </c>
      <c r="H22" s="2" t="s">
        <v>81</v>
      </c>
      <c r="I22" s="5" t="s">
        <v>33</v>
      </c>
      <c r="J22" s="2">
        <v>2016</v>
      </c>
      <c r="K22" s="2">
        <v>9</v>
      </c>
      <c r="L22" s="2">
        <v>1968</v>
      </c>
      <c r="M22" s="6"/>
      <c r="N22" s="2" t="s">
        <v>82</v>
      </c>
      <c r="O22" s="24">
        <v>42710</v>
      </c>
      <c r="P22" s="23">
        <v>68040</v>
      </c>
      <c r="Q22" s="38">
        <v>44900</v>
      </c>
      <c r="R22" s="38">
        <v>44900</v>
      </c>
      <c r="S22" s="38">
        <v>44900</v>
      </c>
      <c r="T22" s="30"/>
      <c r="U22" s="33">
        <v>0</v>
      </c>
      <c r="V22" s="40">
        <v>0</v>
      </c>
      <c r="W22" s="33">
        <f t="shared" si="4"/>
        <v>0</v>
      </c>
      <c r="X22" s="33">
        <v>0</v>
      </c>
      <c r="Y22" s="33">
        <f t="shared" si="0"/>
        <v>0</v>
      </c>
      <c r="Z22" s="31"/>
      <c r="AA22" s="33">
        <f t="shared" si="1"/>
        <v>0</v>
      </c>
      <c r="AB22" s="33">
        <f t="shared" si="2"/>
        <v>0</v>
      </c>
      <c r="AC22" s="64"/>
      <c r="AD22" s="33">
        <v>0</v>
      </c>
      <c r="AE22" s="45">
        <v>0</v>
      </c>
      <c r="AF22" s="46">
        <f t="shared" si="3"/>
        <v>0</v>
      </c>
      <c r="AG22" s="65"/>
      <c r="AH22" s="48">
        <v>0</v>
      </c>
    </row>
    <row r="23" spans="1:34" ht="20.25">
      <c r="A23" s="2">
        <v>18</v>
      </c>
      <c r="B23" s="27" t="s">
        <v>99</v>
      </c>
      <c r="C23" s="3" t="s">
        <v>15</v>
      </c>
      <c r="D23" s="5">
        <v>730934826</v>
      </c>
      <c r="E23" s="3" t="s">
        <v>101</v>
      </c>
      <c r="F23" s="10" t="s">
        <v>35</v>
      </c>
      <c r="G23" s="11" t="s">
        <v>80</v>
      </c>
      <c r="H23" s="11" t="s">
        <v>83</v>
      </c>
      <c r="I23" s="10" t="s">
        <v>33</v>
      </c>
      <c r="J23" s="11">
        <v>2016</v>
      </c>
      <c r="K23" s="11">
        <v>9</v>
      </c>
      <c r="L23" s="11">
        <v>1968</v>
      </c>
      <c r="M23" s="8"/>
      <c r="N23" s="11" t="s">
        <v>84</v>
      </c>
      <c r="O23" s="25">
        <v>42710</v>
      </c>
      <c r="P23" s="26">
        <v>65610</v>
      </c>
      <c r="Q23" s="38">
        <v>44900</v>
      </c>
      <c r="R23" s="38">
        <v>44900</v>
      </c>
      <c r="S23" s="38">
        <v>44900</v>
      </c>
      <c r="T23" s="30"/>
      <c r="U23" s="33">
        <v>0</v>
      </c>
      <c r="V23" s="40">
        <v>0</v>
      </c>
      <c r="W23" s="33">
        <f t="shared" si="4"/>
        <v>0</v>
      </c>
      <c r="X23" s="33">
        <v>0</v>
      </c>
      <c r="Y23" s="33">
        <f t="shared" si="0"/>
        <v>0</v>
      </c>
      <c r="Z23" s="31"/>
      <c r="AA23" s="33">
        <f t="shared" si="1"/>
        <v>0</v>
      </c>
      <c r="AB23" s="33">
        <f t="shared" si="2"/>
        <v>0</v>
      </c>
      <c r="AC23" s="64"/>
      <c r="AD23" s="33">
        <v>0</v>
      </c>
      <c r="AE23" s="45">
        <v>0</v>
      </c>
      <c r="AF23" s="46">
        <f t="shared" si="3"/>
        <v>0</v>
      </c>
      <c r="AG23" s="65"/>
      <c r="AH23" s="48">
        <v>0</v>
      </c>
    </row>
    <row r="24" spans="1:34" ht="20.25">
      <c r="A24" s="2">
        <v>19</v>
      </c>
      <c r="B24" s="27" t="s">
        <v>99</v>
      </c>
      <c r="C24" s="3" t="s">
        <v>15</v>
      </c>
      <c r="D24" s="5">
        <v>730934826</v>
      </c>
      <c r="E24" s="3" t="s">
        <v>103</v>
      </c>
      <c r="F24" s="5" t="s">
        <v>35</v>
      </c>
      <c r="G24" s="5" t="s">
        <v>36</v>
      </c>
      <c r="H24" s="5" t="s">
        <v>85</v>
      </c>
      <c r="I24" s="5" t="s">
        <v>33</v>
      </c>
      <c r="J24" s="5">
        <v>2018</v>
      </c>
      <c r="K24" s="5">
        <v>9</v>
      </c>
      <c r="L24" s="5">
        <v>1968</v>
      </c>
      <c r="M24" s="5"/>
      <c r="N24" s="5" t="s">
        <v>86</v>
      </c>
      <c r="O24" s="15">
        <v>43446</v>
      </c>
      <c r="P24" s="20">
        <v>81810</v>
      </c>
      <c r="Q24" s="38">
        <v>44906</v>
      </c>
      <c r="R24" s="38">
        <v>44906</v>
      </c>
      <c r="S24" s="38">
        <v>44906</v>
      </c>
      <c r="T24" s="29"/>
      <c r="U24" s="33">
        <v>0</v>
      </c>
      <c r="V24" s="40">
        <v>0</v>
      </c>
      <c r="W24" s="33">
        <f t="shared" si="4"/>
        <v>0</v>
      </c>
      <c r="X24" s="33">
        <v>0</v>
      </c>
      <c r="Y24" s="33">
        <f t="shared" si="0"/>
        <v>0</v>
      </c>
      <c r="Z24" s="31"/>
      <c r="AA24" s="33">
        <f t="shared" si="1"/>
        <v>0</v>
      </c>
      <c r="AB24" s="33">
        <f t="shared" si="2"/>
        <v>0</v>
      </c>
      <c r="AC24" s="64"/>
      <c r="AD24" s="33">
        <v>0</v>
      </c>
      <c r="AE24" s="45">
        <v>0</v>
      </c>
      <c r="AF24" s="46">
        <f t="shared" si="3"/>
        <v>0</v>
      </c>
      <c r="AG24" s="65"/>
      <c r="AH24" s="48">
        <v>0</v>
      </c>
    </row>
    <row r="25" spans="1:34" ht="20.25">
      <c r="A25" s="2">
        <v>20</v>
      </c>
      <c r="B25" s="27" t="s">
        <v>99</v>
      </c>
      <c r="C25" s="3" t="s">
        <v>15</v>
      </c>
      <c r="D25" s="5">
        <v>730934826</v>
      </c>
      <c r="E25" s="3" t="s">
        <v>101</v>
      </c>
      <c r="F25" s="5" t="s">
        <v>87</v>
      </c>
      <c r="G25" s="5" t="s">
        <v>88</v>
      </c>
      <c r="H25" s="5" t="s">
        <v>89</v>
      </c>
      <c r="I25" s="5" t="s">
        <v>63</v>
      </c>
      <c r="J25" s="5">
        <v>2008</v>
      </c>
      <c r="K25" s="5">
        <v>19</v>
      </c>
      <c r="L25" s="5">
        <v>2987</v>
      </c>
      <c r="M25" s="5"/>
      <c r="N25" s="5" t="s">
        <v>90</v>
      </c>
      <c r="O25" s="15">
        <v>39805</v>
      </c>
      <c r="P25" s="20">
        <v>48600</v>
      </c>
      <c r="Q25" s="38">
        <v>44918</v>
      </c>
      <c r="R25" s="38">
        <v>44918</v>
      </c>
      <c r="S25" s="38">
        <v>44918</v>
      </c>
      <c r="T25" s="28"/>
      <c r="U25" s="33">
        <v>0</v>
      </c>
      <c r="V25" s="40">
        <v>0</v>
      </c>
      <c r="W25" s="33">
        <f t="shared" si="4"/>
        <v>0</v>
      </c>
      <c r="X25" s="33">
        <v>0</v>
      </c>
      <c r="Y25" s="33">
        <f t="shared" si="0"/>
        <v>0</v>
      </c>
      <c r="Z25" s="31"/>
      <c r="AA25" s="33">
        <f t="shared" si="1"/>
        <v>0</v>
      </c>
      <c r="AB25" s="33">
        <f t="shared" si="2"/>
        <v>0</v>
      </c>
      <c r="AC25" s="64"/>
      <c r="AD25" s="33">
        <v>0</v>
      </c>
      <c r="AE25" s="45">
        <v>0</v>
      </c>
      <c r="AF25" s="46">
        <f t="shared" si="3"/>
        <v>0</v>
      </c>
      <c r="AG25" s="65"/>
      <c r="AH25" s="48">
        <v>0</v>
      </c>
    </row>
    <row r="26" spans="1:34" ht="20.25">
      <c r="A26" s="2">
        <v>21</v>
      </c>
      <c r="B26" s="27" t="s">
        <v>99</v>
      </c>
      <c r="C26" s="3" t="s">
        <v>15</v>
      </c>
      <c r="D26" s="5">
        <v>730934826</v>
      </c>
      <c r="E26" s="27" t="s">
        <v>99</v>
      </c>
      <c r="F26" s="5" t="s">
        <v>91</v>
      </c>
      <c r="G26" s="5" t="s">
        <v>92</v>
      </c>
      <c r="H26" s="5" t="s">
        <v>93</v>
      </c>
      <c r="I26" s="5" t="s">
        <v>94</v>
      </c>
      <c r="J26" s="5">
        <v>2011</v>
      </c>
      <c r="K26" s="5">
        <v>2</v>
      </c>
      <c r="L26" s="5">
        <v>4038</v>
      </c>
      <c r="M26" s="5"/>
      <c r="N26" s="5" t="s">
        <v>95</v>
      </c>
      <c r="O26" s="15">
        <v>40907</v>
      </c>
      <c r="P26" s="20"/>
      <c r="Q26" s="38">
        <v>44924</v>
      </c>
      <c r="R26" s="18"/>
      <c r="S26" s="18"/>
      <c r="T26" s="30"/>
      <c r="U26" s="33">
        <v>0</v>
      </c>
      <c r="V26" s="34"/>
      <c r="W26" s="35"/>
      <c r="X26" s="36"/>
      <c r="Y26" s="33">
        <f t="shared" si="0"/>
        <v>0</v>
      </c>
      <c r="Z26" s="31"/>
      <c r="AA26" s="31"/>
      <c r="AB26" s="32"/>
      <c r="AC26" s="62"/>
      <c r="AD26" s="33">
        <v>0</v>
      </c>
      <c r="AE26" s="31"/>
      <c r="AF26" s="47"/>
      <c r="AG26" s="65"/>
      <c r="AH26" s="32"/>
    </row>
    <row r="27" spans="1:34" ht="21" thickBot="1">
      <c r="A27" s="2">
        <v>22</v>
      </c>
      <c r="B27" s="27" t="s">
        <v>99</v>
      </c>
      <c r="C27" s="3" t="s">
        <v>15</v>
      </c>
      <c r="D27" s="5">
        <v>730934826</v>
      </c>
      <c r="E27" s="27" t="s">
        <v>99</v>
      </c>
      <c r="F27" s="5" t="s">
        <v>35</v>
      </c>
      <c r="G27" s="5" t="s">
        <v>96</v>
      </c>
      <c r="H27" s="5" t="s">
        <v>97</v>
      </c>
      <c r="I27" s="5" t="s">
        <v>33</v>
      </c>
      <c r="J27" s="2">
        <v>2021</v>
      </c>
      <c r="K27" s="5">
        <v>5</v>
      </c>
      <c r="L27" s="6"/>
      <c r="M27" s="6"/>
      <c r="N27" s="5" t="s">
        <v>98</v>
      </c>
      <c r="O27" s="15">
        <v>44328</v>
      </c>
      <c r="P27" s="23">
        <v>113643</v>
      </c>
      <c r="Q27" s="38">
        <v>44692</v>
      </c>
      <c r="R27" s="38">
        <v>44692</v>
      </c>
      <c r="S27" s="38">
        <v>44692</v>
      </c>
      <c r="T27" s="44">
        <v>44692</v>
      </c>
      <c r="U27" s="49">
        <v>0</v>
      </c>
      <c r="V27" s="59">
        <v>0</v>
      </c>
      <c r="W27" s="49">
        <f t="shared" si="4"/>
        <v>0</v>
      </c>
      <c r="X27" s="49">
        <v>0</v>
      </c>
      <c r="Y27" s="49">
        <f t="shared" si="0"/>
        <v>0</v>
      </c>
      <c r="Z27" s="50"/>
      <c r="AA27" s="49">
        <f>(W27/365)*(AI$6-R27)</f>
        <v>0</v>
      </c>
      <c r="AB27" s="51">
        <f>(X27/365)*(AI$6-S27)</f>
        <v>0</v>
      </c>
      <c r="AC27" s="51">
        <v>0</v>
      </c>
      <c r="AD27" s="49">
        <v>0</v>
      </c>
      <c r="AE27" s="69">
        <v>0</v>
      </c>
      <c r="AF27" s="56">
        <f>P27*AE27</f>
        <v>0</v>
      </c>
      <c r="AG27" s="66">
        <v>0</v>
      </c>
      <c r="AH27" s="57">
        <v>0</v>
      </c>
    </row>
    <row r="28" spans="21:34" ht="15" customHeight="1" thickBot="1">
      <c r="U28" s="52">
        <f>SUM(U6:U27)</f>
        <v>0</v>
      </c>
      <c r="V28" s="67"/>
      <c r="W28" s="60">
        <f>SUM(W6:W27)</f>
        <v>0</v>
      </c>
      <c r="X28" s="68">
        <f>SUM(X6:X27)</f>
        <v>0</v>
      </c>
      <c r="Y28" s="52">
        <v>0</v>
      </c>
      <c r="Z28" s="67"/>
      <c r="AA28" s="53">
        <v>0</v>
      </c>
      <c r="AB28" s="53">
        <v>0</v>
      </c>
      <c r="AC28" s="54">
        <v>0</v>
      </c>
      <c r="AD28" s="58">
        <v>0</v>
      </c>
      <c r="AE28" s="67"/>
      <c r="AF28" s="53">
        <f>SUM(AF6:AF27)</f>
        <v>0</v>
      </c>
      <c r="AG28" s="55">
        <v>0</v>
      </c>
      <c r="AH28" s="54">
        <f>SUM(AH6:AH27)</f>
        <v>0</v>
      </c>
    </row>
    <row r="29" spans="25:34" ht="22.5" customHeight="1" thickBot="1">
      <c r="Y29" s="80">
        <f>Y28+AA28+AB28+AC28</f>
        <v>0</v>
      </c>
      <c r="Z29" s="81"/>
      <c r="AA29" s="81"/>
      <c r="AB29" s="81"/>
      <c r="AC29" s="82"/>
      <c r="AD29" s="83">
        <f>AD28+AF28+AG28+AH28</f>
        <v>0</v>
      </c>
      <c r="AE29" s="84"/>
      <c r="AF29" s="84"/>
      <c r="AG29" s="84"/>
      <c r="AH29" s="85"/>
    </row>
    <row r="30" spans="21:34" ht="24.75" customHeight="1" thickBot="1">
      <c r="U30" s="73" t="s">
        <v>118</v>
      </c>
      <c r="V30" s="71"/>
      <c r="W30" s="71"/>
      <c r="X30" s="72"/>
      <c r="Y30" s="70">
        <f>Y29+AD29</f>
        <v>0</v>
      </c>
      <c r="Z30" s="71"/>
      <c r="AA30" s="71"/>
      <c r="AB30" s="71"/>
      <c r="AC30" s="71"/>
      <c r="AD30" s="71"/>
      <c r="AE30" s="71"/>
      <c r="AF30" s="71"/>
      <c r="AG30" s="71"/>
      <c r="AH30" s="72"/>
    </row>
  </sheetData>
  <sheetProtection/>
  <mergeCells count="41">
    <mergeCell ref="AF3:AF5"/>
    <mergeCell ref="AH3:AH5"/>
    <mergeCell ref="AG3:AG5"/>
    <mergeCell ref="Y3:Y5"/>
    <mergeCell ref="Z3:Z5"/>
    <mergeCell ref="AA3:AA5"/>
    <mergeCell ref="AB3:AB5"/>
    <mergeCell ref="AD3:AD5"/>
    <mergeCell ref="AE3:AE5"/>
    <mergeCell ref="A3:A5"/>
    <mergeCell ref="C3:C5"/>
    <mergeCell ref="D3:D5"/>
    <mergeCell ref="F3:F5"/>
    <mergeCell ref="U3:U5"/>
    <mergeCell ref="V3:V5"/>
    <mergeCell ref="G3:G5"/>
    <mergeCell ref="H3:H5"/>
    <mergeCell ref="I3:I5"/>
    <mergeCell ref="J3:J5"/>
    <mergeCell ref="B3:B5"/>
    <mergeCell ref="E3:E5"/>
    <mergeCell ref="M3:M5"/>
    <mergeCell ref="N3:N5"/>
    <mergeCell ref="O3:O5"/>
    <mergeCell ref="P3:P5"/>
    <mergeCell ref="Q3:Q5"/>
    <mergeCell ref="R3:R5"/>
    <mergeCell ref="K3:K5"/>
    <mergeCell ref="L3:L5"/>
    <mergeCell ref="S3:S5"/>
    <mergeCell ref="T3:T5"/>
    <mergeCell ref="Y30:AH30"/>
    <mergeCell ref="U30:X30"/>
    <mergeCell ref="Y2:AC2"/>
    <mergeCell ref="AC3:AC5"/>
    <mergeCell ref="Y29:AC29"/>
    <mergeCell ref="AD29:AH29"/>
    <mergeCell ref="W3:W5"/>
    <mergeCell ref="X3:X5"/>
    <mergeCell ref="U2:X2"/>
    <mergeCell ref="AD2:A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Starczyńska</dc:creator>
  <cp:keywords/>
  <dc:description/>
  <cp:lastModifiedBy>Ewa Starczyńska</cp:lastModifiedBy>
  <dcterms:created xsi:type="dcterms:W3CDTF">2022-04-21T11:02:35Z</dcterms:created>
  <dcterms:modified xsi:type="dcterms:W3CDTF">2022-06-10T07:11:32Z</dcterms:modified>
  <cp:category/>
  <cp:version/>
  <cp:contentType/>
  <cp:contentStatus/>
</cp:coreProperties>
</file>