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37" firstSheet="15" activeTab="2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 name="część 22" sheetId="22" r:id="rId22"/>
    <sheet name="Część 23" sheetId="23" r:id="rId23"/>
    <sheet name="Część 24" sheetId="24" r:id="rId24"/>
    <sheet name="część  25" sheetId="25" r:id="rId25"/>
    <sheet name="część 26" sheetId="26" r:id="rId26"/>
    <sheet name="część 27" sheetId="27" r:id="rId27"/>
    <sheet name="część 28" sheetId="28" r:id="rId28"/>
    <sheet name="część 29" sheetId="29" r:id="rId29"/>
    <sheet name="część 30" sheetId="30" r:id="rId30"/>
    <sheet name="część 31" sheetId="31" r:id="rId31"/>
    <sheet name="część 32" sheetId="32" r:id="rId32"/>
    <sheet name="część 33" sheetId="33" r:id="rId33"/>
    <sheet name="część 34" sheetId="34" r:id="rId34"/>
    <sheet name="część 35" sheetId="35" r:id="rId35"/>
    <sheet name="część 36" sheetId="36" r:id="rId36"/>
  </sheets>
  <definedNames>
    <definedName name="_xlfn_SINGLE">#N/A</definedName>
    <definedName name="Excel_BuiltIn_Print_Area" localSheetId="2">'Część  3'!$A$1:$L$29</definedName>
    <definedName name="Excel_BuiltIn_Print_Area" localSheetId="6">'Część 7'!$A$1:$O$61</definedName>
    <definedName name="_xlnm.Print_Area" localSheetId="2">'Część  3'!$A$1:$L$29</definedName>
    <definedName name="_xlnm.Print_Area" localSheetId="6">'Część 7'!$A$1:$O$61</definedName>
  </definedNames>
  <calcPr fullCalcOnLoad="1"/>
</workbook>
</file>

<file path=xl/sharedStrings.xml><?xml version="1.0" encoding="utf-8"?>
<sst xmlns="http://schemas.openxmlformats.org/spreadsheetml/2006/main" count="1387" uniqueCount="512">
  <si>
    <t>L.p.</t>
  </si>
  <si>
    <t>Asortyment</t>
  </si>
  <si>
    <t>j.m.</t>
  </si>
  <si>
    <t>Ilość</t>
  </si>
  <si>
    <t>Cena netto</t>
  </si>
  <si>
    <t>Cena brutto</t>
  </si>
  <si>
    <t>Wartość netto (4x5)</t>
  </si>
  <si>
    <t>Stawka VAT</t>
  </si>
  <si>
    <t>Wartość VAT (7x8)</t>
  </si>
  <si>
    <t>Wartość brutto (7+9)</t>
  </si>
  <si>
    <t>Producent</t>
  </si>
  <si>
    <t>Nr katalogowy / Nazwa handlowa</t>
  </si>
  <si>
    <t>Ilość sztuk w opakowaniu zbiorczym (jeżeli nie jest na sztuki)</t>
  </si>
  <si>
    <r>
      <rPr>
        <b/>
        <sz val="11"/>
        <rFont val="Arial"/>
        <family val="2"/>
      </rPr>
      <t xml:space="preserve">Igła do aspiracji szpiku - sterylna, </t>
    </r>
    <r>
      <rPr>
        <sz val="11"/>
        <rFont val="Arial"/>
        <family val="0"/>
      </rPr>
      <t>igła o odpowiednim, wyprofilowanym ostrzu, bardzo ostra, ergonomiczny masywny uchwyt typu młoteczkowego, gwarantujący wygodę w manewrowaniu igłą, mandryn igły łączący się z uchwytem kaniuli na zatrzask, szczelność igły umożliwiająca prawidłową aspirację treści, igła z końcówką luer do podłączenia strzykawki, odpowiednia trwałość stali z którego wykonano igłę, zabezpieczająca przed deformacją podczas penetracji tkanki kostnej, dł. 39-50-83-100 mm</t>
    </r>
  </si>
  <si>
    <t>15G</t>
  </si>
  <si>
    <t>szt.</t>
  </si>
  <si>
    <t xml:space="preserve"> </t>
  </si>
  <si>
    <r>
      <rPr>
        <b/>
        <sz val="11"/>
        <rFont val="Arial"/>
        <family val="2"/>
      </rPr>
      <t xml:space="preserve">Zestaw do trepanobiopsji szpiku kostnego - </t>
    </r>
    <r>
      <rPr>
        <sz val="11"/>
        <rFont val="Arial"/>
        <family val="0"/>
      </rPr>
      <t>igła bardzo ostra, znakowana co 1 cm, mandryn ostrzony w trzech płaszczyznach, łączacy się z uchwytem kaniul na zatrzask, krawędź tnąca z dwoma ząbkami dla łatwej penetracji, profilowana do dłoni rączka typu młoteczkowego, w uchwycie kaniul gniazdo typu luer, osobna kaniula ekstrakcyjna wycinająca cylinder kostny, koreczek zamykający igłę po usunięciu mandrylu, osobno znakowany wypychacz, osłona zabezpieczająca ostrze igły. Wymagana jest bardzo wysoka jakość oferowanych zestawów, gwarantująca pobranie szpiku kostnego za pierwszym razem (jednym nakłuciem), sterylna</t>
    </r>
  </si>
  <si>
    <t>8Gx100 mm</t>
  </si>
  <si>
    <r>
      <rPr>
        <b/>
        <sz val="11"/>
        <rFont val="Arial"/>
        <family val="2"/>
      </rPr>
      <t>Ostrza brzuszaste</t>
    </r>
    <r>
      <rPr>
        <sz val="11"/>
        <rFont val="Arial"/>
        <family val="0"/>
      </rPr>
      <t xml:space="preserve"> a’ 100 szt. ze stali nierdzewnej, powierzchnia tnąca ostra, nie łamiące się opakowanie jednostkowe umożliwiające wyjmowanie ostrza w sposób zapewniający jego sterylność, na każdym pojedynczym opakowaniu ostrza rysunek w skali 1:1, ponadto na każdym ostrzu wygrawerowany jego numer oraz nazwa producenta, w wielkościach od 10 do 24</t>
    </r>
  </si>
  <si>
    <t>op.</t>
  </si>
  <si>
    <t>SUMA</t>
  </si>
  <si>
    <t>-</t>
  </si>
  <si>
    <t>Próbki</t>
  </si>
  <si>
    <t>część bez próbek</t>
  </si>
  <si>
    <t>Część nr 2 zestawy do odsysania</t>
  </si>
  <si>
    <t>1.</t>
  </si>
  <si>
    <r>
      <rPr>
        <b/>
        <sz val="11"/>
        <rFont val="Arial"/>
        <family val="2"/>
      </rPr>
      <t>Zestaw do odsysania pola operacyjnego</t>
    </r>
    <r>
      <rPr>
        <sz val="11"/>
        <rFont val="Arial"/>
        <family val="0"/>
      </rPr>
      <t xml:space="preserve"> – sterylny, podwójnie pakowany w worek foliowy perforowany, zewnętrzne opakowanie typu folia-papier, typ Yankauer, przeźroczysty, z możliwością wymiany końcówek ssących w trakcie zabiegu operacyjnego i dostosowania końcówki łączącej do każdego typu ssaka 8-18CH, wraz z końcówką standard, o dł. min. 210 cm </t>
    </r>
  </si>
  <si>
    <r>
      <rPr>
        <b/>
        <sz val="11"/>
        <rFont val="Arial"/>
        <family val="0"/>
      </rPr>
      <t>Zestaw do odsysania pola operacyjnego do zabiegów ortopedycznych</t>
    </r>
    <r>
      <rPr>
        <sz val="11"/>
        <rFont val="Arial"/>
        <family val="0"/>
      </rPr>
      <t xml:space="preserve"> – sterylny, podwójnie pakowany w worek foliowy perforowany i zewnętrzne opakowanie typu folia-papier, dren o długości min. 270 cm., z zabezpieczeniem antyzgięciowym, z uniwersalną końcówką pasującą do do każdego typu ssaka 8-18 CH, z możliwością docinania, zawierający 3 końcówki ssące - 2 zagięte i 1 prosta, uchwyt ergonomiczny z flitrem, dodatkowo filtr zapasowy.</t>
    </r>
  </si>
  <si>
    <t>CH 35 ø 11,7 mm</t>
  </si>
  <si>
    <r>
      <rPr>
        <b/>
        <sz val="10"/>
        <rFont val="Arial"/>
        <family val="2"/>
      </rPr>
      <t>Próbki:</t>
    </r>
    <r>
      <rPr>
        <sz val="10"/>
        <rFont val="Arial"/>
        <family val="0"/>
      </rPr>
      <t xml:space="preserve"> </t>
    </r>
  </si>
  <si>
    <r>
      <rPr>
        <b/>
        <sz val="11"/>
        <rFont val="Arial"/>
        <family val="2"/>
      </rPr>
      <t xml:space="preserve">Zestaw do szynowania wewnętrznego moczowodów </t>
    </r>
    <r>
      <rPr>
        <sz val="11"/>
        <rFont val="Arial"/>
        <family val="0"/>
      </rPr>
      <t>typu Mono-J rozmiar F6 i F7 dł 70 cm , zamkniety od strony nerki, wykonany z poliuretanu z otworami drenujacymi rozmieszczonymi na petli cewnika, znakowany dla dokładnego umiejscowienia. W zestawie z prowadnikiem pokrytym teflonem , prostym, sztywnym z elastyczna końcówką, ośrednicy : 0,035" dla cewników F6 i F7 długości 125 cm, łącznikiem igłowymzakończonym lejkiem do worka na mocz, zaciskiem</t>
    </r>
  </si>
  <si>
    <t xml:space="preserve">szt. </t>
  </si>
  <si>
    <r>
      <rPr>
        <b/>
        <sz val="11"/>
        <rFont val="Arial"/>
        <family val="2"/>
      </rPr>
      <t>Zestaw punkcyjny do cystostomii - r</t>
    </r>
    <r>
      <rPr>
        <sz val="11"/>
        <rFont val="Arial"/>
        <family val="0"/>
      </rPr>
      <t>ozm. CH12, zawierajacy: cewnik Pigtail z poliuretanu, łatwo rozrywalna kaniula punkcyjna, skalpel, taśma samoprzylepna, zatyczka, dla cewnika CH12, długość cewnika 45 cm</t>
    </r>
  </si>
  <si>
    <r>
      <rPr>
        <b/>
        <sz val="11"/>
        <rFont val="Arial"/>
        <family val="2"/>
      </rPr>
      <t xml:space="preserve">Zestaw do nefrostomii dwustopniowej - </t>
    </r>
    <r>
      <rPr>
        <sz val="11"/>
        <rFont val="Arial"/>
        <family val="0"/>
      </rPr>
      <t>elementy zestawu: 2-częściowa kaniula punkcyjna z widocznym w USG znacznikiem na końcówce (3 pierścienie), prowadnica sztywna, z giętką końcówką typu J   w dyspenserze, z końcówką wprowadzającą, długość 800mm, przedłużacz cewnika metalowy, długość 325 mm, plastikowy mandryn, cewnik poliuretanowy typu Pigtail, widoczny w RTG, długość ok. 30 cm, otwór centralny, powłoka hydrożelowa, 6 otworów drenujacych, nacięcia na trzonie do szwu mocującego, łącznik Luer-lock, kranik Luer-Lock, adapter do worka na mocz (łącznik Luer-lock z lejkiem), etykiety samoprzylepne do dokumentacji.</t>
    </r>
  </si>
  <si>
    <t>8F</t>
  </si>
  <si>
    <t>10F</t>
  </si>
  <si>
    <r>
      <rPr>
        <b/>
        <sz val="11"/>
        <rFont val="Arial"/>
        <family val="2"/>
      </rPr>
      <t>Igła do biopsji torbieli nerkowych - i</t>
    </r>
    <r>
      <rPr>
        <sz val="11"/>
        <rFont val="Arial"/>
        <family val="0"/>
      </rPr>
      <t>gła zmodyfikowana z podwójnie zaostrzoną końcówką, zdejmowalny mandryn idealnie dopasowany do igły, ruchoma blokada plus oznaczenie umożliwiające kontrole głębokości wkłucia, przeźroczysta główka typu luer, rozmiar 18G, długość 200-250mm, sterylna</t>
    </r>
  </si>
  <si>
    <r>
      <rPr>
        <b/>
        <sz val="11"/>
        <rFont val="Arial"/>
        <family val="2"/>
      </rPr>
      <t xml:space="preserve">Igła typu TRU-CUT - </t>
    </r>
    <r>
      <rPr>
        <sz val="11"/>
        <rFont val="Arial"/>
        <family val="0"/>
      </rPr>
      <t>igła do pobierania wycinków, współpracujaca z aparatem MAGNUM BARD wyposażona w elementy ułatwiajace założenie igły w aparacie biopsyjnym, posiadająca oznaczenie echogeniczne i oznaczenie na igle pozwalające kontrolować głębokość wkłucia, średnica igły 18G, sterylna długość 250mm.</t>
    </r>
  </si>
  <si>
    <t>6.</t>
  </si>
  <si>
    <t>Drut do założenia i wymiany wymiany nefrostomii typu Lunderquist: pokryty teflonem, końcówka prosta  lub zagięta na odcinku 1,5 lub 3 mm (do wyboru przez Zamawiającego), o śr. 0.035” i dł. 80 cm.Drut do założenia i wymiany nefrostomii typu Lunderquist: pokryty teflonem, końcówka prosta lub zagięta na odcinku 1,5 lub 3 mm (do wyboru przez Zamawiającego),</t>
  </si>
  <si>
    <t xml:space="preserve">7. </t>
  </si>
  <si>
    <r>
      <rPr>
        <b/>
        <sz val="11"/>
        <color indexed="8"/>
        <rFont val="Arial"/>
        <family val="2"/>
      </rPr>
      <t>Prowadnica nitinolowa:</t>
    </r>
    <r>
      <rPr>
        <sz val="11"/>
        <color indexed="8"/>
        <rFont val="Arial"/>
        <family val="0"/>
      </rPr>
      <t xml:space="preserve"> Powłoka hydrofilna, Zakończenie prowadnicy proste, końcówka standardowa oraz miękka na odcinku 70 mm (do wyboru Zamawiającego), długość 150 cm, średnica 0,035”.</t>
    </r>
  </si>
  <si>
    <t xml:space="preserve">Próbki </t>
  </si>
  <si>
    <t xml:space="preserve"> Część 4 Artykuły higieniczne</t>
  </si>
  <si>
    <t>Ilość sztuk w opakowaniu zbiorczym</t>
  </si>
  <si>
    <r>
      <rPr>
        <b/>
        <sz val="11"/>
        <rFont val="Arial"/>
        <family val="2"/>
      </rPr>
      <t xml:space="preserve">Gąbeczki do higieny jamy ustnej  - </t>
    </r>
    <r>
      <rPr>
        <sz val="11"/>
        <rFont val="Arial"/>
        <family val="0"/>
      </rPr>
      <t>aplikator gąbkowy na patyczku, do nawilżania i higieny jamy ustnej, pakowane pojedynczo, higienicznie czyste lub jałowe</t>
    </r>
  </si>
  <si>
    <r>
      <rPr>
        <b/>
        <sz val="11"/>
        <rFont val="Arial"/>
        <family val="2"/>
      </rPr>
      <t xml:space="preserve">Szczotka do zębów z odsysaniem </t>
    </r>
    <r>
      <rPr>
        <sz val="11"/>
        <rFont val="Arial"/>
        <family val="0"/>
      </rPr>
      <t>- szczoteczka do higieny jamy ustnej z możliwością podłączenia jej do ssaka. Szczoteczka może być nasączona odpowiednimi do stosowania u ludzi detergentami, higienicznie czyste lub jałowe</t>
    </r>
  </si>
  <si>
    <r>
      <rPr>
        <b/>
        <sz val="11"/>
        <rFont val="Arial"/>
        <family val="2"/>
      </rPr>
      <t>Gaziki nasączone 70% alkoholem izopropylowym,</t>
    </r>
    <r>
      <rPr>
        <sz val="11"/>
        <rFont val="Arial"/>
        <family val="0"/>
      </rPr>
      <t xml:space="preserve"> do dezynfekcji skóry przed kaniulacją, iniekcją oraz dezynfekcji portów do iniekcji, dwuwarstwowe, rozmiar przed rozłożeniem min. 30 x 30mm, higienicznie czyste lub jałowe</t>
    </r>
  </si>
  <si>
    <t>op. a 100szt.</t>
  </si>
  <si>
    <r>
      <rPr>
        <b/>
        <sz val="11"/>
        <rFont val="Arial"/>
        <family val="2"/>
      </rPr>
      <t xml:space="preserve">Worek z portem do zbiórki moczu, </t>
    </r>
    <r>
      <rPr>
        <sz val="11"/>
        <rFont val="Arial"/>
        <family val="0"/>
      </rPr>
      <t>2 litry, sterylny, dren 150cm, zastawka antyzwrotna zapobiega cofaniu się moczu, port do pobierania próbek w sposób igłowy lub bezigłowy znajdujący się w drenie przed workiem, czytelna podziałka umożliwia łatwe odczytanie ilości moczu, kranik spustowy poprzeczny - służący do wypuszczania moczu,  wyposażony we wzmocnione otwory do wieszaków</t>
    </r>
  </si>
  <si>
    <t>op. a 10szt.</t>
  </si>
  <si>
    <r>
      <rPr>
        <b/>
        <sz val="11"/>
        <rFont val="Arial"/>
        <family val="2"/>
      </rPr>
      <t>Czyścik do elektrod</t>
    </r>
    <r>
      <rPr>
        <sz val="11"/>
        <rFont val="Arial"/>
        <family val="0"/>
      </rPr>
      <t>, jednorazowy, jałowy, rozmiar 50x50mm (+/- 5mm).</t>
    </r>
  </si>
  <si>
    <r>
      <rPr>
        <b/>
        <sz val="11"/>
        <rFont val="Arial"/>
        <family val="2"/>
      </rPr>
      <t xml:space="preserve">Licznik igieł </t>
    </r>
    <r>
      <rPr>
        <sz val="11"/>
        <rFont val="Arial"/>
        <family val="0"/>
      </rPr>
      <t xml:space="preserve">- część piankowa na minimum 20 igieł + część magnetyczna do zbierania skalpeli, całość w twardej zamykanej plastikowej obudowie odpornej na przekłucie. </t>
    </r>
  </si>
  <si>
    <t xml:space="preserve">System do kontrolowanej zbiórki luźnego stolca wyposażony w: silikonowy rękaw odprowadzający treści kałowe o długości 160 cm - 170 cm z wbudowaną w strukturę silikonu na całej długości substancją neutralizującą nieprzyjemny zapach; niskociśnieniowy balonik retencyjny z niebieską kieszonką dla umieszczenia palca wiodącego; port do napełniania balonika retencyjnego z sygnalizatorem, który wypełnienia się gdy balonik osiągnie wielkość optymalną w ciele pacjenta oraz port do irygacji umożliwiający także doodbytnicze podanie leków z klamrą zamykającą światło drenu w celu utrzymania leku w miejscu podania, system zawiera port do pobierania próbek stolca z zastawką antyzwrotną, wyposażony w pasek koralikowy do podwieszania kompatybilny z ramami łóżek szpitalnych z miejscem na opis.
System przebadany klinicznie (ocena bezpieczeństwa stosowania systemu do 29 dni u pacjentów hospitalizowanych) czas utrzymania systemu do 29 dni, biologicznie czysty, zestaw wypasażony dodatkowo w 3 worki zbiorcze o pojemności 1000-1500ml.
</t>
  </si>
  <si>
    <t>Worki wymienne kompatybilne z systemem do kontrolowanej zbiórki luźnego stolca o pojemności 1000-1500ml, nieprzezroczyste, z podglądem, skalowane co min. 100ml, w tym numerycznie co 100ml, z filtrem węglowym o wysokiej absorpcji zapachów i możliwością filtrowania gazów, z zastawką antyzwrotną zabezpieczającą przed wylaniem zawartości, biologicznie czyste.</t>
  </si>
  <si>
    <r>
      <rPr>
        <b/>
        <sz val="10"/>
        <rFont val="Arial"/>
        <family val="2"/>
      </rPr>
      <t>Układ oddechowy</t>
    </r>
    <r>
      <rPr>
        <sz val="10"/>
        <rFont val="Arial"/>
        <family val="0"/>
      </rPr>
      <t xml:space="preserve"> typu Emergency, jednorazowy, do respiratora EVE firmy Stephan dł. 180 cm.</t>
    </r>
  </si>
  <si>
    <t>szt</t>
  </si>
  <si>
    <t>Próbki:</t>
  </si>
  <si>
    <t>Część 6 Zestaw do pomiaru ciśnienia śródbrzusznego</t>
  </si>
  <si>
    <r>
      <rPr>
        <b/>
        <sz val="11"/>
        <rFont val="Arial"/>
        <family val="2"/>
      </rPr>
      <t xml:space="preserve">Zestaw do pomiaru ciśnienia śródbrzusznego - </t>
    </r>
    <r>
      <rPr>
        <sz val="11"/>
        <rFont val="Arial"/>
        <family val="0"/>
      </rPr>
      <t>wykorzystujący pomiar ciśnienia w pęcherzu moczowym przez założony typowy cewnik (metoda manometryczna) umożliwiający jednocześnie godzinową zbiórkę i pomiar objętości moczu w systemie zamkniętym. Zestaw wyposażony w zastawkę uniemożliwiającą cofanie się moczu do linii pomiarowej, filtr biologiczny (antybakteryjny) zapewniający odpowietrzenie układu podczas pomiaru oraz posiadający port bezigłowy do wstępnego wypełnienia linii. Linia pomiarowa wyskalowana w mmHg. Możliwość użytkowania zestawu minimum do 7 dni</t>
    </r>
  </si>
  <si>
    <t>część bez próbki</t>
  </si>
  <si>
    <t>Część 7 Elektrody i żele do diagnostyki</t>
  </si>
  <si>
    <t>Elektrody dla dorosłych</t>
  </si>
  <si>
    <t>a) do długotrwałego monitorowania,</t>
  </si>
  <si>
    <t>b) jednorazowe tylko z żelem ciekłym,</t>
  </si>
  <si>
    <t>c) średnica 50 - 60 mm,</t>
  </si>
  <si>
    <t>d) wykonane na podłożu materiału mikroporowatego, np.. Z PE</t>
  </si>
  <si>
    <t>e) wodoodporne i wodoszczelne,</t>
  </si>
  <si>
    <t xml:space="preserve">f) czujnik Ag/AgCI, </t>
  </si>
  <si>
    <t xml:space="preserve">g) hypoalergiczny klej, </t>
  </si>
  <si>
    <t>h) nie odklejające się, dobrze trzymające się skóry,</t>
  </si>
  <si>
    <t>2.</t>
  </si>
  <si>
    <t>a) do średnio i krótkotrwałego monitorowania i diagnozy,</t>
  </si>
  <si>
    <t xml:space="preserve">b) jednorazowe tylko z żelem ciekłym, </t>
  </si>
  <si>
    <t>c) średnica 50 - 55 mm,</t>
  </si>
  <si>
    <t>d) wykonane na podłożu z pianki PE,</t>
  </si>
  <si>
    <t xml:space="preserve">e) wodoodporne i wodoszczelne, </t>
  </si>
  <si>
    <t>f) czujnik Ag/AgCI,</t>
  </si>
  <si>
    <t>g) hypoalergiczny klej,</t>
  </si>
  <si>
    <t>h) nie odklejające się, dobrze trzymające się skóry</t>
  </si>
  <si>
    <t>3.</t>
  </si>
  <si>
    <t>a) do prób wysiłkowych,</t>
  </si>
  <si>
    <t xml:space="preserve">c) średnica 45 - 50 mm, </t>
  </si>
  <si>
    <t>d) wykonane z pianki PE,</t>
  </si>
  <si>
    <t>g) elastyczne, zapewniające dobrą przylepność,</t>
  </si>
  <si>
    <t>h) hypoalergiczny klej,</t>
  </si>
  <si>
    <t>i) nie odklejające się, dobrze trzymające się skóry</t>
  </si>
  <si>
    <t>4.</t>
  </si>
  <si>
    <t>a) 24: 00 – do Holtera,</t>
  </si>
  <si>
    <t xml:space="preserve">c) wykonane z pianki PE, </t>
  </si>
  <si>
    <t>d) wodoodporne i wodoszczelne,</t>
  </si>
  <si>
    <t xml:space="preserve">e) czujnik Ag/AgCIf) nacięcie do umocowania przewodu, </t>
  </si>
  <si>
    <t>h) nie odklejające się, dobrze trzymające się skóry, dopuszczalne wycięcie do przewodu</t>
  </si>
  <si>
    <t>Żel do USG</t>
  </si>
  <si>
    <t xml:space="preserve"> a' 5l - przeźroczysty, wraz z załączoną pustą butelką 250ml, opcjonalnie + pompka do przelewania żelu</t>
  </si>
  <si>
    <t>a 0,5 l.</t>
  </si>
  <si>
    <r>
      <rPr>
        <b/>
        <sz val="11"/>
        <rFont val="Arial"/>
        <family val="2"/>
      </rPr>
      <t xml:space="preserve">Uchwyt elektrody czynnej z przewodem </t>
    </r>
    <r>
      <rPr>
        <sz val="11"/>
        <rFont val="Arial"/>
        <family val="0"/>
      </rPr>
      <t>- uchwyt jednorazowy z elektrodą czynną nożną, nóż sterowany ręcznie, przewód minimum 3 m, ostrze standardowe.</t>
    </r>
  </si>
  <si>
    <r>
      <rPr>
        <b/>
        <sz val="11"/>
        <rFont val="Arial"/>
        <family val="2"/>
      </rPr>
      <t xml:space="preserve">Żel do ultradżwięków -  </t>
    </r>
    <r>
      <rPr>
        <sz val="11"/>
        <rFont val="Arial"/>
        <family val="0"/>
      </rPr>
      <t>żel sprzęgający do terapii ultradźwiękowej i skojarzonej. Pojemnik o pojemności 5 litrów w zestawie butelka dozująca o pojemności 250-270 ml.</t>
    </r>
  </si>
  <si>
    <t>poj. 5L</t>
  </si>
  <si>
    <t>poz. 1-4 : dopuszczas się wycenę za opakowanie handlowe a nie za sztuki, oferent musi wyraźnie zaznaczyc w ofercie w jaki sposób dokonal wyceny.</t>
  </si>
  <si>
    <t>Część 8 podkłady i pieluchomajtki</t>
  </si>
  <si>
    <r>
      <rPr>
        <b/>
        <sz val="11"/>
        <rFont val="Arial"/>
        <family val="2"/>
      </rPr>
      <t xml:space="preserve">Pieluchomajtki </t>
    </r>
    <r>
      <rPr>
        <sz val="11"/>
        <rFont val="Arial"/>
        <family val="0"/>
      </rPr>
      <t>cechujące się maks. stopniem chłonności, cyrkulacją powietrza zapobiegającą powst. wilgoci (ochrona skóry), boki pieluchomajtek z elstycz. ściągaczami chron. przed wyciekami, z wewnętrznymi falbankami/barierkami zapobiegającymi wyciekaniu, taśmy mocujące pozwalające poprawić pieluchom. bez rozrywania.</t>
    </r>
  </si>
  <si>
    <t>a</t>
  </si>
  <si>
    <t>rozm. "XL" x 30 szt., na obwód ciała 120 - 170cm +/- 5cm, chłonność min. 2500ml</t>
  </si>
  <si>
    <t>b</t>
  </si>
  <si>
    <t>rozm. "L" x 30 szt., na obwód ciała 90 - 160cm +/- 5cm, chłonność min. 2500ml</t>
  </si>
  <si>
    <t>c</t>
  </si>
  <si>
    <t>rozm. "M" x 30 szt., na obwód ciała 70 - 130cm +/- 5cm, chłonność min. 2200ml</t>
  </si>
  <si>
    <t xml:space="preserve">Podkłady higieniczne 90x60, z wkładem z pulpy celulozowej, chłonność minimum 1100ml, </t>
  </si>
  <si>
    <t>90x60cm</t>
  </si>
  <si>
    <t>op. a 30szt.</t>
  </si>
  <si>
    <r>
      <rPr>
        <b/>
        <sz val="11"/>
        <rFont val="Arial"/>
        <family val="2"/>
      </rPr>
      <t xml:space="preserve">Cewnik moczowodowy typ Nelaton rozm. Min. 3 CH - 5 CH; </t>
    </r>
    <r>
      <rPr>
        <sz val="11"/>
        <rFont val="Arial"/>
        <family val="0"/>
      </rPr>
      <t xml:space="preserve">powłoka hydrożelowa, </t>
    </r>
    <r>
      <rPr>
        <b/>
        <sz val="11"/>
        <rFont val="Arial"/>
        <family val="0"/>
      </rPr>
      <t>zamknięty,</t>
    </r>
    <r>
      <rPr>
        <sz val="11"/>
        <rFont val="Arial"/>
        <family val="0"/>
      </rPr>
      <t xml:space="preserve"> końcówka prosta, widoczny w RTG, podziałka w cm, dwa różne znaczniki do identyfikacji prawej/lewej strony, z mandrynem, adapter luer-lock,  nie zawierające lakteksu</t>
    </r>
  </si>
  <si>
    <r>
      <rPr>
        <b/>
        <sz val="11"/>
        <rFont val="Arial"/>
        <family val="2"/>
      </rPr>
      <t xml:space="preserve">Cewnik moczowodowy typ Nelaton rozm. min. 3 CH - 5 CH; </t>
    </r>
    <r>
      <rPr>
        <sz val="11"/>
        <rFont val="Arial"/>
        <family val="0"/>
      </rPr>
      <t xml:space="preserve">powłoka hydrożelowa, </t>
    </r>
    <r>
      <rPr>
        <b/>
        <sz val="11"/>
        <rFont val="Arial"/>
        <family val="0"/>
      </rPr>
      <t xml:space="preserve">otwarty, </t>
    </r>
    <r>
      <rPr>
        <sz val="11"/>
        <rFont val="Arial"/>
        <family val="0"/>
      </rPr>
      <t>końcówka prosta, widoczny w RTG, podziałka w cm, dwa różne znaczniki do identyfikacji prawej/lewej strony, z mandrynem, adapter luer-lock,  nie zawierające lakteksu. Prowadnik dla 3CH - 5CH o średnicy /0,45 mm, 0,71 mm, 0,89 mm, 0,96 mm/</t>
    </r>
  </si>
  <si>
    <r>
      <rPr>
        <b/>
        <sz val="11"/>
        <rFont val="Arial"/>
        <family val="2"/>
      </rPr>
      <t xml:space="preserve">Cewnik balonowy dwudrożny z końcowką typu Tiemana, </t>
    </r>
    <r>
      <rPr>
        <sz val="11"/>
        <rFont val="Arial"/>
        <family val="0"/>
      </rPr>
      <t xml:space="preserve">wykonany ze 100% silikon, z wzmocnionym trzonem oraz twardą końcówką, balon 10-15 ml, zatyczka, cewnik sterylny jednorazowego użytku, </t>
    </r>
    <r>
      <rPr>
        <b/>
        <sz val="11"/>
        <rFont val="Arial"/>
        <family val="0"/>
      </rPr>
      <t>18CH - 24 CH</t>
    </r>
  </si>
  <si>
    <r>
      <rPr>
        <b/>
        <sz val="11"/>
        <rFont val="Arial"/>
        <family val="2"/>
      </rPr>
      <t xml:space="preserve">Cewnik balonowy dwudrożny z końcówką typu Tiemana, </t>
    </r>
    <r>
      <rPr>
        <sz val="11"/>
        <rFont val="Arial"/>
        <family val="0"/>
      </rPr>
      <t xml:space="preserve">silikonowany z wzmocnionym trzonem oraz twardą końcówką, balon 30-50 ml. W zestawie zatyczka, cewnik sterylny, jednorazowego użytku </t>
    </r>
    <r>
      <rPr>
        <b/>
        <sz val="11"/>
        <rFont val="Arial"/>
        <family val="0"/>
      </rPr>
      <t>18CH - 24 CH</t>
    </r>
  </si>
  <si>
    <t>5.</t>
  </si>
  <si>
    <r>
      <rPr>
        <b/>
        <sz val="11"/>
        <rFont val="Arial"/>
        <family val="2"/>
      </rPr>
      <t xml:space="preserve">Cewnik balonowy trójdrożny z końcówką typu Dufour </t>
    </r>
    <r>
      <rPr>
        <sz val="11"/>
        <rFont val="Arial"/>
        <family val="0"/>
      </rPr>
      <t>100% silikon z wzmocnionym trzonem cewnika, który wytrzymuje bardzo silną kompresję, dwa otwory boczne,</t>
    </r>
    <r>
      <rPr>
        <b/>
        <sz val="11"/>
        <rFont val="Arial"/>
        <family val="0"/>
      </rPr>
      <t xml:space="preserve"> balon  pojemności min.  50, długość min. 42 cm, CH 20, 22 i 24</t>
    </r>
  </si>
  <si>
    <t>Część 10 podkłady jednorazowe</t>
  </si>
  <si>
    <r>
      <rPr>
        <b/>
        <sz val="11"/>
        <rFont val="Arial"/>
        <family val="2"/>
      </rPr>
      <t>Jednorazowe podkłady ochronne,</t>
    </r>
    <r>
      <rPr>
        <sz val="11"/>
        <rFont val="Arial"/>
        <family val="0"/>
      </rPr>
      <t xml:space="preserve"> bibułowo foliowe, wchłaniające i nieprzepuszczalne, w rolce o szerokości 50-60 cm, perforowane co 38-50 cm</t>
    </r>
  </si>
  <si>
    <t>a' 50 m*</t>
  </si>
  <si>
    <t>rol.</t>
  </si>
  <si>
    <r>
      <rPr>
        <b/>
        <sz val="11"/>
        <rFont val="Arial"/>
        <family val="2"/>
      </rPr>
      <t xml:space="preserve">Jednorazowe podkłady papierowe, </t>
    </r>
    <r>
      <rPr>
        <sz val="11"/>
        <rFont val="Arial"/>
        <family val="0"/>
      </rPr>
      <t>dwuwarstowe, w rolce o szerokości 50 - 60 cm, perforowane co 35-50 cm,</t>
    </r>
  </si>
  <si>
    <t>a ' 80 m**</t>
  </si>
  <si>
    <t>* +/- 20% długości, z odpowiednim przeliczeniem liczby oferowanych rolek</t>
  </si>
  <si>
    <t>** dopuszcza się rolki 40m, po odpowiednim przeliczeniu liczby oferowanych rolek</t>
  </si>
  <si>
    <r>
      <rPr>
        <b/>
        <sz val="10"/>
        <rFont val="Arial"/>
        <family val="2"/>
      </rPr>
      <t>Część 11 Osłona do lamp operacy</t>
    </r>
    <r>
      <rPr>
        <sz val="10"/>
        <rFont val="Arial"/>
        <family val="0"/>
      </rPr>
      <t>jnych</t>
    </r>
  </si>
  <si>
    <r>
      <rPr>
        <b/>
        <sz val="10"/>
        <rFont val="Arial"/>
        <family val="2"/>
      </rPr>
      <t xml:space="preserve">Osłona sterylna na uchwyt do lamp operacyjnych, </t>
    </r>
    <r>
      <rPr>
        <sz val="10"/>
        <rFont val="Arial"/>
        <family val="0"/>
      </rPr>
      <t>Sterylna jednorazowa osłona na uchwyt do lampy operacyjnej z kołnierzem o średnicy 120mm (+/- 10mm) i głębokości osłony 140mm (+/- 10mm). Kołnierz wyposażony w 16 ząbków zapobiegających spadaniu osłony. Pakowana pojedynczo</t>
    </r>
  </si>
  <si>
    <t>Wartość zamówienia podstawowego</t>
  </si>
  <si>
    <t>Część 12 osłony na przewody i ramię C</t>
  </si>
  <si>
    <r>
      <rPr>
        <b/>
        <sz val="10"/>
        <rFont val="Arial"/>
        <family val="0"/>
      </rPr>
      <t>Pokrowce na przewody</t>
    </r>
    <r>
      <rPr>
        <sz val="10"/>
        <rFont val="Arial"/>
        <family val="0"/>
      </rPr>
      <t>: o szerokości 16-18 cm oraz długości min. 240 cm, sterylny, jednorazowe, przeźroczyste, złożony teleskopowo, posiadające perforowaną jedną końcówkę zwężającą się. Posiada taśmy lepne do mocowania o długości min. 15 cm - 2 szt. Z naklejką posiadającą indeks wyrobu, numer lot, datę ważności oraz identyfikację producenta</t>
    </r>
  </si>
  <si>
    <t>para</t>
  </si>
  <si>
    <r>
      <rPr>
        <b/>
        <sz val="10"/>
        <rFont val="Arial"/>
        <family val="2"/>
      </rPr>
      <t>Osłona na aparat RTG - ramię C -</t>
    </r>
    <r>
      <rPr>
        <sz val="10"/>
        <rFont val="Arial"/>
        <family val="0"/>
      </rPr>
      <t xml:space="preserve"> foliowa, z taśmami lepnymi służącymi do zamocowania osłony, do mocowania na końcówkach, wymiary o wymiarze100x220cm, folia PE o grubości min. 0,04mm, oraz dwa dodatkowe elementy foliowe  o średnicy 80cm w stanie spoczynku, ściągnięte dookoła gumką,  do osłaniania pozostałych elementów urządzenia.</t>
    </r>
  </si>
  <si>
    <t>Część 13 szwy niewchłanialne, kostne, staplery</t>
  </si>
  <si>
    <t>Rodzaj nici, grubość</t>
  </si>
  <si>
    <t>Igła obw./ dł. w mm/ rodzaj</t>
  </si>
  <si>
    <t>Długość nitki w cm.</t>
  </si>
  <si>
    <t>Ilość saszetek</t>
  </si>
  <si>
    <t>Cena netto saszetki</t>
  </si>
  <si>
    <t>Ilość saszetek w opakowaniu</t>
  </si>
  <si>
    <t>2a</t>
  </si>
  <si>
    <t>2b</t>
  </si>
  <si>
    <t>2c</t>
  </si>
  <si>
    <t>3/8 koła, 70-90 mm, igła odw. tnąca, pojedyncza lub podwójna</t>
  </si>
  <si>
    <t>75-90 cm</t>
  </si>
  <si>
    <t>3/8 koła, 37-39 mm, igła odw. tnąca</t>
  </si>
  <si>
    <t>90 cm</t>
  </si>
  <si>
    <t>1/0</t>
  </si>
  <si>
    <t>3/8 koła, 30 mm, igła odw. tnąca</t>
  </si>
  <si>
    <t>75 cm</t>
  </si>
  <si>
    <t>2/0</t>
  </si>
  <si>
    <t>3/8 koła, 28-30 mm, igła odw. tnąca</t>
  </si>
  <si>
    <t>3/8 koła, 30-32 mm, igła odw. tnąca</t>
  </si>
  <si>
    <t>3/0</t>
  </si>
  <si>
    <t>3/8 koła, 22-25 mm, igła odw. tnąca</t>
  </si>
  <si>
    <t>4/0</t>
  </si>
  <si>
    <t>3/8 koła, 22-24 mm, igła odw. tnąca</t>
  </si>
  <si>
    <t>3/8 koła, 24-26 mm, igła odw. tnąca</t>
  </si>
  <si>
    <t>45-70 cm</t>
  </si>
  <si>
    <t>5/0</t>
  </si>
  <si>
    <t>3/8 koła, 16-20 mm, igła odw. tnąca</t>
  </si>
  <si>
    <t>6/0</t>
  </si>
  <si>
    <t>3/8 koła, 11 mm, igła odw. tnąca, kosmetyczna</t>
  </si>
  <si>
    <t>45 cm,  bezbarwna</t>
  </si>
  <si>
    <t>nitka bez igły</t>
  </si>
  <si>
    <t>2x 100 cm</t>
  </si>
  <si>
    <t xml:space="preserve">Lekki stapler sterylny, jedenorazowy ze zszywkami w minimalnej liczbie 35 szt. oraz wskaźnikiem ilości zszywek w staplerze. Uchwyt  sztaplera wygięty pod optymalnym kątem zapewniający dobrą widoczność brzegów zamykanej rany. Zszywki prostokątne o wymiarach: „grzbiet” 6,9 mm, „nóżka” 4,2 mm, powlekane teflonem o przekroju poprzecznym do 0,58 mm. </t>
  </si>
  <si>
    <t>„grzbiet” 6,9 mm, „nóżka” 4,2 mm</t>
  </si>
  <si>
    <t>x</t>
  </si>
  <si>
    <r>
      <rPr>
        <sz val="10"/>
        <rFont val="Arial"/>
        <family val="2"/>
      </rPr>
      <t>SZEW CHIRURGICZNY do szycia mostka, ze stali nierdzewnej, monofilamentowy. N</t>
    </r>
    <r>
      <rPr>
        <sz val="10"/>
        <rFont val="Arial"/>
        <family val="0"/>
      </rPr>
      <t>a opakowaniu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t>
    </r>
  </si>
  <si>
    <t>4x 48 mm</t>
  </si>
  <si>
    <t>45 cm</t>
  </si>
  <si>
    <t>pozycja - 4, 5, 6, 7 - po 3 saszetki</t>
  </si>
  <si>
    <t>Część 14 szwy naczyniowe</t>
  </si>
  <si>
    <t>1/2 koła, 26 mm, podwójna okrągła igła</t>
  </si>
  <si>
    <t>1/2 koła, 26 mm, podwójna okrągła, igła o zak. Krótkim tnącym</t>
  </si>
  <si>
    <t>1/2 koła, 24-26 mm, podwójna okrągła igła</t>
  </si>
  <si>
    <t>1/2 koła, 18-22 mm, podwójna okrągła igła</t>
  </si>
  <si>
    <t>75-80 cm</t>
  </si>
  <si>
    <t>1/2 koła, 22 mm, podwójna okrągła igła</t>
  </si>
  <si>
    <t>1/2 koła, 13 mm, podwójna okrgła igła</t>
  </si>
  <si>
    <t>1/2 koła, 16-17 mm, podwójna okrgła igła</t>
  </si>
  <si>
    <t>1/2 koła, 17 mm, podwójna okrągła, igła o zak. Krótkim tnącym</t>
  </si>
  <si>
    <t>1/2 koła, 16-17 mm, podwójna okrągła igła</t>
  </si>
  <si>
    <t>1/2 koła, 13-15 mm, podwójna okrągła igła</t>
  </si>
  <si>
    <t>1/2 koła, 13 mm, podwójna okrągła igła</t>
  </si>
  <si>
    <t>8/0</t>
  </si>
  <si>
    <t xml:space="preserve">2x8 mm,  3/8 koła, okragła </t>
  </si>
  <si>
    <t>60 cm</t>
  </si>
  <si>
    <t>7/0</t>
  </si>
  <si>
    <t>1/2 koła, 10 mm, podwójna okrągła igła</t>
  </si>
  <si>
    <t>1/2 koła, 37 mm, podwójna okrągła igła</t>
  </si>
  <si>
    <t>pozycja - 10, 12 - po 3 saszetki</t>
  </si>
  <si>
    <t>Część 15 szwy wchłanialne</t>
  </si>
  <si>
    <t>5/8 koła, 26 mm, okrągła igła</t>
  </si>
  <si>
    <t>70 cm</t>
  </si>
  <si>
    <t xml:space="preserve">3/0 </t>
  </si>
  <si>
    <t>1/2 koła, 26 mm, okrągła igła</t>
  </si>
  <si>
    <t>1/2 koła, okrągła  zaostrzona 13 mm</t>
  </si>
  <si>
    <t>1/2 koła, okrągła zaostrzona 26 mm</t>
  </si>
  <si>
    <t>1/2 koła, okrągła 37 mm</t>
  </si>
  <si>
    <t>1/2 koła, okrągła wzmocniona 40 mm</t>
  </si>
  <si>
    <t>1/2 koła, okrągła 48 mm</t>
  </si>
  <si>
    <t xml:space="preserve">90 cm </t>
  </si>
  <si>
    <t>3/8 koła, 24 mm, igła odw. tnąca</t>
  </si>
  <si>
    <t>1/2 koła, okrągła 76 mm</t>
  </si>
  <si>
    <t>150 cm</t>
  </si>
  <si>
    <t>3/8 koła, okrągła 32 mm</t>
  </si>
  <si>
    <r>
      <rPr>
        <b/>
        <sz val="10"/>
        <rFont val="Arial"/>
        <family val="2"/>
      </rPr>
      <t xml:space="preserve">NIĆ WCHŁANIALNA, </t>
    </r>
    <r>
      <rPr>
        <sz val="10"/>
        <color indexed="8"/>
        <rFont val="RotisSansSerif"/>
        <family val="0"/>
      </rPr>
      <t xml:space="preserve">syntetyczna, jednowłóknowa, niepowlekana, barwiona, gładka powierzchnia, duża wytrzymałość mechaniczna, mała sprężystość, dobra widoczność w polu operacyjnym, łatwość założenia pierwszego węzła, opakowanie zbiorcze winno zawierać  12 - 36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  </t>
    </r>
  </si>
  <si>
    <t>1/2 koła okrągła, wzmocniona 40 mm</t>
  </si>
  <si>
    <t>igła prosta, okrągła 2x65 mm</t>
  </si>
  <si>
    <r>
      <rPr>
        <b/>
        <sz val="10"/>
        <color indexed="8"/>
        <rFont val="Arial"/>
        <family val="0"/>
      </rPr>
      <t>NIĆ NIEWCHŁANIALNA</t>
    </r>
    <r>
      <rPr>
        <sz val="10"/>
        <color indexed="8"/>
        <rFont val="Arial"/>
        <family val="0"/>
      </rPr>
      <t xml:space="preserve">, syntetyczna, poliestrowa, pleciona, powlekana jednolicie silikonem, barwiona, duża wytrzymałość mechaniczna, dobra widoczność w polu operacyjnym, łatwość założenia pierwszego węzła, opakowanie zbiorcze winno zawierać 24- 36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  </t>
    </r>
  </si>
  <si>
    <t xml:space="preserve"> NIĆ NIEWCHŁANIALNA, syntetyczna, poliestrowa, pleciona, powlekana jednolicie silikonem</t>
  </si>
  <si>
    <t>X</t>
  </si>
  <si>
    <t>2x 75 cm</t>
  </si>
  <si>
    <t>1/2 koła, 20-22 mm, igła okrągła</t>
  </si>
  <si>
    <t>1/2 koła, 20 -22 mm, igła okrągła</t>
  </si>
  <si>
    <t>1/2 koła igła okragła wzmocniona 40mm</t>
  </si>
  <si>
    <t>1/2 koła, 48 mm, igła okrągła</t>
  </si>
  <si>
    <t>1/2 koła, 20-26 mm, igła okrągła</t>
  </si>
  <si>
    <t>Część 16 szwy wchłanialne plecione</t>
  </si>
  <si>
    <t>1/2 koła, 40-42 mm, igła okrągła, wzmoc.</t>
  </si>
  <si>
    <t>1/2 koła 48 mm, igła okrągła</t>
  </si>
  <si>
    <t xml:space="preserve">1/2 koła, 60-65 mm, igła okrągła, </t>
  </si>
  <si>
    <t>1/2 koła, 38-40 mm, igła okrągła, wzmoc.</t>
  </si>
  <si>
    <t>1/2 koła, 37 mm, igła okrągła, wzmoc.</t>
  </si>
  <si>
    <t>1/2 koła 30mm, igła okrągła</t>
  </si>
  <si>
    <t>1/2 koła, 37 mm, igła okrągła</t>
  </si>
  <si>
    <t>1/2 koła, 30 mm, igła okrągła</t>
  </si>
  <si>
    <t>1/2 koła, 22 mm, igła okrągła</t>
  </si>
  <si>
    <t>1/2 koła, 26-28 mm, igła okrągła</t>
  </si>
  <si>
    <t>70-90 cm</t>
  </si>
  <si>
    <t>1/2 koła, 48-50mm, igła okrągła</t>
  </si>
  <si>
    <t>70- 90 cm</t>
  </si>
  <si>
    <t>1/2 koła, 22-26 mm, igła okrągła</t>
  </si>
  <si>
    <t>70-75 cm</t>
  </si>
  <si>
    <t>60 mm, igła prosta odwrotnie tnącca</t>
  </si>
  <si>
    <r>
      <rPr>
        <sz val="10"/>
        <rFont val="Arial"/>
        <family val="2"/>
      </rPr>
      <t>1/2 koła 4</t>
    </r>
    <r>
      <rPr>
        <sz val="10"/>
        <color indexed="10"/>
        <rFont val="Arial"/>
        <family val="0"/>
      </rPr>
      <t>-5</t>
    </r>
    <r>
      <rPr>
        <sz val="10"/>
        <rFont val="Arial"/>
        <family val="0"/>
      </rPr>
      <t xml:space="preserve">x 17 mm, okrągła odczepialna </t>
    </r>
  </si>
  <si>
    <t>1/2 koła, 18-22 mm, igła okrągła</t>
  </si>
  <si>
    <t>1/2 koła, 26 mm, igła okrągła</t>
  </si>
  <si>
    <t>1/2 koła, 16-18 mm, igła okrągła</t>
  </si>
  <si>
    <t>1/2 koła, 12-13 mm, igła okrągła</t>
  </si>
  <si>
    <t>Igła typu "J" 36 mm, 2 x wzmocniona, okrągła</t>
  </si>
  <si>
    <t>2x70 cm</t>
  </si>
  <si>
    <t>3x45 cm</t>
  </si>
  <si>
    <t>Część 17 kasety do ogrzewania płynów</t>
  </si>
  <si>
    <t>Kaseta jednokrotnego użytku, sterylna, przeznaczona do przepływów 150 ml/min (9.000 ml/h), o konstrukcji uniemożliwiającej nieprawidłowe włożenie kasety do ogrzewacza, zapewniająca szybką reakcję temperatury ogrzewania w zależności od szybkości przepływu. Zawierająca port igłowy i bezigłowy do iniekcji, odpowietrzacz, zacisk rolkowy, dren do pacjenta o długości 76 cm z przedłużeniem linii pacjenta 76 cm z końcówką typu luer, objętość wypełnienia: 44 ml. Posiadająca możliwością podawania pod ciśnieniem 300 mm Hg. Bez zawartości lateksu, ftalanów i DEHP. Przeznaczona do stosowania wraz z posiadanym przez Zamawiającego urządzeniem do ogrzewania płynów infuzyjnych i krwi suchym ciepłem Ranger firmy 3M.</t>
  </si>
  <si>
    <t>Wartość zamówienia</t>
  </si>
  <si>
    <t>Silikonowe gumki na podejście (lejce naczyniowe), sterylne, do odciągania naczyń, nerwów i innych struktur w czasie zabiegu chirurgicznego</t>
  </si>
  <si>
    <t>2 x 45 cm, grubość 2,5 mm, żółte, białe, niebieskie</t>
  </si>
  <si>
    <t>1 x 75 cm, grubość 2,5 mm, żółte, białe, niebieskie</t>
  </si>
  <si>
    <t>Część 19 Taśmy urologiczne</t>
  </si>
  <si>
    <r>
      <rPr>
        <b/>
        <sz val="10"/>
        <rFont val="Arial"/>
        <family val="2"/>
      </rPr>
      <t xml:space="preserve">Taśma urologiczna </t>
    </r>
    <r>
      <rPr>
        <sz val="10"/>
        <rFont val="Arial"/>
        <family val="0"/>
      </rPr>
      <t>stosowana w chirurgicznym leczeniu wysiłkowego nietrzymania moczu u kobiet. Materiał:,</t>
    </r>
    <r>
      <rPr>
        <b/>
        <sz val="10"/>
        <rFont val="Arial"/>
        <family val="0"/>
      </rPr>
      <t xml:space="preserve"> </t>
    </r>
    <r>
      <rPr>
        <sz val="10"/>
        <rFont val="Arial"/>
        <family val="0"/>
      </rPr>
      <t xml:space="preserve">monofilament, polipropylen, plastikowa osłona na taśmie - wymóg zapewnienia sterylności, osłonki nie mogą na siebie zachodzić, w środku taśmy brak osłonki na odcinku min. 1,5 cm (dla lepszego pozycjonowania taśmy), gramatura 48 g/m2 (+/- 0,02 g/m2), grubość siatki 0,33 mm (+/- 1%), porowatość (geometria romboidalna) max 1870µm (+/- 10µm), grubość nitki 80µm (+/- 0,5µm), rozmiar: dł. 45 cm (+/- 0,5 cm) szr. 1,1 cm, wytrymalość na rozciaganie od 68N/cm do maksymalnie 70N/cm, technologia guadriaxial (obecność włókien skośnych zapewniajacych mniejsze ryzyko deformacji we wszystkich kierunkach), brzegi zakończone bezpiecznymi pętelkami. </t>
    </r>
  </si>
  <si>
    <t>Część 20 pojemniki  medyczne jednorazowe</t>
  </si>
  <si>
    <r>
      <rPr>
        <b/>
        <sz val="11"/>
        <rFont val="Arial"/>
        <family val="2"/>
      </rPr>
      <t xml:space="preserve">Miski nerkowe jednorazowego użytu, </t>
    </r>
    <r>
      <rPr>
        <sz val="11"/>
        <rFont val="Arial"/>
        <family val="0"/>
      </rPr>
      <t>wykonane z włókien celulozowych bez chlorowych wybielaczy, nieprzepuszczalne 24 godziny dla min. wody, krwi, moczu, soków żołądkowych, wymiocin, pojemność 0,7l</t>
    </r>
  </si>
  <si>
    <r>
      <rPr>
        <b/>
        <sz val="11"/>
        <rFont val="Arial"/>
        <family val="2"/>
      </rPr>
      <t xml:space="preserve">Kieliszki jednorazowego użytku. </t>
    </r>
    <r>
      <rPr>
        <sz val="11"/>
        <rFont val="Arial"/>
        <family val="0"/>
      </rPr>
      <t>z tworzywa sztucznego do lekarstw</t>
    </r>
  </si>
  <si>
    <r>
      <rPr>
        <b/>
        <sz val="11"/>
        <rFont val="Arial"/>
        <family val="2"/>
      </rPr>
      <t xml:space="preserve">Pojemniki do badania i transportu preparatów histopatologicznych, </t>
    </r>
    <r>
      <rPr>
        <sz val="11"/>
        <rFont val="Arial"/>
        <family val="0"/>
      </rPr>
      <t>wykonane z tworzywa sztucznego, szczelne, dla pozycji b - f: podwójne zamknięcie (pierwsza nakrętka na wcisk, druga na gwint), pozostałe pozycja zakręcane lub na wcisk</t>
    </r>
  </si>
  <si>
    <t>30 ml</t>
  </si>
  <si>
    <t>50-70 ml</t>
  </si>
  <si>
    <t>250 ml</t>
  </si>
  <si>
    <t>d</t>
  </si>
  <si>
    <t>500 ml</t>
  </si>
  <si>
    <t>e</t>
  </si>
  <si>
    <t>1000 ml</t>
  </si>
  <si>
    <t>f</t>
  </si>
  <si>
    <t>2 000ml</t>
  </si>
  <si>
    <t>g</t>
  </si>
  <si>
    <t>3 000ml</t>
  </si>
  <si>
    <t>h</t>
  </si>
  <si>
    <t>5 000 ml</t>
  </si>
  <si>
    <t>i</t>
  </si>
  <si>
    <t>10 000ml</t>
  </si>
  <si>
    <r>
      <rPr>
        <b/>
        <sz val="11"/>
        <rFont val="Arial"/>
        <family val="2"/>
      </rPr>
      <t xml:space="preserve">Etykiety samoprzylepne na pojemniki do badań histopatologicznych, </t>
    </r>
    <r>
      <rPr>
        <sz val="11"/>
        <rFont val="Arial"/>
        <family val="0"/>
      </rPr>
      <t>o rozmiarze pasującym do  pojemności pojemników z pozycji 4</t>
    </r>
  </si>
  <si>
    <t>a 1000 szt.</t>
  </si>
  <si>
    <r>
      <rPr>
        <b/>
        <sz val="11"/>
        <rFont val="Arial"/>
        <family val="2"/>
      </rPr>
      <t>Worki do moczu</t>
    </r>
    <r>
      <rPr>
        <sz val="11"/>
        <rFont val="Arial"/>
        <family val="0"/>
      </rPr>
      <t>, z zastawką antyrefluksyjną i zaworem spustowym poprzecznym, podwójnie zgrzewane, wykonane z miekkiego tworzywa, o poj. 2 000 ml, szczelne, niepękające</t>
    </r>
  </si>
  <si>
    <t>sterylne</t>
  </si>
  <si>
    <r>
      <rPr>
        <b/>
        <sz val="11"/>
        <rFont val="Arial"/>
        <family val="2"/>
      </rPr>
      <t xml:space="preserve">Pojemniki do moczu, </t>
    </r>
    <r>
      <rPr>
        <sz val="11"/>
        <rFont val="Arial"/>
        <family val="0"/>
      </rPr>
      <t>o pojemności ok.100 ml. wykonane z tworzywa sztucznego, zakręcane, szczelne</t>
    </r>
  </si>
  <si>
    <t>niesterylne</t>
  </si>
  <si>
    <t>sterylne - pakowane pojedynczo</t>
  </si>
  <si>
    <r>
      <rPr>
        <b/>
        <sz val="11"/>
        <rFont val="Arial"/>
        <family val="2"/>
      </rPr>
      <t xml:space="preserve">Pojemniki z łopatką do pobierania kału- </t>
    </r>
    <r>
      <rPr>
        <sz val="11"/>
        <rFont val="Arial"/>
        <family val="0"/>
      </rPr>
      <t>pojemność ok. 20-50ml, wykonany z tworzywa sztucznego, wieczko zakręcane, szczelne</t>
    </r>
  </si>
  <si>
    <t>Część 21 Ostrza oscylacyjne</t>
  </si>
  <si>
    <t>Producent/ kraj pochodzenia</t>
  </si>
  <si>
    <t>Ilość sztuk w opakowaniu jednostk./ zbiorczym</t>
  </si>
  <si>
    <r>
      <rPr>
        <b/>
        <sz val="10"/>
        <rFont val="Arial"/>
        <family val="2"/>
      </rPr>
      <t xml:space="preserve"> Jednorazowe ostrza do systemu pił bezprzewodowych typu  Acculan. </t>
    </r>
    <r>
      <rPr>
        <sz val="10"/>
        <rFont val="Arial"/>
        <family val="0"/>
      </rPr>
      <t>Długość robocza 90mm , szerokość 19mm , szerokość cięcia 0,89mm.</t>
    </r>
  </si>
  <si>
    <t>bez próbek</t>
  </si>
  <si>
    <t>Część 22 Łyżki do laryngoskopu jednorazowe</t>
  </si>
  <si>
    <t>Łyżka do laryngoskopu, światłowodowa, jednorazowa, typ McIntosh. Rozmiary 00, 0, 1, 2, 3, 4, 5 - wszystkie rozmiary łyżek od jednego producenta. Wymiary łyżek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+/- 10%. Nieodkształcająca się łyżka wykonana z niemagnetycznego, lekkiego stopu metalu, kompatybilna rękojeściami w standardzie ISO 7376 i ASTM (tzw. zielony standard). Profil łyżek identyczny z profilem łyżek wielorazowego użytku. Mocowanie światłowodu zatopione w tworzywie sztucznym koloru zielonego. Światłowód wykonany z tworzywa sztucznego. Średnica światłowodu 5 mm (+/- 1 mm). Zakończenie łyżki atraumatyczne, zaokrąglone, pogrubione. Mocowanie do rękojeści 9 mm (+/- 1 mm). Stopka mocująca do rękojeści również wykonana ze stopu metalu. Jałowe lub higienicznie czyste.</t>
  </si>
  <si>
    <t>rozm. 00-5</t>
  </si>
  <si>
    <t>Część 23 Obłożenia operacyjne urologiczne</t>
  </si>
  <si>
    <t>Obłożenie pacjenta wykonane z laminatu dwuwarstwowego włóknina polipropylenowa i folia polietylenowa. Gramatura laminatu 57 g/m2 (+/-3g/m2). Odporność na przenikanie cieczy min. 129 cm H2O. Wytrzymałość na wypychanie – na sucho min. 175 kPa. Wytrzymałość na wypychanie – na mokro min. 185 kPa.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serwecie operacyjnej pokryta klejem repozycjonowalnym (umożliwiającym swobodne odklejanie i przyklejanie bez ryzyka uszkodzenia materiału), szerokości min. 5 cm, wyposażona w marginesy ułatwiające odklejanie papieru zabezpieczającego. Zestaw sterylny, jednorazowego użytku. Zestawy pakowane do transportu podwójnie w worek foliowy oraz karton zewnętrzny.   
Skład zestawu:
1 serweta na stolik instrumentariuszki 150 cm x 190 cm
2 ręczniki 30 cm x 40 cm                                                               
1 Uchwyt na rzepy do mocowania przewodów typu Velcro 2,5x25cm
1 serweta do procedur TUR 225/260x210 cm ze zintegrowanymi osłonami na kończyny dolne 125 cm z otworem na krocze 5 cm, oraz z otworem nadłonowym o średnicy 8 cm otoczonym taśmą lepną,  ze zintegrowaną torbą na płyny z  sitem i lejkiem odprowadzającym płyny, bezlateksowa osłona na palec.
Fartuch urologiczny 150cm x 1 (może być zaoferowany i sprzedawany jako osobna pozycja)</t>
  </si>
  <si>
    <t>Razem</t>
  </si>
  <si>
    <r>
      <rPr>
        <b/>
        <sz val="11"/>
        <rFont val="Arial"/>
        <family val="2"/>
      </rPr>
      <t>Papilotom</t>
    </r>
    <r>
      <rPr>
        <b/>
        <sz val="12"/>
        <rFont val="Arial"/>
        <family val="0"/>
      </rPr>
      <t xml:space="preserve"> </t>
    </r>
    <r>
      <rPr>
        <sz val="12"/>
        <rFont val="Arial"/>
        <family val="0"/>
      </rPr>
      <t>jednorazowego użytku, trójkanałowy, z funkcją rotacji, dł. cięciwy 25 mm, średnica cewnika 2,2 mm, odcinek dystalny o średnicy 1,8mm, dł. noska ok. 6 mm, dla kanału o śr. min. 2,8 mm. 
Akceptujący prowadnik 0,035”</t>
    </r>
  </si>
  <si>
    <r>
      <rPr>
        <b/>
        <sz val="11"/>
        <rFont val="Arial"/>
        <family val="2"/>
      </rPr>
      <t>Papilotom igłowy,</t>
    </r>
    <r>
      <rPr>
        <sz val="11"/>
        <rFont val="Arial"/>
        <family val="0"/>
      </rPr>
      <t xml:space="preserve"> jednorazowego użytku, dwukanałowy, igła o regulowanej długości, o maksymalnym wysunięciu. 6mm, średnica proksymalnej części cewnika 2,2mm, dystalnej części 1,8mm, papilotom trwale połączony z uchwytem wyposażonym w standardowe przyłącze HF, łącznik typu Y pozwalający na podanie kontrastu bez usuwania prowadnika.
Akceptujący prowadnik 0,035"</t>
    </r>
  </si>
  <si>
    <r>
      <rPr>
        <b/>
        <sz val="11"/>
        <rFont val="Arial"/>
        <family val="2"/>
      </rPr>
      <t>Balon do usuwania złogów,</t>
    </r>
    <r>
      <rPr>
        <sz val="11"/>
        <rFont val="Arial"/>
        <family val="0"/>
      </rPr>
      <t xml:space="preserve"> trójkanałowy, trójstopniowy, nie zawierający lateksu lub innych substancji zwiększających ryzyko wystąpienia reakcji alergicznej, jednorazowy. Pakowany z trzema strzykawkami o zróżnicowanej pojemności. Każda ze strzykawek posiada opis średnicy do której pompuje balon. Średnice balonu: 9mm; 13mm; 16mm: Śr. cewnika: 7 Fr. Długość narzędzia: 200cm. Markery RTG po obu stronach balonu. 
Współpracujący z prowadnikiem 0,035”.</t>
    </r>
  </si>
  <si>
    <r>
      <rPr>
        <b/>
        <sz val="11"/>
        <rFont val="Arial"/>
        <family val="2"/>
      </rPr>
      <t>Kleszcze do gorącej biopsji,</t>
    </r>
    <r>
      <rPr>
        <sz val="11"/>
        <rFont val="Arial"/>
        <family val="0"/>
      </rPr>
      <t xml:space="preserve"> jednorazowego użytku, pokryte teflonem, łyżeczki owalne z okienkiem, bez kolca, długość 230 cm,, śr. cewnika 2,3 mm</t>
    </r>
  </si>
  <si>
    <r>
      <rPr>
        <b/>
        <sz val="11"/>
        <rFont val="Arial"/>
        <family val="2"/>
      </rPr>
      <t>Zestaw do opaskowania żylaków przełyku,</t>
    </r>
    <r>
      <rPr>
        <sz val="11"/>
        <rFont val="Arial"/>
        <family val="0"/>
      </rPr>
      <t xml:space="preserve"> wstępnie złożony, nić nawleczona na rękojeść, przeciągnięta przez cewnik, 6 opasek, przedostatnia opaska w kolorze odróżniającym od pozostałych, dźwiękowa oraz mechaniczna sygnalizacja zrzucenia pojedynczej gumki, gumka z otworem o średnicy wewnętrznej 1,5 mm</t>
    </r>
  </si>
  <si>
    <r>
      <rPr>
        <b/>
        <sz val="11"/>
        <rFont val="Arial"/>
        <family val="2"/>
      </rPr>
      <t xml:space="preserve">Zestaw do protezowania dróg żółciowych, </t>
    </r>
    <r>
      <rPr>
        <sz val="11"/>
        <rFont val="Arial"/>
        <family val="0"/>
      </rPr>
      <t>jednorazowego użytku, jednofazowy, składający się ze złożonego wstępnie cewnika i popychacza, z portem bocznym, dla protez 8,5 Fr; 10 Fr. Długość 220cm, możliwość podawania kontrastu bez usuwania prowadnika. 
Po jednym markerze RTG w odcinku dystalnym cewnika oraz popychacza.</t>
    </r>
  </si>
  <si>
    <r>
      <rPr>
        <b/>
        <sz val="11"/>
        <rFont val="Arial"/>
        <family val="2"/>
      </rPr>
      <t xml:space="preserve">Serweta z włókniny </t>
    </r>
    <r>
      <rPr>
        <sz val="11"/>
        <rFont val="Arial"/>
        <family val="0"/>
      </rPr>
      <t xml:space="preserve">na stolik narzędziowy do zabiegów ECPW, jednorazowego użytku, 75x90cm, posiadająca 3 taśmy przylepne mocujące ją do stolika, na wierzchniej stronie 4 foliowe, przezierne kieszenie na narzędzia. </t>
    </r>
  </si>
  <si>
    <r>
      <rPr>
        <b/>
        <sz val="11"/>
        <rFont val="Arial"/>
        <family val="2"/>
      </rPr>
      <t xml:space="preserve">Proteza dróg żółciowych </t>
    </r>
    <r>
      <rPr>
        <sz val="11"/>
        <rFont val="Arial"/>
        <family val="0"/>
      </rPr>
      <t>wykonana z PE  typ prosty, posiadająca 2 zaczepy mocujące. Śr. 8,5 Fr; 10 Fr. Długości: 5cm; 7cm; 9cm; 12cm, 15cm.
W opakowaniu plastikowy pozycjoner ułatwiający wprowadzanie protezy do kanału roboczego.</t>
    </r>
  </si>
  <si>
    <r>
      <rPr>
        <b/>
        <sz val="11"/>
        <rFont val="Arial"/>
        <family val="2"/>
      </rPr>
      <t>Koszyk do ekstrakcji,</t>
    </r>
    <r>
      <rPr>
        <sz val="11"/>
        <rFont val="Arial"/>
        <family val="0"/>
      </rPr>
      <t xml:space="preserve"> jednorazowego użytku, 4-drutowy, z plecionego drutu. Długości koszyków: 50mm; 60mm. Średnica osłonki 2,3mm. Do kanału roboczego min. 2,8mm. 
Funkcja rotacji, port Luer do podania kontrastu.</t>
    </r>
  </si>
  <si>
    <r>
      <rPr>
        <b/>
        <sz val="11"/>
        <rFont val="Arial"/>
        <family val="2"/>
      </rPr>
      <t xml:space="preserve">Prowadnik nitinolowy </t>
    </r>
    <r>
      <rPr>
        <sz val="11"/>
        <rFont val="Arial"/>
        <family val="0"/>
      </rPr>
      <t>do zabiegów na drogach żółciowych, jednorazowego użytku, czarna hydrofilna końcówka prosta 5cm, średnica 0,035”, długość 450cm</t>
    </r>
  </si>
  <si>
    <r>
      <rPr>
        <b/>
        <sz val="11"/>
        <rFont val="Arial"/>
        <family val="2"/>
      </rPr>
      <t xml:space="preserve">Cewnik ECPW </t>
    </r>
    <r>
      <rPr>
        <sz val="11"/>
        <rFont val="Arial"/>
        <family val="0"/>
      </rPr>
      <t>do podawania kontrastu, jednorazowego użytku, zakończony metalową kulką, do prowadnika 0,035", średnica cewnika 1,8 mm, łącznik typu Y trwale połączony z rękojeścią, umożliwia podanie kontrastu bez usunięcia prowadnika</t>
    </r>
  </si>
  <si>
    <r>
      <rPr>
        <b/>
        <sz val="11"/>
        <rFont val="Arial"/>
        <family val="2"/>
      </rPr>
      <t xml:space="preserve">Siatka (chwytak) do polipów, </t>
    </r>
    <r>
      <rPr>
        <sz val="11"/>
        <rFont val="Arial"/>
        <family val="0"/>
      </rPr>
      <t>jednorazowego użytku, elastyczny woreczek rozpostarty na owalnej pętli o śr.35mm bez lateksu, z funkcją płynnej rotacji. Dł. narzędzia 230cm.Śr.osłonki 2,3.Min.średnica kanału 2,8mm</t>
    </r>
  </si>
  <si>
    <r>
      <rPr>
        <b/>
        <sz val="11"/>
        <rFont val="Arial"/>
        <family val="2"/>
      </rPr>
      <t>Marker endoskopowy</t>
    </r>
    <r>
      <rPr>
        <sz val="11"/>
        <rFont val="Arial"/>
        <family val="0"/>
      </rPr>
      <t xml:space="preserve"> na bazie pierwiastka węgla 5 ml. Tusz przeznaczony do znakowania zmian w przewodzie pokarmowym  w trakcie badania endoskopowego.</t>
    </r>
  </si>
  <si>
    <r>
      <rPr>
        <b/>
        <sz val="11"/>
        <rFont val="Arial"/>
        <family val="2"/>
      </rPr>
      <t>Kleszcze biopsyjne,</t>
    </r>
    <r>
      <rPr>
        <sz val="11"/>
        <rFont val="Arial"/>
        <family val="0"/>
      </rPr>
      <t xml:space="preserve"> jednorazowego użytku. Łyżeczki owalne z okienkiem, bez kolca. Śr.cewnika 2,3 mm.Dł.narzędzia 160 oraz 230 cm. Spiralny cewnik pokryty teflonem, możliwość otwarcia i zamknięcia kleszczy bez względu na stopień podgięcia endoskopu</t>
    </r>
  </si>
  <si>
    <r>
      <rPr>
        <b/>
        <sz val="11"/>
        <rFont val="Arial"/>
        <family val="2"/>
      </rPr>
      <t>Ustnik z gumką,</t>
    </r>
    <r>
      <rPr>
        <sz val="11"/>
        <rFont val="Arial"/>
        <family val="0"/>
      </rPr>
      <t xml:space="preserve"> jednorazowy, endoskopowy</t>
    </r>
  </si>
  <si>
    <r>
      <rPr>
        <b/>
        <sz val="11"/>
        <rFont val="Arial"/>
        <family val="2"/>
      </rPr>
      <t>Igła do ostrzykiwania,</t>
    </r>
    <r>
      <rPr>
        <sz val="11"/>
        <rFont val="Arial"/>
        <family val="0"/>
      </rPr>
      <t xml:space="preserve"> jednorazowego użytku, śr.ostrza igły 0,7 mm, dł.ostrza 5 mm, dł.narzędzia 230 cm, osłonka śr.2,3 mm, mechanizm długopisowy zapobiegający niekontrolowanemu wysuwaniu i chowaniu się ostrza, obsługiwany jednym kciukiem. Osłonka teflonowa odporna na załamaniu, u wyjścia ostrza wzmocniona atraumatycznym metalowym kołnierzem. Pakowane po 5 szt.</t>
    </r>
  </si>
  <si>
    <r>
      <rPr>
        <b/>
        <sz val="11"/>
        <rFont val="Arial"/>
        <family val="2"/>
      </rPr>
      <t>Pętla do polipektomii,</t>
    </r>
    <r>
      <rPr>
        <sz val="11"/>
        <rFont val="Arial"/>
        <family val="0"/>
      </rPr>
      <t xml:space="preserve"> jednorazowego użytku, plecionka, pętla owalna, śr. pętli 10; 15; 25; 35 mm Śr. osłonki 2,3 mm Funkcja płynnej rotacji. </t>
    </r>
  </si>
  <si>
    <r>
      <rPr>
        <b/>
        <sz val="11"/>
        <rFont val="Arial"/>
        <family val="2"/>
      </rPr>
      <t>Szczotka czyszcząca</t>
    </r>
    <r>
      <rPr>
        <sz val="11"/>
        <rFont val="Arial"/>
        <family val="0"/>
      </rPr>
      <t xml:space="preserve"> do kanałów roboczych endoskopów, dł. 230 cm, śr. główek 6 mm</t>
    </r>
  </si>
  <si>
    <t>Część 25 rękawiczki jednorazowe</t>
  </si>
  <si>
    <r>
      <rPr>
        <b/>
        <sz val="11"/>
        <rFont val="Arial"/>
        <family val="2"/>
      </rPr>
      <t>Rękawiczki nitrylowe</t>
    </r>
    <r>
      <rPr>
        <sz val="11"/>
        <rFont val="Arial"/>
        <family val="0"/>
      </rPr>
      <t>, a’ 100 szt. niesterylne, bezpudrowe, posiadające widoczną teksturę na końcach palców, mocne tj. nieulegające rozerwaniu podczas ich zakładania, kształt uniwersalny, pasujący na lewą i prawą dłoń, spełniające normy obowiązujące na terenie RP i UE, w rozmiarach XS, S, M, L, XL</t>
    </r>
  </si>
  <si>
    <r>
      <rPr>
        <b/>
        <sz val="11"/>
        <rFont val="Arial"/>
        <family val="2"/>
      </rPr>
      <t xml:space="preserve">Rękawiczki </t>
    </r>
    <r>
      <rPr>
        <sz val="11"/>
        <rFont val="Arial"/>
        <family val="0"/>
      </rPr>
      <t>a' 100 szt. latexowe, diagnostyczne, bezpudrowe z wewnętrzną warstwą polimerową, teksturowane, mocne tj. nie ulegajace rozerwaniu podczas ich zakładania, kształt uniwersalny, pasujacy na lewą i prawą dłoń, spełniające normy obowiązujące na terenie RP i UE w rozmiarach S, M</t>
    </r>
  </si>
  <si>
    <r>
      <rPr>
        <b/>
        <sz val="11"/>
        <rFont val="Arial"/>
        <family val="2"/>
      </rPr>
      <t>Rękawiczki sterylne</t>
    </r>
    <r>
      <rPr>
        <sz val="11"/>
        <rFont val="Arial"/>
        <family val="0"/>
      </rPr>
      <t xml:space="preserve">, chirurgiczne,pełnobarierowe, </t>
    </r>
    <r>
      <rPr>
        <b/>
        <sz val="11"/>
        <rFont val="Arial"/>
        <family val="0"/>
      </rPr>
      <t>lateksowe, pudrowane</t>
    </r>
    <r>
      <rPr>
        <sz val="11"/>
        <rFont val="Arial"/>
        <family val="0"/>
      </rPr>
      <t xml:space="preserve"> skrobią kukurydzianą, kształt anatomiczny (różnicowane na prawą i lewą dłoń), teksturowane na całej powierzchni, z szerokim mankietem, równomiernie rolowany wzmocniony brzeg,AQL - 1,0; minimalna długość rękawicy 280 mm, grubość na palcu min. 0,21 mm, dłoni min. 0,20 mm, mocne tj. nieulegające rozerwaniu podczas ich zakładania, ściśle przylegające do rękawów fartucha,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6,0 do nr 8,5</t>
    </r>
  </si>
  <si>
    <t>par</t>
  </si>
  <si>
    <r>
      <rPr>
        <b/>
        <sz val="11"/>
        <rFont val="Arial"/>
        <family val="2"/>
      </rPr>
      <t>Rękawiczki sterylne</t>
    </r>
    <r>
      <rPr>
        <sz val="11"/>
        <rFont val="Arial"/>
        <family val="0"/>
      </rPr>
      <t xml:space="preserve">, chirurgiczne, pełnobarierowe,  lateksowe, </t>
    </r>
    <r>
      <rPr>
        <b/>
        <sz val="11"/>
        <rFont val="Arial"/>
        <family val="0"/>
      </rPr>
      <t>bezpudrowe, z bezlateksową  wewnętrzną warstwą polimerową</t>
    </r>
    <r>
      <rPr>
        <sz val="11"/>
        <rFont val="Arial"/>
        <family val="0"/>
      </rPr>
      <t xml:space="preserve">,  kształt anatomiczny (różnicowane na prawą i lewą dłoń) t, mankiet rolowany, poziom białek lateksu poniżej 30ug/g, powierzchnia zewnętrzna teksturowana (antypoślizgowa) AQL-1,0 po zapakowaniu, grubość na palcu - min. 0,21 mm, grubość mankietu - min. 0,15 mm, grubość na dłoni - min. 0,20 mm, długość rękawicy z mankietem - min. 280 mm,  ściśle przylegające do rękawów fartucha,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6,0 do nr 8,5
</t>
    </r>
  </si>
  <si>
    <r>
      <rPr>
        <b/>
        <sz val="11"/>
        <rFont val="Arial"/>
        <family val="2"/>
      </rPr>
      <t>Rękawiczki ortopedyczne</t>
    </r>
    <r>
      <rPr>
        <sz val="11"/>
        <rFont val="Arial"/>
        <family val="0"/>
      </rPr>
      <t xml:space="preserve">, sterylne, lateksowe bezpudrowe, powierzchnia wewnętrzna powlekana polimerem oraz silikonowane, pogrubione, </t>
    </r>
    <r>
      <rPr>
        <b/>
        <sz val="11"/>
        <rFont val="Arial"/>
        <family val="0"/>
      </rPr>
      <t>grubość palca środkowego min. 0,33mm</t>
    </r>
    <r>
      <rPr>
        <sz val="11"/>
        <rFont val="Arial"/>
        <family val="0"/>
      </rPr>
      <t xml:space="preserve">, długość rękawicy min. 295 mm AQL - 1,0, cechujące się zwiększoną wytrzymałością mechaniczną (m in. przekłucia i rozdarcia), teksturowane, długie, kształt anatomiczny, mankiet rolowany, </t>
    </r>
    <r>
      <rPr>
        <b/>
        <sz val="11"/>
        <rFont val="Arial"/>
        <family val="0"/>
      </rPr>
      <t>kolor antyrefleksyjny</t>
    </r>
    <r>
      <rPr>
        <sz val="11"/>
        <rFont val="Arial"/>
        <family val="0"/>
      </rPr>
      <t>, mocne tj nieulegające rozerwaniu podczas ich zakładania,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6,5 do nr 8,5</t>
    </r>
  </si>
  <si>
    <r>
      <rPr>
        <b/>
        <sz val="11"/>
        <rFont val="Arial"/>
        <family val="2"/>
      </rPr>
      <t xml:space="preserve">Rękawiczki </t>
    </r>
    <r>
      <rPr>
        <sz val="11"/>
        <rFont val="Arial"/>
        <family val="0"/>
      </rPr>
      <t xml:space="preserve">, sterylne, bezpudrowe, </t>
    </r>
    <r>
      <rPr>
        <b/>
        <sz val="11"/>
        <rFont val="Arial"/>
        <family val="0"/>
      </rPr>
      <t>neoprenowe</t>
    </r>
    <r>
      <rPr>
        <sz val="11"/>
        <rFont val="Arial"/>
        <family val="0"/>
      </rPr>
      <t xml:space="preserve">, grubość ścianki palca min. 0,18 mm, długość rękawicy min. 295 mm,  cechujące się zwiększoną wytrzymałością mechaniczną (m in. przekłucia i rozdarcia), teksturowane, długie, kształt anatomiczny, mankiet rolowany, </t>
    </r>
    <r>
      <rPr>
        <b/>
        <sz val="11"/>
        <rFont val="Arial"/>
        <family val="0"/>
      </rPr>
      <t>kolor antyrefleksyjny,</t>
    </r>
    <r>
      <rPr>
        <sz val="11"/>
        <rFont val="Arial"/>
        <family val="0"/>
      </rPr>
      <t xml:space="preserve"> mocne tj. nieulegające rozerwaniu podczas ich zakładania, podwójnie pakowane, łatwo otwieralne opakowania  zewnętrzne z możliwością zachowania jałowości rękawic, oznakowanie opakowania jednostkowego i zbiorczego: nazwa rękawic, rodzaj, rozmiar data produkcji, seria, data przydatności do użycia, nazwa producenta, spełniające normy obowiązujące na terenie RP i UE, w rozmiarzch od nr 6,5 do nr 8,5</t>
    </r>
  </si>
  <si>
    <t>7.</t>
  </si>
  <si>
    <t>Rękawice ginekologiczne, z przedłużonym mankietem, sterylne, rozmiary od 6,5 do 8,5</t>
  </si>
  <si>
    <t>8.</t>
  </si>
  <si>
    <r>
      <rPr>
        <b/>
        <sz val="11"/>
        <rFont val="Arial"/>
        <family val="2"/>
      </rPr>
      <t>Rękawiczki nitrylowe do procedur wysokiego ryzyka,</t>
    </r>
    <r>
      <rPr>
        <sz val="11"/>
        <rFont val="Arial"/>
        <family val="0"/>
      </rPr>
      <t xml:space="preserve"> op. a’ 100 szt. niesterylne, bezpudrowe obustronnie polimeryzowane ,posiadające widoczną teksturę na końcach palców, mocne tj. nieulegające rozerwaniu podczas ich zakładania, siła zrywu przed starzeniem min.13 N , AQL ≤1,0 ,grubość na palcu  0,20 ± 0,01 mm ( ścianka pojedyncza), długość rękawicy min. 280 mm,kształt uniwersalny, pasujący na lewą i prawą dłoń, spełniające normy obowiązujące na terenie RP i UE, podwójnie oznakowane jako wyrób medyczny i środek ochrony indywidualnej w KAT III,w rozmiarach S, M, L,XL</t>
    </r>
  </si>
  <si>
    <t>poz. 1, 2, 8 - po opakowaniu w rozmiarze M</t>
  </si>
  <si>
    <t>poz. 3 - 6 - po 5 par. w rozmiarze 7,0</t>
  </si>
  <si>
    <t>Część 26 Automatyczne nakłuwacze</t>
  </si>
  <si>
    <r>
      <rPr>
        <b/>
        <sz val="10"/>
        <rFont val="Arial"/>
        <family val="2"/>
      </rPr>
      <t>Automatyczne nakłuwacze do pobierania krwi</t>
    </r>
    <r>
      <rPr>
        <sz val="10"/>
        <rFont val="Arial"/>
        <family val="0"/>
      </rPr>
      <t xml:space="preserve"> włośniczkowej z palca – bezpieczne dla pacjenta i personelu medycznego, ostre, proste w użyciu, jednorazowe, zabezpieczone przed ponownym użyciem, sterylne. Wielkość kropli krwi ok 20 mikrolitrów.</t>
    </r>
  </si>
  <si>
    <t>Głębokość nakłucia:  2,4 mm</t>
  </si>
  <si>
    <t>łącznie 10 szt. dowolnego rozmiaru</t>
  </si>
  <si>
    <t>Część 27- Materiały opatrunkowe - systemy podciśnieniowe</t>
  </si>
  <si>
    <t xml:space="preserve">Zestaw opatrunkowy piankowy/gąbkowy do terapii podciśnieniowej zawierajacy: 
- jałowy opatrunek koloru czarnego o rozmiarach 10x7,5x3,2cm,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t>
  </si>
  <si>
    <t>Zestaw opatrunkowy piankowy/gąbkowy do terapii podciśnieniowej zawierajacy: 
- jałowy opatrunek koloru czarnego o rozmiarach 18x12,5x3,2 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t>
  </si>
  <si>
    <t>Zestaw opatrunkowy piankowy/gąbkowy do terapii podciśnieniowej zawierajacy: 
- jałowy opatrunek koloru czarnego o rozmiarach 26x15x3,2cm,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t>
  </si>
  <si>
    <t>Jałowy hydrofilowy opatrunek koloru białego, z mikroporowej pianki z polialkoholu winylowego nasączony wodą sterylną, utrzymujący wilgoć w obrębie rany, nie zwiększający swojej wielkości, odporny na rozciąganie do osłonięcia dużych naczyń i narządów  o wymiarach minimum 10x7,5cmx1cm.</t>
  </si>
  <si>
    <t>Zestaw opatrunkowy brzuszny
- jałowy opatrunek wykonany z siatkowego poliuretanu o otwartych porach z dużą zdolnością odprowadzania płynów, stosowany w ranach zakażonych, wstępnie przycięty (2szt.),
- warstwa nieprzywierająca składająca się z pianki poliuretanowej w kształcie „sieci pająka” zatopionej w perforowanej osłonie z folii;
- samoprzylepna folia do mocowania uszczelniania opatrunku o wymiarach w zakresie 30-31cm x 25-26cm (4sztuki); 
- podkładka z przezroczystym drenem o przekroju pięciootworowym odprowadzającym wydzielinę, zaciskiem do drenu i złączem do podłączenia do zbiornika</t>
  </si>
  <si>
    <t>Jednorazowy zbiornik z żelem o pojemności 500 ml, do gromadzenia wydzieliny z rany, z bakteriobójczym żelem, z hydrofobowym filtrem z węglem aktywnym, filtrem antybakteryjnym, pięcioświatłowym drenem, zaciskiem do drenu i złaczem do podłaczenia drenu</t>
  </si>
  <si>
    <t>Jednorazowy zbiornik o pojemnosci 1000 ml, do gromadzenia wydzieliny z rany z bakteriobójczym żelem,  hydrofobowym filtrem z węglem aktywnym, filtrem antybakteryjnym, pięcioświatłowym drenem, zaciskiem do drenu i złączem do połaczenia do drenu</t>
  </si>
  <si>
    <t xml:space="preserve">Podkładka T.R.A.C. Pad dociskająca opatrunek i folię, z osadzonym drenem odprowadzającym wydzieliną z rany, zaciskiem do drenu oraz złączem do podłączania drenu podkładki do drenu zbiornika, </t>
  </si>
  <si>
    <t>Złacze  do łaczenia 2 lub więcej opatrunków-wykorzystywane w leczeniu ran mnogich u tego samego pacjenta</t>
  </si>
  <si>
    <t>Jednorazowy element, który łączy  urządzenie terapeutyczne z drenem-podkładką w celu dostarczenia-podania płynu do rany</t>
  </si>
  <si>
    <t>Zestaw opatrunkowy  do terapii instylacyjnej składający się z:
-  2 opatrunków w kształcie spirali o rozmiarach  17x15x1,8 cm, wykonany z siatkowego poliuretanu(PE), o otwartych porach,ma dużą zdolność odprowadzania płynów,wspomaga tworzenie tkanki ziarninowej, stosowany w ranach zakażonych, rozmiar porów  400-600 mikronów umożliwia podanie płynu do dna rany,
- zestaw wężyków do instalacji z dwoma liniami z podkładką z folią samoprzylepną oraz złączkami do podłączenia dreny zbiornika i kasety instylacyjnej 
- samoprzylepna folia do mocowania i uszczelniania opatrunku</t>
  </si>
  <si>
    <t>Wartość ogółem</t>
  </si>
  <si>
    <t>Część 28 - Przedłużacze wysokociśnieniowe, strzykawki wysokociśnieniowe, Y adaptery</t>
  </si>
  <si>
    <t>Lp.</t>
  </si>
  <si>
    <t>Asortyment - opis</t>
  </si>
  <si>
    <t>Ilość szt</t>
  </si>
  <si>
    <t>Cena netto za szt. w zł.</t>
  </si>
  <si>
    <t>Wartość netto              (3x4)</t>
  </si>
  <si>
    <t>Wartość VAT</t>
  </si>
  <si>
    <t>Wartość brutto           (5x6)</t>
  </si>
  <si>
    <t>Nazwa handlowa</t>
  </si>
  <si>
    <t xml:space="preserve">Nr Katalogowy </t>
  </si>
  <si>
    <t>Przedłużacze wysokociśnieniowe</t>
  </si>
  <si>
    <t>Przedłużacze (przewody łączące) wysokociśnieniowe
- duża elastyczność
- wykonanie z przeźroczystego poliuretanu
- zbrojone, wytrzymujące ciśnienie 1200 psi
- końcówka typu LUER
- odporne na zginanie                                                                                                                                                                                                                                                                                  - długość 120 cm</t>
  </si>
  <si>
    <t>Strzykawki wysokociśnieniowe</t>
  </si>
  <si>
    <t>Strzykawki wysokociśnieniowe z manometrem
- zakres ciśnień w zakresie 26 - 30 atm.
- możliwość szybkiego opróżniania balonu
- objętość strzykawki 20 ml
- możliwość napełniania i zwalniania strzykawki jedną ręką</t>
  </si>
  <si>
    <t>Y adaptery</t>
  </si>
  <si>
    <t xml:space="preserve"> - dokręcane "Y" adaptery z zastawką do cewników 5 - 9F</t>
  </si>
  <si>
    <t xml:space="preserve">Część 29- Wkład do strzykawki automatycznej </t>
  </si>
  <si>
    <t xml:space="preserve">Wkład do strzykawki automatycznej </t>
  </si>
  <si>
    <t xml:space="preserve"> - wkłady do strzykawki wysokociśnieniowej typu MEDRAD Arterion Mark 7
- pojemność wkładu 150ml
</t>
  </si>
  <si>
    <t>Część 30 - Introduktory, cewniki diagnostyczne, prowadniki</t>
  </si>
  <si>
    <t>Asortyment -opis</t>
  </si>
  <si>
    <t>Introduktory</t>
  </si>
  <si>
    <t>Zestawy do nakłuwania tętnic, wprowadzania prowadników i cewników
- średnica wewnętrzna 5,6,7,8,9,10 F
- długość 110 mm
- zastawka hemostatyczna
- poszerzacz łączący się zatrzaskowo z introduktorem
- prowadnik 0,035'' o długości 40 cm z końcówką J 
- igła do nakłucia tętnicy 18G z motylkiem</t>
  </si>
  <si>
    <t>Cewniki diagnostyczne - do cewnikowania naczyń obwodowych (różnie ukształtowana końcówka)</t>
  </si>
  <si>
    <t xml:space="preserve"> - średnica zewnętrzna cewnika 5, 6, 7F
- długości 70 i  110 (80cm dla cewników zbrojonych)
- typy ukształtowania cewnika:pigtail, angled pigtail, prosty, cobra, simmons, headhunter I, II, III, femoral-rental, headhunter I, II, III, tonnelier, left carotid, cobra I, II</t>
  </si>
  <si>
    <t>Prowadniki zabiegowe o dużej sztywności 0,035''</t>
  </si>
  <si>
    <t xml:space="preserve"> - typu Lunderquist
- końcówka prosta, typu J
- średnica 0,035''</t>
  </si>
  <si>
    <t>Prowadniki diagnostyczne stalowe teflonowane 0,035''</t>
  </si>
  <si>
    <t xml:space="preserve"> - średnica 0,035''
- długość 180 i 260 cm
- typy końcówek: prosta i J</t>
  </si>
  <si>
    <t>Prowadniki diagnostyczne hydrofilne sztywne 0,035''</t>
  </si>
  <si>
    <t xml:space="preserve"> - hydrofilne pokrycie
- sztywny rdzeń nitinolowy
- długość 180 i 260 cm
- średnica 0,035’’
- kształt końcówki prowadnika prosta, typu angled</t>
  </si>
  <si>
    <t>DEPOZYT (dotyczy poz. 1.)</t>
  </si>
  <si>
    <t>5F</t>
  </si>
  <si>
    <t>10 szt.</t>
  </si>
  <si>
    <t>6F</t>
  </si>
  <si>
    <t>7F</t>
  </si>
  <si>
    <t>DEPOZYT (dotyczy poz. 2.)</t>
  </si>
  <si>
    <t xml:space="preserve">cewnik </t>
  </si>
  <si>
    <t>DEPOZYT (dotyczy poz. 3.)</t>
  </si>
  <si>
    <t>prowadnik</t>
  </si>
  <si>
    <t>5 szt.</t>
  </si>
  <si>
    <t>DEPOZYT (dotyczy poz. 4-5)</t>
  </si>
  <si>
    <t>stalowe</t>
  </si>
  <si>
    <t>hydrofilne</t>
  </si>
  <si>
    <t>Część 31 - Prowadniki do CTO, cewniki, stenty</t>
  </si>
  <si>
    <t>Prowadniki 0,018 do CTO</t>
  </si>
  <si>
    <t xml:space="preserve"> - długość 180, 190, 300 cm
- średnica 0,018 cala
-  rdzeń wykonany z jednego kawałka drutu stalowego
- kształt końcówki prowadnika prosta, angled, typu J, 
- pokrycie  PTFE na szafcie, 
- pokrycie hydrofilne SLIPCOAT na oplocie , 
- sztywność końcówki 1,0g, 4,0g, 12,0g, 20,0g, 30,0g,                       
- końcówka cieniująca na długości 3 cm, 15 cm, 17 cm ,                                                                                                                       </t>
  </si>
  <si>
    <t>Prowadniki 0,014 do CTO</t>
  </si>
  <si>
    <t xml:space="preserve"> - długość 180, 190, 300 cm
- średnica 0,014 cala
-  rdzeń wykonany z jednego kawałka drutu stalowego
- kształt końcówki prowadnika prosta, angled, typu J, 
- pokrycie  PTFE na szafcie, 
- pokrycie hydrofilne SLIPCOAT na oplocie , 
- sztywność końcówki 1,0g, 4,0g, 12,0g, 20,0g, 30,0g,                       
- końcówka cieniująca na długości 3 cm, 15 cm, 17 cm ,                                                                                                                       </t>
  </si>
  <si>
    <t>Cewniki diagnostyczne z markerem</t>
  </si>
  <si>
    <t xml:space="preserve">Cewniki diagnostyczne do wybiórczego cewnikowania naczyń  (z markerem na końcu cewnika dobrze widocznym w skopi rtg) 
- średnica zewnętrzna cewnika  4, 5,  F
- długości cewników 40-125 cm
- różne typy ukształtowania cewnika: sBenston (1;20), Berenstein, Cobra (1:2), Headhunter 1, KA 2, Mani, Multipepouse, RBI, Simmons (1;2), Straight Selective, Vertebral
- cewniki zbrojone stalowym oplotem, 
- taperowana końcówka,
- cieniująca dobrze widoczna w skopii końcówka 
</t>
  </si>
  <si>
    <t>Cewniki hydrofilne obwodowe</t>
  </si>
  <si>
    <t xml:space="preserve">cewniki wykonane w poliuretanu
- średnica cewnika 4 i 5F
- pokrycie polimerem M
- pokrycie części dystalnej warstwą hydrofilną na długości 15, 25, lub 40 cm,
- długości cewników 65, 80, 100, 110, 120 , 150 cm
-średnica wewnętrzna 1,03 mm dla 4F oraz 1,10 mm dla 5F
- kształty cewników: cobra, J, prosty, Yashiro, prosty taperowany
</t>
  </si>
  <si>
    <t>Stenty nitinolowe do zaopatrywania naczyń obwodowych 0,035</t>
  </si>
  <si>
    <t xml:space="preserve"> - stenty nitinolowe wycinane z jednego kawałka
- stenty poryte powłoką z węgla porolitycznego
- 6 tantalowych markerów
- długość stentów 20, 40, 60, 80, 100, 120 , 150 mm
- średnice stentów  6, 7, 8, 9, 10, 12, mm
- średnica knału wewnętrznego akceptująca prowadnik 0,035
- średnica zewnetrzna umożliwiająca wprowadzenieb przez introduktor 6F                                                                                                                                                                                                       - długości systemu wprowadzajacego 80 i 135 cm
- system dostarczania OTW</t>
  </si>
  <si>
    <t>DEPOZYT (dotyczy poz. 1-2)</t>
  </si>
  <si>
    <t>0,018 x 300</t>
  </si>
  <si>
    <t>2 szt.</t>
  </si>
  <si>
    <t>0,014 x 300</t>
  </si>
  <si>
    <t>cewnik</t>
  </si>
  <si>
    <t>DEPOZYT (dotyczy poz. 4.)</t>
  </si>
  <si>
    <t>4F prosty 120</t>
  </si>
  <si>
    <t>4F cobra 120</t>
  </si>
  <si>
    <t>DEPOZYT (dotyczy poz. 5.)</t>
  </si>
  <si>
    <t>6 x 100</t>
  </si>
  <si>
    <t>1 szt.</t>
  </si>
  <si>
    <t xml:space="preserve">6 x 80 </t>
  </si>
  <si>
    <t>Część 32 - Prowadniki hydrofilne miękkie, cewniki balonowe, introduktory</t>
  </si>
  <si>
    <t>Cewniki balonowe do angioplastyki dużych naczyń RX</t>
  </si>
  <si>
    <t xml:space="preserve">
-cewniki balonowe typu RX
-balon wykonany z nylonu, 3 krotnie sfałdowany do srednic3-9 mm oraz 5 krotnie sfałdowany do średnic 10-12 mm
-platynowy marker na obu końcach balonu oraz na długości 90 i 100 cm
-zakres średnic balonu 3-12 mm
- zakres długości balonu 20-200 mm
-średnica kanału wewnętrznego akceptująca prowadnik 0,035''
- system doprowadzający w technologii RX
-cewniki akceptujące ciśnienie  RBP 12-20 atm
-długość szaftu cewnika 135 cm
- wejście dla prowadnika 40 cm od końca proksymalnego
- średnica zewnętrzna umożliwiająca wprowadzenie przez introduktor 6 i 7F
</t>
  </si>
  <si>
    <t>Prowadniki hydrofilne miękkie 0,018 i 0,035"</t>
  </si>
  <si>
    <t xml:space="preserve"> Prowadniki diagnostyczne, hydrofilne
- miękki rdzeń nitinolowy zatopiony w poliuretanie, wykonany z jednego kawałka
- obecność zatopionych w poliuretanie nitek wolframowych
- pokrycie hydrofilne na całej długości
- długość 120, 150, 180, 220, 260, 300 cm
- średnica , 0,035’’
- różne długości ściętej końcówki rdzenia 1, 3 i 5 cm
- kształt końcówki prowadnika prosta, zagięta 45 stopni, typu J, krzywizna Bolia</t>
  </si>
  <si>
    <t>Introduktory interwencyjne proste</t>
  </si>
  <si>
    <t xml:space="preserve"> - długość 90 cm
- średnica wewnętrzna akceptująca cewnik śr. 6F i 7F
- zbrojona oplotem stalowym, złoty marker 5 mm od końca dystalnego
- typy końcówek: prosta,pokrycie hydrofilne na 5,15 lub 35 dystalnych cm
- końcówka introduktora widoczna w rtg</t>
  </si>
  <si>
    <t xml:space="preserve">Pętla do usuwania wewnątrznaczyniowych ciał obcych </t>
  </si>
  <si>
    <t xml:space="preserve"> - długość systemu 95 cm
- średnica zewnętrzna systemu 8F,                                                                                                                                                                                                                                                                              - rozmiar pętli wychwytującej ciała obce 30 x 70 mm
</t>
  </si>
  <si>
    <t>cewnik 8 x 40</t>
  </si>
  <si>
    <t>cewnik 9 x 40</t>
  </si>
  <si>
    <t>dł. 260 cm</t>
  </si>
  <si>
    <t>Część 33 - Introduktory interwencyjne zbrojone typu CROSSOVER, cewniki balonowe</t>
  </si>
  <si>
    <t>Introduktory interwencyjne zbrojone typu CROSSOVER</t>
  </si>
  <si>
    <t xml:space="preserve"> - konstrukcja polimerowa ze stalowym zbrojeniem
- długość 45 cm
- średnica wewnętrzna akceptująca cewniki śr. 6F i 7F
- taperowana końcówka
- zastawki hemostatyczna z kranikiem trójdrożnym
- końcówka introduktora widoczna w rtg</t>
  </si>
  <si>
    <t>Cewniki balonowe wysokociśnieniowe do angioplastyki dużych naczyń OTW</t>
  </si>
  <si>
    <t xml:space="preserve">Cewniki balonowe wysokociśnieniowe do angioplastyki dużych tętnic obwodowych
-cewniki balonowe typu OTW z materiału przeźroczystego
-stożkowe zakończenie cewnika
-średnice balonów 3, 4, 5, 6, 7, 8, 9, 10 i 12 mm
-długości balonów 20, 30, 40, 60, 80, 100, 120, 150 200 mm
-średnica kanału wewnętrznego akceptująca prowadnik 0,035''
-średnica zewnętrzna umożliwiająca wprowadzenie przez introduktor 5, 6 i 7 F
-długość szaftu cewnika 80 i 135 cm
-cewniki akceptujące ciśnienie  RBP 10-20 atm
-cewniki pokryte od wewnątrz i zewnątrz powłoką hydrofilną
</t>
  </si>
  <si>
    <t>Cewniki balonowe wysokociśnieniowe do angioplastyki małych naczyń obwodowych dla prowadnika 0,018</t>
  </si>
  <si>
    <t xml:space="preserve">Cewniki balonowe wysokociśnieniowe do angioplastyki małych naczyń obwodowych
-cewniki balonowe typu OTW z materiału przeźroczystego
-stożkowe zakończenie cewnika
-średnice balonów 2, 2,5, 3, 4, i 5 mm
-długości balonów 20, 30, 40, 60, 80, 100, 120 mm
-średnica kanału wewnętrznego akceptująca prowadnik 0,018''
-średnica zewnętrzna umożliwiająca wprowadzenie przez introduktor 4F
-długość cewnika 90, 135 i 160 cm
-cewniki akceptujące ciśnienie  RBP 16-22 atm
</t>
  </si>
  <si>
    <t>dł. 45 cm</t>
  </si>
  <si>
    <t>6 x 60</t>
  </si>
  <si>
    <t>5 x 60.</t>
  </si>
  <si>
    <t>3 x 80</t>
  </si>
  <si>
    <t>4 x 60</t>
  </si>
  <si>
    <t>Część 34 - Stenty nitinolowe i chromowo-kobaltowe powlekane, spirale embolizacyjne</t>
  </si>
  <si>
    <t>Stenty nitinolowe z pokryciem antyproliferacyjnym</t>
  </si>
  <si>
    <t xml:space="preserve"> - pokrycie lekiem antyproliferacyjnym nie zawierajace polimeru
- długość stentów 20 - 120 mm
- średnice stentów 5, 6, 7, 8, 9, 10 mm
- stenty nitinolowe wycinane z jednego kawałka
- średnica kanału wewnętrznego akceptujaca prowadnik 0,035                                                                                  
- długość systemu wprowadzającego 135 cm,                                                                                                               
 - średnica zewnetrzna umożliwiajaca wprowadzenie przez introduktor 6F</t>
  </si>
  <si>
    <t xml:space="preserve">Stenty chromowo-kobaltowe kryte do naczyń obwodowych 0,035                                                                                                                                                                                                                                                                                                                                      </t>
  </si>
  <si>
    <t xml:space="preserve"> - stenty chromowo-kobaltowe pokryte ePTFE
- system dostarczania OTW
- średnice krytych stentów 5, 6, 7, 8, 9,10 mm
- długości krytych stentów 18, 22, 28, 38, 58 dla średnic 5 i 6 mm; 18, 23, 27, 37, 57 dla średnic stentów 7 i 8 mm; 27, 37, 57 dla średnic 9 i 10 mm
- długość systemu wprowadzajacego 75 i 120 cm
- śrdnica zewnętrzna umozliwiajaca wprowadzenie przez introduktor 6 lub 7F</t>
  </si>
  <si>
    <r>
      <rPr>
        <b/>
        <sz val="10"/>
        <rFont val="Arial"/>
        <family val="2"/>
      </rPr>
      <t>Spirale embolizacyjne                                                                                                                                                                                                                                                                                       -</t>
    </r>
    <r>
      <rPr>
        <sz val="10"/>
        <rFont val="Arial"/>
        <family val="0"/>
      </rPr>
      <t xml:space="preserve"> spirale do embolizacji naczyń obwodowych do wprowadzania przez cewnik z użyciem prowadnika 0,018 i 0,035                                                                                                                                                         - stalowe i platynowe z kosmkami dakronowymi,                                                                                                                                                                                                                                                    - długość 7, 14, 20 cm ;                                                                                                                                                                                                                                                                                                 - średnice 3 -20 mm</t>
    </r>
  </si>
  <si>
    <t>Stenty nitinolowe pokryte PTFE do zaopatrywaniamałych naczyń obwodowych 0,035''</t>
  </si>
  <si>
    <t xml:space="preserve"> - stenty nitinolowe pokryte powłoką PTFE 
- średnice krytych stentów  5, 6, 7, 8 mm
- długości krytych stentów 2,5 5, 10 i 15 cm
- średnica zewnętrzna umożliwiająca wprowadzenie przez introduktor  8 F lub 9 F
- długości systemu wprowadzającego 75 lub 110 cm
- średnica wewnętrzna akceptujaca prowadnik 0,035'</t>
  </si>
  <si>
    <t>8 x 28</t>
  </si>
  <si>
    <r>
      <rPr>
        <sz val="10"/>
        <rFont val="Arial"/>
        <family val="2"/>
      </rPr>
      <t xml:space="preserve">0,018 </t>
    </r>
    <r>
      <rPr>
        <sz val="10"/>
        <rFont val="Czcionka tekstu podstawowego"/>
        <family val="2"/>
      </rPr>
      <t>Ø 5 mm</t>
    </r>
  </si>
  <si>
    <t>0,035 Ø 15 mm</t>
  </si>
  <si>
    <t>8 x10</t>
  </si>
  <si>
    <t>Część 35 - Cewniki balonowe, stenty nitinolowe do zaopatrywania małych naczyń obwodowych</t>
  </si>
  <si>
    <t>Cewniki balonowe do angioplastyki małych naczyń obwodowych dla prowadnika 0,014
-</t>
  </si>
  <si>
    <t xml:space="preserve">
-cewniki balonowe typu RX (rapid exchange) z materiału przeźroczystego
- średnice balonów 2, 2,5, 3, 3,5, i 4,0 mm
-długości balonów 20, 40, 70, 100, 140, 180 220 mm
- średnica kanału wewnętrznego akceptujaca prowadnik 0,014
-średnica  zewnętrzna umożliwiajaca wprowadzenie przez introduktor 4F
- długości cewnika 90, 120 150 cm
-cewniki akceptujące ciśnienie  RBP 13-15 atm
- hydrofilne pokrycie części dystalnej cewnika
</t>
  </si>
  <si>
    <t>Stenty nitinolowe do zaopatrywania małych naczyń obwodowych 0,018</t>
  </si>
  <si>
    <t xml:space="preserve">Stenty nitinolowe, samorozprężalne do zaopatrywania małych naczyń obwodowych do prowadnika 0,018
- stenty nitinolowe wycinane laserowo z jednego kawałka
- średnice stentów  4, 5, 6, 7 mm
- długości stentów  20, 30, 40, 60, 80, 100, 120 mm
- średnica kanału wewnętrznego akceptująca prowadnik 0,018
- średnica zewnętrzna umożliwiająca wprowadzenie przez introduktor 5F
- długość systemu wprowadzającego 130-150 mm
- przeźroczysty system wprowadzający </t>
  </si>
  <si>
    <t>komplet</t>
  </si>
  <si>
    <r>
      <rPr>
        <b/>
        <sz val="11"/>
        <color indexed="8"/>
        <rFont val="Calibri"/>
        <family val="2"/>
      </rPr>
      <t xml:space="preserve">Stenty kobaltowo-chromowe pokryte węglem na cewnikach balonowych
</t>
    </r>
    <r>
      <rPr>
        <sz val="11"/>
        <color indexed="8"/>
        <rFont val="Calibri"/>
        <family val="2"/>
      </rPr>
      <t xml:space="preserve">stenty stalowe pokryte węglem, montowane fabrycznie na cewnikach balonowych do zaopatrywania naczyń biodrowych  </t>
    </r>
    <r>
      <rPr>
        <b/>
        <sz val="11"/>
        <color indexed="8"/>
        <rFont val="Calibri"/>
        <family val="2"/>
      </rPr>
      <t xml:space="preserve">                                                                                                                                                                                                                                                                                                                                        </t>
    </r>
  </si>
  <si>
    <t xml:space="preserve"> - stent wykonane ze stopu kobaltowo-chromowanego o obnizonej zawartosci niklu wycinane z jednego kawałka
- stenty pokryte powłoką z węgla pirolitycznego
- średnica stentów: 6, 7, 8, 9, 10 mm
- długości stentu 19, 29, 39, 49, 59 mm
- średnica kanału wewnętrznego akceptuyjąca prowadnik 0,035
 - średnica zewnętrzna umożliwiajaca wprowadzenie przez introduktor 6F
- długość cewnika 75 i 135 cm
- cewniki akceptujace ciśnienie 13 atm
- dwa markery na balonie oraz dwa markery zintegrowane ze stentem</t>
  </si>
  <si>
    <t>3 x 100</t>
  </si>
  <si>
    <t>2,5 x 80</t>
  </si>
  <si>
    <t xml:space="preserve"> 1 szt.</t>
  </si>
  <si>
    <t>8 x 59</t>
  </si>
  <si>
    <t>10 x 39</t>
  </si>
  <si>
    <t>Część 36 - Stenty do tętnic szyjnych, stenty do zaopatrywania tętnicy podkolanowej</t>
  </si>
  <si>
    <t>Stenty do tętnic szyjnych</t>
  </si>
  <si>
    <t xml:space="preserve"> - nitinolowy stent samorozprężalny do tetnic szyjnych z sytemem dostawczym monorail
- długosci stentów 20, 30, 40 mm
- średnice stentów 7-10 mm, dostepne także stenty taperowane
- stenty o strukturze zmknieto i otwarto komórkowej
- - możliwość dostarczenia przez introduktor 6F
- długość systemu wprowadzajacego 80 i 130 cm
- dłudość systemu 190 cm i 300 cm</t>
  </si>
  <si>
    <t>Stenty nitinolowe do zaopatrywania tętnicy podkolanowej</t>
  </si>
  <si>
    <t xml:space="preserve">Stenty nitinolowe, do zaopatrywania tętnicy podkolanowej
- stenty nitinolowe łączone z ePTFE
- średnice stentów  5-8 mm
- długości stentów  30, 40, 60, 80, 100 mm
- średnica kanału wewnętrznego akceptująca prowadnik 0,035
- długość systemu wprowadzającego 80 i 120 mm
- średnica zewnętrzna umożliwiajaca wprowadzenie przez introduktor 7F
</t>
  </si>
  <si>
    <t>8 x 40</t>
  </si>
  <si>
    <t>5 x 80</t>
  </si>
  <si>
    <t>Część 24 akcesoria do gastro- i kolonoskopii</t>
  </si>
  <si>
    <t>Część nr 1 Igły do biopsji</t>
  </si>
  <si>
    <t>Część nr 3 Wyroby dla oddziału urologii</t>
  </si>
  <si>
    <t>Część 5 Układ oddechowy</t>
  </si>
  <si>
    <t>Część 9 cewniki moczowodowe</t>
  </si>
  <si>
    <t>Część 18 Lejce naczyniowe</t>
  </si>
  <si>
    <t>Wykonawca zobowiązany jest przy pierwszej dostawie dostarczyć w ramach umowy uchwyty na rękawice diagnostyczne w postaci metalowego koszyczka w wersji pojedynczej - na jedno opakowanie rękawic. Uchwyt musi posiadać możliwość mocowania do ściany lub innych powierzchni płaskich za pomocą wkrętów. Powoerzchnia łatwa do dezynfekcji. Zamawiający wymaga dostarczenia po 40 szt. uchwytów.</t>
  </si>
  <si>
    <t>op. 100szt.</t>
  </si>
  <si>
    <r>
      <t xml:space="preserve">Igły do portów, bezpieczne - </t>
    </r>
    <r>
      <rPr>
        <sz val="11"/>
        <rFont val="Arial"/>
        <family val="2"/>
      </rPr>
      <t>zaopatrzone w mechanizm zabezpieczający przed zakłuciem, zagięta pod kątem 90º z ostrzem Hubera do portu, z poczwórnymi przeźroczystymi  skrzydełkami, miękkimi od strony skóry pacjenta (dwa górne do trzymania podczas zakładania i usuwania igły, dwa dolne do  przytrzymywania portu podczas usuwania igły), niskoprofilowa, z poliuretanowym drenem przedłużającym o dł. min. 20 cm, z zaciskiem i żeńskim łącznikiem typu Luer lock. Zacisk kodowany kolorem w zależności od rozmiaru igły, z informacją na zacisku : rozmiar igły, max przepływ ( 5ml/sek), max. ciśnienie (350psi). Poliuretanowa piankowa podkładka pod igłę. Kompatybilna z tomografią komputerową i rezonansem magnetycznym. Produkt pobawiony lateksu. Możliwość podawania leków zawierających emulsję tłuszczową. Rozmiary od 19-22G o długości 15-30mm do wyboru przez Zamawiającego.</t>
    </r>
  </si>
  <si>
    <t>75-150 cm</t>
  </si>
  <si>
    <t>Igła typu "J" 32-40 mm, wzmocniona, okrągła</t>
  </si>
  <si>
    <t xml:space="preserve"> CH 24 - 25</t>
  </si>
  <si>
    <t>CH 25 - 30</t>
  </si>
  <si>
    <r>
      <t>Zestaw do odsysania pola operacyjnego</t>
    </r>
    <r>
      <rPr>
        <sz val="11"/>
        <rFont val="Arial"/>
        <family val="0"/>
      </rPr>
      <t xml:space="preserve"> – sterylny, podwójnie pakowany w worek foliowy i zewnętrzne opakowanie </t>
    </r>
    <r>
      <rPr>
        <sz val="11"/>
        <rFont val="Arial"/>
        <family val="2"/>
      </rPr>
      <t>typu folia-papier, typ Yankauer, przeźroczysty, z dwoma otworami na końcówce lub z jednym otworem centralnym na końcówce, dł. min. 300 cm.</t>
    </r>
  </si>
  <si>
    <t>poz. 1 i 3 - po 1 szt. (dowolny rozmiar)</t>
  </si>
  <si>
    <t>poz. 1 - 3szt. (dowolny rozmiar)</t>
  </si>
  <si>
    <r>
      <t>NIĆ NIEWCHŁANIALNA, skórna</t>
    </r>
    <r>
      <rPr>
        <sz val="10"/>
        <rFont val="Arial"/>
        <family val="2"/>
      </rPr>
      <t xml:space="preserve">, sterylna, poliamidowa, syntetyczna, jednowłóknowa, niepowlekana, barwiona, gładka powierzchnia, duża wytrzymałość mechaniczna, mała sprężystość, dobra widoczność w polu operacyjnym, łatwość założenia pierwszego węzła, opakowanie zbiorcze winno zawierać od 12 do 36 saszetek i być dodatkowo zabezpieczone łatwo zdejmującą się folią, na opakowaniu tym winna znajdować się: nazwa nici, numer katalogowy, kod, rozmiar i rodzaj nici, data ważności, również pojedyncza nić winna być czytelnie opisana i zapakowana w opakowanie zapewniające jałowość, umożliwiające szybkie, sprawne otwarcie i podanie, oryginalne opakowanie handlowe winno zawierać instrukcje użytkowania w języku polskim.  </t>
    </r>
  </si>
  <si>
    <r>
      <t xml:space="preserve">Wosk kostny </t>
    </r>
    <r>
      <rPr>
        <sz val="10"/>
        <rFont val="Arial"/>
        <family val="2"/>
      </rPr>
      <t>do tamowania krwawień z powierzchni kości na bazie mieszaniny wosku pszczelego (minimum 65%) w formie "płatka" o gramaturze  2,5g – 3,0g,  miękki, dobrze przylegający, dający się modelować, pakowany jałowo w pojedyncze saszetki.</t>
    </r>
  </si>
  <si>
    <t xml:space="preserve">Lekki stapler sterylny, jedenorazowy ze zszywkami w minimalnej liczbie 35 szt. oraz wskaźnikiem ilości zszywek w staplerze. Uchwyt  sztaplera wygięty pod optymalnym kątem zapewniający dobrą widoczność brzegów zamykanej rany. Zszywki prostokątne o wymiarach: „grzbiet” 5,8 - 6,9 mm, „nóżka” 4,1 - 4,2 mm, powlekane teflonem o przekroju poprzecznym do 0,58 mm. </t>
  </si>
  <si>
    <r>
      <t>NIĆ NIEWCHŁANIALNA, naczyniowa</t>
    </r>
    <r>
      <rPr>
        <sz val="10"/>
        <rFont val="Arial"/>
        <family val="2"/>
      </rPr>
      <t xml:space="preserve">, sterylna, syntetyczna, wykonana z mieszaniny polipropylenu i polietylenu, jednowłóknowa, barwiona na kolor niebieski, dobra widoczność w polu operacyjnym, gładka, dobrze utrzymująca węzeł, posiadająca małą pamięć skrętu, nie plącząca się, po otwarciu saszetki widoczna jest część dwóch igieł z nitką, pozostała część igieł jest zabezpieczona, opakowanie zbiorcze winno zawierać od 12 do 36 saszetek i być dodatkowo zabezpieczone łatwo zdejmującą się folią, na opakowaniu tym winna znajdować się: nazwa nici, numer katalogowy, kod, rozmiar i rodzaj nici, data ważności, również pojedyncza saszetka / nić winna być czytelnie opisana i zapakowana w opakowanie zapewniające jałowość, umożliwiające szybkie, sprawne otwarcie i podanie, oryginalne opakowanie handlowe winno zawierać instrukcje użytkowania w języku polskim. </t>
    </r>
  </si>
  <si>
    <t xml:space="preserve">2x8-9 mm, czarna 3/8 koła, okragła </t>
  </si>
  <si>
    <t>8/0 lub 7/0</t>
  </si>
  <si>
    <t>1/2 koła, 16-17mm, podwójna okrągła igła, z podkładką 6-7x3 mm</t>
  </si>
  <si>
    <t>75 - 90 cm</t>
  </si>
  <si>
    <t>75 - 90cm</t>
  </si>
  <si>
    <t>60 - 90 cm</t>
  </si>
  <si>
    <t>75 - 80 cm</t>
  </si>
  <si>
    <t>60 - 80 cm</t>
  </si>
  <si>
    <t>1/2 koła, 22 lub 26mm, podwójna okrągła, igła o zak. krótkim tnącym</t>
  </si>
  <si>
    <r>
      <t xml:space="preserve">NIĆ WCHŁANIALNA, </t>
    </r>
    <r>
      <rPr>
        <sz val="10"/>
        <rFont val="RotisSansSerif"/>
        <family val="0"/>
      </rPr>
      <t xml:space="preserve">syntetyczna, jednowłóknowa, niepowlekana, barwiona, wykonana z glikonatu, gładka powierzchnia, duża wytrzymałość mechaniczna, mała sprężystość, dobra widoczność w polu operacyjnym, łatwość założenia pierwszego węzła, opakowanie zbiorcze winno zawierać 12- 36 saszetek i być dodatkowo zabezpieczone łatwo zdejmującą się folią, na opakowaniu tym winna znajdować się: nazwa nici, numer katalogowy, kod, rozmiar i rodzaj nici, data ważności, również pojedyncza nić winna być czytelnie opisana i zapakowana w podwójne opakowanie (każde zapewniające jałowość), umożliwiające szybkie, sprawne otwarcie i podanie, oryginalne opakowanie handlowe winno zawierać instrukcje użytkowania w języku polskim.  </t>
    </r>
  </si>
  <si>
    <t xml:space="preserve"> Okres wchłaniania 60- 90 dni, 50 - 75% początkowej siły podtrzymywania tkankowego po 13- 14 dniach.</t>
  </si>
  <si>
    <r>
      <t xml:space="preserve"> Okres wchłaniania min. 180</t>
    </r>
    <r>
      <rPr>
        <b/>
        <sz val="10"/>
        <rFont val="Arial"/>
        <family val="0"/>
      </rPr>
      <t xml:space="preserve"> dni, 50 - 70%- początkowej siły podtrzymywania tkankowego po  28- 35 dni.</t>
    </r>
  </si>
  <si>
    <t>70 -75cm</t>
  </si>
  <si>
    <r>
      <t>NIĆ WCHŁANIALNA</t>
    </r>
    <r>
      <rPr>
        <sz val="10"/>
        <rFont val="Arial"/>
        <family val="0"/>
      </rPr>
      <t>, sterylna, syntetyczna, pleciona, powlekana poliglaktyną 910 oraz stearynianem wapnia, niebarwiona, gładkie przejście przez tkankę, minimalny odczyn tkankowy, przewidywalny okres wchłaniania ok 42 dni, okres podtrzymywania tkankowego 50% po 5 dniach, dobra widoczność w polu operacyjnym zapewniająca sprawdzenie węzła chirurgicznego, bezpieczny i pewny węzeł, zabezpieczona przed efektem cięcia tkanek, opakowanie zbiorcze winno zawierać od 24 do 36 saszetek i być dodatkowo zabezpieczone łatwo zdejmującą się folią, na opakowaniu tym winna znajdować się: nazwa nici, numer katalogowy, kod, rozmiar i rodzaj nici, data ważności, również pojedyncza nić winna być czytelnie opisana i zapakowana w podwójne opakowanie (każde zapewniające jałowość), umożliwiające szybkie, sprawne otwarcie i podanie, oryginalne opakowanie handlowe winno zawierać instrukcje użytkowania w języku polskim.</t>
    </r>
  </si>
  <si>
    <t>Próbki - pozycja 6, 7, 10, 17, 25 - po 3 saszetki</t>
  </si>
  <si>
    <r>
      <t>NIĆ WCHŁANIALNA</t>
    </r>
    <r>
      <rPr>
        <sz val="10"/>
        <rFont val="Arial"/>
        <family val="2"/>
      </rPr>
      <t>, sterylna, syntetyczna,szwy syntetyczne, wielowłóknowe, wchłaniające się w okresie 56-70 dni, powlekane mieszaniną kopolimeru glikolidu i l-laktydu (35/65) oraz stearynianem wapnia w stosunku 50/50%, podtrzymujące tkankę do 35 dni lub powlekane mieszaniną kaprolaktonu i glikolidu oraz stearyoilomleczanu wapnia, podtrzymujące tkankę do min. 28 dni. Podtrzymywanie tkankowe po okresie 14 dni na poziomie min. 75%. pleciona,  dobra widoczność w polu operacyjnym zapewniająca sprawdzenie węzła chirurgicznego, bezpieczny i pewny węzeł, zabezpieczona przed efektem cięcia tkanek, opakowanie zbiorcze winno zawierać od 24 do 36 saszetek i być dodatkowo zabezpieczone łatwo zdejmującą się folią, na opakowaniu tym winna znajdować się: nazwa nici, numer katalogowy, kod, rozmiar i rodzaj nici, data ważności, również pojedyncza nić winna być czytelnie opisana i zapakowana w podwójne opakowanie (każde zapewniające jałowość), umożliwiajace szybkie, sprawne otwarcie i podanie, oryginalne opakowanie handlowe winno zawierać instrukcje użytkowania w języku polskim.</t>
    </r>
  </si>
  <si>
    <t>75 -90 cm</t>
  </si>
  <si>
    <t>1/2 koła, 26-27 mm, igła okrągła</t>
  </si>
  <si>
    <t>4-5x45 cm</t>
  </si>
  <si>
    <t>45-75 cm</t>
  </si>
  <si>
    <t>1/2 koła, 48-50 mm, igła tępa, okrągła</t>
  </si>
  <si>
    <t>1x140-150 cm</t>
  </si>
  <si>
    <t>2x70 lub 1x 150cm</t>
  </si>
  <si>
    <t>2x70 cm lub 3x75cm</t>
  </si>
  <si>
    <t>pozycja - 11, 14, 34 - po 3 saszetki</t>
  </si>
  <si>
    <t>Głębokość nakłucia: 1,6 - 1,8 mm</t>
  </si>
  <si>
    <t>Oferent jest zobowiązany dostarczyć szpitalowi na czas trwania umowy 5 pomp niezbędnych do stosowania opatrunków (2 na miejscu + 3 na żądanie w ciągu 24h)</t>
  </si>
  <si>
    <t>System protekcji dystalnej dla tętnic szyjnych</t>
  </si>
  <si>
    <r>
      <t xml:space="preserve"> Jednorazowe frezy diamentowe do systemu pił typu  Acculan. </t>
    </r>
    <r>
      <rPr>
        <sz val="10"/>
        <rFont val="Arial"/>
        <family val="0"/>
      </rPr>
      <t>Różne rozmiary.</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</si>
</sst>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 #,##0.00&quot;      &quot;;\-* #,##0.00&quot;      &quot;;\ * \-#&quot;      &quot;;\ @\ "/>
    <numFmt numFmtId="165" formatCode="000,000"/>
    <numFmt numFmtId="166" formatCode="#,##0.00&quot; zł&quot;;[Red]\-#,##0.00&quot; zł&quot;"/>
    <numFmt numFmtId="167" formatCode="#,##0.00\ ;\-#,##0.00\ "/>
    <numFmt numFmtId="168" formatCode="0.0000"/>
  </numFmts>
  <fonts count="67">
    <font>
      <sz val="10"/>
      <name val="Arial"/>
      <family val="0"/>
    </font>
    <font>
      <sz val="11"/>
      <color indexed="8"/>
      <name val="Czcionka tekstu podstawowego"/>
      <family val="2"/>
    </font>
    <font>
      <sz val="11"/>
      <color indexed="8"/>
      <name val="Calibri"/>
      <family val="2"/>
    </font>
    <font>
      <sz val="11"/>
      <name val="Arial"/>
      <family val="2"/>
    </font>
    <font>
      <b/>
      <sz val="11"/>
      <name val="Arial"/>
      <family val="2"/>
    </font>
    <font>
      <b/>
      <sz val="10"/>
      <name val="Arial"/>
      <family val="2"/>
    </font>
    <font>
      <sz val="8"/>
      <name val="Arial"/>
      <family val="2"/>
    </font>
    <font>
      <sz val="11"/>
      <name val="Calibri"/>
      <family val="2"/>
    </font>
    <font>
      <b/>
      <sz val="8"/>
      <name val="Arial"/>
      <family val="2"/>
    </font>
    <font>
      <sz val="10"/>
      <color indexed="10"/>
      <name val="Arial"/>
      <family val="2"/>
    </font>
    <font>
      <b/>
      <sz val="11"/>
      <color indexed="8"/>
      <name val="Arial"/>
      <family val="2"/>
    </font>
    <font>
      <sz val="11"/>
      <color indexed="8"/>
      <name val="Arial"/>
      <family val="0"/>
    </font>
    <font>
      <sz val="10"/>
      <name val="Times New Roman"/>
      <family val="1"/>
    </font>
    <font>
      <sz val="12"/>
      <name val="Arial"/>
      <family val="2"/>
    </font>
    <font>
      <b/>
      <sz val="10"/>
      <color indexed="8"/>
      <name val="RotisSansSerif"/>
      <family val="0"/>
    </font>
    <font>
      <sz val="10"/>
      <name val="RotisSansSerif"/>
      <family val="2"/>
    </font>
    <font>
      <sz val="10"/>
      <color indexed="8"/>
      <name val="Arial"/>
      <family val="2"/>
    </font>
    <font>
      <sz val="10"/>
      <color indexed="8"/>
      <name val="RotisSansSerif"/>
      <family val="0"/>
    </font>
    <font>
      <sz val="11"/>
      <name val="RotisSansSerif"/>
      <family val="2"/>
    </font>
    <font>
      <b/>
      <sz val="10"/>
      <color indexed="8"/>
      <name val="Arial"/>
      <family val="2"/>
    </font>
    <font>
      <sz val="11"/>
      <color indexed="8"/>
      <name val="RotisSansSerif"/>
      <family val="2"/>
    </font>
    <font>
      <b/>
      <sz val="10"/>
      <color indexed="9"/>
      <name val="Arial"/>
      <family val="2"/>
    </font>
    <font>
      <b/>
      <sz val="11"/>
      <name val="Calibri"/>
      <family val="2"/>
    </font>
    <font>
      <sz val="10"/>
      <name val="Calibri"/>
      <family val="2"/>
    </font>
    <font>
      <b/>
      <sz val="12"/>
      <name val="Arial"/>
      <family val="0"/>
    </font>
    <font>
      <sz val="11"/>
      <color indexed="60"/>
      <name val="Czcionka tekstu podstawowego"/>
      <family val="2"/>
    </font>
    <font>
      <sz val="11"/>
      <name val="Czcionka tekstu podstawowego"/>
      <family val="2"/>
    </font>
    <font>
      <b/>
      <sz val="11"/>
      <color indexed="8"/>
      <name val="Calibri"/>
      <family val="2"/>
    </font>
    <font>
      <b/>
      <sz val="10"/>
      <name val="Times New Roman"/>
      <family val="1"/>
    </font>
    <font>
      <b/>
      <sz val="11"/>
      <color indexed="8"/>
      <name val="Czcionka tekstu podstawowego"/>
      <family val="0"/>
    </font>
    <font>
      <sz val="10"/>
      <name val="Czcionka tekstu podstawowego"/>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u val="single"/>
      <sz val="10"/>
      <color indexed="20"/>
      <name val="Arial"/>
      <family val="0"/>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0" fontId="25" fillId="29" borderId="0" applyNumberFormat="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30"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1"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60" fillId="27" borderId="1" applyNumberFormat="0" applyAlignment="0" applyProtection="0"/>
    <xf numFmtId="0" fontId="61" fillId="0" borderId="0" applyNumberFormat="0" applyFill="0" applyBorder="0" applyAlignment="0" applyProtection="0"/>
    <xf numFmtId="9" fontId="0" fillId="0" borderId="0" applyFill="0" applyBorder="0" applyAlignment="0" applyProtection="0"/>
    <xf numFmtId="0" fontId="0" fillId="0" borderId="0">
      <alignment/>
      <protection/>
    </xf>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2"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6" fillId="33" borderId="0" applyNumberFormat="0" applyBorder="0" applyAlignment="0" applyProtection="0"/>
  </cellStyleXfs>
  <cellXfs count="614">
    <xf numFmtId="0" fontId="0" fillId="0" borderId="0" xfId="0" applyAlignment="1">
      <alignment/>
    </xf>
    <xf numFmtId="0" fontId="3" fillId="0" borderId="0" xfId="0" applyFont="1" applyAlignment="1">
      <alignment/>
    </xf>
    <xf numFmtId="0" fontId="4" fillId="0" borderId="0" xfId="0" applyFont="1" applyFill="1" applyAlignment="1">
      <alignment/>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0" fillId="0" borderId="0" xfId="0" applyNumberForma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4" fillId="0" borderId="0" xfId="0" applyFont="1" applyBorder="1" applyAlignment="1">
      <alignment horizontal="center" vertical="top"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3" fontId="3" fillId="0" borderId="10" xfId="0" applyNumberFormat="1" applyFont="1" applyBorder="1" applyAlignment="1">
      <alignment vertical="center"/>
    </xf>
    <xf numFmtId="4" fontId="3" fillId="0" borderId="10" xfId="0" applyNumberFormat="1" applyFont="1" applyBorder="1" applyAlignment="1">
      <alignment vertical="center"/>
    </xf>
    <xf numFmtId="4" fontId="3" fillId="0" borderId="10" xfId="0" applyNumberFormat="1" applyFont="1" applyBorder="1" applyAlignment="1">
      <alignment horizontal="right" vertical="center"/>
    </xf>
    <xf numFmtId="9" fontId="3" fillId="0" borderId="10" xfId="0" applyNumberFormat="1"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4" fontId="3" fillId="0" borderId="10" xfId="0" applyNumberFormat="1" applyFont="1" applyBorder="1" applyAlignment="1">
      <alignment vertical="center" wrapText="1"/>
    </xf>
    <xf numFmtId="9" fontId="3"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9" fontId="0" fillId="0" borderId="10" xfId="0" applyNumberFormat="1" applyBorder="1" applyAlignment="1">
      <alignment horizontal="center" vertical="center"/>
    </xf>
    <xf numFmtId="0" fontId="0" fillId="0" borderId="10" xfId="0" applyBorder="1" applyAlignment="1">
      <alignment vertical="center"/>
    </xf>
    <xf numFmtId="4" fontId="4" fillId="0" borderId="10" xfId="0" applyNumberFormat="1" applyFont="1" applyBorder="1" applyAlignment="1">
      <alignment horizontal="right" vertical="center"/>
    </xf>
    <xf numFmtId="9" fontId="3" fillId="0" borderId="0" xfId="0" applyNumberFormat="1" applyFont="1" applyFill="1" applyBorder="1" applyAlignment="1">
      <alignment horizontal="center"/>
    </xf>
    <xf numFmtId="0" fontId="3" fillId="0" borderId="0" xfId="0" applyFont="1" applyFill="1" applyBorder="1" applyAlignment="1">
      <alignment/>
    </xf>
    <xf numFmtId="0" fontId="5" fillId="0" borderId="0" xfId="0" applyFont="1" applyBorder="1" applyAlignment="1">
      <alignment horizontal="right"/>
    </xf>
    <xf numFmtId="4" fontId="5" fillId="0" borderId="0" xfId="0" applyNumberFormat="1" applyFont="1" applyBorder="1" applyAlignment="1">
      <alignment horizontal="right"/>
    </xf>
    <xf numFmtId="9" fontId="0" fillId="0" borderId="0" xfId="0" applyNumberFormat="1" applyFill="1" applyBorder="1" applyAlignment="1">
      <alignment horizontal="center"/>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horizontal="left" vertical="top" wrapText="1"/>
    </xf>
    <xf numFmtId="3" fontId="0" fillId="0" borderId="0" xfId="0" applyNumberFormat="1" applyBorder="1" applyAlignment="1">
      <alignment horizontal="right"/>
    </xf>
    <xf numFmtId="4" fontId="0" fillId="0" borderId="0" xfId="0" applyNumberFormat="1" applyBorder="1" applyAlignment="1">
      <alignment horizontal="right"/>
    </xf>
    <xf numFmtId="0" fontId="0" fillId="0" borderId="0" xfId="0" applyBorder="1" applyAlignment="1">
      <alignment horizontal="center"/>
    </xf>
    <xf numFmtId="0" fontId="0" fillId="0" borderId="0" xfId="0" applyBorder="1" applyAlignment="1">
      <alignment/>
    </xf>
    <xf numFmtId="0" fontId="5" fillId="0" borderId="0" xfId="0" applyFont="1" applyFill="1" applyBorder="1" applyAlignment="1">
      <alignment/>
    </xf>
    <xf numFmtId="0" fontId="0" fillId="0" borderId="0" xfId="0" applyFont="1" applyFill="1" applyAlignment="1">
      <alignment/>
    </xf>
    <xf numFmtId="0" fontId="0" fillId="0" borderId="0" xfId="0" applyAlignment="1">
      <alignment/>
    </xf>
    <xf numFmtId="4" fontId="0" fillId="0" borderId="0" xfId="0" applyNumberFormat="1" applyAlignment="1">
      <alignment horizontal="right"/>
    </xf>
    <xf numFmtId="0" fontId="5" fillId="0" borderId="0" xfId="0" applyFont="1"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0" xfId="0" applyFont="1" applyBorder="1" applyAlignment="1">
      <alignment horizontal="center" wrapText="1"/>
    </xf>
    <xf numFmtId="0" fontId="8" fillId="0" borderId="0" xfId="0" applyFont="1" applyBorder="1" applyAlignment="1">
      <alignment horizontal="center" wrapText="1"/>
    </xf>
    <xf numFmtId="0" fontId="3" fillId="0" borderId="0" xfId="0" applyFont="1" applyAlignment="1">
      <alignment vertical="center"/>
    </xf>
    <xf numFmtId="0" fontId="3" fillId="0" borderId="0" xfId="0" applyFont="1" applyBorder="1" applyAlignment="1">
      <alignment vertical="center"/>
    </xf>
    <xf numFmtId="3" fontId="0" fillId="0" borderId="0" xfId="0" applyNumberFormat="1" applyAlignment="1">
      <alignment horizontal="right"/>
    </xf>
    <xf numFmtId="0" fontId="0" fillId="0" borderId="0" xfId="0" applyFont="1" applyAlignment="1">
      <alignment horizontal="left" vertical="top" wrapText="1"/>
    </xf>
    <xf numFmtId="0" fontId="0" fillId="0" borderId="0" xfId="0" applyAlignment="1">
      <alignment horizontal="left" wrapText="1"/>
    </xf>
    <xf numFmtId="0" fontId="0" fillId="0" borderId="0" xfId="0" applyBorder="1" applyAlignment="1">
      <alignment wrapText="1"/>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xf>
    <xf numFmtId="0" fontId="4" fillId="0" borderId="10" xfId="0" applyFont="1" applyFill="1" applyBorder="1" applyAlignment="1">
      <alignment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0" applyFont="1" applyFill="1" applyBorder="1" applyAlignment="1">
      <alignment vertical="center"/>
    </xf>
    <xf numFmtId="4" fontId="3" fillId="0" borderId="10" xfId="0" applyNumberFormat="1" applyFont="1" applyFill="1" applyBorder="1" applyAlignment="1">
      <alignment horizontal="right" vertical="center"/>
    </xf>
    <xf numFmtId="9" fontId="3"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3" fontId="3" fillId="0" borderId="10" xfId="0" applyNumberFormat="1" applyFont="1" applyFill="1" applyBorder="1" applyAlignment="1">
      <alignment vertical="center"/>
    </xf>
    <xf numFmtId="4" fontId="3" fillId="0" borderId="10" xfId="0" applyNumberFormat="1" applyFont="1" applyFill="1" applyBorder="1" applyAlignment="1">
      <alignment vertical="center"/>
    </xf>
    <xf numFmtId="9" fontId="3" fillId="0" borderId="10" xfId="0" applyNumberFormat="1" applyFont="1" applyFill="1" applyBorder="1" applyAlignment="1">
      <alignment horizontal="center" vertical="center"/>
    </xf>
    <xf numFmtId="0" fontId="3" fillId="0" borderId="11" xfId="0" applyFont="1" applyFill="1" applyBorder="1" applyAlignment="1">
      <alignment vertical="center" wrapText="1"/>
    </xf>
    <xf numFmtId="0" fontId="0" fillId="0" borderId="12" xfId="0" applyFill="1" applyBorder="1" applyAlignment="1">
      <alignment wrapText="1"/>
    </xf>
    <xf numFmtId="0" fontId="0" fillId="0" borderId="12" xfId="0" applyFill="1" applyBorder="1" applyAlignment="1">
      <alignment/>
    </xf>
    <xf numFmtId="0" fontId="4" fillId="0" borderId="13"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4" xfId="0" applyFont="1" applyFill="1" applyBorder="1" applyAlignment="1">
      <alignment vertical="center"/>
    </xf>
    <xf numFmtId="4" fontId="3" fillId="0" borderId="13" xfId="0" applyNumberFormat="1" applyFont="1" applyFill="1" applyBorder="1" applyAlignment="1">
      <alignment horizontal="right" vertical="center"/>
    </xf>
    <xf numFmtId="9" fontId="3" fillId="0" borderId="13" xfId="0" applyNumberFormat="1" applyFont="1" applyFill="1" applyBorder="1" applyAlignment="1">
      <alignment horizontal="center" vertical="center"/>
    </xf>
    <xf numFmtId="0" fontId="3" fillId="0" borderId="13" xfId="0" applyFont="1" applyFill="1" applyBorder="1" applyAlignment="1">
      <alignment vertical="center"/>
    </xf>
    <xf numFmtId="0" fontId="4" fillId="0" borderId="11" xfId="0" applyFont="1" applyFill="1" applyBorder="1" applyAlignment="1">
      <alignment horizontal="center" vertical="center"/>
    </xf>
    <xf numFmtId="0" fontId="0" fillId="0" borderId="0" xfId="0" applyAlignment="1">
      <alignment wrapText="1"/>
    </xf>
    <xf numFmtId="0" fontId="10" fillId="0" borderId="10" xfId="0" applyFont="1" applyBorder="1" applyAlignment="1">
      <alignment/>
    </xf>
    <xf numFmtId="4" fontId="3" fillId="0" borderId="15" xfId="0" applyNumberFormat="1" applyFont="1" applyFill="1" applyBorder="1" applyAlignment="1">
      <alignment vertical="center"/>
    </xf>
    <xf numFmtId="9" fontId="3" fillId="0" borderId="16" xfId="0" applyNumberFormat="1" applyFont="1" applyFill="1" applyBorder="1" applyAlignment="1">
      <alignment horizontal="center" vertical="center"/>
    </xf>
    <xf numFmtId="0" fontId="3" fillId="0" borderId="16" xfId="0" applyFont="1" applyFill="1" applyBorder="1" applyAlignment="1">
      <alignment vertical="center"/>
    </xf>
    <xf numFmtId="4" fontId="3" fillId="0" borderId="16" xfId="0" applyNumberFormat="1" applyFont="1" applyFill="1" applyBorder="1" applyAlignment="1">
      <alignment horizontal="right" vertical="center"/>
    </xf>
    <xf numFmtId="0" fontId="3" fillId="0" borderId="11" xfId="0" applyFont="1" applyFill="1" applyBorder="1" applyAlignment="1">
      <alignment vertical="center"/>
    </xf>
    <xf numFmtId="4" fontId="4" fillId="0" borderId="14" xfId="0" applyNumberFormat="1" applyFont="1" applyFill="1" applyBorder="1" applyAlignment="1">
      <alignment horizontal="right" vertical="center"/>
    </xf>
    <xf numFmtId="9"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4" fontId="4" fillId="0" borderId="13" xfId="0" applyNumberFormat="1" applyFont="1" applyFill="1" applyBorder="1" applyAlignment="1">
      <alignment horizontal="right" vertical="center"/>
    </xf>
    <xf numFmtId="0" fontId="3" fillId="0" borderId="12" xfId="0" applyFont="1" applyFill="1" applyBorder="1" applyAlignment="1">
      <alignment vertical="center"/>
    </xf>
    <xf numFmtId="0" fontId="0" fillId="0" borderId="14" xfId="0" applyFill="1" applyBorder="1" applyAlignment="1">
      <alignment/>
    </xf>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9" fontId="3" fillId="0" borderId="0" xfId="0" applyNumberFormat="1" applyFont="1" applyFill="1"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vertical="top" wrapText="1"/>
    </xf>
    <xf numFmtId="3" fontId="0" fillId="0" borderId="0" xfId="0" applyNumberFormat="1" applyFill="1" applyBorder="1" applyAlignment="1">
      <alignment horizontal="right"/>
    </xf>
    <xf numFmtId="4" fontId="0" fillId="0" borderId="0" xfId="0" applyNumberFormat="1" applyFill="1" applyBorder="1" applyAlignment="1">
      <alignment horizontal="right"/>
    </xf>
    <xf numFmtId="0" fontId="0" fillId="0" borderId="0" xfId="0" applyFill="1" applyBorder="1" applyAlignment="1">
      <alignment horizontal="center"/>
    </xf>
    <xf numFmtId="4" fontId="6" fillId="0" borderId="0" xfId="0" applyNumberFormat="1" applyFont="1" applyFill="1" applyBorder="1" applyAlignment="1">
      <alignment horizontal="right"/>
    </xf>
    <xf numFmtId="0" fontId="5" fillId="0" borderId="0" xfId="0" applyFont="1" applyAlignment="1">
      <alignment horizontal="left"/>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4" fontId="4" fillId="0" borderId="10" xfId="0" applyNumberFormat="1" applyFont="1" applyFill="1" applyBorder="1" applyAlignment="1">
      <alignment horizontal="right" vertical="center"/>
    </xf>
    <xf numFmtId="4" fontId="0" fillId="0" borderId="0" xfId="0" applyNumberFormat="1" applyBorder="1" applyAlignment="1">
      <alignment horizontal="center"/>
    </xf>
    <xf numFmtId="4" fontId="0" fillId="0" borderId="0" xfId="0" applyNumberFormat="1" applyAlignment="1">
      <alignment/>
    </xf>
    <xf numFmtId="4" fontId="6" fillId="0" borderId="0" xfId="0" applyNumberFormat="1" applyFont="1" applyBorder="1" applyAlignment="1">
      <alignment horizontal="right"/>
    </xf>
    <xf numFmtId="0" fontId="4" fillId="0" borderId="0" xfId="0" applyFont="1" applyFill="1" applyBorder="1" applyAlignment="1">
      <alignment/>
    </xf>
    <xf numFmtId="0" fontId="3" fillId="0" borderId="0" xfId="0" applyFont="1" applyFill="1" applyBorder="1" applyAlignment="1">
      <alignment horizontal="left" vertical="top"/>
    </xf>
    <xf numFmtId="0" fontId="12"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3"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3" fontId="0" fillId="0" borderId="0" xfId="0" applyNumberFormat="1" applyFont="1" applyAlignment="1">
      <alignment horizontal="center" vertical="center" wrapText="1"/>
    </xf>
    <xf numFmtId="4" fontId="0" fillId="0" borderId="0" xfId="0" applyNumberFormat="1" applyFont="1" applyAlignment="1">
      <alignment horizontal="center" vertical="center" wrapText="1"/>
    </xf>
    <xf numFmtId="0" fontId="5" fillId="0" borderId="0" xfId="0" applyFont="1" applyFill="1" applyAlignment="1">
      <alignment/>
    </xf>
    <xf numFmtId="4" fontId="0" fillId="0" borderId="0" xfId="0" applyNumberFormat="1" applyFont="1" applyAlignment="1">
      <alignment horizontal="right"/>
    </xf>
    <xf numFmtId="0" fontId="0" fillId="0" borderId="0" xfId="0" applyFont="1" applyAlignment="1">
      <alignment horizontal="center"/>
    </xf>
    <xf numFmtId="0" fontId="0" fillId="0" borderId="0" xfId="0" applyFont="1" applyAlignment="1">
      <alignment/>
    </xf>
    <xf numFmtId="4" fontId="6" fillId="0" borderId="0" xfId="0" applyNumberFormat="1" applyFont="1" applyAlignment="1">
      <alignment horizontal="right"/>
    </xf>
    <xf numFmtId="4" fontId="12" fillId="0" borderId="0" xfId="0" applyNumberFormat="1" applyFont="1" applyAlignment="1">
      <alignment horizontal="center" vertical="center" wrapText="1"/>
    </xf>
    <xf numFmtId="0" fontId="0" fillId="35" borderId="0" xfId="0" applyFill="1" applyAlignment="1">
      <alignment/>
    </xf>
    <xf numFmtId="0" fontId="13" fillId="0" borderId="0" xfId="0" applyFont="1" applyFill="1" applyAlignment="1">
      <alignment/>
    </xf>
    <xf numFmtId="0" fontId="0" fillId="0" borderId="1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left" vertical="top" wrapText="1"/>
    </xf>
    <xf numFmtId="3" fontId="0" fillId="0" borderId="0" xfId="0" applyNumberFormat="1" applyFill="1" applyBorder="1" applyAlignment="1">
      <alignment/>
    </xf>
    <xf numFmtId="4" fontId="0" fillId="0" borderId="0" xfId="0" applyNumberFormat="1" applyFill="1" applyBorder="1" applyAlignment="1">
      <alignment/>
    </xf>
    <xf numFmtId="0" fontId="6" fillId="0" borderId="0" xfId="0" applyFont="1" applyFill="1" applyBorder="1" applyAlignment="1">
      <alignment/>
    </xf>
    <xf numFmtId="0" fontId="0" fillId="0" borderId="0" xfId="0" applyFont="1" applyFill="1" applyBorder="1" applyAlignment="1">
      <alignment wrapText="1"/>
    </xf>
    <xf numFmtId="0" fontId="5" fillId="0" borderId="0" xfId="0" applyFont="1" applyFill="1" applyBorder="1" applyAlignment="1">
      <alignment/>
    </xf>
    <xf numFmtId="0" fontId="4" fillId="0" borderId="0" xfId="0" applyFont="1" applyAlignment="1">
      <alignment horizontal="left"/>
    </xf>
    <xf numFmtId="0" fontId="13" fillId="0" borderId="0" xfId="0" applyFont="1" applyAlignment="1">
      <alignment/>
    </xf>
    <xf numFmtId="0" fontId="0" fillId="0" borderId="10" xfId="0" applyBorder="1" applyAlignment="1">
      <alignment/>
    </xf>
    <xf numFmtId="4" fontId="4" fillId="0" borderId="13" xfId="0" applyNumberFormat="1" applyFont="1" applyBorder="1" applyAlignment="1">
      <alignment horizontal="right" vertical="center"/>
    </xf>
    <xf numFmtId="0" fontId="0" fillId="0" borderId="0" xfId="0" applyFont="1" applyAlignment="1">
      <alignment horizontal="left"/>
    </xf>
    <xf numFmtId="0" fontId="0" fillId="0" borderId="0" xfId="0" applyFont="1" applyBorder="1" applyAlignment="1">
      <alignment horizontal="center"/>
    </xf>
    <xf numFmtId="0" fontId="0" fillId="0" borderId="0" xfId="0" applyFill="1" applyAlignment="1">
      <alignment horizontal="center"/>
    </xf>
    <xf numFmtId="0" fontId="11"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166" fontId="11"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xf>
    <xf numFmtId="0" fontId="4" fillId="0" borderId="0" xfId="0" applyFont="1" applyAlignment="1">
      <alignment/>
    </xf>
    <xf numFmtId="0" fontId="0" fillId="0" borderId="10"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left" vertical="top" wrapText="1"/>
    </xf>
    <xf numFmtId="3" fontId="0" fillId="0" borderId="0" xfId="0" applyNumberFormat="1" applyBorder="1" applyAlignment="1">
      <alignment/>
    </xf>
    <xf numFmtId="4" fontId="0" fillId="0" borderId="0" xfId="0" applyNumberFormat="1" applyBorder="1" applyAlignment="1">
      <alignment/>
    </xf>
    <xf numFmtId="9" fontId="0" fillId="0" borderId="0" xfId="0" applyNumberFormat="1" applyBorder="1" applyAlignment="1">
      <alignment horizontal="center"/>
    </xf>
    <xf numFmtId="0" fontId="6" fillId="0" borderId="0" xfId="0" applyFont="1" applyBorder="1" applyAlignment="1">
      <alignment/>
    </xf>
    <xf numFmtId="0" fontId="0" fillId="0" borderId="0" xfId="0" applyFont="1" applyFill="1" applyBorder="1" applyAlignment="1">
      <alignment/>
    </xf>
    <xf numFmtId="0" fontId="0" fillId="0" borderId="0" xfId="0" applyFill="1" applyBorder="1" applyAlignment="1">
      <alignment/>
    </xf>
    <xf numFmtId="9" fontId="3" fillId="0" borderId="10" xfId="0" applyNumberFormat="1" applyFont="1" applyBorder="1" applyAlignment="1">
      <alignment horizontal="right" vertical="center"/>
    </xf>
    <xf numFmtId="3" fontId="0" fillId="0" borderId="0" xfId="0" applyNumberFormat="1" applyAlignment="1">
      <alignment/>
    </xf>
    <xf numFmtId="9" fontId="0" fillId="0" borderId="0" xfId="0" applyNumberFormat="1" applyAlignment="1">
      <alignment horizontal="center"/>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165" fontId="5" fillId="0" borderId="10" xfId="0" applyNumberFormat="1" applyFont="1" applyBorder="1" applyAlignment="1">
      <alignment horizontal="center" vertical="center" wrapText="1"/>
    </xf>
    <xf numFmtId="0" fontId="0" fillId="0" borderId="10" xfId="0" applyFont="1" applyBorder="1" applyAlignment="1">
      <alignment horizontal="left" vertical="top" wrapText="1"/>
    </xf>
    <xf numFmtId="0" fontId="0" fillId="0" borderId="10" xfId="0" applyFont="1" applyBorder="1" applyAlignment="1">
      <alignment horizontal="center"/>
    </xf>
    <xf numFmtId="3" fontId="0" fillId="0" borderId="10" xfId="0" applyNumberFormat="1" applyFont="1" applyBorder="1" applyAlignment="1">
      <alignment/>
    </xf>
    <xf numFmtId="4" fontId="0" fillId="0" borderId="10" xfId="0" applyNumberFormat="1" applyFont="1" applyBorder="1" applyAlignment="1">
      <alignment/>
    </xf>
    <xf numFmtId="0" fontId="0" fillId="0" borderId="10" xfId="0" applyFont="1" applyBorder="1" applyAlignment="1">
      <alignment/>
    </xf>
    <xf numFmtId="4" fontId="0" fillId="0" borderId="10" xfId="0" applyNumberFormat="1" applyFont="1" applyBorder="1" applyAlignment="1">
      <alignment horizontal="right"/>
    </xf>
    <xf numFmtId="9" fontId="3" fillId="0" borderId="10" xfId="0" applyNumberFormat="1" applyFont="1" applyBorder="1" applyAlignment="1">
      <alignment horizontal="center"/>
    </xf>
    <xf numFmtId="0" fontId="5" fillId="0" borderId="0" xfId="0" applyFont="1" applyFill="1" applyAlignment="1">
      <alignment horizontal="left"/>
    </xf>
    <xf numFmtId="0" fontId="0" fillId="0" borderId="0" xfId="0" applyFont="1" applyFill="1" applyAlignment="1">
      <alignment horizontal="justify" wrapText="1"/>
    </xf>
    <xf numFmtId="0" fontId="0" fillId="0" borderId="0" xfId="0" applyFont="1" applyAlignment="1">
      <alignment wrapText="1"/>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14"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Border="1" applyAlignment="1">
      <alignment wrapText="1"/>
    </xf>
    <xf numFmtId="3" fontId="0" fillId="0" borderId="10" xfId="0" applyNumberFormat="1" applyBorder="1" applyAlignment="1">
      <alignment horizontal="center" vertical="center"/>
    </xf>
    <xf numFmtId="167" fontId="0" fillId="0" borderId="10" xfId="0" applyNumberFormat="1" applyFont="1" applyBorder="1" applyAlignment="1">
      <alignment horizontal="center" vertical="center" wrapText="1"/>
    </xf>
    <xf numFmtId="4" fontId="0" fillId="0" borderId="10" xfId="0" applyNumberFormat="1" applyFont="1" applyBorder="1" applyAlignment="1">
      <alignment horizontal="right" vertical="center"/>
    </xf>
    <xf numFmtId="4" fontId="0" fillId="0" borderId="10" xfId="0" applyNumberFormat="1" applyFont="1" applyBorder="1" applyAlignment="1">
      <alignment horizontal="center" vertical="center"/>
    </xf>
    <xf numFmtId="9" fontId="0" fillId="0" borderId="10" xfId="59"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xf>
    <xf numFmtId="0" fontId="13" fillId="0" borderId="10" xfId="0" applyFont="1" applyBorder="1" applyAlignment="1">
      <alignment horizontal="center" vertical="center"/>
    </xf>
    <xf numFmtId="4" fontId="15" fillId="0" borderId="10" xfId="0" applyNumberFormat="1" applyFont="1" applyBorder="1" applyAlignment="1">
      <alignment horizontal="center" vertical="center"/>
    </xf>
    <xf numFmtId="0" fontId="0" fillId="0" borderId="10" xfId="0" applyFont="1" applyBorder="1" applyAlignment="1">
      <alignment horizontal="center" wrapText="1"/>
    </xf>
    <xf numFmtId="4" fontId="0" fillId="0" borderId="10" xfId="0" applyNumberFormat="1" applyFont="1" applyBorder="1" applyAlignment="1">
      <alignment horizontal="center" vertical="center" wrapText="1"/>
    </xf>
    <xf numFmtId="4" fontId="0" fillId="0" borderId="10" xfId="0" applyNumberFormat="1" applyFont="1" applyBorder="1" applyAlignment="1">
      <alignment vertical="center"/>
    </xf>
    <xf numFmtId="4" fontId="0" fillId="0" borderId="10" xfId="0" applyNumberFormat="1" applyBorder="1" applyAlignment="1">
      <alignment horizontal="center" vertical="center"/>
    </xf>
    <xf numFmtId="4" fontId="0" fillId="36" borderId="10" xfId="0" applyNumberFormat="1" applyFont="1" applyFill="1" applyBorder="1" applyAlignment="1">
      <alignment horizontal="center" vertical="center" wrapText="1"/>
    </xf>
    <xf numFmtId="4" fontId="0" fillId="0" borderId="10" xfId="0" applyNumberFormat="1" applyBorder="1" applyAlignment="1">
      <alignment/>
    </xf>
    <xf numFmtId="4" fontId="5" fillId="0" borderId="13" xfId="0" applyNumberFormat="1" applyFont="1" applyBorder="1" applyAlignment="1">
      <alignment/>
    </xf>
    <xf numFmtId="4" fontId="5" fillId="0" borderId="10" xfId="0" applyNumberFormat="1" applyFont="1" applyBorder="1" applyAlignment="1">
      <alignment/>
    </xf>
    <xf numFmtId="0" fontId="0" fillId="36" borderId="10" xfId="0" applyFill="1" applyBorder="1" applyAlignment="1">
      <alignment horizontal="center"/>
    </xf>
    <xf numFmtId="0" fontId="0" fillId="36" borderId="10" xfId="0" applyFont="1" applyFill="1" applyBorder="1" applyAlignment="1">
      <alignment vertical="center" wrapText="1"/>
    </xf>
    <xf numFmtId="0" fontId="0" fillId="36" borderId="10" xfId="0" applyFont="1" applyFill="1" applyBorder="1" applyAlignment="1">
      <alignment vertical="center"/>
    </xf>
    <xf numFmtId="3" fontId="0" fillId="36" borderId="10" xfId="0" applyNumberFormat="1" applyFill="1" applyBorder="1" applyAlignment="1">
      <alignment horizontal="center" vertical="center"/>
    </xf>
    <xf numFmtId="4" fontId="16" fillId="36" borderId="10" xfId="0" applyNumberFormat="1" applyFont="1" applyFill="1" applyBorder="1" applyAlignment="1">
      <alignment vertical="center" wrapText="1"/>
    </xf>
    <xf numFmtId="4" fontId="0" fillId="36" borderId="10" xfId="0" applyNumberFormat="1" applyFont="1" applyFill="1" applyBorder="1" applyAlignment="1">
      <alignment horizontal="right" vertical="center"/>
    </xf>
    <xf numFmtId="4" fontId="0" fillId="36" borderId="10" xfId="0" applyNumberFormat="1" applyFont="1" applyFill="1" applyBorder="1" applyAlignment="1">
      <alignment horizontal="center" vertical="center"/>
    </xf>
    <xf numFmtId="0" fontId="15" fillId="36" borderId="10" xfId="0" applyFont="1" applyFill="1" applyBorder="1" applyAlignment="1">
      <alignment horizontal="center" vertical="center"/>
    </xf>
    <xf numFmtId="0" fontId="0" fillId="36" borderId="10" xfId="0" applyFont="1" applyFill="1" applyBorder="1" applyAlignment="1">
      <alignment wrapText="1"/>
    </xf>
    <xf numFmtId="0" fontId="0" fillId="36" borderId="10" xfId="0" applyFont="1" applyFill="1" applyBorder="1" applyAlignment="1">
      <alignment vertical="center"/>
    </xf>
    <xf numFmtId="0" fontId="0" fillId="36" borderId="10" xfId="0" applyFill="1" applyBorder="1" applyAlignment="1">
      <alignment horizontal="center" vertical="center"/>
    </xf>
    <xf numFmtId="0" fontId="5" fillId="36" borderId="10" xfId="0" applyFont="1" applyFill="1" applyBorder="1" applyAlignment="1">
      <alignment wrapText="1"/>
    </xf>
    <xf numFmtId="4" fontId="16" fillId="0" borderId="10" xfId="0" applyNumberFormat="1" applyFont="1" applyBorder="1" applyAlignment="1">
      <alignment vertical="center" wrapText="1"/>
    </xf>
    <xf numFmtId="0" fontId="0" fillId="36" borderId="10" xfId="0" applyFont="1" applyFill="1" applyBorder="1" applyAlignment="1">
      <alignment horizontal="center" vertical="center"/>
    </xf>
    <xf numFmtId="0" fontId="0" fillId="36" borderId="10" xfId="0" applyFont="1" applyFill="1" applyBorder="1" applyAlignment="1">
      <alignment wrapText="1"/>
    </xf>
    <xf numFmtId="0" fontId="0" fillId="36" borderId="10" xfId="0" applyFont="1" applyFill="1" applyBorder="1" applyAlignment="1">
      <alignment horizontal="left" wrapText="1"/>
    </xf>
    <xf numFmtId="0" fontId="0" fillId="36" borderId="10" xfId="0" applyFont="1" applyFill="1" applyBorder="1" applyAlignment="1">
      <alignment horizontal="center" vertical="center" wrapText="1"/>
    </xf>
    <xf numFmtId="4" fontId="5" fillId="0" borderId="13" xfId="0" applyNumberFormat="1" applyFont="1" applyBorder="1" applyAlignment="1">
      <alignment vertical="center"/>
    </xf>
    <xf numFmtId="0" fontId="0" fillId="0" borderId="0" xfId="0" applyFont="1" applyAlignment="1">
      <alignment horizontal="center" vertical="center"/>
    </xf>
    <xf numFmtId="0" fontId="14" fillId="0" borderId="0" xfId="0" applyFont="1" applyAlignment="1">
      <alignment/>
    </xf>
    <xf numFmtId="0" fontId="5" fillId="0" borderId="0" xfId="0" applyFont="1" applyAlignment="1">
      <alignment/>
    </xf>
    <xf numFmtId="0" fontId="0" fillId="0" borderId="10" xfId="0" applyFont="1" applyBorder="1" applyAlignment="1">
      <alignment horizontal="center"/>
    </xf>
    <xf numFmtId="4" fontId="0" fillId="0" borderId="10" xfId="59" applyNumberFormat="1" applyFont="1" applyFill="1" applyBorder="1" applyAlignment="1" applyProtection="1">
      <alignment horizontal="center" vertical="center"/>
      <protection/>
    </xf>
    <xf numFmtId="4" fontId="0" fillId="0" borderId="10" xfId="59" applyNumberFormat="1" applyFont="1" applyFill="1" applyBorder="1" applyAlignment="1" applyProtection="1">
      <alignment horizontal="left" vertical="center" wrapText="1"/>
      <protection/>
    </xf>
    <xf numFmtId="1" fontId="16" fillId="0" borderId="10" xfId="59" applyNumberFormat="1" applyFont="1" applyFill="1" applyBorder="1" applyAlignment="1" applyProtection="1">
      <alignment horizontal="center" vertical="center"/>
      <protection/>
    </xf>
    <xf numFmtId="4" fontId="16" fillId="0" borderId="10" xfId="59" applyNumberFormat="1" applyFont="1" applyFill="1" applyBorder="1" applyAlignment="1" applyProtection="1">
      <alignment horizontal="center" vertical="center"/>
      <protection/>
    </xf>
    <xf numFmtId="4" fontId="16" fillId="0" borderId="10" xfId="59" applyNumberFormat="1" applyFont="1" applyFill="1" applyBorder="1" applyAlignment="1" applyProtection="1">
      <alignment horizontal="left" vertical="center" wrapText="1"/>
      <protection/>
    </xf>
    <xf numFmtId="3" fontId="16" fillId="0" borderId="10" xfId="0" applyNumberFormat="1" applyFont="1" applyBorder="1" applyAlignment="1">
      <alignment horizontal="center" vertical="center"/>
    </xf>
    <xf numFmtId="3" fontId="19" fillId="0" borderId="10" xfId="59" applyNumberFormat="1" applyFont="1" applyFill="1" applyBorder="1" applyAlignment="1" applyProtection="1">
      <alignment horizontal="center" vertical="center"/>
      <protection/>
    </xf>
    <xf numFmtId="4" fontId="19" fillId="0" borderId="10" xfId="59" applyNumberFormat="1" applyFont="1" applyFill="1" applyBorder="1" applyAlignment="1" applyProtection="1">
      <alignment horizontal="left" vertical="center" wrapText="1"/>
      <protection/>
    </xf>
    <xf numFmtId="3" fontId="5" fillId="0" borderId="10" xfId="59" applyNumberFormat="1" applyFont="1" applyFill="1" applyBorder="1" applyAlignment="1" applyProtection="1">
      <alignment horizontal="center" vertical="center"/>
      <protection/>
    </xf>
    <xf numFmtId="4" fontId="5" fillId="0" borderId="10" xfId="59" applyNumberFormat="1" applyFont="1" applyFill="1" applyBorder="1" applyAlignment="1" applyProtection="1">
      <alignment horizontal="left" vertical="center" wrapText="1"/>
      <protection/>
    </xf>
    <xf numFmtId="3" fontId="16" fillId="0" borderId="10" xfId="59" applyNumberFormat="1" applyFont="1" applyFill="1" applyBorder="1" applyAlignment="1" applyProtection="1">
      <alignment horizontal="center" vertical="center"/>
      <protection/>
    </xf>
    <xf numFmtId="3" fontId="0" fillId="0" borderId="10" xfId="59" applyNumberFormat="1" applyFont="1" applyFill="1" applyBorder="1" applyAlignment="1" applyProtection="1">
      <alignment horizontal="center" vertical="center"/>
      <protection/>
    </xf>
    <xf numFmtId="4" fontId="16" fillId="0" borderId="10" xfId="59" applyNumberFormat="1" applyFont="1" applyFill="1" applyBorder="1" applyAlignment="1" applyProtection="1">
      <alignment horizontal="center" vertical="center" wrapText="1"/>
      <protection/>
    </xf>
    <xf numFmtId="167" fontId="0" fillId="0" borderId="10" xfId="0" applyNumberFormat="1" applyFont="1" applyFill="1" applyBorder="1" applyAlignment="1">
      <alignment horizontal="center" vertical="center" wrapText="1"/>
    </xf>
    <xf numFmtId="0" fontId="0" fillId="0" borderId="10" xfId="0" applyFill="1" applyBorder="1" applyAlignment="1">
      <alignment/>
    </xf>
    <xf numFmtId="4" fontId="5" fillId="0" borderId="10" xfId="0" applyNumberFormat="1" applyFont="1" applyFill="1" applyBorder="1" applyAlignment="1">
      <alignment horizontal="center" vertical="center"/>
    </xf>
    <xf numFmtId="4" fontId="5" fillId="0" borderId="10" xfId="0" applyNumberFormat="1" applyFont="1" applyFill="1" applyBorder="1" applyAlignment="1">
      <alignment wrapText="1"/>
    </xf>
    <xf numFmtId="4" fontId="0" fillId="0" borderId="10" xfId="0" applyNumberFormat="1" applyFont="1" applyFill="1" applyBorder="1" applyAlignment="1">
      <alignment horizontal="center"/>
    </xf>
    <xf numFmtId="3" fontId="20" fillId="0" borderId="10" xfId="0" applyNumberFormat="1" applyFont="1" applyFill="1" applyBorder="1" applyAlignment="1">
      <alignment horizontal="center"/>
    </xf>
    <xf numFmtId="4" fontId="0" fillId="0" borderId="10" xfId="0" applyNumberFormat="1" applyFill="1" applyBorder="1" applyAlignment="1">
      <alignment/>
    </xf>
    <xf numFmtId="0" fontId="15" fillId="0" borderId="10" xfId="0" applyFont="1" applyFill="1" applyBorder="1" applyAlignment="1">
      <alignment horizontal="center" vertical="center"/>
    </xf>
    <xf numFmtId="1" fontId="0" fillId="0" borderId="10" xfId="0" applyNumberFormat="1" applyFill="1" applyBorder="1" applyAlignment="1">
      <alignment horizontal="center" vertical="center"/>
    </xf>
    <xf numFmtId="4" fontId="0" fillId="0" borderId="10" xfId="0" applyNumberFormat="1" applyFont="1" applyFill="1" applyBorder="1" applyAlignment="1">
      <alignment wrapText="1"/>
    </xf>
    <xf numFmtId="4" fontId="0" fillId="0" borderId="10" xfId="0" applyNumberFormat="1" applyFont="1" applyFill="1" applyBorder="1" applyAlignment="1">
      <alignment horizontal="right" vertical="center"/>
    </xf>
    <xf numFmtId="4" fontId="0" fillId="0" borderId="10" xfId="59" applyNumberFormat="1" applyFont="1" applyFill="1" applyBorder="1" applyAlignment="1" applyProtection="1">
      <alignment horizontal="center" vertical="center" wrapText="1"/>
      <protection/>
    </xf>
    <xf numFmtId="0" fontId="0" fillId="0" borderId="0" xfId="0" applyFont="1" applyAlignment="1">
      <alignment vertical="center"/>
    </xf>
    <xf numFmtId="4" fontId="5" fillId="0" borderId="17" xfId="0" applyNumberFormat="1" applyFont="1" applyFill="1" applyBorder="1" applyAlignment="1">
      <alignment/>
    </xf>
    <xf numFmtId="0" fontId="0" fillId="0" borderId="0" xfId="0" applyFont="1" applyFill="1" applyAlignment="1">
      <alignment wrapText="1"/>
    </xf>
    <xf numFmtId="0" fontId="0" fillId="0" borderId="0" xfId="0" applyFill="1" applyAlignment="1">
      <alignment wrapText="1"/>
    </xf>
    <xf numFmtId="3" fontId="8"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0" fillId="0" borderId="18" xfId="0" applyFont="1" applyBorder="1" applyAlignment="1">
      <alignment horizont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3" fontId="0" fillId="0" borderId="10" xfId="0" applyNumberFormat="1" applyFont="1" applyFill="1" applyBorder="1" applyAlignment="1">
      <alignment horizontal="center" vertical="center"/>
    </xf>
    <xf numFmtId="9" fontId="0" fillId="36" borderId="10" xfId="0" applyNumberFormat="1" applyFont="1" applyFill="1" applyBorder="1" applyAlignment="1">
      <alignment horizontal="center" vertical="center"/>
    </xf>
    <xf numFmtId="0" fontId="0" fillId="0" borderId="13" xfId="0" applyBorder="1" applyAlignment="1">
      <alignment/>
    </xf>
    <xf numFmtId="0" fontId="0" fillId="0" borderId="19" xfId="0" applyFont="1" applyBorder="1" applyAlignment="1">
      <alignment horizontal="center"/>
    </xf>
    <xf numFmtId="3" fontId="0" fillId="0" borderId="10" xfId="0" applyNumberFormat="1" applyFill="1" applyBorder="1" applyAlignment="1">
      <alignment horizontal="center" vertical="center"/>
    </xf>
    <xf numFmtId="0" fontId="18" fillId="36" borderId="10"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10" xfId="0" applyFont="1" applyFill="1" applyBorder="1" applyAlignment="1">
      <alignment horizontal="center" vertical="center"/>
    </xf>
    <xf numFmtId="3" fontId="20" fillId="0" borderId="10" xfId="0" applyNumberFormat="1" applyFont="1" applyFill="1" applyBorder="1" applyAlignment="1">
      <alignment horizontal="center" vertical="center"/>
    </xf>
    <xf numFmtId="9" fontId="0" fillId="36" borderId="10" xfId="59" applyFont="1" applyFill="1" applyBorder="1" applyAlignment="1" applyProtection="1">
      <alignment horizontal="center" vertical="center"/>
      <protection/>
    </xf>
    <xf numFmtId="9" fontId="0" fillId="0" borderId="10" xfId="0" applyNumberFormat="1" applyFont="1" applyBorder="1" applyAlignment="1">
      <alignment horizontal="center" vertical="center"/>
    </xf>
    <xf numFmtId="0" fontId="0" fillId="0" borderId="10" xfId="0" applyBorder="1" applyAlignment="1">
      <alignment wrapText="1"/>
    </xf>
    <xf numFmtId="4" fontId="5" fillId="0" borderId="10" xfId="0" applyNumberFormat="1" applyFont="1" applyFill="1" applyBorder="1" applyAlignment="1">
      <alignment vertical="center"/>
    </xf>
    <xf numFmtId="4" fontId="5" fillId="0" borderId="10" xfId="0" applyNumberFormat="1" applyFont="1" applyBorder="1" applyAlignment="1">
      <alignment vertical="center"/>
    </xf>
    <xf numFmtId="0" fontId="0" fillId="0" borderId="0" xfId="0" applyFill="1" applyAlignment="1">
      <alignment horizontal="center" vertical="center"/>
    </xf>
    <xf numFmtId="3" fontId="0" fillId="0" borderId="0" xfId="0" applyNumberFormat="1" applyFill="1" applyAlignment="1">
      <alignment vertical="center"/>
    </xf>
    <xf numFmtId="0" fontId="19" fillId="0" borderId="0" xfId="0" applyFont="1" applyAlignment="1">
      <alignment/>
    </xf>
    <xf numFmtId="0" fontId="19" fillId="0" borderId="0" xfId="0" applyFont="1" applyFill="1" applyAlignment="1">
      <alignment vertical="center"/>
    </xf>
    <xf numFmtId="0" fontId="19" fillId="0" borderId="0" xfId="0" applyFont="1" applyFill="1" applyAlignment="1">
      <alignment/>
    </xf>
    <xf numFmtId="0" fontId="16" fillId="0" borderId="0" xfId="0" applyFont="1" applyFill="1" applyAlignment="1">
      <alignment/>
    </xf>
    <xf numFmtId="0" fontId="16" fillId="0" borderId="0" xfId="0" applyFont="1" applyAlignment="1">
      <alignment/>
    </xf>
    <xf numFmtId="0" fontId="0" fillId="0" borderId="0" xfId="0" applyFont="1" applyFill="1" applyAlignment="1">
      <alignment horizontal="left" vertical="center" wrapText="1"/>
    </xf>
    <xf numFmtId="3" fontId="16" fillId="0" borderId="0" xfId="0" applyNumberFormat="1" applyFont="1" applyFill="1" applyAlignment="1">
      <alignment horizontal="right"/>
    </xf>
    <xf numFmtId="4" fontId="16" fillId="0" borderId="0" xfId="0" applyNumberFormat="1" applyFont="1" applyFill="1" applyAlignment="1">
      <alignment horizontal="right"/>
    </xf>
    <xf numFmtId="0" fontId="16" fillId="0" borderId="0" xfId="0" applyFont="1" applyFill="1" applyAlignment="1">
      <alignment horizontal="center"/>
    </xf>
    <xf numFmtId="3" fontId="0" fillId="0" borderId="0" xfId="0" applyNumberFormat="1" applyFill="1" applyAlignment="1">
      <alignment horizontal="right"/>
    </xf>
    <xf numFmtId="4" fontId="0" fillId="0" borderId="0" xfId="0" applyNumberFormat="1" applyFill="1" applyAlignment="1">
      <alignment horizontal="right"/>
    </xf>
    <xf numFmtId="0" fontId="21" fillId="0" borderId="10" xfId="0" applyFont="1" applyFill="1" applyBorder="1" applyAlignment="1">
      <alignment horizontal="center" vertical="center" wrapText="1"/>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16" xfId="0" applyFont="1" applyBorder="1" applyAlignment="1">
      <alignment horizontal="left" vertical="center"/>
    </xf>
    <xf numFmtId="0" fontId="0" fillId="0" borderId="15" xfId="0" applyFont="1" applyBorder="1" applyAlignment="1">
      <alignment vertical="center" wrapText="1"/>
    </xf>
    <xf numFmtId="0" fontId="0" fillId="0" borderId="11" xfId="0" applyFont="1" applyBorder="1" applyAlignment="1">
      <alignment vertical="center" wrapText="1"/>
    </xf>
    <xf numFmtId="3" fontId="0" fillId="0" borderId="10" xfId="0" applyNumberFormat="1" applyFont="1" applyBorder="1" applyAlignment="1">
      <alignment vertical="center"/>
    </xf>
    <xf numFmtId="4" fontId="18" fillId="0" borderId="10" xfId="0" applyNumberFormat="1" applyFont="1" applyBorder="1" applyAlignment="1">
      <alignment horizontal="center" vertical="center" wrapText="1"/>
    </xf>
    <xf numFmtId="49" fontId="0" fillId="0" borderId="10" xfId="0" applyNumberFormat="1" applyFont="1" applyBorder="1" applyAlignment="1">
      <alignment/>
    </xf>
    <xf numFmtId="0" fontId="0" fillId="0" borderId="16"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4" fontId="5" fillId="0" borderId="13" xfId="0" applyNumberFormat="1" applyFont="1" applyBorder="1" applyAlignment="1">
      <alignment horizontal="right"/>
    </xf>
    <xf numFmtId="0" fontId="5" fillId="0" borderId="0" xfId="0" applyFont="1" applyAlignment="1">
      <alignment horizontal="right"/>
    </xf>
    <xf numFmtId="4" fontId="5" fillId="0" borderId="0" xfId="0" applyNumberFormat="1" applyFont="1" applyAlignment="1">
      <alignment horizontal="right"/>
    </xf>
    <xf numFmtId="3" fontId="0" fillId="0" borderId="10" xfId="0" applyNumberFormat="1" applyFont="1" applyBorder="1" applyAlignment="1">
      <alignment horizontal="right" vertical="center"/>
    </xf>
    <xf numFmtId="4" fontId="0" fillId="0" borderId="10" xfId="0" applyNumberFormat="1" applyFont="1" applyBorder="1" applyAlignment="1">
      <alignment vertical="center"/>
    </xf>
    <xf numFmtId="2" fontId="3" fillId="0" borderId="10" xfId="44" applyNumberFormat="1" applyFont="1" applyFill="1" applyBorder="1" applyAlignment="1" applyProtection="1">
      <alignment horizontal="right" vertical="center"/>
      <protection/>
    </xf>
    <xf numFmtId="3" fontId="3" fillId="0" borderId="10" xfId="0" applyNumberFormat="1" applyFont="1" applyFill="1" applyBorder="1" applyAlignment="1">
      <alignment horizontal="left" vertical="center" wrapText="1"/>
    </xf>
    <xf numFmtId="4" fontId="4" fillId="36" borderId="10" xfId="0" applyNumberFormat="1" applyFont="1" applyFill="1" applyBorder="1" applyAlignment="1">
      <alignment horizontal="right" vertical="center"/>
    </xf>
    <xf numFmtId="4" fontId="4" fillId="36" borderId="13" xfId="0" applyNumberFormat="1" applyFont="1" applyFill="1" applyBorder="1" applyAlignment="1">
      <alignment horizontal="right" vertical="center"/>
    </xf>
    <xf numFmtId="0" fontId="4" fillId="0" borderId="0" xfId="0" applyFont="1" applyBorder="1" applyAlignment="1">
      <alignment horizontal="center"/>
    </xf>
    <xf numFmtId="0" fontId="4" fillId="0" borderId="0" xfId="0" applyFont="1" applyBorder="1" applyAlignment="1">
      <alignment horizontal="center" wrapText="1"/>
    </xf>
    <xf numFmtId="0" fontId="23" fillId="0" borderId="0" xfId="0" applyFont="1" applyAlignment="1">
      <alignment/>
    </xf>
    <xf numFmtId="0" fontId="5" fillId="0" borderId="0" xfId="0" applyFont="1" applyAlignment="1">
      <alignment horizontal="left" vertical="center"/>
    </xf>
    <xf numFmtId="0" fontId="5" fillId="0" borderId="10" xfId="0" applyFont="1" applyBorder="1" applyAlignment="1">
      <alignment horizontal="center" wrapText="1"/>
    </xf>
    <xf numFmtId="4" fontId="5" fillId="0" borderId="10" xfId="0" applyNumberFormat="1" applyFont="1" applyFill="1" applyBorder="1" applyAlignment="1">
      <alignment horizontal="left" vertical="center" wrapText="1"/>
    </xf>
    <xf numFmtId="0" fontId="0" fillId="0" borderId="13" xfId="0" applyFont="1" applyBorder="1" applyAlignment="1">
      <alignment horizontal="center"/>
    </xf>
    <xf numFmtId="0" fontId="0" fillId="0" borderId="13" xfId="0" applyFont="1" applyBorder="1" applyAlignment="1">
      <alignment horizontal="center" vertical="center"/>
    </xf>
    <xf numFmtId="3" fontId="0" fillId="0" borderId="13" xfId="0" applyNumberFormat="1" applyFont="1" applyBorder="1" applyAlignment="1">
      <alignment horizontal="center" vertical="center"/>
    </xf>
    <xf numFmtId="167" fontId="0" fillId="36" borderId="13" xfId="0" applyNumberFormat="1" applyFont="1" applyFill="1" applyBorder="1" applyAlignment="1">
      <alignment horizontal="center" vertical="center" wrapText="1"/>
    </xf>
    <xf numFmtId="4" fontId="0" fillId="36" borderId="13" xfId="0" applyNumberFormat="1" applyFont="1" applyFill="1" applyBorder="1" applyAlignment="1">
      <alignment horizontal="right" vertical="center"/>
    </xf>
    <xf numFmtId="9" fontId="0" fillId="36" borderId="13" xfId="0" applyNumberFormat="1" applyFont="1" applyFill="1" applyBorder="1" applyAlignment="1">
      <alignment horizontal="center" vertical="center"/>
    </xf>
    <xf numFmtId="0" fontId="0" fillId="36" borderId="13" xfId="0" applyFont="1" applyFill="1"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4" fontId="16" fillId="0" borderId="0" xfId="0" applyNumberFormat="1" applyFont="1" applyAlignment="1">
      <alignment horizontal="right"/>
    </xf>
    <xf numFmtId="0" fontId="16" fillId="0" borderId="0" xfId="0" applyFont="1" applyAlignment="1">
      <alignment horizontal="center"/>
    </xf>
    <xf numFmtId="0" fontId="12" fillId="0" borderId="0" xfId="56" applyFont="1" applyAlignment="1">
      <alignment horizontal="center" vertical="center" wrapText="1"/>
      <protection/>
    </xf>
    <xf numFmtId="0" fontId="0" fillId="0" borderId="0" xfId="56" applyFont="1" applyAlignment="1">
      <alignment horizontal="center" vertical="center" wrapText="1"/>
      <protection/>
    </xf>
    <xf numFmtId="0" fontId="5" fillId="0" borderId="0" xfId="56" applyFont="1" applyAlignment="1">
      <alignment horizontal="left" vertical="center" wrapText="1"/>
      <protection/>
    </xf>
    <xf numFmtId="0" fontId="5" fillId="0" borderId="10" xfId="56" applyFont="1" applyFill="1" applyBorder="1" applyAlignment="1">
      <alignment horizontal="center" vertical="center" wrapText="1"/>
      <protection/>
    </xf>
    <xf numFmtId="3" fontId="5" fillId="0" borderId="10" xfId="56" applyNumberFormat="1" applyFont="1" applyFill="1" applyBorder="1" applyAlignment="1">
      <alignment horizontal="center" vertical="center" wrapText="1"/>
      <protection/>
    </xf>
    <xf numFmtId="9" fontId="5" fillId="0" borderId="10" xfId="56" applyNumberFormat="1" applyFont="1" applyFill="1" applyBorder="1" applyAlignment="1">
      <alignment horizontal="center" vertical="center" wrapText="1"/>
      <protection/>
    </xf>
    <xf numFmtId="0" fontId="6" fillId="0" borderId="10" xfId="56" applyFont="1" applyFill="1" applyBorder="1" applyAlignment="1">
      <alignment horizontal="center" vertical="center" wrapText="1"/>
      <protection/>
    </xf>
    <xf numFmtId="1" fontId="5" fillId="0" borderId="10" xfId="56" applyNumberFormat="1" applyFont="1" applyFill="1" applyBorder="1" applyAlignment="1">
      <alignment horizontal="center" vertical="center" wrapText="1"/>
      <protection/>
    </xf>
    <xf numFmtId="0" fontId="0" fillId="0" borderId="13" xfId="56" applyFont="1" applyFill="1" applyBorder="1" applyAlignment="1">
      <alignment horizontal="left" vertical="center" wrapText="1"/>
      <protection/>
    </xf>
    <xf numFmtId="0" fontId="0" fillId="0" borderId="13" xfId="56" applyFont="1" applyFill="1" applyBorder="1" applyAlignment="1">
      <alignment horizontal="center" vertical="center" wrapText="1"/>
      <protection/>
    </xf>
    <xf numFmtId="3" fontId="0" fillId="0" borderId="13" xfId="56" applyNumberFormat="1" applyFont="1" applyFill="1" applyBorder="1" applyAlignment="1">
      <alignment horizontal="center" vertical="center" wrapText="1"/>
      <protection/>
    </xf>
    <xf numFmtId="4" fontId="0" fillId="0" borderId="13" xfId="56" applyNumberFormat="1" applyFont="1" applyFill="1" applyBorder="1" applyAlignment="1">
      <alignment horizontal="center" vertical="center" wrapText="1"/>
      <protection/>
    </xf>
    <xf numFmtId="0" fontId="12" fillId="0" borderId="0" xfId="56" applyFont="1" applyFill="1" applyAlignment="1">
      <alignment horizontal="center" vertical="center" wrapText="1"/>
      <protection/>
    </xf>
    <xf numFmtId="9" fontId="0" fillId="0" borderId="13" xfId="56" applyNumberFormat="1" applyFont="1" applyFill="1" applyBorder="1" applyAlignment="1">
      <alignment horizontal="center" vertical="center" wrapText="1"/>
      <protection/>
    </xf>
    <xf numFmtId="0" fontId="5" fillId="0" borderId="13" xfId="56" applyFont="1" applyFill="1" applyBorder="1" applyAlignment="1">
      <alignment horizontal="left" vertical="center" wrapText="1"/>
      <protection/>
    </xf>
    <xf numFmtId="165" fontId="5" fillId="0" borderId="13" xfId="56" applyNumberFormat="1" applyFont="1" applyFill="1" applyBorder="1" applyAlignment="1">
      <alignment horizontal="center" vertical="center" wrapText="1"/>
      <protection/>
    </xf>
    <xf numFmtId="0" fontId="12" fillId="0" borderId="13" xfId="56" applyFont="1" applyFill="1" applyBorder="1" applyAlignment="1">
      <alignment horizontal="center" vertical="center" wrapText="1"/>
      <protection/>
    </xf>
    <xf numFmtId="4" fontId="5" fillId="0" borderId="10" xfId="56" applyNumberFormat="1"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12" fillId="0" borderId="16" xfId="56" applyFont="1" applyFill="1" applyBorder="1" applyAlignment="1">
      <alignment horizontal="center" vertical="center" wrapText="1"/>
      <protection/>
    </xf>
    <xf numFmtId="0" fontId="12" fillId="0" borderId="15" xfId="56" applyFont="1" applyFill="1" applyBorder="1" applyAlignment="1">
      <alignment horizontal="center" vertical="center" wrapText="1"/>
      <protection/>
    </xf>
    <xf numFmtId="0" fontId="0" fillId="0" borderId="0" xfId="56" applyFont="1" applyBorder="1" applyAlignment="1">
      <alignment horizontal="center" vertical="center" wrapText="1"/>
      <protection/>
    </xf>
    <xf numFmtId="3" fontId="0" fillId="0" borderId="0" xfId="56" applyNumberFormat="1" applyFont="1" applyBorder="1" applyAlignment="1">
      <alignment horizontal="center" vertical="center" wrapText="1"/>
      <protection/>
    </xf>
    <xf numFmtId="4" fontId="0" fillId="0" borderId="0" xfId="56" applyNumberFormat="1" applyFont="1" applyBorder="1" applyAlignment="1">
      <alignment horizontal="center" vertical="center" wrapText="1"/>
      <protection/>
    </xf>
    <xf numFmtId="0" fontId="5" fillId="0" borderId="0" xfId="56" applyFont="1" applyBorder="1">
      <alignment/>
      <protection/>
    </xf>
    <xf numFmtId="3" fontId="0" fillId="0" borderId="0" xfId="56" applyNumberFormat="1" applyFont="1" applyAlignment="1">
      <alignment horizontal="center" vertical="center" wrapText="1"/>
      <protection/>
    </xf>
    <xf numFmtId="4" fontId="0" fillId="0" borderId="0" xfId="56" applyNumberFormat="1" applyFont="1" applyAlignment="1">
      <alignment horizontal="center" vertical="center" wrapText="1"/>
      <protection/>
    </xf>
    <xf numFmtId="0" fontId="0" fillId="0" borderId="0" xfId="56" applyFont="1" applyBorder="1">
      <alignment/>
      <protection/>
    </xf>
    <xf numFmtId="4" fontId="0" fillId="0" borderId="0" xfId="56" applyNumberFormat="1" applyFont="1" applyBorder="1" applyAlignment="1">
      <alignment horizontal="right"/>
      <protection/>
    </xf>
    <xf numFmtId="0" fontId="0" fillId="0" borderId="0" xfId="56" applyFont="1" applyBorder="1" applyAlignment="1">
      <alignment horizontal="center"/>
      <protection/>
    </xf>
    <xf numFmtId="0" fontId="0" fillId="0" borderId="0" xfId="56" applyFont="1">
      <alignment/>
      <protection/>
    </xf>
    <xf numFmtId="4" fontId="6" fillId="0" borderId="0" xfId="56" applyNumberFormat="1" applyFont="1" applyBorder="1" applyAlignment="1">
      <alignment horizontal="right"/>
      <protection/>
    </xf>
    <xf numFmtId="4" fontId="12" fillId="0" borderId="0" xfId="56" applyNumberFormat="1" applyFont="1" applyAlignment="1">
      <alignment horizontal="center" vertical="center" wrapText="1"/>
      <protection/>
    </xf>
    <xf numFmtId="0" fontId="4" fillId="0" borderId="16" xfId="0" applyFont="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55" applyFont="1" applyBorder="1" applyAlignment="1">
      <alignment horizontal="center" vertical="center" wrapText="1"/>
      <protection/>
    </xf>
    <xf numFmtId="0" fontId="0" fillId="0" borderId="10" xfId="55" applyFont="1" applyBorder="1" applyAlignment="1">
      <alignment horizontal="center" vertical="top" wrapText="1"/>
      <protection/>
    </xf>
    <xf numFmtId="0" fontId="0" fillId="0" borderId="10" xfId="55" applyFont="1" applyBorder="1" applyAlignment="1">
      <alignment wrapText="1"/>
      <protection/>
    </xf>
    <xf numFmtId="3" fontId="0" fillId="0" borderId="10" xfId="55" applyNumberFormat="1" applyFont="1" applyBorder="1" applyAlignment="1">
      <alignment vertical="center" wrapText="1"/>
      <protection/>
    </xf>
    <xf numFmtId="168" fontId="26" fillId="0" borderId="10" xfId="45" applyNumberFormat="1" applyFont="1" applyFill="1" applyBorder="1" applyAlignment="1" applyProtection="1">
      <alignment horizontal="center" vertical="center"/>
      <protection/>
    </xf>
    <xf numFmtId="4" fontId="1" fillId="0" borderId="10" xfId="55" applyNumberFormat="1" applyBorder="1" applyAlignment="1">
      <alignment/>
      <protection/>
    </xf>
    <xf numFmtId="9" fontId="1" fillId="0" borderId="10" xfId="55" applyNumberFormat="1" applyBorder="1" applyAlignment="1">
      <alignment horizontal="center"/>
      <protection/>
    </xf>
    <xf numFmtId="0" fontId="27" fillId="0" borderId="0" xfId="0" applyFont="1" applyAlignment="1">
      <alignment/>
    </xf>
    <xf numFmtId="0" fontId="28" fillId="0" borderId="0" xfId="0" applyFont="1" applyAlignment="1">
      <alignment horizontal="center" vertical="center" wrapText="1"/>
    </xf>
    <xf numFmtId="2" fontId="0" fillId="0" borderId="20" xfId="0" applyNumberFormat="1" applyBorder="1" applyAlignment="1">
      <alignment horizontal="center"/>
    </xf>
    <xf numFmtId="0" fontId="0" fillId="0" borderId="0" xfId="0" applyFont="1" applyBorder="1" applyAlignment="1">
      <alignment horizontal="center" vertical="center"/>
    </xf>
    <xf numFmtId="2" fontId="23" fillId="36" borderId="10" xfId="0" applyNumberFormat="1" applyFont="1" applyFill="1" applyBorder="1" applyAlignment="1">
      <alignment horizontal="center" vertical="center" wrapText="1"/>
    </xf>
    <xf numFmtId="3" fontId="0" fillId="0" borderId="10" xfId="0" applyNumberFormat="1" applyFont="1" applyBorder="1" applyAlignment="1">
      <alignment horizontal="center" vertical="center"/>
    </xf>
    <xf numFmtId="0" fontId="0" fillId="0" borderId="0" xfId="0" applyFont="1" applyFill="1" applyBorder="1" applyAlignment="1">
      <alignment horizontal="center" vertical="center"/>
    </xf>
    <xf numFmtId="0" fontId="23" fillId="0" borderId="10" xfId="0" applyFont="1" applyBorder="1" applyAlignment="1">
      <alignment horizontal="center" vertical="center" wrapText="1"/>
    </xf>
    <xf numFmtId="2" fontId="27" fillId="34" borderId="10" xfId="0" applyNumberFormat="1" applyFont="1" applyFill="1" applyBorder="1" applyAlignment="1">
      <alignment horizontal="left"/>
    </xf>
    <xf numFmtId="2" fontId="27" fillId="34" borderId="10" xfId="0" applyNumberFormat="1" applyFont="1" applyFill="1" applyBorder="1" applyAlignment="1">
      <alignment horizontal="center" vertical="center"/>
    </xf>
    <xf numFmtId="9" fontId="27" fillId="34" borderId="10" xfId="0" applyNumberFormat="1" applyFont="1" applyFill="1" applyBorder="1" applyAlignment="1">
      <alignment horizontal="center" vertical="center"/>
    </xf>
    <xf numFmtId="0" fontId="1" fillId="0" borderId="0" xfId="55">
      <alignment/>
      <protection/>
    </xf>
    <xf numFmtId="0" fontId="2" fillId="0" borderId="0" xfId="55" applyFont="1">
      <alignment/>
      <protection/>
    </xf>
    <xf numFmtId="0" fontId="27" fillId="0" borderId="0" xfId="55" applyFont="1">
      <alignment/>
      <protection/>
    </xf>
    <xf numFmtId="0" fontId="27" fillId="0" borderId="0" xfId="55" applyFont="1" applyAlignment="1">
      <alignment horizontal="left"/>
      <protection/>
    </xf>
    <xf numFmtId="0" fontId="27" fillId="0" borderId="10" xfId="55" applyFont="1" applyFill="1" applyBorder="1" applyAlignment="1">
      <alignment horizontal="center" vertical="center"/>
      <protection/>
    </xf>
    <xf numFmtId="0" fontId="27" fillId="0" borderId="10" xfId="55" applyFont="1" applyFill="1" applyBorder="1" applyAlignment="1">
      <alignment horizontal="center" vertical="center" wrapText="1"/>
      <protection/>
    </xf>
    <xf numFmtId="0" fontId="1" fillId="0" borderId="0" xfId="55" applyFill="1">
      <alignment/>
      <protection/>
    </xf>
    <xf numFmtId="0" fontId="2" fillId="0" borderId="10" xfId="55" applyFont="1" applyFill="1" applyBorder="1" applyAlignment="1">
      <alignment horizontal="center" vertical="center"/>
      <protection/>
    </xf>
    <xf numFmtId="0" fontId="2" fillId="0" borderId="10" xfId="55" applyFont="1" applyBorder="1" applyAlignment="1">
      <alignment horizontal="left" vertical="center" wrapText="1"/>
      <protection/>
    </xf>
    <xf numFmtId="0" fontId="2" fillId="36" borderId="10" xfId="55" applyFont="1" applyFill="1" applyBorder="1" applyAlignment="1">
      <alignment horizontal="center" vertical="center"/>
      <protection/>
    </xf>
    <xf numFmtId="166" fontId="2" fillId="0" borderId="10" xfId="55" applyNumberFormat="1" applyFont="1" applyBorder="1" applyAlignment="1">
      <alignment horizontal="center" vertical="center"/>
      <protection/>
    </xf>
    <xf numFmtId="4" fontId="2" fillId="0" borderId="10" xfId="55" applyNumberFormat="1" applyFont="1" applyBorder="1" applyAlignment="1">
      <alignment horizontal="center" vertical="center"/>
      <protection/>
    </xf>
    <xf numFmtId="9" fontId="2" fillId="0" borderId="10" xfId="55" applyNumberFormat="1" applyFont="1" applyBorder="1" applyAlignment="1">
      <alignment horizontal="center" vertical="center"/>
      <protection/>
    </xf>
    <xf numFmtId="2" fontId="2" fillId="0" borderId="10" xfId="55" applyNumberFormat="1" applyFont="1" applyBorder="1" applyAlignment="1">
      <alignment horizontal="center" vertical="center"/>
      <protection/>
    </xf>
    <xf numFmtId="0" fontId="2" fillId="0" borderId="10" xfId="55" applyFont="1" applyBorder="1" applyAlignment="1">
      <alignment horizontal="center"/>
      <protection/>
    </xf>
    <xf numFmtId="0" fontId="2" fillId="0" borderId="13" xfId="55" applyFont="1" applyBorder="1" applyAlignment="1">
      <alignment horizontal="left" vertical="center" wrapText="1"/>
      <protection/>
    </xf>
    <xf numFmtId="0" fontId="2" fillId="0" borderId="13" xfId="55" applyFont="1" applyBorder="1" applyAlignment="1">
      <alignment horizontal="center" vertical="center"/>
      <protection/>
    </xf>
    <xf numFmtId="166" fontId="2" fillId="0" borderId="13" xfId="55" applyNumberFormat="1" applyFont="1" applyFill="1" applyBorder="1" applyAlignment="1">
      <alignment horizontal="center" vertical="center"/>
      <protection/>
    </xf>
    <xf numFmtId="4" fontId="2" fillId="0" borderId="13" xfId="55" applyNumberFormat="1" applyFont="1" applyFill="1" applyBorder="1" applyAlignment="1">
      <alignment horizontal="center" vertical="center"/>
      <protection/>
    </xf>
    <xf numFmtId="9" fontId="2" fillId="0" borderId="13" xfId="55" applyNumberFormat="1" applyFont="1" applyFill="1" applyBorder="1" applyAlignment="1">
      <alignment horizontal="center" vertical="center"/>
      <protection/>
    </xf>
    <xf numFmtId="0" fontId="1" fillId="0" borderId="10" xfId="55" applyBorder="1">
      <alignment/>
      <protection/>
    </xf>
    <xf numFmtId="4" fontId="27" fillId="0" borderId="13" xfId="55" applyNumberFormat="1" applyFont="1" applyBorder="1" applyAlignment="1">
      <alignment horizontal="center" vertical="center"/>
      <protection/>
    </xf>
    <xf numFmtId="0" fontId="2" fillId="0" borderId="0" xfId="55" applyFont="1" applyBorder="1">
      <alignment/>
      <protection/>
    </xf>
    <xf numFmtId="4" fontId="27" fillId="0" borderId="13" xfId="55" applyNumberFormat="1" applyFont="1" applyFill="1" applyBorder="1" applyAlignment="1">
      <alignment horizontal="center" vertical="center"/>
      <protection/>
    </xf>
    <xf numFmtId="0" fontId="1" fillId="0" borderId="10" xfId="55" applyFill="1" applyBorder="1">
      <alignment/>
      <protection/>
    </xf>
    <xf numFmtId="0" fontId="1" fillId="0" borderId="0" xfId="55" applyBorder="1">
      <alignment/>
      <protection/>
    </xf>
    <xf numFmtId="0" fontId="2" fillId="0" borderId="10" xfId="55" applyFont="1" applyFill="1" applyBorder="1" applyAlignment="1">
      <alignment horizontal="left" vertical="center"/>
      <protection/>
    </xf>
    <xf numFmtId="2" fontId="2" fillId="0" borderId="10" xfId="55" applyNumberFormat="1" applyFont="1" applyFill="1" applyBorder="1" applyAlignment="1">
      <alignment horizontal="center" vertical="center"/>
      <protection/>
    </xf>
    <xf numFmtId="4" fontId="2" fillId="0" borderId="10" xfId="55" applyNumberFormat="1" applyFont="1" applyFill="1" applyBorder="1" applyAlignment="1">
      <alignment horizontal="center" vertical="center"/>
      <protection/>
    </xf>
    <xf numFmtId="9" fontId="2" fillId="0" borderId="10" xfId="55" applyNumberFormat="1" applyFont="1" applyFill="1" applyBorder="1" applyAlignment="1">
      <alignment horizontal="center" vertical="center"/>
      <protection/>
    </xf>
    <xf numFmtId="0" fontId="2" fillId="0" borderId="0" xfId="55" applyFont="1" applyFill="1" applyBorder="1">
      <alignment/>
      <protection/>
    </xf>
    <xf numFmtId="0" fontId="2" fillId="0" borderId="10" xfId="55" applyFont="1" applyBorder="1" applyAlignment="1">
      <alignment horizontal="center" vertical="center"/>
      <protection/>
    </xf>
    <xf numFmtId="0" fontId="2" fillId="0" borderId="10" xfId="55" applyFont="1" applyBorder="1" applyAlignment="1">
      <alignment horizontal="left" vertical="center"/>
      <protection/>
    </xf>
    <xf numFmtId="0" fontId="7" fillId="0" borderId="10" xfId="55" applyFont="1" applyBorder="1" applyAlignment="1">
      <alignment horizontal="left" vertical="center" wrapText="1"/>
      <protection/>
    </xf>
    <xf numFmtId="0" fontId="2" fillId="0" borderId="21" xfId="55" applyFont="1" applyBorder="1" applyAlignment="1">
      <alignment horizontal="left" vertical="center" wrapText="1"/>
      <protection/>
    </xf>
    <xf numFmtId="0" fontId="2" fillId="0" borderId="21" xfId="55" applyFont="1" applyBorder="1" applyAlignment="1">
      <alignment horizontal="center" vertical="center"/>
      <protection/>
    </xf>
    <xf numFmtId="166" fontId="2" fillId="0" borderId="21" xfId="55" applyNumberFormat="1" applyFont="1" applyBorder="1" applyAlignment="1">
      <alignment horizontal="center" vertical="center"/>
      <protection/>
    </xf>
    <xf numFmtId="4" fontId="27" fillId="0" borderId="0" xfId="55" applyNumberFormat="1" applyFont="1" applyBorder="1" applyAlignment="1">
      <alignment horizontal="center" vertical="center"/>
      <protection/>
    </xf>
    <xf numFmtId="0" fontId="27" fillId="0" borderId="0" xfId="55" applyFont="1" applyBorder="1" applyAlignment="1">
      <alignment horizontal="right" vertical="center"/>
      <protection/>
    </xf>
    <xf numFmtId="0" fontId="0" fillId="0" borderId="0" xfId="55" applyFont="1" applyFill="1" applyBorder="1" applyAlignment="1">
      <alignment horizontal="left" vertical="top" wrapText="1"/>
      <protection/>
    </xf>
    <xf numFmtId="0" fontId="1" fillId="0" borderId="0" xfId="55" applyAlignment="1">
      <alignment/>
      <protection/>
    </xf>
    <xf numFmtId="0" fontId="5" fillId="0" borderId="0" xfId="55" applyFont="1" applyBorder="1" applyAlignment="1">
      <alignment horizontal="center"/>
      <protection/>
    </xf>
    <xf numFmtId="3" fontId="1" fillId="0" borderId="0" xfId="55" applyNumberFormat="1" applyBorder="1" applyAlignment="1">
      <alignment horizontal="right"/>
      <protection/>
    </xf>
    <xf numFmtId="4" fontId="1" fillId="0" borderId="0" xfId="55" applyNumberFormat="1" applyBorder="1" applyAlignment="1">
      <alignment horizontal="right"/>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right" vertical="center" wrapText="1"/>
      <protection/>
    </xf>
    <xf numFmtId="0" fontId="0" fillId="0" borderId="10" xfId="55" applyFont="1" applyFill="1" applyBorder="1" applyAlignment="1">
      <alignment vertical="center" wrapText="1"/>
      <protection/>
    </xf>
    <xf numFmtId="4" fontId="1" fillId="0" borderId="10" xfId="55" applyNumberFormat="1" applyFill="1" applyBorder="1" applyAlignment="1">
      <alignment horizontal="right"/>
      <protection/>
    </xf>
    <xf numFmtId="0" fontId="5" fillId="0" borderId="0" xfId="55" applyFont="1" applyFill="1" applyBorder="1" applyAlignment="1">
      <alignment horizontal="center"/>
      <protection/>
    </xf>
    <xf numFmtId="3" fontId="1" fillId="0" borderId="0" xfId="55" applyNumberFormat="1" applyFill="1" applyBorder="1" applyAlignment="1">
      <alignment horizontal="right"/>
      <protection/>
    </xf>
    <xf numFmtId="3" fontId="0" fillId="0" borderId="10" xfId="55" applyNumberFormat="1" applyFont="1" applyFill="1" applyBorder="1" applyAlignment="1">
      <alignment horizontal="right"/>
      <protection/>
    </xf>
    <xf numFmtId="0" fontId="0" fillId="0" borderId="10" xfId="55" applyFont="1" applyFill="1" applyBorder="1" applyAlignment="1">
      <alignment horizontal="center" vertical="top" wrapText="1"/>
      <protection/>
    </xf>
    <xf numFmtId="0" fontId="1" fillId="0" borderId="0" xfId="55" applyFont="1">
      <alignment/>
      <protection/>
    </xf>
    <xf numFmtId="4" fontId="2" fillId="0" borderId="10" xfId="55" applyNumberFormat="1" applyFont="1" applyBorder="1" applyAlignment="1">
      <alignment horizontal="right"/>
      <protection/>
    </xf>
    <xf numFmtId="9" fontId="2" fillId="0" borderId="10" xfId="55" applyNumberFormat="1" applyFont="1" applyBorder="1" applyAlignment="1">
      <alignment horizontal="center"/>
      <protection/>
    </xf>
    <xf numFmtId="0" fontId="2" fillId="0" borderId="13" xfId="55" applyFont="1" applyFill="1" applyBorder="1" applyAlignment="1">
      <alignment horizontal="left" vertical="center"/>
      <protection/>
    </xf>
    <xf numFmtId="0" fontId="2" fillId="0" borderId="13" xfId="55" applyFont="1" applyFill="1" applyBorder="1" applyAlignment="1">
      <alignment horizontal="center" vertical="center"/>
      <protection/>
    </xf>
    <xf numFmtId="4" fontId="2" fillId="0" borderId="13" xfId="55" applyNumberFormat="1" applyFont="1" applyFill="1" applyBorder="1" applyAlignment="1">
      <alignment horizontal="right" vertical="center"/>
      <protection/>
    </xf>
    <xf numFmtId="9" fontId="2" fillId="0" borderId="13" xfId="55" applyNumberFormat="1" applyFont="1" applyFill="1" applyBorder="1" applyAlignment="1">
      <alignment horizontal="center"/>
      <protection/>
    </xf>
    <xf numFmtId="4" fontId="2" fillId="0" borderId="13" xfId="55" applyNumberFormat="1" applyFont="1" applyFill="1" applyBorder="1" applyAlignment="1">
      <alignment horizontal="right"/>
      <protection/>
    </xf>
    <xf numFmtId="0" fontId="1" fillId="0" borderId="10" xfId="55" applyBorder="1" applyAlignment="1">
      <alignment horizontal="center"/>
      <protection/>
    </xf>
    <xf numFmtId="0" fontId="1" fillId="0" borderId="0" xfId="55" applyBorder="1" applyAlignment="1">
      <alignment horizontal="center"/>
      <protection/>
    </xf>
    <xf numFmtId="3" fontId="0" fillId="0" borderId="10" xfId="55" applyNumberFormat="1" applyFont="1" applyFill="1" applyBorder="1" applyAlignment="1">
      <alignment horizontal="center"/>
      <protection/>
    </xf>
    <xf numFmtId="3" fontId="1" fillId="0" borderId="10" xfId="55" applyNumberFormat="1" applyBorder="1" applyAlignment="1">
      <alignment horizontal="right"/>
      <protection/>
    </xf>
    <xf numFmtId="0" fontId="0" fillId="0" borderId="10" xfId="55" applyFont="1" applyFill="1" applyBorder="1" applyAlignment="1">
      <alignment horizontal="center"/>
      <protection/>
    </xf>
    <xf numFmtId="0" fontId="1" fillId="0" borderId="10" xfId="55" applyFont="1" applyFill="1" applyBorder="1" applyAlignment="1">
      <alignment horizontal="center"/>
      <protection/>
    </xf>
    <xf numFmtId="0" fontId="29" fillId="0" borderId="0" xfId="55" applyFont="1">
      <alignment/>
      <protection/>
    </xf>
    <xf numFmtId="166" fontId="2" fillId="0" borderId="13" xfId="55" applyNumberFormat="1" applyFont="1" applyBorder="1" applyAlignment="1">
      <alignment horizontal="center" vertical="center"/>
      <protection/>
    </xf>
    <xf numFmtId="4" fontId="2" fillId="0" borderId="13" xfId="55" applyNumberFormat="1" applyFont="1" applyBorder="1" applyAlignment="1">
      <alignment horizontal="center" vertical="center"/>
      <protection/>
    </xf>
    <xf numFmtId="9" fontId="2" fillId="0" borderId="13" xfId="55" applyNumberFormat="1" applyFont="1" applyBorder="1" applyAlignment="1">
      <alignment horizontal="center" vertical="center"/>
      <protection/>
    </xf>
    <xf numFmtId="4" fontId="2" fillId="0" borderId="10" xfId="55" applyNumberFormat="1" applyFont="1" applyFill="1" applyBorder="1" applyAlignment="1">
      <alignment horizontal="right"/>
      <protection/>
    </xf>
    <xf numFmtId="166" fontId="2" fillId="0" borderId="10" xfId="55" applyNumberFormat="1" applyFont="1" applyFill="1" applyBorder="1" applyAlignment="1">
      <alignment horizontal="center" vertical="center"/>
      <protection/>
    </xf>
    <xf numFmtId="0" fontId="2" fillId="0" borderId="10" xfId="55" applyFont="1" applyFill="1" applyBorder="1" applyAlignment="1">
      <alignment horizontal="left" vertical="center" wrapText="1"/>
      <protection/>
    </xf>
    <xf numFmtId="4" fontId="1" fillId="0" borderId="10" xfId="55" applyNumberFormat="1" applyBorder="1">
      <alignment/>
      <protection/>
    </xf>
    <xf numFmtId="0" fontId="1" fillId="0" borderId="0" xfId="55" applyFont="1" applyBorder="1">
      <alignment/>
      <protection/>
    </xf>
    <xf numFmtId="4" fontId="29" fillId="0" borderId="13" xfId="55" applyNumberFormat="1" applyFont="1" applyBorder="1" applyAlignment="1">
      <alignment horizontal="center" vertical="center"/>
      <protection/>
    </xf>
    <xf numFmtId="0" fontId="1" fillId="0" borderId="10" xfId="55" applyFont="1" applyBorder="1">
      <alignment/>
      <protection/>
    </xf>
    <xf numFmtId="4" fontId="1" fillId="0" borderId="0" xfId="55" applyNumberFormat="1" applyFill="1" applyBorder="1" applyAlignment="1">
      <alignment horizontal="right"/>
      <protection/>
    </xf>
    <xf numFmtId="3" fontId="1" fillId="0" borderId="10" xfId="55" applyNumberFormat="1" applyFont="1" applyFill="1" applyBorder="1" applyAlignment="1">
      <alignment horizontal="right"/>
      <protection/>
    </xf>
    <xf numFmtId="0" fontId="2" fillId="0" borderId="13" xfId="55" applyFont="1" applyFill="1" applyBorder="1" applyAlignment="1">
      <alignment horizontal="left" vertical="center" wrapText="1"/>
      <protection/>
    </xf>
    <xf numFmtId="2" fontId="2" fillId="0" borderId="13" xfId="55" applyNumberFormat="1" applyFont="1" applyFill="1" applyBorder="1" applyAlignment="1">
      <alignment horizontal="center" vertical="center"/>
      <protection/>
    </xf>
    <xf numFmtId="0" fontId="2" fillId="36" borderId="13" xfId="55" applyFont="1" applyFill="1" applyBorder="1" applyAlignment="1">
      <alignment horizontal="center" vertical="center"/>
      <protection/>
    </xf>
    <xf numFmtId="2" fontId="2" fillId="0" borderId="13" xfId="55" applyNumberFormat="1" applyFont="1" applyBorder="1" applyAlignment="1">
      <alignment horizontal="center" vertical="center"/>
      <protection/>
    </xf>
    <xf numFmtId="0" fontId="2" fillId="36" borderId="13" xfId="55" applyFont="1" applyFill="1" applyBorder="1" applyAlignment="1">
      <alignment horizontal="center" vertical="center" wrapText="1"/>
      <protection/>
    </xf>
    <xf numFmtId="0" fontId="1" fillId="0" borderId="0" xfId="55" applyFill="1" applyBorder="1" applyAlignment="1">
      <alignment horizontal="center"/>
      <protection/>
    </xf>
    <xf numFmtId="4" fontId="1" fillId="0" borderId="0" xfId="55" applyNumberFormat="1" applyAlignment="1">
      <alignment horizontal="right"/>
      <protection/>
    </xf>
    <xf numFmtId="0" fontId="2" fillId="0" borderId="10" xfId="55" applyFont="1" applyFill="1" applyBorder="1" applyAlignment="1">
      <alignment horizontal="center"/>
      <protection/>
    </xf>
    <xf numFmtId="3" fontId="12" fillId="0" borderId="10" xfId="0" applyNumberFormat="1" applyFont="1" applyBorder="1" applyAlignment="1">
      <alignment horizontal="center" vertical="center" wrapText="1"/>
    </xf>
    <xf numFmtId="4" fontId="27" fillId="34" borderId="10" xfId="0" applyNumberFormat="1" applyFont="1" applyFill="1" applyBorder="1" applyAlignment="1">
      <alignment horizontal="center" vertical="center"/>
    </xf>
    <xf numFmtId="0" fontId="31" fillId="0" borderId="10" xfId="0" applyFont="1" applyBorder="1" applyAlignment="1">
      <alignment horizontal="center" vertical="center" wrapText="1"/>
    </xf>
    <xf numFmtId="0" fontId="0" fillId="36" borderId="0" xfId="0" applyFont="1" applyFill="1" applyBorder="1" applyAlignment="1">
      <alignment horizontal="left" wrapText="1"/>
    </xf>
    <xf numFmtId="0" fontId="0" fillId="0" borderId="10" xfId="0" applyFill="1" applyBorder="1" applyAlignment="1">
      <alignment horizontal="center"/>
    </xf>
    <xf numFmtId="0" fontId="9" fillId="0" borderId="0" xfId="0" applyFont="1" applyFill="1" applyAlignment="1">
      <alignment/>
    </xf>
    <xf numFmtId="0" fontId="0" fillId="0" borderId="0" xfId="0" applyFont="1" applyFill="1" applyBorder="1" applyAlignment="1">
      <alignment horizontal="left" vertical="top"/>
    </xf>
    <xf numFmtId="0" fontId="5" fillId="0" borderId="0" xfId="0" applyFont="1" applyFill="1" applyAlignment="1">
      <alignment/>
    </xf>
    <xf numFmtId="0" fontId="0" fillId="0" borderId="10" xfId="0" applyFont="1" applyFill="1" applyBorder="1" applyAlignment="1">
      <alignment vertical="center" wrapText="1"/>
    </xf>
    <xf numFmtId="0" fontId="5" fillId="36" borderId="10" xfId="0" applyFont="1" applyFill="1" applyBorder="1" applyAlignment="1">
      <alignment horizontal="center" vertical="center"/>
    </xf>
    <xf numFmtId="0" fontId="0" fillId="0" borderId="0" xfId="0" applyFill="1" applyAlignment="1">
      <alignment/>
    </xf>
    <xf numFmtId="4" fontId="16" fillId="0" borderId="0" xfId="0" applyNumberFormat="1" applyFont="1" applyFill="1" applyAlignment="1">
      <alignment wrapText="1"/>
    </xf>
    <xf numFmtId="4" fontId="0" fillId="0" borderId="0" xfId="0" applyNumberFormat="1" applyFill="1" applyAlignment="1">
      <alignment wrapText="1"/>
    </xf>
    <xf numFmtId="0" fontId="0" fillId="0" borderId="10" xfId="0" applyFont="1" applyFill="1" applyBorder="1" applyAlignment="1">
      <alignment horizontal="left" wrapText="1"/>
    </xf>
    <xf numFmtId="4" fontId="18" fillId="0" borderId="10" xfId="0" applyNumberFormat="1" applyFont="1" applyFill="1" applyBorder="1" applyAlignment="1">
      <alignment horizontal="center" vertical="center"/>
    </xf>
    <xf numFmtId="0" fontId="0" fillId="0" borderId="10" xfId="0" applyFont="1" applyFill="1" applyBorder="1" applyAlignment="1">
      <alignment horizontal="center"/>
    </xf>
    <xf numFmtId="4" fontId="0"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4" fontId="16" fillId="0" borderId="10" xfId="0" applyNumberFormat="1" applyFont="1" applyFill="1" applyBorder="1" applyAlignment="1">
      <alignment horizontal="left" vertical="center"/>
    </xf>
    <xf numFmtId="4" fontId="16" fillId="0" borderId="10" xfId="0" applyNumberFormat="1" applyFont="1" applyFill="1" applyBorder="1" applyAlignment="1">
      <alignment horizontal="center" vertical="center"/>
    </xf>
    <xf numFmtId="1" fontId="16" fillId="0" borderId="10" xfId="0"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wrapText="1"/>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wrapText="1"/>
    </xf>
    <xf numFmtId="0" fontId="15" fillId="0" borderId="10" xfId="0" applyFont="1" applyFill="1" applyBorder="1" applyAlignment="1">
      <alignment wrapText="1"/>
    </xf>
    <xf numFmtId="0" fontId="0" fillId="0" borderId="0" xfId="0" applyFont="1" applyFill="1" applyAlignment="1">
      <alignment horizontal="center" vertical="center"/>
    </xf>
    <xf numFmtId="4" fontId="5" fillId="0" borderId="10" xfId="0" applyNumberFormat="1" applyFont="1" applyFill="1" applyBorder="1" applyAlignment="1">
      <alignment/>
    </xf>
    <xf numFmtId="0" fontId="0" fillId="0" borderId="0" xfId="0" applyFont="1" applyFill="1" applyAlignment="1">
      <alignment horizontal="left" vertical="top" wrapText="1"/>
    </xf>
    <xf numFmtId="4" fontId="6" fillId="0" borderId="0" xfId="0" applyNumberFormat="1" applyFont="1" applyFill="1" applyAlignment="1">
      <alignment horizontal="right"/>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xf>
    <xf numFmtId="2" fontId="0" fillId="0" borderId="10" xfId="0" applyNumberFormat="1" applyFont="1" applyFill="1" applyBorder="1" applyAlignment="1">
      <alignment horizontal="center" vertical="center"/>
    </xf>
    <xf numFmtId="4" fontId="0" fillId="0" borderId="16" xfId="0" applyNumberFormat="1" applyFont="1" applyBorder="1" applyAlignment="1">
      <alignment vertical="center"/>
    </xf>
    <xf numFmtId="4" fontId="0" fillId="0" borderId="11" xfId="0" applyNumberFormat="1" applyFont="1" applyBorder="1" applyAlignment="1">
      <alignment vertical="center"/>
    </xf>
    <xf numFmtId="9" fontId="0" fillId="0" borderId="22" xfId="0" applyNumberFormat="1" applyBorder="1" applyAlignment="1">
      <alignment/>
    </xf>
    <xf numFmtId="0" fontId="0" fillId="0" borderId="23" xfId="0" applyBorder="1" applyAlignment="1">
      <alignment/>
    </xf>
    <xf numFmtId="0" fontId="0" fillId="0" borderId="10" xfId="0" applyFont="1" applyFill="1" applyBorder="1" applyAlignment="1">
      <alignment horizontal="center" vertical="center" wrapText="1"/>
    </xf>
    <xf numFmtId="0" fontId="4" fillId="0" borderId="10" xfId="0" applyFont="1" applyBorder="1" applyAlignment="1">
      <alignment horizontal="left" vertical="top" wrapText="1"/>
    </xf>
    <xf numFmtId="0" fontId="0" fillId="0" borderId="10" xfId="0" applyBorder="1" applyAlignment="1">
      <alignment horizontal="center"/>
    </xf>
    <xf numFmtId="0" fontId="7" fillId="36" borderId="10" xfId="0" applyFont="1" applyFill="1" applyBorder="1" applyAlignment="1">
      <alignment horizontal="right"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 fontId="5" fillId="0" borderId="0" xfId="0" applyNumberFormat="1" applyFont="1" applyBorder="1" applyAlignment="1">
      <alignment vertical="top"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5" fillId="0" borderId="10" xfId="0" applyFont="1" applyBorder="1" applyAlignment="1">
      <alignment horizontal="center"/>
    </xf>
    <xf numFmtId="0" fontId="5" fillId="0" borderId="0" xfId="0" applyFont="1" applyBorder="1" applyAlignment="1">
      <alignment horizontal="center"/>
    </xf>
    <xf numFmtId="4" fontId="6" fillId="0" borderId="0" xfId="0" applyNumberFormat="1" applyFont="1" applyBorder="1" applyAlignment="1">
      <alignment horizontal="center"/>
    </xf>
    <xf numFmtId="0" fontId="4" fillId="0" borderId="10" xfId="0" applyFont="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10" fillId="0" borderId="10" xfId="0" applyFont="1" applyBorder="1" applyAlignment="1">
      <alignment vertical="center" wrapText="1"/>
    </xf>
    <xf numFmtId="0" fontId="7" fillId="0" borderId="1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6" xfId="0" applyFont="1" applyBorder="1" applyAlignment="1">
      <alignment horizontal="lef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10" xfId="0" applyFill="1" applyBorder="1" applyAlignment="1">
      <alignment horizontal="center"/>
    </xf>
    <xf numFmtId="0" fontId="5" fillId="0" borderId="0" xfId="0" applyFont="1" applyFill="1" applyBorder="1" applyAlignment="1">
      <alignment horizontal="left" wrapText="1"/>
    </xf>
    <xf numFmtId="0" fontId="3" fillId="0" borderId="13" xfId="0" applyFont="1" applyBorder="1" applyAlignment="1">
      <alignment horizontal="left" vertical="center" wrapText="1"/>
    </xf>
    <xf numFmtId="0" fontId="4" fillId="0" borderId="10" xfId="0" applyFont="1" applyBorder="1" applyAlignment="1">
      <alignment horizontal="left" vertical="center"/>
    </xf>
    <xf numFmtId="0" fontId="5" fillId="0" borderId="0" xfId="0" applyFont="1" applyBorder="1" applyAlignment="1">
      <alignment wrapText="1"/>
    </xf>
    <xf numFmtId="0" fontId="3" fillId="0" borderId="21" xfId="0" applyFont="1" applyBorder="1" applyAlignment="1">
      <alignment horizontal="left" vertical="center" wrapText="1"/>
    </xf>
    <xf numFmtId="0" fontId="4" fillId="0" borderId="22" xfId="0" applyFont="1" applyBorder="1" applyAlignment="1">
      <alignment horizontal="center" vertical="center"/>
    </xf>
    <xf numFmtId="0" fontId="3" fillId="0" borderId="22" xfId="0" applyFont="1" applyBorder="1" applyAlignment="1">
      <alignment horizontal="left" vertical="center" wrapText="1"/>
    </xf>
    <xf numFmtId="0" fontId="3" fillId="0" borderId="22" xfId="0" applyFont="1" applyBorder="1" applyAlignment="1">
      <alignment vertical="center" wrapText="1"/>
    </xf>
    <xf numFmtId="0" fontId="3" fillId="0" borderId="21" xfId="0" applyFont="1" applyBorder="1" applyAlignment="1">
      <alignment vertical="center" wrapText="1"/>
    </xf>
    <xf numFmtId="0" fontId="4" fillId="0" borderId="13" xfId="0" applyFont="1" applyBorder="1" applyAlignment="1">
      <alignment horizontal="center" vertical="center"/>
    </xf>
    <xf numFmtId="0" fontId="3" fillId="0" borderId="10" xfId="0" applyFont="1" applyFill="1" applyBorder="1" applyAlignment="1">
      <alignment horizontal="center" vertical="center"/>
    </xf>
    <xf numFmtId="0" fontId="5" fillId="0" borderId="0" xfId="0" applyFont="1" applyFill="1" applyBorder="1" applyAlignment="1">
      <alignment wrapText="1"/>
    </xf>
    <xf numFmtId="0" fontId="5" fillId="0" borderId="0" xfId="0" applyFont="1" applyBorder="1" applyAlignment="1">
      <alignment vertical="top" wrapText="1"/>
    </xf>
    <xf numFmtId="0" fontId="4" fillId="0" borderId="10" xfId="0" applyFont="1" applyBorder="1" applyAlignment="1">
      <alignment vertical="center" wrapText="1"/>
    </xf>
    <xf numFmtId="0" fontId="0" fillId="0" borderId="0" xfId="0" applyBorder="1" applyAlignment="1">
      <alignment horizontal="center" wrapText="1"/>
    </xf>
    <xf numFmtId="0" fontId="12"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36"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16"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xf>
    <xf numFmtId="4" fontId="5" fillId="0" borderId="10" xfId="0" applyNumberFormat="1" applyFont="1" applyFill="1" applyBorder="1" applyAlignment="1">
      <alignment vertical="center" wrapText="1"/>
    </xf>
    <xf numFmtId="4" fontId="19" fillId="0" borderId="15" xfId="0" applyNumberFormat="1" applyFont="1" applyFill="1" applyBorder="1" applyAlignment="1">
      <alignment vertical="center" wrapText="1"/>
    </xf>
    <xf numFmtId="0" fontId="14" fillId="0" borderId="10" xfId="0" applyFont="1" applyFill="1" applyBorder="1" applyAlignment="1">
      <alignment horizontal="center" vertical="center"/>
    </xf>
    <xf numFmtId="0" fontId="5" fillId="0" borderId="10" xfId="0" applyFont="1" applyFill="1" applyBorder="1" applyAlignment="1">
      <alignment vertical="center" wrapText="1"/>
    </xf>
    <xf numFmtId="0" fontId="7"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22" fillId="0" borderId="10" xfId="0" applyFont="1" applyFill="1" applyBorder="1" applyAlignment="1">
      <alignment horizontal="center" vertical="center"/>
    </xf>
    <xf numFmtId="0" fontId="14" fillId="0" borderId="0" xfId="0" applyFont="1" applyBorder="1" applyAlignment="1">
      <alignment/>
    </xf>
    <xf numFmtId="0" fontId="0" fillId="0" borderId="11" xfId="0" applyFont="1" applyBorder="1" applyAlignment="1">
      <alignment horizontal="center" vertical="center"/>
    </xf>
    <xf numFmtId="0" fontId="19" fillId="0" borderId="0" xfId="0" applyFont="1" applyBorder="1" applyAlignment="1">
      <alignment wrapText="1"/>
    </xf>
    <xf numFmtId="0" fontId="3" fillId="0" borderId="10" xfId="0" applyFont="1" applyBorder="1" applyAlignment="1">
      <alignment horizontal="center" vertical="center"/>
    </xf>
    <xf numFmtId="0" fontId="0" fillId="0" borderId="10" xfId="0" applyFont="1" applyBorder="1" applyAlignment="1">
      <alignment vertical="center" wrapText="1"/>
    </xf>
    <xf numFmtId="0" fontId="5" fillId="0" borderId="16" xfId="56" applyFont="1" applyFill="1" applyBorder="1" applyAlignment="1">
      <alignment horizontal="center" vertical="center" wrapText="1"/>
      <protection/>
    </xf>
    <xf numFmtId="0" fontId="7" fillId="0" borderId="22" xfId="56" applyFont="1" applyFill="1" applyBorder="1" applyAlignment="1">
      <alignment horizontal="left" vertical="center" wrapText="1"/>
      <protection/>
    </xf>
    <xf numFmtId="0" fontId="5" fillId="0" borderId="10" xfId="56" applyFont="1" applyFill="1" applyBorder="1" applyAlignment="1">
      <alignment horizontal="center" vertical="center" wrapText="1"/>
      <protection/>
    </xf>
    <xf numFmtId="0" fontId="0" fillId="0" borderId="0" xfId="56" applyFont="1" applyBorder="1" applyAlignment="1">
      <alignment horizontal="left" vertical="center" wrapText="1"/>
      <protection/>
    </xf>
    <xf numFmtId="0" fontId="12" fillId="0" borderId="0" xfId="56" applyFont="1" applyFill="1" applyBorder="1" applyAlignment="1">
      <alignment horizontal="center" vertical="center" wrapText="1"/>
      <protection/>
    </xf>
    <xf numFmtId="0" fontId="4" fillId="0" borderId="10" xfId="0" applyFont="1" applyBorder="1" applyAlignment="1">
      <alignment horizontal="center" vertical="center" wrapText="1"/>
    </xf>
    <xf numFmtId="0" fontId="5" fillId="0" borderId="0" xfId="0" applyFont="1" applyBorder="1" applyAlignment="1">
      <alignment horizontal="left" wrapText="1"/>
    </xf>
    <xf numFmtId="0" fontId="0" fillId="0" borderId="10" xfId="55" applyFont="1" applyBorder="1" applyAlignment="1">
      <alignment horizontal="center" vertical="center" wrapText="1"/>
      <protection/>
    </xf>
    <xf numFmtId="0" fontId="5" fillId="0" borderId="10" xfId="55" applyFont="1" applyBorder="1" applyAlignment="1">
      <alignment horizontal="left" vertical="center" wrapText="1"/>
      <protection/>
    </xf>
    <xf numFmtId="0" fontId="27" fillId="34" borderId="10" xfId="0" applyFont="1" applyFill="1" applyBorder="1" applyAlignment="1">
      <alignment horizontal="right"/>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 fillId="0" borderId="10" xfId="55" applyFont="1" applyFill="1" applyBorder="1" applyAlignment="1">
      <alignment horizontal="center" vertical="center"/>
      <protection/>
    </xf>
    <xf numFmtId="0" fontId="5" fillId="0" borderId="10" xfId="55" applyFont="1" applyBorder="1" applyAlignment="1">
      <alignment vertical="center"/>
      <protection/>
    </xf>
    <xf numFmtId="0" fontId="0" fillId="0" borderId="10" xfId="55" applyFont="1" applyBorder="1" applyAlignment="1">
      <alignment vertical="center" wrapText="1"/>
      <protection/>
    </xf>
    <xf numFmtId="0" fontId="27" fillId="0" borderId="10" xfId="55" applyFont="1" applyBorder="1" applyAlignment="1">
      <alignment horizontal="right"/>
      <protection/>
    </xf>
    <xf numFmtId="0" fontId="5" fillId="0" borderId="10" xfId="55" applyFont="1" applyBorder="1" applyAlignment="1">
      <alignment vertical="top"/>
      <protection/>
    </xf>
    <xf numFmtId="0" fontId="2" fillId="36" borderId="10" xfId="55" applyFont="1" applyFill="1" applyBorder="1" applyAlignment="1">
      <alignment horizontal="center" vertical="center"/>
      <protection/>
    </xf>
    <xf numFmtId="0" fontId="1" fillId="0" borderId="11" xfId="55" applyFont="1" applyBorder="1" applyAlignment="1">
      <alignment horizontal="center" vertical="center"/>
      <protection/>
    </xf>
    <xf numFmtId="0" fontId="27" fillId="0" borderId="10" xfId="55" applyFont="1" applyFill="1" applyBorder="1" applyAlignment="1">
      <alignment horizontal="left" vertical="center"/>
      <protection/>
    </xf>
    <xf numFmtId="0" fontId="0" fillId="0" borderId="10" xfId="55" applyFont="1" applyFill="1" applyBorder="1" applyAlignment="1">
      <alignment vertical="top" wrapText="1"/>
      <protection/>
    </xf>
    <xf numFmtId="0" fontId="27" fillId="0" borderId="10" xfId="55" applyFont="1" applyFill="1" applyBorder="1" applyAlignment="1">
      <alignment horizontal="right"/>
      <protection/>
    </xf>
    <xf numFmtId="0" fontId="27" fillId="0" borderId="10" xfId="55" applyFont="1" applyBorder="1" applyAlignment="1">
      <alignment horizontal="right" vertical="center"/>
      <protection/>
    </xf>
    <xf numFmtId="0" fontId="5" fillId="0" borderId="10" xfId="55" applyFont="1" applyFill="1" applyBorder="1" applyAlignment="1">
      <alignment vertical="center"/>
      <protection/>
    </xf>
    <xf numFmtId="0" fontId="5" fillId="0" borderId="10" xfId="55" applyFont="1" applyFill="1" applyBorder="1" applyAlignment="1">
      <alignment vertical="top" wrapText="1"/>
      <protection/>
    </xf>
    <xf numFmtId="0" fontId="0" fillId="0" borderId="10" xfId="55" applyFont="1" applyFill="1" applyBorder="1" applyAlignment="1">
      <alignment vertical="center" wrapText="1"/>
      <protection/>
    </xf>
    <xf numFmtId="0" fontId="0" fillId="0" borderId="10" xfId="55" applyFont="1" applyBorder="1" applyAlignment="1">
      <alignment vertical="top" wrapText="1"/>
      <protection/>
    </xf>
    <xf numFmtId="0" fontId="5" fillId="0" borderId="10" xfId="55" applyFont="1" applyBorder="1" applyAlignment="1">
      <alignment vertical="center" wrapText="1"/>
      <protection/>
    </xf>
    <xf numFmtId="0" fontId="0" fillId="0" borderId="13" xfId="55" applyFont="1" applyBorder="1" applyAlignment="1">
      <alignment vertical="center" wrapText="1"/>
      <protection/>
    </xf>
    <xf numFmtId="0" fontId="5" fillId="0" borderId="10" xfId="55" applyFont="1" applyFill="1" applyBorder="1" applyAlignment="1">
      <alignment vertical="top"/>
      <protection/>
    </xf>
    <xf numFmtId="0" fontId="5" fillId="0" borderId="10" xfId="55" applyFont="1" applyFill="1" applyBorder="1" applyAlignment="1">
      <alignment horizontal="left" vertical="center"/>
      <protection/>
    </xf>
    <xf numFmtId="0" fontId="5" fillId="0" borderId="10" xfId="55" applyFont="1" applyBorder="1" applyAlignment="1">
      <alignment vertical="top" wrapText="1"/>
      <protection/>
    </xf>
    <xf numFmtId="0" fontId="0" fillId="0" borderId="10" xfId="55" applyFont="1" applyBorder="1" applyAlignment="1">
      <alignment horizontal="left" vertical="center" wrapText="1"/>
      <protection/>
    </xf>
    <xf numFmtId="0" fontId="2" fillId="0" borderId="11" xfId="55" applyFont="1" applyBorder="1" applyAlignment="1">
      <alignment horizontal="center" vertical="center"/>
      <protection/>
    </xf>
    <xf numFmtId="0" fontId="27" fillId="0" borderId="10" xfId="55" applyFont="1" applyFill="1" applyBorder="1" applyAlignment="1">
      <alignment horizontal="left"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_BuiltIn_Neutralne"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3" xfId="55"/>
    <cellStyle name="Normalny 4" xfId="56"/>
    <cellStyle name="Obliczenia" xfId="57"/>
    <cellStyle name="Followed Hyperlink" xfId="58"/>
    <cellStyle name="Percent" xfId="59"/>
    <cellStyle name="Styl 1"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BL19"/>
  <sheetViews>
    <sheetView zoomScaleSheetLayoutView="100" zoomScalePageLayoutView="0" workbookViewId="0" topLeftCell="A1">
      <selection activeCell="J12" sqref="J12"/>
    </sheetView>
  </sheetViews>
  <sheetFormatPr defaultColWidth="9.140625" defaultRowHeight="12.75"/>
  <cols>
    <col min="1" max="1" width="5.421875" style="0" customWidth="1"/>
    <col min="2" max="2" width="23.7109375" style="0" customWidth="1"/>
    <col min="3" max="3" width="7.8515625" style="0" customWidth="1"/>
    <col min="4" max="4" width="7.7109375" style="0" customWidth="1"/>
    <col min="5" max="6" width="10.00390625" style="0" customWidth="1"/>
    <col min="7" max="7" width="11.421875" style="0" customWidth="1"/>
    <col min="8" max="9" width="10.57421875" style="0" customWidth="1"/>
    <col min="10" max="10" width="11.421875" style="0" customWidth="1"/>
    <col min="11" max="11" width="10.7109375" style="0" customWidth="1"/>
    <col min="12" max="12" width="19.57421875" style="0" customWidth="1"/>
    <col min="13" max="13" width="14.140625" style="0" customWidth="1"/>
  </cols>
  <sheetData>
    <row r="1" spans="1:12" ht="15">
      <c r="A1" s="1"/>
      <c r="B1" s="2" t="s">
        <v>464</v>
      </c>
      <c r="C1" s="1"/>
      <c r="D1" s="1"/>
      <c r="E1" s="1"/>
      <c r="F1" s="1"/>
      <c r="G1" s="1"/>
      <c r="H1" s="1"/>
      <c r="I1" s="1"/>
      <c r="J1" s="1"/>
      <c r="K1" s="1"/>
      <c r="L1" s="1"/>
    </row>
    <row r="2" spans="1:12" ht="15">
      <c r="A2" s="1"/>
      <c r="B2" s="2"/>
      <c r="C2" s="1"/>
      <c r="D2" s="1"/>
      <c r="E2" s="1"/>
      <c r="F2" s="1"/>
      <c r="G2" s="1"/>
      <c r="H2" s="1"/>
      <c r="I2" s="1"/>
      <c r="J2" s="1"/>
      <c r="K2" s="1"/>
      <c r="L2" s="1"/>
    </row>
    <row r="3" spans="1:13" ht="45.75" customHeight="1">
      <c r="A3" s="3" t="s">
        <v>0</v>
      </c>
      <c r="B3" s="3" t="s">
        <v>1</v>
      </c>
      <c r="C3" s="3" t="s">
        <v>2</v>
      </c>
      <c r="D3" s="4" t="s">
        <v>3</v>
      </c>
      <c r="E3" s="3" t="s">
        <v>4</v>
      </c>
      <c r="F3" s="3" t="s">
        <v>5</v>
      </c>
      <c r="G3" s="3" t="s">
        <v>6</v>
      </c>
      <c r="H3" s="3" t="s">
        <v>7</v>
      </c>
      <c r="I3" s="3" t="s">
        <v>8</v>
      </c>
      <c r="J3" s="3" t="s">
        <v>9</v>
      </c>
      <c r="K3" s="3" t="s">
        <v>10</v>
      </c>
      <c r="L3" s="3" t="s">
        <v>11</v>
      </c>
      <c r="M3" s="5" t="s">
        <v>12</v>
      </c>
    </row>
    <row r="4" spans="1:64" ht="12.75">
      <c r="A4" s="3">
        <v>1</v>
      </c>
      <c r="B4" s="3">
        <v>2</v>
      </c>
      <c r="C4" s="3">
        <v>3</v>
      </c>
      <c r="D4" s="4">
        <v>4</v>
      </c>
      <c r="E4" s="3">
        <v>5</v>
      </c>
      <c r="F4" s="3">
        <v>6</v>
      </c>
      <c r="G4" s="3">
        <v>7</v>
      </c>
      <c r="H4" s="3">
        <v>8</v>
      </c>
      <c r="I4" s="3">
        <v>9</v>
      </c>
      <c r="J4" s="3">
        <v>10</v>
      </c>
      <c r="K4" s="3">
        <v>11</v>
      </c>
      <c r="L4" s="3">
        <v>12</v>
      </c>
      <c r="M4" s="3">
        <v>13</v>
      </c>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14" ht="63" customHeight="1">
      <c r="A5" s="515">
        <v>1</v>
      </c>
      <c r="B5" s="512" t="s">
        <v>13</v>
      </c>
      <c r="C5" s="512"/>
      <c r="D5" s="512"/>
      <c r="E5" s="512"/>
      <c r="F5" s="512"/>
      <c r="G5" s="512"/>
      <c r="H5" s="512"/>
      <c r="I5" s="512"/>
      <c r="J5" s="512"/>
      <c r="K5" s="512"/>
      <c r="L5" s="512"/>
      <c r="M5" s="516"/>
      <c r="N5" s="9"/>
    </row>
    <row r="6" spans="1:14" ht="14.25">
      <c r="A6" s="515"/>
      <c r="B6" s="10" t="s">
        <v>14</v>
      </c>
      <c r="C6" s="11" t="s">
        <v>15</v>
      </c>
      <c r="D6" s="12">
        <v>450</v>
      </c>
      <c r="E6" s="13"/>
      <c r="F6" s="13"/>
      <c r="G6" s="14"/>
      <c r="H6" s="15">
        <v>0.08</v>
      </c>
      <c r="I6" s="14"/>
      <c r="J6" s="14"/>
      <c r="K6" s="16"/>
      <c r="L6" s="17"/>
      <c r="M6" s="516"/>
      <c r="N6" t="s">
        <v>16</v>
      </c>
    </row>
    <row r="7" spans="1:13" ht="75.75" customHeight="1">
      <c r="A7" s="515">
        <v>2</v>
      </c>
      <c r="B7" s="512" t="s">
        <v>17</v>
      </c>
      <c r="C7" s="512"/>
      <c r="D7" s="512"/>
      <c r="E7" s="512"/>
      <c r="F7" s="512"/>
      <c r="G7" s="512"/>
      <c r="H7" s="512"/>
      <c r="I7" s="512"/>
      <c r="J7" s="512"/>
      <c r="K7" s="512"/>
      <c r="L7" s="512"/>
      <c r="M7" s="513"/>
    </row>
    <row r="8" spans="1:13" ht="14.25">
      <c r="A8" s="515"/>
      <c r="B8" s="18" t="s">
        <v>18</v>
      </c>
      <c r="C8" s="19" t="s">
        <v>15</v>
      </c>
      <c r="D8" s="18">
        <v>450</v>
      </c>
      <c r="E8" s="20"/>
      <c r="F8" s="20"/>
      <c r="G8" s="14"/>
      <c r="H8" s="21">
        <v>0.08</v>
      </c>
      <c r="I8" s="14"/>
      <c r="J8" s="14"/>
      <c r="K8" s="16"/>
      <c r="L8" s="18"/>
      <c r="M8" s="513"/>
    </row>
    <row r="9" spans="1:13" ht="47.25" customHeight="1">
      <c r="A9" s="511">
        <v>3</v>
      </c>
      <c r="B9" s="512" t="s">
        <v>19</v>
      </c>
      <c r="C9" s="512"/>
      <c r="D9" s="512"/>
      <c r="E9" s="512"/>
      <c r="F9" s="512"/>
      <c r="G9" s="512"/>
      <c r="H9" s="512"/>
      <c r="I9" s="512"/>
      <c r="J9" s="512"/>
      <c r="K9" s="512"/>
      <c r="L9" s="512"/>
      <c r="M9" s="513"/>
    </row>
    <row r="10" spans="1:13" ht="24">
      <c r="A10" s="511"/>
      <c r="B10" s="18"/>
      <c r="C10" s="474" t="s">
        <v>470</v>
      </c>
      <c r="D10" s="12">
        <v>90</v>
      </c>
      <c r="E10" s="13"/>
      <c r="F10" s="13"/>
      <c r="G10" s="14"/>
      <c r="H10" s="14"/>
      <c r="I10" s="14"/>
      <c r="J10" s="14"/>
      <c r="K10" s="23"/>
      <c r="L10" s="24"/>
      <c r="M10" s="513"/>
    </row>
    <row r="11" spans="1:13" ht="110.25" customHeight="1">
      <c r="A11" s="511">
        <v>4</v>
      </c>
      <c r="B11" s="517" t="s">
        <v>471</v>
      </c>
      <c r="C11" s="518"/>
      <c r="D11" s="518"/>
      <c r="E11" s="518"/>
      <c r="F11" s="518"/>
      <c r="G11" s="518"/>
      <c r="H11" s="518"/>
      <c r="I11" s="518"/>
      <c r="J11" s="518"/>
      <c r="K11" s="518"/>
      <c r="L11" s="519"/>
      <c r="M11" s="513"/>
    </row>
    <row r="12" spans="1:13" ht="14.25">
      <c r="A12" s="511"/>
      <c r="B12" s="18"/>
      <c r="C12" s="11" t="s">
        <v>15</v>
      </c>
      <c r="D12" s="12">
        <v>60</v>
      </c>
      <c r="E12" s="13"/>
      <c r="F12" s="13"/>
      <c r="G12" s="14"/>
      <c r="H12" s="14"/>
      <c r="I12" s="14"/>
      <c r="J12" s="14"/>
      <c r="K12" s="23"/>
      <c r="L12" s="24"/>
      <c r="M12" s="513"/>
    </row>
    <row r="13" spans="1:12" ht="15">
      <c r="A13" s="514" t="s">
        <v>21</v>
      </c>
      <c r="B13" s="514"/>
      <c r="C13" s="514"/>
      <c r="D13" s="514"/>
      <c r="E13" s="514"/>
      <c r="F13" s="514"/>
      <c r="G13" s="25"/>
      <c r="H13" s="14" t="s">
        <v>22</v>
      </c>
      <c r="I13" s="25"/>
      <c r="J13" s="25"/>
      <c r="K13" s="26"/>
      <c r="L13" s="27"/>
    </row>
    <row r="14" spans="1:12" ht="12.75">
      <c r="A14" s="28"/>
      <c r="B14" s="28"/>
      <c r="C14" s="28"/>
      <c r="D14" s="28"/>
      <c r="E14" s="28"/>
      <c r="F14" s="28"/>
      <c r="G14" s="29"/>
      <c r="H14" s="29"/>
      <c r="I14" s="29"/>
      <c r="J14" s="29"/>
      <c r="K14" s="30"/>
      <c r="L14" s="31"/>
    </row>
    <row r="15" spans="1:11" ht="12.75">
      <c r="A15" s="32"/>
      <c r="B15" s="33"/>
      <c r="C15" s="34"/>
      <c r="D15" s="35"/>
      <c r="E15" s="35"/>
      <c r="F15" s="35"/>
      <c r="G15" s="35"/>
      <c r="H15" s="35"/>
      <c r="I15" s="35"/>
      <c r="J15" s="36"/>
      <c r="K15" s="37"/>
    </row>
    <row r="16" spans="1:11" ht="12.75">
      <c r="A16" s="37"/>
      <c r="B16" s="37"/>
      <c r="C16" s="34"/>
      <c r="D16" s="35"/>
      <c r="G16" s="35"/>
      <c r="H16" s="35"/>
      <c r="I16" s="35"/>
      <c r="J16" s="36"/>
      <c r="K16" s="37"/>
    </row>
    <row r="17" spans="1:11" ht="12.75">
      <c r="A17" s="37"/>
      <c r="B17" s="38" t="s">
        <v>23</v>
      </c>
      <c r="D17" s="35"/>
      <c r="E17" s="35"/>
      <c r="F17" s="35"/>
      <c r="G17" s="35"/>
      <c r="H17" s="35"/>
      <c r="I17" s="35"/>
      <c r="J17" s="36"/>
      <c r="K17" s="37"/>
    </row>
    <row r="18" spans="1:11" ht="12.75">
      <c r="A18" s="37"/>
      <c r="B18" s="39" t="s">
        <v>24</v>
      </c>
      <c r="C18" s="40"/>
      <c r="D18" s="35"/>
      <c r="E18" s="35"/>
      <c r="F18" s="35"/>
      <c r="G18" s="35"/>
      <c r="H18" s="35"/>
      <c r="I18" s="35"/>
      <c r="J18" s="36"/>
      <c r="K18" s="37"/>
    </row>
    <row r="19" spans="2:10" ht="12.75">
      <c r="B19" s="32"/>
      <c r="D19" s="41"/>
      <c r="E19" s="41"/>
      <c r="F19" s="41"/>
      <c r="G19" s="41"/>
      <c r="H19" s="41"/>
      <c r="I19" s="41"/>
      <c r="J19" s="7"/>
    </row>
    <row r="20" ht="15" customHeight="1"/>
  </sheetData>
  <sheetProtection selectLockedCells="1" selectUnlockedCells="1"/>
  <mergeCells count="13">
    <mergeCell ref="A11:A12"/>
    <mergeCell ref="B11:L11"/>
    <mergeCell ref="M11:M12"/>
    <mergeCell ref="A9:A10"/>
    <mergeCell ref="B9:L9"/>
    <mergeCell ref="M9:M10"/>
    <mergeCell ref="A13:F13"/>
    <mergeCell ref="A5:A6"/>
    <mergeCell ref="B5:L5"/>
    <mergeCell ref="M5:M6"/>
    <mergeCell ref="A7:A8"/>
    <mergeCell ref="B7:L7"/>
    <mergeCell ref="M7:M8"/>
  </mergeCells>
  <printOptions/>
  <pageMargins left="0.5902777777777778" right="0.39375" top="0.5902777777777777" bottom="0.39375" header="0.5118055555555555" footer="0.5118055555555555"/>
  <pageSetup horizontalDpi="300" verticalDpi="300" orientation="landscape" paperSize="9" r:id="rId1"/>
  <headerFooter alignWithMargins="0">
    <oddHeader>&amp;C&amp;"Arial,Pogrubiony"FORMULARZ CENOWY&amp;R&amp;"Arial,Pogrubiony"Załacznik nr 2 do SIWZ</oddHeader>
  </headerFooter>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rgb="FF92D050"/>
  </sheetPr>
  <dimension ref="A1:M19"/>
  <sheetViews>
    <sheetView zoomScalePageLayoutView="0" workbookViewId="0" topLeftCell="A1">
      <selection activeCell="G8" sqref="G8"/>
    </sheetView>
  </sheetViews>
  <sheetFormatPr defaultColWidth="9.140625" defaultRowHeight="12.75"/>
  <cols>
    <col min="1" max="1" width="4.7109375" style="0" customWidth="1"/>
    <col min="2" max="2" width="23.7109375" style="0" customWidth="1"/>
    <col min="3" max="3" width="6.28125" style="0" customWidth="1"/>
    <col min="4" max="4" width="6.7109375" style="0" customWidth="1"/>
    <col min="5" max="6" width="8.421875" style="0" customWidth="1"/>
    <col min="7" max="7" width="10.7109375" style="0" customWidth="1"/>
    <col min="8" max="8" width="8.28125" style="0" customWidth="1"/>
    <col min="9" max="9" width="12.28125" style="0" customWidth="1"/>
    <col min="10" max="11" width="11.28125" style="0" customWidth="1"/>
    <col min="12" max="12" width="19.140625" style="0" customWidth="1"/>
  </cols>
  <sheetData>
    <row r="1" spans="2:4" ht="12.75">
      <c r="B1" s="42" t="s">
        <v>118</v>
      </c>
      <c r="C1" s="42"/>
      <c r="D1" s="42"/>
    </row>
    <row r="2" spans="2:4" ht="12.75">
      <c r="B2" s="42"/>
      <c r="C2" s="42"/>
      <c r="D2" s="42"/>
    </row>
    <row r="3" spans="1:13" ht="48.75" customHeight="1">
      <c r="A3" s="3" t="s">
        <v>0</v>
      </c>
      <c r="B3" s="3" t="s">
        <v>1</v>
      </c>
      <c r="C3" s="3" t="s">
        <v>2</v>
      </c>
      <c r="D3" s="4" t="s">
        <v>3</v>
      </c>
      <c r="E3" s="3" t="s">
        <v>4</v>
      </c>
      <c r="F3" s="3" t="s">
        <v>5</v>
      </c>
      <c r="G3" s="3" t="s">
        <v>6</v>
      </c>
      <c r="H3" s="3" t="s">
        <v>7</v>
      </c>
      <c r="I3" s="3" t="s">
        <v>8</v>
      </c>
      <c r="J3" s="3" t="s">
        <v>9</v>
      </c>
      <c r="K3" s="3" t="s">
        <v>10</v>
      </c>
      <c r="L3" s="3" t="s">
        <v>11</v>
      </c>
      <c r="M3" s="5" t="s">
        <v>45</v>
      </c>
    </row>
    <row r="4" spans="1:13" ht="12.75">
      <c r="A4" s="3">
        <v>1</v>
      </c>
      <c r="B4" s="3">
        <v>2</v>
      </c>
      <c r="C4" s="3">
        <v>3</v>
      </c>
      <c r="D4" s="4">
        <v>4</v>
      </c>
      <c r="E4" s="3">
        <v>5</v>
      </c>
      <c r="F4" s="3">
        <v>6</v>
      </c>
      <c r="G4" s="3">
        <v>7</v>
      </c>
      <c r="H4" s="3">
        <v>8</v>
      </c>
      <c r="I4" s="3">
        <v>9</v>
      </c>
      <c r="J4" s="3">
        <v>10</v>
      </c>
      <c r="K4" s="3">
        <v>11</v>
      </c>
      <c r="L4" s="3">
        <v>12</v>
      </c>
      <c r="M4" s="3">
        <v>13</v>
      </c>
    </row>
    <row r="5" spans="1:13" ht="30.75" customHeight="1">
      <c r="A5" s="521" t="s">
        <v>26</v>
      </c>
      <c r="B5" s="554" t="s">
        <v>119</v>
      </c>
      <c r="C5" s="554"/>
      <c r="D5" s="554"/>
      <c r="E5" s="554"/>
      <c r="F5" s="554"/>
      <c r="G5" s="554"/>
      <c r="H5" s="554"/>
      <c r="I5" s="554"/>
      <c r="J5" s="554"/>
      <c r="K5" s="554"/>
      <c r="L5" s="554"/>
      <c r="M5" s="521"/>
    </row>
    <row r="6" spans="1:13" ht="14.25">
      <c r="A6" s="521"/>
      <c r="B6" s="10" t="s">
        <v>120</v>
      </c>
      <c r="C6" s="11" t="s">
        <v>121</v>
      </c>
      <c r="D6" s="12">
        <v>375</v>
      </c>
      <c r="E6" s="13"/>
      <c r="F6" s="17"/>
      <c r="G6" s="13"/>
      <c r="H6" s="164">
        <v>0.08</v>
      </c>
      <c r="I6" s="17"/>
      <c r="J6" s="13">
        <f>PRODUCT(G6*1.08)</f>
        <v>0</v>
      </c>
      <c r="K6" s="17"/>
      <c r="L6" s="17"/>
      <c r="M6" s="521"/>
    </row>
    <row r="7" spans="1:13" ht="15" customHeight="1">
      <c r="A7" s="521" t="s">
        <v>72</v>
      </c>
      <c r="B7" s="522" t="s">
        <v>122</v>
      </c>
      <c r="C7" s="522"/>
      <c r="D7" s="522"/>
      <c r="E7" s="522"/>
      <c r="F7" s="522"/>
      <c r="G7" s="522"/>
      <c r="H7" s="522"/>
      <c r="I7" s="522"/>
      <c r="J7" s="522"/>
      <c r="K7" s="522"/>
      <c r="L7" s="522"/>
      <c r="M7" s="521"/>
    </row>
    <row r="8" spans="1:13" ht="14.25">
      <c r="A8" s="521"/>
      <c r="B8" s="10" t="s">
        <v>123</v>
      </c>
      <c r="C8" s="11" t="s">
        <v>121</v>
      </c>
      <c r="D8" s="12">
        <v>500</v>
      </c>
      <c r="E8" s="13"/>
      <c r="F8" s="17"/>
      <c r="G8" s="13"/>
      <c r="H8" s="164">
        <v>0.08</v>
      </c>
      <c r="I8" s="17"/>
      <c r="J8" s="13">
        <f>PRODUCT(G8*1.08)</f>
        <v>0</v>
      </c>
      <c r="K8" s="17"/>
      <c r="L8" s="17"/>
      <c r="M8" s="521"/>
    </row>
    <row r="9" spans="1:12" ht="15" customHeight="1">
      <c r="A9" s="531" t="s">
        <v>21</v>
      </c>
      <c r="B9" s="531"/>
      <c r="C9" s="531"/>
      <c r="D9" s="531"/>
      <c r="E9" s="531"/>
      <c r="F9" s="531"/>
      <c r="G9" s="25">
        <f>SUM(G6:G8)</f>
        <v>0</v>
      </c>
      <c r="H9" s="11" t="s">
        <v>22</v>
      </c>
      <c r="I9" s="17"/>
      <c r="J9" s="143">
        <f>SUM(J6:J8)</f>
        <v>0</v>
      </c>
      <c r="K9" s="47"/>
      <c r="L9" s="47"/>
    </row>
    <row r="10" spans="2:8" ht="12.75">
      <c r="B10" s="50"/>
      <c r="C10" s="7"/>
      <c r="D10" s="165"/>
      <c r="E10" s="106"/>
      <c r="F10" s="106"/>
      <c r="G10" s="106"/>
      <c r="H10" s="166"/>
    </row>
    <row r="11" spans="2:8" ht="12.75">
      <c r="B11" s="50"/>
      <c r="C11" s="7"/>
      <c r="D11" s="165"/>
      <c r="E11" s="106"/>
      <c r="F11" s="106"/>
      <c r="G11" s="106"/>
      <c r="H11" s="166"/>
    </row>
    <row r="12" spans="1:7" ht="12.75">
      <c r="A12" t="s">
        <v>124</v>
      </c>
      <c r="B12" s="50"/>
      <c r="C12" s="49"/>
      <c r="D12" s="41"/>
      <c r="E12" s="41"/>
      <c r="F12" s="41"/>
      <c r="G12" s="7"/>
    </row>
    <row r="13" spans="1:7" ht="12.75">
      <c r="A13" s="127" t="s">
        <v>125</v>
      </c>
      <c r="B13" s="50"/>
      <c r="C13" s="49"/>
      <c r="D13" s="41"/>
      <c r="E13" s="41"/>
      <c r="F13" s="41"/>
      <c r="G13" s="7"/>
    </row>
    <row r="14" spans="1:7" ht="12.75">
      <c r="A14" s="42"/>
      <c r="C14" s="49"/>
      <c r="D14" s="41"/>
      <c r="E14" s="41"/>
      <c r="F14" s="41"/>
      <c r="G14" s="7"/>
    </row>
    <row r="15" spans="2:7" ht="12.75">
      <c r="B15" s="124" t="s">
        <v>23</v>
      </c>
      <c r="C15" s="49"/>
      <c r="D15" s="41"/>
      <c r="E15" s="41"/>
      <c r="F15" s="41"/>
      <c r="G15" s="7"/>
    </row>
    <row r="16" spans="1:9" ht="12.75">
      <c r="A16" s="51"/>
      <c r="B16" s="153" t="s">
        <v>24</v>
      </c>
      <c r="C16" s="51"/>
      <c r="D16" s="51"/>
      <c r="E16" s="555"/>
      <c r="F16" s="555"/>
      <c r="G16" s="555"/>
      <c r="H16" s="555"/>
      <c r="I16" s="555"/>
    </row>
    <row r="17" spans="2:9" ht="12.75">
      <c r="B17" s="50"/>
      <c r="C17" s="49"/>
      <c r="D17" s="41"/>
      <c r="E17" s="35"/>
      <c r="F17" s="525"/>
      <c r="G17" s="525"/>
      <c r="H17" s="525"/>
      <c r="I17" s="525"/>
    </row>
    <row r="18" spans="3:7" ht="12.75">
      <c r="C18" s="49"/>
      <c r="D18" s="41"/>
      <c r="E18" s="41"/>
      <c r="F18" s="41"/>
      <c r="G18" s="7"/>
    </row>
    <row r="19" spans="1:9" ht="12.75">
      <c r="A19" s="553"/>
      <c r="B19" s="553"/>
      <c r="C19" s="553"/>
      <c r="D19" s="553"/>
      <c r="E19" s="553"/>
      <c r="F19" s="553"/>
      <c r="G19" s="553"/>
      <c r="H19" s="553"/>
      <c r="I19" s="553"/>
    </row>
  </sheetData>
  <sheetProtection selectLockedCells="1" selectUnlockedCells="1"/>
  <mergeCells count="10">
    <mergeCell ref="F17:I17"/>
    <mergeCell ref="A19:I19"/>
    <mergeCell ref="A5:A6"/>
    <mergeCell ref="B5:L5"/>
    <mergeCell ref="M5:M6"/>
    <mergeCell ref="A7:A8"/>
    <mergeCell ref="B7:L7"/>
    <mergeCell ref="M7:M8"/>
    <mergeCell ref="A9:F9"/>
    <mergeCell ref="E16:I16"/>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2:M18"/>
  <sheetViews>
    <sheetView zoomScalePageLayoutView="0" workbookViewId="0" topLeftCell="A1">
      <selection activeCell="E7" sqref="E7"/>
    </sheetView>
  </sheetViews>
  <sheetFormatPr defaultColWidth="9.140625" defaultRowHeight="12.75"/>
  <cols>
    <col min="1" max="1" width="5.8515625" style="110" customWidth="1"/>
    <col min="2" max="2" width="51.7109375" style="110" customWidth="1"/>
    <col min="3" max="3" width="6.28125" style="110" customWidth="1"/>
    <col min="4" max="4" width="7.7109375" style="110" customWidth="1"/>
    <col min="5" max="5" width="10.00390625" style="110" customWidth="1"/>
    <col min="6" max="6" width="12.28125" style="110" customWidth="1"/>
    <col min="7" max="7" width="12.7109375" style="110" customWidth="1"/>
    <col min="8" max="8" width="8.00390625" style="110" customWidth="1"/>
    <col min="9" max="9" width="10.7109375" style="110" customWidth="1"/>
    <col min="10" max="10" width="12.140625" style="110" customWidth="1"/>
    <col min="11" max="11" width="11.7109375" style="110" customWidth="1"/>
    <col min="12" max="12" width="13.28125" style="110" customWidth="1"/>
    <col min="13" max="16384" width="9.140625" style="110" customWidth="1"/>
  </cols>
  <sheetData>
    <row r="2" spans="1:10" ht="12.75">
      <c r="A2" s="111"/>
      <c r="B2" s="112" t="s">
        <v>126</v>
      </c>
      <c r="C2" s="111"/>
      <c r="D2" s="111"/>
      <c r="E2" s="111"/>
      <c r="F2" s="111"/>
      <c r="G2" s="111"/>
      <c r="H2" s="111"/>
      <c r="I2" s="111"/>
      <c r="J2" s="111"/>
    </row>
    <row r="3" spans="1:10" ht="12.75">
      <c r="A3" s="111"/>
      <c r="B3" s="111"/>
      <c r="C3" s="111"/>
      <c r="D3" s="111"/>
      <c r="E3" s="111"/>
      <c r="F3" s="111"/>
      <c r="G3" s="111"/>
      <c r="H3" s="111"/>
      <c r="I3" s="111"/>
      <c r="J3" s="111"/>
    </row>
    <row r="4" spans="1:13" ht="48.75" customHeight="1">
      <c r="A4" s="3" t="s">
        <v>0</v>
      </c>
      <c r="B4" s="3" t="s">
        <v>1</v>
      </c>
      <c r="C4" s="3" t="s">
        <v>2</v>
      </c>
      <c r="D4" s="4" t="s">
        <v>3</v>
      </c>
      <c r="E4" s="3" t="s">
        <v>4</v>
      </c>
      <c r="F4" s="3" t="s">
        <v>5</v>
      </c>
      <c r="G4" s="3" t="s">
        <v>6</v>
      </c>
      <c r="H4" s="3" t="s">
        <v>7</v>
      </c>
      <c r="I4" s="3" t="s">
        <v>8</v>
      </c>
      <c r="J4" s="3" t="s">
        <v>9</v>
      </c>
      <c r="K4" s="3" t="s">
        <v>10</v>
      </c>
      <c r="L4" s="3" t="s">
        <v>11</v>
      </c>
      <c r="M4" s="5" t="s">
        <v>45</v>
      </c>
    </row>
    <row r="5" spans="1:13" ht="19.5" customHeight="1">
      <c r="A5" s="3">
        <v>1</v>
      </c>
      <c r="B5" s="3">
        <v>2</v>
      </c>
      <c r="C5" s="3">
        <v>3</v>
      </c>
      <c r="D5" s="4">
        <v>4</v>
      </c>
      <c r="E5" s="3">
        <v>5</v>
      </c>
      <c r="F5" s="3">
        <v>6</v>
      </c>
      <c r="G5" s="3">
        <v>7</v>
      </c>
      <c r="H5" s="3">
        <v>8</v>
      </c>
      <c r="I5" s="3">
        <v>9</v>
      </c>
      <c r="J5" s="3">
        <v>10</v>
      </c>
      <c r="K5" s="3">
        <v>11</v>
      </c>
      <c r="L5" s="3">
        <v>12</v>
      </c>
      <c r="M5" s="3">
        <v>13</v>
      </c>
    </row>
    <row r="6" spans="1:13" ht="59.25" customHeight="1">
      <c r="A6" s="511">
        <v>1</v>
      </c>
      <c r="B6" s="536" t="s">
        <v>127</v>
      </c>
      <c r="C6" s="536"/>
      <c r="D6" s="536"/>
      <c r="E6" s="536"/>
      <c r="F6" s="536"/>
      <c r="G6" s="536"/>
      <c r="H6" s="536"/>
      <c r="I6" s="536"/>
      <c r="J6" s="536"/>
      <c r="K6" s="536"/>
      <c r="L6" s="536"/>
      <c r="M6" s="537"/>
    </row>
    <row r="7" spans="1:13" ht="12.75">
      <c r="A7" s="511"/>
      <c r="B7" s="22"/>
      <c r="C7" s="22" t="s">
        <v>57</v>
      </c>
      <c r="D7" s="115">
        <v>2750</v>
      </c>
      <c r="E7" s="116"/>
      <c r="F7" s="117"/>
      <c r="G7" s="116">
        <f>E7*D7</f>
        <v>0</v>
      </c>
      <c r="H7" s="118"/>
      <c r="I7" s="113"/>
      <c r="J7" s="119"/>
      <c r="K7" s="117"/>
      <c r="L7" s="117"/>
      <c r="M7" s="537"/>
    </row>
    <row r="8" spans="1:12" ht="14.25" customHeight="1">
      <c r="A8" s="531" t="s">
        <v>128</v>
      </c>
      <c r="B8" s="531"/>
      <c r="C8" s="531"/>
      <c r="D8" s="531"/>
      <c r="E8" s="531"/>
      <c r="F8" s="531"/>
      <c r="G8" s="120">
        <f>G7</f>
        <v>0</v>
      </c>
      <c r="H8" s="121"/>
      <c r="I8" s="121"/>
      <c r="J8" s="22"/>
      <c r="K8" s="538"/>
      <c r="L8" s="538"/>
    </row>
    <row r="9" spans="1:10" ht="12.75">
      <c r="A9" s="111"/>
      <c r="B9" s="111"/>
      <c r="C9" s="122"/>
      <c r="D9" s="123"/>
      <c r="E9" s="123"/>
      <c r="F9" s="123"/>
      <c r="G9" s="111"/>
      <c r="H9" s="111"/>
      <c r="I9" s="111"/>
      <c r="J9" s="111"/>
    </row>
    <row r="10" spans="1:10" ht="12.75" customHeight="1">
      <c r="A10" s="111"/>
      <c r="B10" s="539"/>
      <c r="C10" s="539"/>
      <c r="D10" s="539"/>
      <c r="E10" s="539"/>
      <c r="F10" s="539"/>
      <c r="G10" s="539"/>
      <c r="H10" s="539"/>
      <c r="I10" s="539"/>
      <c r="J10" s="539"/>
    </row>
    <row r="11" spans="1:10" ht="12.75">
      <c r="A11" s="111"/>
      <c r="B11" s="111"/>
      <c r="C11" s="122"/>
      <c r="D11" s="123"/>
      <c r="E11" s="123"/>
      <c r="F11" s="123"/>
      <c r="G11" s="111"/>
      <c r="H11" s="111"/>
      <c r="I11" s="111"/>
      <c r="J11" s="111"/>
    </row>
    <row r="12" spans="1:10" ht="12.75">
      <c r="A12" s="111"/>
      <c r="B12" s="124" t="s">
        <v>23</v>
      </c>
      <c r="C12" s="122"/>
      <c r="D12" s="123"/>
      <c r="E12" s="123"/>
      <c r="F12" s="123"/>
      <c r="G12" s="111"/>
      <c r="H12" s="111"/>
      <c r="I12" s="111"/>
      <c r="J12" s="111"/>
    </row>
    <row r="13" spans="1:10" ht="12.75">
      <c r="A13" s="111"/>
      <c r="B13" s="153" t="s">
        <v>24</v>
      </c>
      <c r="C13" s="111"/>
      <c r="D13" s="123"/>
      <c r="E13" s="123"/>
      <c r="F13" s="123"/>
      <c r="G13" s="111"/>
      <c r="H13" s="111"/>
      <c r="I13" s="111"/>
      <c r="J13" s="111"/>
    </row>
    <row r="14" spans="1:10" ht="12.75">
      <c r="A14" s="111"/>
      <c r="B14" s="111"/>
      <c r="C14" s="111"/>
      <c r="D14" s="123"/>
      <c r="E14" s="123"/>
      <c r="F14" s="123"/>
      <c r="G14" s="125"/>
      <c r="H14" s="126"/>
      <c r="I14" s="127"/>
      <c r="J14" s="127"/>
    </row>
    <row r="15" spans="1:10" ht="12.75">
      <c r="A15" s="111"/>
      <c r="B15" s="111"/>
      <c r="C15" s="122"/>
      <c r="D15" s="123"/>
      <c r="E15" s="123"/>
      <c r="F15" s="123"/>
      <c r="G15" s="125"/>
      <c r="H15" s="126"/>
      <c r="I15" s="127"/>
      <c r="J15" s="128"/>
    </row>
    <row r="16" spans="4:6" ht="12.75">
      <c r="D16" s="129"/>
      <c r="E16" s="129"/>
      <c r="F16" s="129"/>
    </row>
    <row r="17" spans="4:6" ht="12.75">
      <c r="D17" s="129"/>
      <c r="E17" s="129"/>
      <c r="F17" s="129"/>
    </row>
    <row r="18" spans="4:6" ht="12.75">
      <c r="D18" s="129"/>
      <c r="E18" s="129"/>
      <c r="F18" s="129"/>
    </row>
  </sheetData>
  <sheetProtection selectLockedCells="1" selectUnlockedCells="1"/>
  <mergeCells count="6">
    <mergeCell ref="A6:A7"/>
    <mergeCell ref="B6:L6"/>
    <mergeCell ref="M6:M7"/>
    <mergeCell ref="A8:F8"/>
    <mergeCell ref="K8:L8"/>
    <mergeCell ref="B10:J10"/>
  </mergeCells>
  <printOptions/>
  <pageMargins left="0.7" right="0.7" top="0.75" bottom="0.75"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2:BL20"/>
  <sheetViews>
    <sheetView zoomScalePageLayoutView="0" workbookViewId="0" topLeftCell="A1">
      <selection activeCell="E9" sqref="E9"/>
    </sheetView>
  </sheetViews>
  <sheetFormatPr defaultColWidth="9.140625" defaultRowHeight="12.75"/>
  <cols>
    <col min="1" max="1" width="5.8515625" style="110" customWidth="1"/>
    <col min="2" max="2" width="51.7109375" style="110" customWidth="1"/>
    <col min="3" max="3" width="6.28125" style="110" customWidth="1"/>
    <col min="4" max="4" width="7.7109375" style="110" customWidth="1"/>
    <col min="5" max="5" width="10.00390625" style="110" customWidth="1"/>
    <col min="6" max="6" width="12.28125" style="110" customWidth="1"/>
    <col min="7" max="7" width="12.7109375" style="110" customWidth="1"/>
    <col min="8" max="8" width="8.57421875" style="110" customWidth="1"/>
    <col min="9" max="9" width="10.7109375" style="110" customWidth="1"/>
    <col min="10" max="10" width="12.140625" style="110" customWidth="1"/>
    <col min="11" max="11" width="11.7109375" style="110" customWidth="1"/>
    <col min="12" max="12" width="12.421875" style="110" customWidth="1"/>
    <col min="13" max="64" width="9.140625" style="110" customWidth="1"/>
  </cols>
  <sheetData>
    <row r="2" spans="1:10" ht="12.75">
      <c r="A2" s="111"/>
      <c r="B2" s="112" t="s">
        <v>129</v>
      </c>
      <c r="C2" s="111"/>
      <c r="D2" s="111"/>
      <c r="E2" s="111"/>
      <c r="F2" s="111"/>
      <c r="G2" s="111"/>
      <c r="H2" s="111"/>
      <c r="I2" s="111"/>
      <c r="J2" s="111"/>
    </row>
    <row r="3" spans="1:10" ht="12.75">
      <c r="A3" s="111"/>
      <c r="B3" s="111"/>
      <c r="C3" s="111"/>
      <c r="D3" s="111"/>
      <c r="E3" s="111"/>
      <c r="F3" s="111"/>
      <c r="G3" s="111"/>
      <c r="H3" s="111"/>
      <c r="I3" s="111"/>
      <c r="J3" s="111"/>
    </row>
    <row r="4" spans="1:13" ht="48.75" customHeight="1">
      <c r="A4" s="3" t="s">
        <v>0</v>
      </c>
      <c r="B4" s="3" t="s">
        <v>1</v>
      </c>
      <c r="C4" s="3" t="s">
        <v>2</v>
      </c>
      <c r="D4" s="4" t="s">
        <v>3</v>
      </c>
      <c r="E4" s="3" t="s">
        <v>4</v>
      </c>
      <c r="F4" s="3" t="s">
        <v>5</v>
      </c>
      <c r="G4" s="3" t="s">
        <v>6</v>
      </c>
      <c r="H4" s="3" t="s">
        <v>7</v>
      </c>
      <c r="I4" s="3" t="s">
        <v>8</v>
      </c>
      <c r="J4" s="3" t="s">
        <v>9</v>
      </c>
      <c r="K4" s="3" t="s">
        <v>10</v>
      </c>
      <c r="L4" s="3" t="s">
        <v>11</v>
      </c>
      <c r="M4" s="5" t="s">
        <v>45</v>
      </c>
    </row>
    <row r="5" spans="1:13" ht="20.25" customHeight="1">
      <c r="A5" s="3">
        <v>1</v>
      </c>
      <c r="B5" s="3">
        <v>2</v>
      </c>
      <c r="C5" s="3">
        <v>3</v>
      </c>
      <c r="D5" s="4">
        <v>4</v>
      </c>
      <c r="E5" s="3">
        <v>5</v>
      </c>
      <c r="F5" s="3">
        <v>6</v>
      </c>
      <c r="G5" s="3">
        <v>7</v>
      </c>
      <c r="H5" s="3">
        <v>8</v>
      </c>
      <c r="I5" s="3">
        <v>9</v>
      </c>
      <c r="J5" s="3">
        <v>10</v>
      </c>
      <c r="K5" s="3">
        <v>11</v>
      </c>
      <c r="L5" s="3">
        <v>12</v>
      </c>
      <c r="M5" s="3">
        <v>13</v>
      </c>
    </row>
    <row r="6" spans="1:13" ht="38.25" customHeight="1">
      <c r="A6" s="557">
        <v>1</v>
      </c>
      <c r="B6" s="558" t="s">
        <v>130</v>
      </c>
      <c r="C6" s="558"/>
      <c r="D6" s="558"/>
      <c r="E6" s="558"/>
      <c r="F6" s="558"/>
      <c r="G6" s="558"/>
      <c r="H6" s="558"/>
      <c r="I6" s="558"/>
      <c r="J6" s="558"/>
      <c r="K6" s="558"/>
      <c r="L6" s="558"/>
      <c r="M6" s="557"/>
    </row>
    <row r="7" spans="1:13" ht="12.75">
      <c r="A7" s="557"/>
      <c r="B7" s="167"/>
      <c r="C7" s="167" t="s">
        <v>131</v>
      </c>
      <c r="D7" s="168">
        <v>940</v>
      </c>
      <c r="E7" s="169"/>
      <c r="G7" s="169">
        <f>E7*D7</f>
        <v>0</v>
      </c>
      <c r="H7" s="170"/>
      <c r="I7" s="171"/>
      <c r="J7" s="172"/>
      <c r="K7" s="114"/>
      <c r="L7" s="114"/>
      <c r="M7" s="557"/>
    </row>
    <row r="8" spans="1:64" ht="51.75" customHeight="1">
      <c r="A8" s="557">
        <v>2</v>
      </c>
      <c r="B8" s="559" t="s">
        <v>132</v>
      </c>
      <c r="C8" s="559"/>
      <c r="D8" s="559"/>
      <c r="E8" s="559"/>
      <c r="F8" s="559"/>
      <c r="G8" s="559"/>
      <c r="H8" s="559"/>
      <c r="I8" s="559"/>
      <c r="J8" s="559"/>
      <c r="K8" s="559"/>
      <c r="L8" s="559"/>
      <c r="M8" s="55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row>
    <row r="9" spans="1:64" ht="15" customHeight="1">
      <c r="A9" s="557"/>
      <c r="B9" s="173"/>
      <c r="C9" s="174" t="s">
        <v>32</v>
      </c>
      <c r="D9" s="175">
        <v>500</v>
      </c>
      <c r="E9" s="176"/>
      <c r="F9" s="177"/>
      <c r="G9" s="178">
        <f>E9*D9</f>
        <v>0</v>
      </c>
      <c r="H9" s="179"/>
      <c r="I9" s="177"/>
      <c r="J9" s="177"/>
      <c r="K9" s="177"/>
      <c r="L9" s="177"/>
      <c r="M9" s="55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row>
    <row r="10" spans="1:12" ht="15" customHeight="1">
      <c r="A10" s="531" t="s">
        <v>128</v>
      </c>
      <c r="B10" s="531"/>
      <c r="C10" s="531"/>
      <c r="D10" s="531"/>
      <c r="E10" s="531"/>
      <c r="F10" s="531"/>
      <c r="G10" s="120">
        <f>SUM(G7:G9)</f>
        <v>0</v>
      </c>
      <c r="H10" s="22" t="s">
        <v>22</v>
      </c>
      <c r="I10" s="22"/>
      <c r="J10" s="22"/>
      <c r="K10" s="556"/>
      <c r="L10" s="556"/>
    </row>
    <row r="11" spans="1:10" ht="12.75">
      <c r="A11" s="111"/>
      <c r="B11" s="111"/>
      <c r="C11" s="122"/>
      <c r="D11" s="123"/>
      <c r="E11" s="123"/>
      <c r="F11" s="123"/>
      <c r="G11" s="111"/>
      <c r="H11" s="111"/>
      <c r="I11" s="111"/>
      <c r="J11" s="111"/>
    </row>
    <row r="12" spans="1:10" ht="12.75">
      <c r="A12" s="111"/>
      <c r="B12" s="539"/>
      <c r="C12" s="539"/>
      <c r="D12" s="539"/>
      <c r="E12" s="539"/>
      <c r="F12" s="539"/>
      <c r="G12" s="539"/>
      <c r="H12" s="539"/>
      <c r="I12" s="539"/>
      <c r="J12" s="539"/>
    </row>
    <row r="13" spans="1:10" ht="12.75">
      <c r="A13" s="111"/>
      <c r="B13" s="111"/>
      <c r="C13" s="122"/>
      <c r="D13" s="123"/>
      <c r="E13" s="123"/>
      <c r="F13" s="123"/>
      <c r="G13" s="111"/>
      <c r="H13" s="111"/>
      <c r="I13" s="111"/>
      <c r="J13" s="111"/>
    </row>
    <row r="14" spans="1:10" ht="12.75">
      <c r="A14" s="111"/>
      <c r="B14" s="124" t="s">
        <v>23</v>
      </c>
      <c r="C14" s="122"/>
      <c r="D14" s="123"/>
      <c r="E14" s="123"/>
      <c r="F14" s="123"/>
      <c r="G14" s="111"/>
      <c r="H14" s="111"/>
      <c r="I14" s="111"/>
      <c r="J14" s="111"/>
    </row>
    <row r="15" spans="1:10" ht="12.75">
      <c r="A15" s="111"/>
      <c r="B15" s="153" t="s">
        <v>24</v>
      </c>
      <c r="C15" s="111"/>
      <c r="D15" s="123"/>
      <c r="E15" s="123"/>
      <c r="F15" s="123"/>
      <c r="G15" s="111"/>
      <c r="H15" s="111"/>
      <c r="I15" s="111"/>
      <c r="J15" s="111"/>
    </row>
    <row r="16" spans="1:10" ht="12.75">
      <c r="A16" s="111"/>
      <c r="B16" s="111"/>
      <c r="C16" s="111"/>
      <c r="D16" s="123"/>
      <c r="E16" s="123"/>
      <c r="F16" s="123"/>
      <c r="G16" s="125"/>
      <c r="H16" s="126"/>
      <c r="I16" s="127"/>
      <c r="J16" s="127"/>
    </row>
    <row r="17" spans="1:10" ht="12.75">
      <c r="A17" s="111"/>
      <c r="B17" s="111"/>
      <c r="C17" s="122"/>
      <c r="D17" s="123"/>
      <c r="E17" s="123"/>
      <c r="F17" s="123"/>
      <c r="G17" s="125"/>
      <c r="H17" s="126"/>
      <c r="I17" s="127"/>
      <c r="J17" s="128"/>
    </row>
    <row r="18" spans="4:6" ht="12.75">
      <c r="D18" s="129"/>
      <c r="E18" s="129"/>
      <c r="F18" s="129"/>
    </row>
    <row r="19" spans="4:6" ht="12.75">
      <c r="D19" s="129"/>
      <c r="E19" s="129"/>
      <c r="F19" s="129"/>
    </row>
    <row r="20" spans="4:6" ht="12.75">
      <c r="D20" s="129"/>
      <c r="E20" s="129"/>
      <c r="F20" s="129"/>
    </row>
  </sheetData>
  <sheetProtection selectLockedCells="1" selectUnlockedCells="1"/>
  <mergeCells count="9">
    <mergeCell ref="A10:F10"/>
    <mergeCell ref="K10:L10"/>
    <mergeCell ref="B12:J12"/>
    <mergeCell ref="A6:A7"/>
    <mergeCell ref="B6:L6"/>
    <mergeCell ref="M6:M7"/>
    <mergeCell ref="A8:A9"/>
    <mergeCell ref="B8:L8"/>
    <mergeCell ref="M8:M9"/>
  </mergeCells>
  <printOptions/>
  <pageMargins left="0.7" right="0.7" top="0.75" bottom="0.75"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92D050"/>
  </sheetPr>
  <dimension ref="A1:N35"/>
  <sheetViews>
    <sheetView zoomScalePageLayoutView="0" workbookViewId="0" topLeftCell="A10">
      <selection activeCell="F25" sqref="F25"/>
    </sheetView>
  </sheetViews>
  <sheetFormatPr defaultColWidth="9.140625" defaultRowHeight="12.75"/>
  <cols>
    <col min="1" max="1" width="5.421875" style="53" customWidth="1"/>
    <col min="2" max="2" width="9.00390625" style="0" customWidth="1"/>
    <col min="3" max="3" width="19.7109375" style="0" customWidth="1"/>
    <col min="4" max="4" width="10.57421875" style="0" customWidth="1"/>
    <col min="5" max="5" width="9.57421875" style="0" customWidth="1"/>
    <col min="6" max="6" width="13.00390625" style="0" customWidth="1"/>
    <col min="7" max="7" width="12.8515625" style="0" customWidth="1"/>
    <col min="8" max="8" width="10.28125" style="0" customWidth="1"/>
    <col min="9" max="9" width="7.28125" style="0" customWidth="1"/>
    <col min="12" max="12" width="11.57421875" style="0" customWidth="1"/>
    <col min="13" max="13" width="10.57421875" style="0" customWidth="1"/>
    <col min="14" max="14" width="17.421875" style="0" customWidth="1"/>
  </cols>
  <sheetData>
    <row r="1" spans="1:3" ht="12.75">
      <c r="A1" s="180" t="s">
        <v>133</v>
      </c>
      <c r="B1" s="127"/>
      <c r="C1" s="127"/>
    </row>
    <row r="2" spans="1:13" ht="12.75" customHeight="1">
      <c r="A2" s="181"/>
      <c r="B2" s="182"/>
      <c r="C2" s="182"/>
      <c r="D2" s="182"/>
      <c r="E2" s="182"/>
      <c r="F2" s="182"/>
      <c r="G2" s="182"/>
      <c r="H2" s="182"/>
      <c r="I2" s="182"/>
      <c r="J2" s="79"/>
      <c r="K2" s="79"/>
      <c r="L2" s="79"/>
      <c r="M2" s="182"/>
    </row>
    <row r="3" ht="12.75" customHeight="1">
      <c r="A3" s="131"/>
    </row>
    <row r="4" spans="1:14" ht="48.75" customHeight="1">
      <c r="A4" s="3" t="s">
        <v>0</v>
      </c>
      <c r="B4" s="183" t="s">
        <v>134</v>
      </c>
      <c r="C4" s="183" t="s">
        <v>135</v>
      </c>
      <c r="D4" s="183" t="s">
        <v>136</v>
      </c>
      <c r="E4" s="184" t="s">
        <v>137</v>
      </c>
      <c r="F4" s="183" t="s">
        <v>138</v>
      </c>
      <c r="G4" s="183" t="s">
        <v>5</v>
      </c>
      <c r="H4" s="183" t="s">
        <v>6</v>
      </c>
      <c r="I4" s="185" t="s">
        <v>7</v>
      </c>
      <c r="J4" s="183" t="s">
        <v>8</v>
      </c>
      <c r="K4" s="183" t="s">
        <v>9</v>
      </c>
      <c r="L4" s="183" t="s">
        <v>10</v>
      </c>
      <c r="M4" s="186" t="s">
        <v>139</v>
      </c>
      <c r="N4" s="183" t="s">
        <v>11</v>
      </c>
    </row>
    <row r="5" spans="1:14" ht="12.75">
      <c r="A5" s="3">
        <v>1</v>
      </c>
      <c r="B5" s="183" t="s">
        <v>140</v>
      </c>
      <c r="C5" s="183" t="s">
        <v>141</v>
      </c>
      <c r="D5" s="187" t="s">
        <v>142</v>
      </c>
      <c r="E5" s="184">
        <v>3</v>
      </c>
      <c r="F5" s="184">
        <v>4</v>
      </c>
      <c r="G5" s="183">
        <v>5</v>
      </c>
      <c r="H5" s="183">
        <v>6</v>
      </c>
      <c r="I5" s="183">
        <v>7</v>
      </c>
      <c r="J5" s="183">
        <v>8</v>
      </c>
      <c r="K5" s="183">
        <v>9</v>
      </c>
      <c r="L5" s="183">
        <v>10</v>
      </c>
      <c r="M5" s="183">
        <v>11</v>
      </c>
      <c r="N5" s="183">
        <v>12</v>
      </c>
    </row>
    <row r="6" spans="1:14" ht="78" customHeight="1">
      <c r="A6" s="560" t="s">
        <v>479</v>
      </c>
      <c r="B6" s="560"/>
      <c r="C6" s="560"/>
      <c r="D6" s="560"/>
      <c r="E6" s="560"/>
      <c r="F6" s="560"/>
      <c r="G6" s="560"/>
      <c r="H6" s="560"/>
      <c r="I6" s="560"/>
      <c r="J6" s="560"/>
      <c r="K6" s="560"/>
      <c r="L6" s="560"/>
      <c r="M6" s="560"/>
      <c r="N6" s="560"/>
    </row>
    <row r="7" spans="1:14" ht="51">
      <c r="A7" s="188">
        <v>1</v>
      </c>
      <c r="B7" s="174">
        <v>2</v>
      </c>
      <c r="C7" s="189" t="s">
        <v>143</v>
      </c>
      <c r="D7" s="155" t="s">
        <v>144</v>
      </c>
      <c r="E7" s="190">
        <v>216</v>
      </c>
      <c r="F7" s="191"/>
      <c r="G7" s="192"/>
      <c r="H7" s="193">
        <f aca="true" t="shared" si="0" ref="H7:H18">F7*E7</f>
        <v>0</v>
      </c>
      <c r="I7" s="194"/>
      <c r="J7" s="142"/>
      <c r="K7" s="142"/>
      <c r="L7" s="142"/>
      <c r="M7" s="142"/>
      <c r="N7" s="142"/>
    </row>
    <row r="8" spans="1:14" ht="25.5">
      <c r="A8" s="188">
        <v>2</v>
      </c>
      <c r="B8" s="174">
        <v>1</v>
      </c>
      <c r="C8" s="189" t="s">
        <v>145</v>
      </c>
      <c r="D8" s="155" t="s">
        <v>146</v>
      </c>
      <c r="E8" s="195">
        <v>144</v>
      </c>
      <c r="F8" s="191"/>
      <c r="G8" s="192"/>
      <c r="H8" s="193">
        <f t="shared" si="0"/>
        <v>0</v>
      </c>
      <c r="I8" s="194"/>
      <c r="J8" s="142"/>
      <c r="K8" s="142"/>
      <c r="L8" s="142"/>
      <c r="M8" s="142"/>
      <c r="N8" s="142"/>
    </row>
    <row r="9" spans="1:14" ht="25.5">
      <c r="A9" s="188">
        <v>3</v>
      </c>
      <c r="B9" s="174" t="s">
        <v>147</v>
      </c>
      <c r="C9" s="189" t="s">
        <v>148</v>
      </c>
      <c r="D9" s="155" t="s">
        <v>149</v>
      </c>
      <c r="E9" s="195">
        <v>144</v>
      </c>
      <c r="F9" s="191"/>
      <c r="G9" s="192"/>
      <c r="H9" s="193">
        <f t="shared" si="0"/>
        <v>0</v>
      </c>
      <c r="I9" s="194"/>
      <c r="J9" s="142"/>
      <c r="K9" s="142"/>
      <c r="L9" s="142"/>
      <c r="M9" s="142"/>
      <c r="N9" s="142"/>
    </row>
    <row r="10" spans="1:14" ht="25.5">
      <c r="A10" s="188">
        <v>4</v>
      </c>
      <c r="B10" s="174" t="s">
        <v>150</v>
      </c>
      <c r="C10" s="189" t="s">
        <v>151</v>
      </c>
      <c r="D10" s="155" t="s">
        <v>146</v>
      </c>
      <c r="E10" s="190">
        <v>1800</v>
      </c>
      <c r="F10" s="191"/>
      <c r="G10" s="192"/>
      <c r="H10" s="193">
        <f t="shared" si="0"/>
        <v>0</v>
      </c>
      <c r="I10" s="194"/>
      <c r="J10" s="142"/>
      <c r="K10" s="142"/>
      <c r="L10" s="142"/>
      <c r="M10" s="142"/>
      <c r="N10" s="142"/>
    </row>
    <row r="11" spans="1:14" ht="25.5">
      <c r="A11" s="188">
        <v>5</v>
      </c>
      <c r="B11" s="174" t="s">
        <v>150</v>
      </c>
      <c r="C11" s="189" t="s">
        <v>152</v>
      </c>
      <c r="D11" s="155" t="s">
        <v>149</v>
      </c>
      <c r="E11" s="190">
        <v>1116</v>
      </c>
      <c r="F11" s="191"/>
      <c r="G11" s="192"/>
      <c r="H11" s="193">
        <f t="shared" si="0"/>
        <v>0</v>
      </c>
      <c r="I11" s="194"/>
      <c r="J11" s="142"/>
      <c r="K11" s="142"/>
      <c r="L11" s="142"/>
      <c r="M11" s="142"/>
      <c r="N11" s="142"/>
    </row>
    <row r="12" spans="1:14" ht="25.5">
      <c r="A12" s="188">
        <v>6</v>
      </c>
      <c r="B12" s="174" t="s">
        <v>153</v>
      </c>
      <c r="C12" s="189" t="s">
        <v>154</v>
      </c>
      <c r="D12" s="155" t="s">
        <v>149</v>
      </c>
      <c r="E12" s="190">
        <v>1368</v>
      </c>
      <c r="F12" s="191"/>
      <c r="G12" s="192"/>
      <c r="H12" s="193">
        <f t="shared" si="0"/>
        <v>0</v>
      </c>
      <c r="I12" s="194"/>
      <c r="J12" s="142"/>
      <c r="K12" s="142"/>
      <c r="L12" s="142"/>
      <c r="M12" s="142"/>
      <c r="N12" s="142"/>
    </row>
    <row r="13" spans="1:14" ht="25.5">
      <c r="A13" s="188">
        <v>7</v>
      </c>
      <c r="B13" s="174" t="s">
        <v>155</v>
      </c>
      <c r="C13" s="189" t="s">
        <v>156</v>
      </c>
      <c r="D13" s="155" t="s">
        <v>149</v>
      </c>
      <c r="E13" s="190">
        <v>576</v>
      </c>
      <c r="F13" s="191"/>
      <c r="G13" s="192"/>
      <c r="H13" s="193">
        <f t="shared" si="0"/>
        <v>0</v>
      </c>
      <c r="I13" s="194"/>
      <c r="J13" s="142"/>
      <c r="K13" s="142"/>
      <c r="L13" s="142"/>
      <c r="M13" s="142"/>
      <c r="N13" s="142"/>
    </row>
    <row r="14" spans="1:14" ht="25.5">
      <c r="A14" s="188">
        <v>8</v>
      </c>
      <c r="B14" s="174" t="s">
        <v>155</v>
      </c>
      <c r="C14" s="189" t="s">
        <v>157</v>
      </c>
      <c r="D14" s="155" t="s">
        <v>158</v>
      </c>
      <c r="E14" s="195">
        <v>108</v>
      </c>
      <c r="F14" s="191"/>
      <c r="G14" s="192"/>
      <c r="H14" s="193">
        <f t="shared" si="0"/>
        <v>0</v>
      </c>
      <c r="I14" s="194"/>
      <c r="J14" s="142"/>
      <c r="K14" s="142"/>
      <c r="L14" s="142"/>
      <c r="M14" s="142"/>
      <c r="N14" s="142"/>
    </row>
    <row r="15" spans="1:14" ht="25.5">
      <c r="A15" s="188">
        <v>9</v>
      </c>
      <c r="B15" s="174" t="s">
        <v>159</v>
      </c>
      <c r="C15" s="189" t="s">
        <v>160</v>
      </c>
      <c r="D15" s="155" t="s">
        <v>158</v>
      </c>
      <c r="E15" s="195">
        <v>108</v>
      </c>
      <c r="F15" s="191"/>
      <c r="G15" s="192"/>
      <c r="H15" s="193">
        <f t="shared" si="0"/>
        <v>0</v>
      </c>
      <c r="I15" s="194"/>
      <c r="J15" s="142"/>
      <c r="K15" s="142"/>
      <c r="L15" s="142"/>
      <c r="M15" s="142"/>
      <c r="N15" s="142"/>
    </row>
    <row r="16" spans="1:14" ht="38.25">
      <c r="A16" s="188">
        <v>10</v>
      </c>
      <c r="B16" s="174" t="s">
        <v>161</v>
      </c>
      <c r="C16" s="189" t="s">
        <v>162</v>
      </c>
      <c r="D16" s="167" t="s">
        <v>163</v>
      </c>
      <c r="E16" s="190">
        <v>72</v>
      </c>
      <c r="F16" s="191"/>
      <c r="G16" s="192"/>
      <c r="H16" s="193">
        <f t="shared" si="0"/>
        <v>0</v>
      </c>
      <c r="I16" s="196"/>
      <c r="J16" s="142"/>
      <c r="K16" s="142"/>
      <c r="L16" s="142"/>
      <c r="M16" s="142"/>
      <c r="N16" s="142"/>
    </row>
    <row r="17" spans="1:14" ht="25.5">
      <c r="A17" s="188">
        <v>11</v>
      </c>
      <c r="B17" s="174">
        <v>0</v>
      </c>
      <c r="C17" s="189" t="s">
        <v>148</v>
      </c>
      <c r="D17" s="155" t="s">
        <v>158</v>
      </c>
      <c r="E17" s="195">
        <v>288</v>
      </c>
      <c r="F17" s="191"/>
      <c r="G17" s="192"/>
      <c r="H17" s="193">
        <f t="shared" si="0"/>
        <v>0</v>
      </c>
      <c r="I17" s="194"/>
      <c r="J17" s="142"/>
      <c r="K17" s="142"/>
      <c r="L17" s="142"/>
      <c r="M17" s="142"/>
      <c r="N17" s="142"/>
    </row>
    <row r="18" spans="1:14" ht="22.5" customHeight="1">
      <c r="A18" s="188">
        <v>12</v>
      </c>
      <c r="B18" s="174">
        <v>2</v>
      </c>
      <c r="C18" s="167" t="s">
        <v>164</v>
      </c>
      <c r="D18" s="197" t="s">
        <v>165</v>
      </c>
      <c r="E18" s="195">
        <v>144</v>
      </c>
      <c r="F18" s="191"/>
      <c r="G18" s="192"/>
      <c r="H18" s="193">
        <f t="shared" si="0"/>
        <v>0</v>
      </c>
      <c r="I18" s="194"/>
      <c r="J18" s="142"/>
      <c r="K18" s="142"/>
      <c r="L18" s="142"/>
      <c r="M18" s="142"/>
      <c r="N18" s="142"/>
    </row>
    <row r="19" spans="1:14" ht="48" customHeight="1">
      <c r="A19" s="511" t="s">
        <v>166</v>
      </c>
      <c r="B19" s="511"/>
      <c r="C19" s="511"/>
      <c r="D19" s="511"/>
      <c r="E19" s="511"/>
      <c r="F19" s="511"/>
      <c r="G19" s="511"/>
      <c r="H19" s="511"/>
      <c r="I19" s="511"/>
      <c r="J19" s="511"/>
      <c r="K19" s="511"/>
      <c r="L19" s="511"/>
      <c r="M19" s="511"/>
      <c r="N19" s="511"/>
    </row>
    <row r="20" spans="1:14" ht="48" customHeight="1">
      <c r="A20" s="511" t="s">
        <v>481</v>
      </c>
      <c r="B20" s="511"/>
      <c r="C20" s="511"/>
      <c r="D20" s="511"/>
      <c r="E20" s="511"/>
      <c r="F20" s="511"/>
      <c r="G20" s="511"/>
      <c r="H20" s="511"/>
      <c r="I20" s="511"/>
      <c r="J20" s="511"/>
      <c r="K20" s="511"/>
      <c r="L20" s="511"/>
      <c r="M20" s="511"/>
      <c r="N20" s="511"/>
    </row>
    <row r="21" spans="1:14" ht="25.5">
      <c r="A21" s="198">
        <v>14</v>
      </c>
      <c r="B21" s="195" t="s">
        <v>22</v>
      </c>
      <c r="C21" s="189" t="s">
        <v>167</v>
      </c>
      <c r="D21" s="199" t="s">
        <v>168</v>
      </c>
      <c r="E21" s="195">
        <v>2560</v>
      </c>
      <c r="F21" s="200"/>
      <c r="G21" s="192"/>
      <c r="H21" s="193">
        <f>F21*E21</f>
        <v>0</v>
      </c>
      <c r="I21" s="196"/>
      <c r="J21" s="142"/>
      <c r="K21" s="142"/>
      <c r="L21" s="142"/>
      <c r="M21" s="142"/>
      <c r="N21" s="142"/>
    </row>
    <row r="22" spans="1:14" ht="28.5" customHeight="1">
      <c r="A22" s="561" t="s">
        <v>480</v>
      </c>
      <c r="B22" s="561"/>
      <c r="C22" s="561"/>
      <c r="D22" s="561"/>
      <c r="E22" s="561"/>
      <c r="F22" s="561"/>
      <c r="G22" s="561"/>
      <c r="H22" s="561"/>
      <c r="I22" s="561"/>
      <c r="J22" s="561"/>
      <c r="K22" s="561"/>
      <c r="L22" s="561"/>
      <c r="M22" s="561"/>
      <c r="N22" s="561"/>
    </row>
    <row r="23" spans="1:14" ht="21.75" customHeight="1">
      <c r="A23" s="188">
        <v>15</v>
      </c>
      <c r="B23" s="167" t="s">
        <v>22</v>
      </c>
      <c r="C23" s="195" t="s">
        <v>22</v>
      </c>
      <c r="D23" s="195" t="s">
        <v>22</v>
      </c>
      <c r="E23" s="201">
        <v>240</v>
      </c>
      <c r="F23" s="169"/>
      <c r="G23" s="167"/>
      <c r="H23" s="192">
        <f>F23*E23</f>
        <v>0</v>
      </c>
      <c r="I23" s="142"/>
      <c r="J23" s="142"/>
      <c r="K23" s="142"/>
      <c r="L23" s="142"/>
      <c r="M23" s="192"/>
      <c r="N23" s="142"/>
    </row>
    <row r="24" spans="1:14" ht="46.5" customHeight="1">
      <c r="A24" s="511" t="s">
        <v>169</v>
      </c>
      <c r="B24" s="511"/>
      <c r="C24" s="511"/>
      <c r="D24" s="511"/>
      <c r="E24" s="511"/>
      <c r="F24" s="511"/>
      <c r="G24" s="511"/>
      <c r="H24" s="511"/>
      <c r="I24" s="511"/>
      <c r="J24" s="511"/>
      <c r="K24" s="511"/>
      <c r="L24" s="511"/>
      <c r="M24" s="511"/>
      <c r="N24" s="511"/>
    </row>
    <row r="25" spans="1:14" s="106" customFormat="1" ht="12.75">
      <c r="A25" s="188">
        <v>16</v>
      </c>
      <c r="B25" s="190">
        <v>6</v>
      </c>
      <c r="C25" s="202" t="s">
        <v>170</v>
      </c>
      <c r="D25" s="203" t="s">
        <v>171</v>
      </c>
      <c r="E25" s="190">
        <v>48</v>
      </c>
      <c r="F25" s="192"/>
      <c r="G25" s="192"/>
      <c r="H25" s="204">
        <f>E25*F25</f>
        <v>0</v>
      </c>
      <c r="I25" s="205"/>
      <c r="J25" s="206"/>
      <c r="K25" s="206"/>
      <c r="L25" s="206"/>
      <c r="M25" s="206"/>
      <c r="N25" s="206"/>
    </row>
    <row r="26" spans="1:11" ht="15.75" customHeight="1">
      <c r="A26" s="562" t="s">
        <v>21</v>
      </c>
      <c r="B26" s="562"/>
      <c r="C26" s="562"/>
      <c r="D26" s="562"/>
      <c r="E26" s="562"/>
      <c r="F26" s="562"/>
      <c r="G26" s="562"/>
      <c r="H26" s="207">
        <f>SUM(H7:H25)</f>
        <v>0</v>
      </c>
      <c r="I26" s="196" t="s">
        <v>22</v>
      </c>
      <c r="J26" s="142"/>
      <c r="K26" s="208"/>
    </row>
    <row r="29" spans="2:13" ht="12.75">
      <c r="B29" s="50"/>
      <c r="C29" s="49"/>
      <c r="D29" s="41"/>
      <c r="E29" s="41"/>
      <c r="F29" s="7"/>
      <c r="M29" s="41"/>
    </row>
    <row r="30" spans="2:13" ht="12.75">
      <c r="B30" s="50"/>
      <c r="C30" s="49"/>
      <c r="D30" s="41"/>
      <c r="E30" s="41"/>
      <c r="F30" s="7"/>
      <c r="M30" s="41"/>
    </row>
    <row r="31" spans="2:13" ht="12.75">
      <c r="B31" s="50"/>
      <c r="C31" s="49"/>
      <c r="D31" s="41"/>
      <c r="E31" s="41"/>
      <c r="F31" s="7"/>
      <c r="M31" s="41"/>
    </row>
    <row r="32" spans="3:8" ht="12.75">
      <c r="C32" s="49"/>
      <c r="D32" s="41"/>
      <c r="E32" s="41"/>
      <c r="F32" s="7"/>
      <c r="H32" s="128"/>
    </row>
    <row r="34" spans="3:4" ht="12.75">
      <c r="C34" s="42" t="s">
        <v>23</v>
      </c>
      <c r="D34" s="42"/>
    </row>
    <row r="35" ht="12.75">
      <c r="C35" s="42" t="s">
        <v>172</v>
      </c>
    </row>
  </sheetData>
  <sheetProtection selectLockedCells="1" selectUnlockedCells="1"/>
  <mergeCells count="6">
    <mergeCell ref="A6:N6"/>
    <mergeCell ref="A19:N19"/>
    <mergeCell ref="A20:N20"/>
    <mergeCell ref="A22:N22"/>
    <mergeCell ref="A24:N24"/>
    <mergeCell ref="A26:G26"/>
  </mergeCells>
  <printOptions/>
  <pageMargins left="0.7" right="0.7" top="0.75" bottom="0.75"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N32"/>
  <sheetViews>
    <sheetView zoomScalePageLayoutView="0" workbookViewId="0" topLeftCell="A19">
      <selection activeCell="F6" sqref="F6:F23"/>
    </sheetView>
  </sheetViews>
  <sheetFormatPr defaultColWidth="9.140625" defaultRowHeight="12.75"/>
  <cols>
    <col min="1" max="1" width="5.421875" style="0" customWidth="1"/>
    <col min="2" max="2" width="8.28125" style="0" customWidth="1"/>
    <col min="3" max="3" width="19.7109375" style="0" customWidth="1"/>
    <col min="4" max="4" width="10.57421875" style="0" customWidth="1"/>
    <col min="5" max="5" width="9.57421875" style="0" customWidth="1"/>
    <col min="6" max="6" width="13.00390625" style="0" customWidth="1"/>
    <col min="7" max="7" width="12.8515625" style="0" customWidth="1"/>
    <col min="9" max="9" width="8.28125" style="0" customWidth="1"/>
    <col min="13" max="13" width="10.28125" style="0" customWidth="1"/>
    <col min="14" max="14" width="16.57421875" style="0" customWidth="1"/>
  </cols>
  <sheetData>
    <row r="1" spans="1:3" ht="12.75">
      <c r="A1" s="479" t="s">
        <v>173</v>
      </c>
      <c r="B1" s="39"/>
      <c r="C1" s="39"/>
    </row>
    <row r="2" spans="1:13" ht="10.5" customHeight="1">
      <c r="A2" s="79"/>
      <c r="B2" s="79"/>
      <c r="C2" s="79"/>
      <c r="D2" s="79"/>
      <c r="E2" s="79"/>
      <c r="F2" s="79"/>
      <c r="G2" s="79"/>
      <c r="H2" s="79"/>
      <c r="I2" s="79"/>
      <c r="J2" s="79"/>
      <c r="K2" s="79"/>
      <c r="L2" s="79"/>
      <c r="M2" s="79"/>
    </row>
    <row r="3" spans="1:14" ht="48.75" customHeight="1">
      <c r="A3" s="183" t="s">
        <v>0</v>
      </c>
      <c r="B3" s="183" t="s">
        <v>134</v>
      </c>
      <c r="C3" s="183" t="s">
        <v>135</v>
      </c>
      <c r="D3" s="183" t="s">
        <v>136</v>
      </c>
      <c r="E3" s="184" t="s">
        <v>137</v>
      </c>
      <c r="F3" s="183" t="s">
        <v>138</v>
      </c>
      <c r="G3" s="183" t="s">
        <v>5</v>
      </c>
      <c r="H3" s="183" t="s">
        <v>6</v>
      </c>
      <c r="I3" s="185" t="s">
        <v>7</v>
      </c>
      <c r="J3" s="183" t="s">
        <v>8</v>
      </c>
      <c r="K3" s="183" t="s">
        <v>9</v>
      </c>
      <c r="L3" s="183" t="s">
        <v>10</v>
      </c>
      <c r="M3" s="186" t="s">
        <v>139</v>
      </c>
      <c r="N3" s="183" t="s">
        <v>11</v>
      </c>
    </row>
    <row r="4" spans="1:14" ht="12.75">
      <c r="A4" s="183">
        <v>1</v>
      </c>
      <c r="B4" s="183" t="s">
        <v>140</v>
      </c>
      <c r="C4" s="183" t="s">
        <v>141</v>
      </c>
      <c r="D4" s="187" t="s">
        <v>142</v>
      </c>
      <c r="E4" s="184">
        <v>3</v>
      </c>
      <c r="F4" s="184">
        <v>4</v>
      </c>
      <c r="G4" s="183">
        <v>5</v>
      </c>
      <c r="H4" s="183">
        <v>6</v>
      </c>
      <c r="I4" s="183">
        <v>7</v>
      </c>
      <c r="J4" s="183">
        <v>8</v>
      </c>
      <c r="K4" s="183">
        <v>9</v>
      </c>
      <c r="L4" s="183">
        <v>10</v>
      </c>
      <c r="M4" s="183">
        <v>11</v>
      </c>
      <c r="N4" s="183">
        <v>12</v>
      </c>
    </row>
    <row r="5" spans="1:14" ht="74.25" customHeight="1">
      <c r="A5" s="563" t="s">
        <v>482</v>
      </c>
      <c r="B5" s="563"/>
      <c r="C5" s="563"/>
      <c r="D5" s="563"/>
      <c r="E5" s="563"/>
      <c r="F5" s="563"/>
      <c r="G5" s="563"/>
      <c r="H5" s="563"/>
      <c r="I5" s="563"/>
      <c r="J5" s="563"/>
      <c r="K5" s="563"/>
      <c r="L5" s="563"/>
      <c r="M5" s="563"/>
      <c r="N5" s="563"/>
    </row>
    <row r="6" spans="1:14" ht="35.25" customHeight="1">
      <c r="A6" s="219">
        <v>1</v>
      </c>
      <c r="B6" s="219" t="s">
        <v>150</v>
      </c>
      <c r="C6" s="210" t="s">
        <v>174</v>
      </c>
      <c r="D6" s="211" t="s">
        <v>487</v>
      </c>
      <c r="E6" s="212">
        <v>180</v>
      </c>
      <c r="F6" s="213"/>
      <c r="G6" s="214"/>
      <c r="H6" s="215">
        <f aca="true" t="shared" si="0" ref="H6:H23">E6*F6</f>
        <v>0</v>
      </c>
      <c r="I6" s="216"/>
      <c r="J6" s="142"/>
      <c r="K6" s="142"/>
      <c r="L6" s="142"/>
      <c r="M6" s="142"/>
      <c r="N6" s="142"/>
    </row>
    <row r="7" spans="1:14" ht="51">
      <c r="A7" s="219">
        <v>2</v>
      </c>
      <c r="B7" s="219" t="s">
        <v>153</v>
      </c>
      <c r="C7" s="217" t="s">
        <v>175</v>
      </c>
      <c r="D7" s="211" t="s">
        <v>486</v>
      </c>
      <c r="E7" s="212">
        <v>108</v>
      </c>
      <c r="F7" s="213"/>
      <c r="G7" s="214"/>
      <c r="H7" s="215">
        <f t="shared" si="0"/>
        <v>0</v>
      </c>
      <c r="I7" s="216"/>
      <c r="J7" s="142"/>
      <c r="K7" s="142"/>
      <c r="L7" s="142"/>
      <c r="M7" s="142"/>
      <c r="N7" s="142"/>
    </row>
    <row r="8" spans="1:14" ht="25.5">
      <c r="A8" s="219">
        <v>3</v>
      </c>
      <c r="B8" s="219" t="s">
        <v>153</v>
      </c>
      <c r="C8" s="217" t="s">
        <v>176</v>
      </c>
      <c r="D8" s="211" t="s">
        <v>486</v>
      </c>
      <c r="E8" s="219">
        <v>396</v>
      </c>
      <c r="F8" s="213"/>
      <c r="G8" s="214"/>
      <c r="H8" s="215">
        <f t="shared" si="0"/>
        <v>0</v>
      </c>
      <c r="I8" s="216"/>
      <c r="J8" s="142"/>
      <c r="K8" s="142"/>
      <c r="L8" s="142"/>
      <c r="M8" s="142"/>
      <c r="N8" s="142"/>
    </row>
    <row r="9" spans="1:14" ht="25.5">
      <c r="A9" s="219">
        <v>4</v>
      </c>
      <c r="B9" s="219" t="s">
        <v>153</v>
      </c>
      <c r="C9" s="217" t="s">
        <v>177</v>
      </c>
      <c r="D9" s="211" t="s">
        <v>178</v>
      </c>
      <c r="E9" s="219">
        <v>144</v>
      </c>
      <c r="F9" s="213"/>
      <c r="G9" s="214"/>
      <c r="H9" s="215">
        <f t="shared" si="0"/>
        <v>0</v>
      </c>
      <c r="I9" s="216"/>
      <c r="J9" s="142"/>
      <c r="K9" s="142"/>
      <c r="L9" s="142"/>
      <c r="M9" s="142"/>
      <c r="N9" s="142"/>
    </row>
    <row r="10" spans="1:14" ht="25.5">
      <c r="A10" s="219">
        <v>5</v>
      </c>
      <c r="B10" s="219" t="s">
        <v>155</v>
      </c>
      <c r="C10" s="217" t="s">
        <v>179</v>
      </c>
      <c r="D10" s="211" t="s">
        <v>487</v>
      </c>
      <c r="E10" s="212">
        <v>144</v>
      </c>
      <c r="F10" s="213"/>
      <c r="G10" s="214"/>
      <c r="H10" s="215">
        <f t="shared" si="0"/>
        <v>0</v>
      </c>
      <c r="I10" s="216"/>
      <c r="J10" s="142"/>
      <c r="K10" s="142"/>
      <c r="L10" s="142"/>
      <c r="M10" s="142"/>
      <c r="N10" s="142"/>
    </row>
    <row r="11" spans="1:14" ht="51">
      <c r="A11" s="219">
        <v>6</v>
      </c>
      <c r="B11" s="219" t="s">
        <v>155</v>
      </c>
      <c r="C11" s="480" t="s">
        <v>491</v>
      </c>
      <c r="D11" s="211" t="s">
        <v>144</v>
      </c>
      <c r="E11" s="212">
        <v>144</v>
      </c>
      <c r="F11" s="213"/>
      <c r="G11" s="214"/>
      <c r="H11" s="215">
        <f t="shared" si="0"/>
        <v>0</v>
      </c>
      <c r="I11" s="216"/>
      <c r="J11" s="142"/>
      <c r="K11" s="142"/>
      <c r="L11" s="142"/>
      <c r="M11" s="142"/>
      <c r="N11" s="142"/>
    </row>
    <row r="12" spans="1:14" ht="25.5">
      <c r="A12" s="219">
        <v>7</v>
      </c>
      <c r="B12" s="219" t="s">
        <v>155</v>
      </c>
      <c r="C12" s="217" t="s">
        <v>180</v>
      </c>
      <c r="D12" s="211" t="s">
        <v>488</v>
      </c>
      <c r="E12" s="212">
        <v>216</v>
      </c>
      <c r="F12" s="213"/>
      <c r="G12" s="214"/>
      <c r="H12" s="215">
        <f t="shared" si="0"/>
        <v>0</v>
      </c>
      <c r="I12" s="216"/>
      <c r="J12" s="142"/>
      <c r="K12" s="142"/>
      <c r="L12" s="142"/>
      <c r="M12" s="142"/>
      <c r="N12" s="142"/>
    </row>
    <row r="13" spans="1:14" ht="25.5">
      <c r="A13" s="219">
        <v>8</v>
      </c>
      <c r="B13" s="219" t="s">
        <v>155</v>
      </c>
      <c r="C13" s="217" t="s">
        <v>181</v>
      </c>
      <c r="D13" s="211" t="s">
        <v>487</v>
      </c>
      <c r="E13" s="212">
        <v>216</v>
      </c>
      <c r="F13" s="213"/>
      <c r="G13" s="214"/>
      <c r="H13" s="215">
        <f t="shared" si="0"/>
        <v>0</v>
      </c>
      <c r="I13" s="216"/>
      <c r="J13" s="142"/>
      <c r="K13" s="142"/>
      <c r="L13" s="142"/>
      <c r="M13" s="142"/>
      <c r="N13" s="142"/>
    </row>
    <row r="14" spans="1:14" ht="51">
      <c r="A14" s="219">
        <v>9</v>
      </c>
      <c r="B14" s="219" t="s">
        <v>155</v>
      </c>
      <c r="C14" s="217" t="s">
        <v>182</v>
      </c>
      <c r="D14" s="218" t="s">
        <v>144</v>
      </c>
      <c r="E14" s="212">
        <v>108</v>
      </c>
      <c r="F14" s="213"/>
      <c r="G14" s="214"/>
      <c r="H14" s="215">
        <f t="shared" si="0"/>
        <v>0</v>
      </c>
      <c r="I14" s="216"/>
      <c r="J14" s="142"/>
      <c r="K14" s="142"/>
      <c r="L14" s="142"/>
      <c r="M14" s="142"/>
      <c r="N14" s="142"/>
    </row>
    <row r="15" spans="1:14" ht="38.25">
      <c r="A15" s="481">
        <v>10</v>
      </c>
      <c r="B15" s="481" t="s">
        <v>159</v>
      </c>
      <c r="C15" s="220" t="s">
        <v>183</v>
      </c>
      <c r="D15" s="211" t="s">
        <v>487</v>
      </c>
      <c r="E15" s="219">
        <v>288</v>
      </c>
      <c r="F15" s="213"/>
      <c r="G15" s="214"/>
      <c r="H15" s="215">
        <f t="shared" si="0"/>
        <v>0</v>
      </c>
      <c r="I15" s="216"/>
      <c r="J15" s="142"/>
      <c r="K15" s="142"/>
      <c r="L15" s="142"/>
      <c r="M15" s="142"/>
      <c r="N15" s="142"/>
    </row>
    <row r="16" spans="1:14" ht="25.5">
      <c r="A16" s="219">
        <v>11</v>
      </c>
      <c r="B16" s="219" t="s">
        <v>159</v>
      </c>
      <c r="C16" s="217" t="s">
        <v>184</v>
      </c>
      <c r="D16" s="211" t="s">
        <v>489</v>
      </c>
      <c r="E16" s="219">
        <v>360</v>
      </c>
      <c r="F16" s="213"/>
      <c r="G16" s="214"/>
      <c r="H16" s="215">
        <f t="shared" si="0"/>
        <v>0</v>
      </c>
      <c r="I16" s="216"/>
      <c r="J16" s="142"/>
      <c r="K16" s="142"/>
      <c r="L16" s="142"/>
      <c r="M16" s="142"/>
      <c r="N16" s="142"/>
    </row>
    <row r="17" spans="1:14" ht="38.25">
      <c r="A17" s="481">
        <v>12</v>
      </c>
      <c r="B17" s="481" t="s">
        <v>161</v>
      </c>
      <c r="C17" s="220" t="s">
        <v>185</v>
      </c>
      <c r="D17" s="211" t="s">
        <v>489</v>
      </c>
      <c r="E17" s="219">
        <v>576</v>
      </c>
      <c r="F17" s="213"/>
      <c r="G17" s="214"/>
      <c r="H17" s="215">
        <f t="shared" si="0"/>
        <v>0</v>
      </c>
      <c r="I17" s="216"/>
      <c r="J17" s="142"/>
      <c r="K17" s="142"/>
      <c r="L17" s="142"/>
      <c r="M17" s="142"/>
      <c r="N17" s="142"/>
    </row>
    <row r="18" spans="1:14" ht="25.5">
      <c r="A18" s="219">
        <v>13</v>
      </c>
      <c r="B18" s="222" t="s">
        <v>186</v>
      </c>
      <c r="C18" s="189" t="s">
        <v>187</v>
      </c>
      <c r="D18" s="219" t="s">
        <v>188</v>
      </c>
      <c r="E18" s="219">
        <v>72</v>
      </c>
      <c r="F18" s="221"/>
      <c r="G18" s="214"/>
      <c r="H18" s="215">
        <f t="shared" si="0"/>
        <v>0</v>
      </c>
      <c r="I18" s="216"/>
      <c r="J18" s="142"/>
      <c r="K18" s="142"/>
      <c r="L18" s="142"/>
      <c r="M18" s="142"/>
      <c r="N18" s="142"/>
    </row>
    <row r="19" spans="1:14" ht="25.5">
      <c r="A19" s="219">
        <v>14</v>
      </c>
      <c r="B19" s="225" t="s">
        <v>484</v>
      </c>
      <c r="C19" s="197" t="s">
        <v>483</v>
      </c>
      <c r="D19" s="219" t="s">
        <v>188</v>
      </c>
      <c r="E19" s="219">
        <v>72</v>
      </c>
      <c r="F19" s="221"/>
      <c r="G19" s="214"/>
      <c r="H19" s="215">
        <f t="shared" si="0"/>
        <v>0</v>
      </c>
      <c r="I19" s="216"/>
      <c r="J19" s="142"/>
      <c r="K19" s="142"/>
      <c r="L19" s="142"/>
      <c r="M19" s="142"/>
      <c r="N19" s="142"/>
    </row>
    <row r="20" spans="1:14" ht="25.5">
      <c r="A20" s="219">
        <v>15</v>
      </c>
      <c r="B20" s="222" t="s">
        <v>189</v>
      </c>
      <c r="C20" s="223" t="s">
        <v>190</v>
      </c>
      <c r="D20" s="222" t="s">
        <v>490</v>
      </c>
      <c r="E20" s="219">
        <v>324</v>
      </c>
      <c r="F20" s="213"/>
      <c r="G20" s="214"/>
      <c r="H20" s="215">
        <f t="shared" si="0"/>
        <v>0</v>
      </c>
      <c r="I20" s="216"/>
      <c r="J20" s="142"/>
      <c r="K20" s="142"/>
      <c r="L20" s="142"/>
      <c r="M20" s="142"/>
      <c r="N20" s="142"/>
    </row>
    <row r="21" spans="1:14" ht="25.5">
      <c r="A21" s="219">
        <v>16</v>
      </c>
      <c r="B21" s="222" t="s">
        <v>153</v>
      </c>
      <c r="C21" s="224" t="s">
        <v>191</v>
      </c>
      <c r="D21" s="222" t="s">
        <v>146</v>
      </c>
      <c r="E21" s="209">
        <v>144</v>
      </c>
      <c r="F21" s="213"/>
      <c r="G21" s="214"/>
      <c r="H21" s="215">
        <f t="shared" si="0"/>
        <v>0</v>
      </c>
      <c r="I21" s="216"/>
      <c r="J21" s="142"/>
      <c r="K21" s="142"/>
      <c r="L21" s="142"/>
      <c r="M21" s="142"/>
      <c r="N21" s="142"/>
    </row>
    <row r="22" spans="1:14" ht="25.5">
      <c r="A22" s="219">
        <v>17</v>
      </c>
      <c r="B22" s="222" t="s">
        <v>150</v>
      </c>
      <c r="C22" s="224" t="s">
        <v>191</v>
      </c>
      <c r="D22" s="222" t="s">
        <v>146</v>
      </c>
      <c r="E22" s="209">
        <v>108</v>
      </c>
      <c r="F22" s="213"/>
      <c r="G22" s="214"/>
      <c r="H22" s="215">
        <f t="shared" si="0"/>
        <v>0</v>
      </c>
      <c r="I22" s="216"/>
      <c r="J22" s="142"/>
      <c r="K22" s="142"/>
      <c r="L22" s="142"/>
      <c r="M22" s="142"/>
      <c r="N22" s="142"/>
    </row>
    <row r="23" spans="1:14" ht="51">
      <c r="A23" s="219">
        <v>18</v>
      </c>
      <c r="B23" s="222" t="s">
        <v>155</v>
      </c>
      <c r="C23" s="224" t="s">
        <v>485</v>
      </c>
      <c r="D23" s="225" t="s">
        <v>146</v>
      </c>
      <c r="E23" s="219">
        <v>72</v>
      </c>
      <c r="F23" s="213"/>
      <c r="G23" s="214"/>
      <c r="H23" s="215">
        <f t="shared" si="0"/>
        <v>0</v>
      </c>
      <c r="I23" s="216"/>
      <c r="J23" s="142"/>
      <c r="K23" s="142"/>
      <c r="L23" s="142"/>
      <c r="M23" s="142"/>
      <c r="N23" s="142"/>
    </row>
    <row r="24" spans="1:11" ht="16.5" customHeight="1">
      <c r="A24" s="562" t="s">
        <v>21</v>
      </c>
      <c r="B24" s="562"/>
      <c r="C24" s="562"/>
      <c r="D24" s="562"/>
      <c r="E24" s="562"/>
      <c r="F24" s="562"/>
      <c r="G24" s="562"/>
      <c r="H24" s="226">
        <f>SUM(H6:H23)</f>
        <v>0</v>
      </c>
      <c r="I24" s="227" t="s">
        <v>22</v>
      </c>
      <c r="J24" s="142"/>
      <c r="K24" s="142"/>
    </row>
    <row r="26" ht="12.75">
      <c r="C26" s="475"/>
    </row>
    <row r="27" ht="12" customHeight="1"/>
    <row r="28" spans="4:13" ht="12.75">
      <c r="D28" s="50"/>
      <c r="E28" s="41"/>
      <c r="F28" s="41"/>
      <c r="G28" s="41"/>
      <c r="H28" s="7"/>
      <c r="M28" s="49"/>
    </row>
    <row r="29" spans="4:13" ht="12.75">
      <c r="D29" s="50"/>
      <c r="E29" s="41"/>
      <c r="F29" s="41"/>
      <c r="G29" s="41"/>
      <c r="H29" s="7"/>
      <c r="M29" s="49"/>
    </row>
    <row r="30" spans="3:8" ht="12.75">
      <c r="C30" s="42" t="s">
        <v>23</v>
      </c>
      <c r="D30" s="42"/>
      <c r="E30" s="41"/>
      <c r="F30" s="41"/>
      <c r="G30" s="41"/>
      <c r="H30" s="7"/>
    </row>
    <row r="31" spans="3:8" ht="12.75">
      <c r="C31" s="42" t="s">
        <v>192</v>
      </c>
      <c r="E31" s="41"/>
      <c r="G31" s="41"/>
      <c r="H31" s="7"/>
    </row>
    <row r="32" ht="12.75">
      <c r="C32" s="228"/>
    </row>
  </sheetData>
  <sheetProtection selectLockedCells="1" selectUnlockedCells="1"/>
  <mergeCells count="2">
    <mergeCell ref="A5:N5"/>
    <mergeCell ref="A24:G24"/>
  </mergeCells>
  <printOptions/>
  <pageMargins left="0.7" right="0.7" top="0.75" bottom="0.75"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N46"/>
  <sheetViews>
    <sheetView zoomScalePageLayoutView="0" workbookViewId="0" topLeftCell="A22">
      <selection activeCell="F24" sqref="F24:F27"/>
    </sheetView>
  </sheetViews>
  <sheetFormatPr defaultColWidth="9.140625" defaultRowHeight="12.75"/>
  <cols>
    <col min="1" max="1" width="5.7109375" style="53" customWidth="1"/>
    <col min="2" max="2" width="9.140625" style="53" customWidth="1"/>
    <col min="3" max="3" width="22.140625" style="53" customWidth="1"/>
    <col min="4" max="4" width="14.28125" style="53" customWidth="1"/>
    <col min="5" max="5" width="9.140625" style="53" customWidth="1"/>
    <col min="6" max="6" width="11.140625" style="53" customWidth="1"/>
    <col min="7" max="7" width="10.00390625" style="53" customWidth="1"/>
    <col min="8" max="8" width="10.57421875" style="53" customWidth="1"/>
    <col min="9" max="9" width="8.28125" style="53" customWidth="1"/>
    <col min="10" max="10" width="9.57421875" style="53" customWidth="1"/>
    <col min="11" max="12" width="9.140625" style="53" customWidth="1"/>
    <col min="13" max="13" width="12.7109375" style="53" customWidth="1"/>
    <col min="14" max="14" width="14.28125" style="53" customWidth="1"/>
    <col min="15" max="16384" width="9.140625" style="53" customWidth="1"/>
  </cols>
  <sheetData>
    <row r="1" spans="1:13" ht="12.75" customHeight="1">
      <c r="A1" s="479" t="s">
        <v>193</v>
      </c>
      <c r="B1" s="482"/>
      <c r="C1" s="482"/>
      <c r="D1" s="482"/>
      <c r="E1" s="482"/>
      <c r="F1" s="482"/>
      <c r="G1" s="482"/>
      <c r="H1" s="482"/>
      <c r="I1" s="482"/>
      <c r="M1" s="482"/>
    </row>
    <row r="2" spans="1:13" ht="24" customHeight="1">
      <c r="A2" s="483"/>
      <c r="B2" s="483"/>
      <c r="C2" s="483"/>
      <c r="D2" s="483"/>
      <c r="E2" s="483"/>
      <c r="F2" s="483"/>
      <c r="G2" s="483"/>
      <c r="H2" s="483"/>
      <c r="I2" s="483"/>
      <c r="J2" s="484"/>
      <c r="K2" s="484"/>
      <c r="L2" s="484"/>
      <c r="M2" s="483"/>
    </row>
    <row r="3" spans="1:14" ht="48.75" customHeight="1">
      <c r="A3" s="3" t="s">
        <v>0</v>
      </c>
      <c r="B3" s="3" t="s">
        <v>134</v>
      </c>
      <c r="C3" s="3" t="s">
        <v>135</v>
      </c>
      <c r="D3" s="3" t="s">
        <v>136</v>
      </c>
      <c r="E3" s="4" t="s">
        <v>137</v>
      </c>
      <c r="F3" s="3" t="s">
        <v>138</v>
      </c>
      <c r="G3" s="3" t="s">
        <v>5</v>
      </c>
      <c r="H3" s="3" t="s">
        <v>6</v>
      </c>
      <c r="I3" s="365" t="s">
        <v>7</v>
      </c>
      <c r="J3" s="3" t="s">
        <v>8</v>
      </c>
      <c r="K3" s="3" t="s">
        <v>9</v>
      </c>
      <c r="L3" s="3" t="s">
        <v>10</v>
      </c>
      <c r="M3" s="260" t="s">
        <v>139</v>
      </c>
      <c r="N3" s="3" t="s">
        <v>11</v>
      </c>
    </row>
    <row r="4" spans="1:14" ht="12.75">
      <c r="A4" s="3">
        <v>1</v>
      </c>
      <c r="B4" s="3" t="s">
        <v>140</v>
      </c>
      <c r="C4" s="3" t="s">
        <v>141</v>
      </c>
      <c r="D4" s="261" t="s">
        <v>142</v>
      </c>
      <c r="E4" s="4">
        <v>3</v>
      </c>
      <c r="F4" s="4">
        <v>4</v>
      </c>
      <c r="G4" s="3">
        <v>5</v>
      </c>
      <c r="H4" s="3">
        <v>6</v>
      </c>
      <c r="I4" s="3">
        <v>7</v>
      </c>
      <c r="J4" s="3">
        <v>8</v>
      </c>
      <c r="K4" s="3">
        <v>9</v>
      </c>
      <c r="L4" s="3">
        <v>10</v>
      </c>
      <c r="M4" s="3">
        <v>11</v>
      </c>
      <c r="N4" s="3">
        <v>12</v>
      </c>
    </row>
    <row r="5" spans="1:14" ht="66" customHeight="1">
      <c r="A5" s="565" t="s">
        <v>492</v>
      </c>
      <c r="B5" s="565"/>
      <c r="C5" s="565"/>
      <c r="D5" s="565"/>
      <c r="E5" s="565"/>
      <c r="F5" s="565"/>
      <c r="G5" s="565"/>
      <c r="H5" s="565"/>
      <c r="I5" s="565"/>
      <c r="J5" s="565"/>
      <c r="K5" s="565"/>
      <c r="L5" s="565"/>
      <c r="M5" s="565"/>
      <c r="N5" s="565"/>
    </row>
    <row r="6" spans="1:14" ht="12.75" customHeight="1">
      <c r="A6" s="566" t="s">
        <v>493</v>
      </c>
      <c r="B6" s="566"/>
      <c r="C6" s="566"/>
      <c r="D6" s="566"/>
      <c r="E6" s="566"/>
      <c r="F6" s="566"/>
      <c r="G6" s="566"/>
      <c r="H6" s="566"/>
      <c r="I6" s="566"/>
      <c r="J6" s="566"/>
      <c r="K6" s="566"/>
      <c r="L6" s="566"/>
      <c r="M6" s="566"/>
      <c r="N6" s="566"/>
    </row>
    <row r="7" spans="1:14" ht="25.5">
      <c r="A7" s="198">
        <v>1</v>
      </c>
      <c r="B7" s="188" t="s">
        <v>153</v>
      </c>
      <c r="C7" s="485" t="s">
        <v>194</v>
      </c>
      <c r="D7" s="263" t="s">
        <v>195</v>
      </c>
      <c r="E7" s="198">
        <v>684</v>
      </c>
      <c r="F7" s="263"/>
      <c r="G7" s="254"/>
      <c r="H7" s="486">
        <f aca="true" t="shared" si="0" ref="H7:H21">F7*E7</f>
        <v>0</v>
      </c>
      <c r="I7" s="263"/>
      <c r="J7" s="245"/>
      <c r="K7" s="245"/>
      <c r="L7" s="245"/>
      <c r="M7" s="245"/>
      <c r="N7" s="245"/>
    </row>
    <row r="8" spans="1:14" ht="25.5">
      <c r="A8" s="198">
        <v>2</v>
      </c>
      <c r="B8" s="487" t="s">
        <v>196</v>
      </c>
      <c r="C8" s="485" t="s">
        <v>197</v>
      </c>
      <c r="D8" s="263" t="s">
        <v>146</v>
      </c>
      <c r="E8" s="198">
        <v>504</v>
      </c>
      <c r="F8" s="488"/>
      <c r="G8" s="254"/>
      <c r="H8" s="486">
        <f t="shared" si="0"/>
        <v>0</v>
      </c>
      <c r="I8" s="263"/>
      <c r="J8" s="245"/>
      <c r="K8" s="245"/>
      <c r="L8" s="245"/>
      <c r="M8" s="245"/>
      <c r="N8" s="245"/>
    </row>
    <row r="9" spans="1:14" ht="25.5">
      <c r="A9" s="198">
        <v>3</v>
      </c>
      <c r="B9" s="231" t="s">
        <v>161</v>
      </c>
      <c r="C9" s="232" t="s">
        <v>198</v>
      </c>
      <c r="D9" s="231" t="s">
        <v>195</v>
      </c>
      <c r="E9" s="233">
        <v>72</v>
      </c>
      <c r="F9" s="244"/>
      <c r="G9" s="254"/>
      <c r="H9" s="486">
        <f t="shared" si="0"/>
        <v>0</v>
      </c>
      <c r="I9" s="231"/>
      <c r="J9" s="245"/>
      <c r="K9" s="245"/>
      <c r="L9" s="245"/>
      <c r="M9" s="245"/>
      <c r="N9" s="245"/>
    </row>
    <row r="10" spans="1:14" ht="25.5">
      <c r="A10" s="198">
        <v>4</v>
      </c>
      <c r="B10" s="234" t="s">
        <v>150</v>
      </c>
      <c r="C10" s="235" t="s">
        <v>199</v>
      </c>
      <c r="D10" s="234" t="s">
        <v>195</v>
      </c>
      <c r="E10" s="233">
        <v>288</v>
      </c>
      <c r="F10" s="244"/>
      <c r="G10" s="254"/>
      <c r="H10" s="486">
        <f t="shared" si="0"/>
        <v>0</v>
      </c>
      <c r="I10" s="231"/>
      <c r="J10" s="245"/>
      <c r="K10" s="245"/>
      <c r="L10" s="245"/>
      <c r="M10" s="245"/>
      <c r="N10" s="245"/>
    </row>
    <row r="11" spans="1:14" ht="24" customHeight="1">
      <c r="A11" s="198">
        <v>5</v>
      </c>
      <c r="B11" s="489">
        <v>0</v>
      </c>
      <c r="C11" s="490" t="s">
        <v>200</v>
      </c>
      <c r="D11" s="491" t="s">
        <v>146</v>
      </c>
      <c r="E11" s="492">
        <v>504</v>
      </c>
      <c r="F11" s="244"/>
      <c r="G11" s="254"/>
      <c r="H11" s="486">
        <f t="shared" si="0"/>
        <v>0</v>
      </c>
      <c r="I11" s="488"/>
      <c r="J11" s="245"/>
      <c r="K11" s="245"/>
      <c r="L11" s="245"/>
      <c r="M11" s="245"/>
      <c r="N11" s="245"/>
    </row>
    <row r="12" spans="1:14" ht="25.5">
      <c r="A12" s="198">
        <v>6</v>
      </c>
      <c r="B12" s="237">
        <v>1</v>
      </c>
      <c r="C12" s="238" t="s">
        <v>201</v>
      </c>
      <c r="D12" s="234" t="s">
        <v>146</v>
      </c>
      <c r="E12" s="233">
        <v>684</v>
      </c>
      <c r="F12" s="244"/>
      <c r="G12" s="254"/>
      <c r="H12" s="486">
        <f t="shared" si="0"/>
        <v>0</v>
      </c>
      <c r="I12" s="231"/>
      <c r="J12" s="245"/>
      <c r="K12" s="245"/>
      <c r="L12" s="245"/>
      <c r="M12" s="245"/>
      <c r="N12" s="245"/>
    </row>
    <row r="13" spans="1:14" ht="25.5">
      <c r="A13" s="198">
        <v>7</v>
      </c>
      <c r="B13" s="239" t="s">
        <v>150</v>
      </c>
      <c r="C13" s="240" t="s">
        <v>202</v>
      </c>
      <c r="D13" s="234" t="s">
        <v>146</v>
      </c>
      <c r="E13" s="233">
        <v>684</v>
      </c>
      <c r="F13" s="244"/>
      <c r="G13" s="254"/>
      <c r="H13" s="486">
        <f t="shared" si="0"/>
        <v>0</v>
      </c>
      <c r="I13" s="231"/>
      <c r="J13" s="245"/>
      <c r="K13" s="245"/>
      <c r="L13" s="245"/>
      <c r="M13" s="245"/>
      <c r="N13" s="245"/>
    </row>
    <row r="14" spans="1:14" ht="19.5" customHeight="1">
      <c r="A14" s="198">
        <v>8</v>
      </c>
      <c r="B14" s="241">
        <v>0</v>
      </c>
      <c r="C14" s="232" t="s">
        <v>202</v>
      </c>
      <c r="D14" s="234" t="s">
        <v>146</v>
      </c>
      <c r="E14" s="233">
        <v>216</v>
      </c>
      <c r="F14" s="244"/>
      <c r="G14" s="254"/>
      <c r="H14" s="486">
        <f t="shared" si="0"/>
        <v>0</v>
      </c>
      <c r="I14" s="231"/>
      <c r="J14" s="245"/>
      <c r="K14" s="245"/>
      <c r="L14" s="245"/>
      <c r="M14" s="245"/>
      <c r="N14" s="245"/>
    </row>
    <row r="15" spans="1:14" ht="18" customHeight="1">
      <c r="A15" s="198">
        <v>9</v>
      </c>
      <c r="B15" s="242">
        <v>1</v>
      </c>
      <c r="C15" s="232" t="s">
        <v>202</v>
      </c>
      <c r="D15" s="231" t="s">
        <v>146</v>
      </c>
      <c r="E15" s="233">
        <v>216</v>
      </c>
      <c r="F15" s="244"/>
      <c r="G15" s="254"/>
      <c r="H15" s="486">
        <f t="shared" si="0"/>
        <v>0</v>
      </c>
      <c r="I15" s="231"/>
      <c r="J15" s="245"/>
      <c r="K15" s="245"/>
      <c r="L15" s="245"/>
      <c r="M15" s="245"/>
      <c r="N15" s="245"/>
    </row>
    <row r="16" spans="1:14" ht="30.75" customHeight="1">
      <c r="A16" s="198">
        <v>10</v>
      </c>
      <c r="B16" s="239">
        <v>2</v>
      </c>
      <c r="C16" s="240" t="s">
        <v>202</v>
      </c>
      <c r="D16" s="234" t="s">
        <v>203</v>
      </c>
      <c r="E16" s="233">
        <v>1872</v>
      </c>
      <c r="F16" s="244"/>
      <c r="G16" s="254"/>
      <c r="H16" s="486">
        <f t="shared" si="0"/>
        <v>0</v>
      </c>
      <c r="I16" s="231"/>
      <c r="J16" s="245"/>
      <c r="K16" s="245"/>
      <c r="L16" s="245"/>
      <c r="M16" s="245"/>
      <c r="N16" s="245"/>
    </row>
    <row r="17" spans="1:14" ht="25.5">
      <c r="A17" s="198">
        <v>11</v>
      </c>
      <c r="B17" s="242" t="s">
        <v>150</v>
      </c>
      <c r="C17" s="232" t="s">
        <v>204</v>
      </c>
      <c r="D17" s="234" t="s">
        <v>195</v>
      </c>
      <c r="E17" s="233">
        <v>108</v>
      </c>
      <c r="F17" s="244"/>
      <c r="G17" s="254"/>
      <c r="H17" s="486">
        <f t="shared" si="0"/>
        <v>0</v>
      </c>
      <c r="I17" s="231"/>
      <c r="J17" s="245"/>
      <c r="K17" s="245"/>
      <c r="L17" s="245"/>
      <c r="M17" s="245"/>
      <c r="N17" s="245"/>
    </row>
    <row r="18" spans="1:14" ht="25.5">
      <c r="A18" s="198">
        <v>12</v>
      </c>
      <c r="B18" s="242" t="s">
        <v>153</v>
      </c>
      <c r="C18" s="232" t="s">
        <v>204</v>
      </c>
      <c r="D18" s="243" t="s">
        <v>195</v>
      </c>
      <c r="E18" s="233">
        <v>108</v>
      </c>
      <c r="F18" s="244"/>
      <c r="G18" s="254"/>
      <c r="H18" s="486">
        <f t="shared" si="0"/>
        <v>0</v>
      </c>
      <c r="I18" s="231"/>
      <c r="J18" s="245"/>
      <c r="K18" s="245"/>
      <c r="L18" s="245"/>
      <c r="M18" s="245"/>
      <c r="N18" s="245"/>
    </row>
    <row r="19" spans="1:14" ht="14.25">
      <c r="A19" s="198">
        <v>13</v>
      </c>
      <c r="B19" s="242">
        <v>1</v>
      </c>
      <c r="C19" s="232" t="s">
        <v>205</v>
      </c>
      <c r="D19" s="243" t="s">
        <v>146</v>
      </c>
      <c r="E19" s="233">
        <v>108</v>
      </c>
      <c r="F19" s="244"/>
      <c r="G19" s="254"/>
      <c r="H19" s="486">
        <f t="shared" si="0"/>
        <v>0</v>
      </c>
      <c r="I19" s="231"/>
      <c r="J19" s="245"/>
      <c r="K19" s="245"/>
      <c r="L19" s="245"/>
      <c r="M19" s="245"/>
      <c r="N19" s="245"/>
    </row>
    <row r="20" spans="1:14" ht="14.25">
      <c r="A20" s="198">
        <v>14</v>
      </c>
      <c r="B20" s="242">
        <v>2</v>
      </c>
      <c r="C20" s="232" t="s">
        <v>205</v>
      </c>
      <c r="D20" s="243" t="s">
        <v>206</v>
      </c>
      <c r="E20" s="233">
        <v>108</v>
      </c>
      <c r="F20" s="244"/>
      <c r="G20" s="254"/>
      <c r="H20" s="486">
        <f t="shared" si="0"/>
        <v>0</v>
      </c>
      <c r="I20" s="231"/>
      <c r="J20" s="245"/>
      <c r="K20" s="245"/>
      <c r="L20" s="245"/>
      <c r="M20" s="245"/>
      <c r="N20" s="245"/>
    </row>
    <row r="21" spans="1:14" ht="21.75" customHeight="1">
      <c r="A21" s="198">
        <v>15</v>
      </c>
      <c r="B21" s="242" t="s">
        <v>150</v>
      </c>
      <c r="C21" s="232" t="s">
        <v>207</v>
      </c>
      <c r="D21" s="234" t="s">
        <v>195</v>
      </c>
      <c r="E21" s="233">
        <v>108</v>
      </c>
      <c r="F21" s="244"/>
      <c r="G21" s="254"/>
      <c r="H21" s="486">
        <f t="shared" si="0"/>
        <v>0</v>
      </c>
      <c r="I21" s="231"/>
      <c r="J21" s="245"/>
      <c r="K21" s="245"/>
      <c r="L21" s="245"/>
      <c r="M21" s="245"/>
      <c r="N21" s="245"/>
    </row>
    <row r="22" spans="1:14" ht="70.5" customHeight="1">
      <c r="A22" s="567" t="s">
        <v>208</v>
      </c>
      <c r="B22" s="567"/>
      <c r="C22" s="567"/>
      <c r="D22" s="567"/>
      <c r="E22" s="567"/>
      <c r="F22" s="567"/>
      <c r="G22" s="567"/>
      <c r="H22" s="567"/>
      <c r="I22" s="567"/>
      <c r="J22" s="567"/>
      <c r="K22" s="567"/>
      <c r="L22" s="567"/>
      <c r="M22" s="567"/>
      <c r="N22" s="567"/>
    </row>
    <row r="23" spans="1:14" ht="12.75">
      <c r="A23" s="566" t="s">
        <v>494</v>
      </c>
      <c r="B23" s="566"/>
      <c r="C23" s="566"/>
      <c r="D23" s="566"/>
      <c r="E23" s="566"/>
      <c r="F23" s="566"/>
      <c r="G23" s="566"/>
      <c r="H23" s="566"/>
      <c r="I23" s="566"/>
      <c r="J23" s="566"/>
      <c r="K23" s="566"/>
      <c r="L23" s="566"/>
      <c r="M23" s="566"/>
      <c r="N23" s="566"/>
    </row>
    <row r="24" spans="1:14" ht="25.5">
      <c r="A24" s="198">
        <v>16</v>
      </c>
      <c r="B24" s="198">
        <v>2</v>
      </c>
      <c r="C24" s="232" t="s">
        <v>209</v>
      </c>
      <c r="D24" s="234" t="s">
        <v>146</v>
      </c>
      <c r="E24" s="233">
        <v>48</v>
      </c>
      <c r="F24" s="244"/>
      <c r="G24" s="250"/>
      <c r="H24" s="486">
        <f>F24*E24</f>
        <v>0</v>
      </c>
      <c r="I24" s="251"/>
      <c r="J24" s="245"/>
      <c r="K24" s="245"/>
      <c r="L24" s="245"/>
      <c r="M24" s="245"/>
      <c r="N24" s="245"/>
    </row>
    <row r="25" spans="1:14" ht="25.5">
      <c r="A25" s="198">
        <v>17</v>
      </c>
      <c r="B25" s="246" t="s">
        <v>150</v>
      </c>
      <c r="C25" s="247" t="s">
        <v>210</v>
      </c>
      <c r="D25" s="248" t="s">
        <v>195</v>
      </c>
      <c r="E25" s="249">
        <v>72</v>
      </c>
      <c r="F25" s="244"/>
      <c r="G25" s="250"/>
      <c r="H25" s="486">
        <f>F25*E25</f>
        <v>0</v>
      </c>
      <c r="I25" s="251"/>
      <c r="J25" s="245"/>
      <c r="K25" s="245"/>
      <c r="L25" s="245"/>
      <c r="M25" s="245"/>
      <c r="N25" s="245"/>
    </row>
    <row r="26" spans="1:14" ht="25.5">
      <c r="A26" s="198">
        <v>18</v>
      </c>
      <c r="B26" s="252">
        <v>0</v>
      </c>
      <c r="C26" s="253" t="s">
        <v>210</v>
      </c>
      <c r="D26" s="248" t="s">
        <v>195</v>
      </c>
      <c r="E26" s="249">
        <v>36</v>
      </c>
      <c r="F26" s="244"/>
      <c r="G26" s="250"/>
      <c r="H26" s="486">
        <f>F26*E26</f>
        <v>0</v>
      </c>
      <c r="I26" s="251"/>
      <c r="J26" s="245"/>
      <c r="K26" s="245"/>
      <c r="L26" s="245"/>
      <c r="M26" s="245"/>
      <c r="N26" s="245"/>
    </row>
    <row r="27" spans="1:14" ht="25.5">
      <c r="A27" s="198">
        <v>19</v>
      </c>
      <c r="B27" s="198">
        <v>1</v>
      </c>
      <c r="C27" s="253" t="s">
        <v>210</v>
      </c>
      <c r="D27" s="248" t="s">
        <v>195</v>
      </c>
      <c r="E27" s="249">
        <v>36</v>
      </c>
      <c r="F27" s="244"/>
      <c r="G27" s="254"/>
      <c r="H27" s="486">
        <f>F27*E27</f>
        <v>0</v>
      </c>
      <c r="I27" s="251"/>
      <c r="J27" s="245"/>
      <c r="K27" s="245"/>
      <c r="L27" s="245"/>
      <c r="M27" s="245"/>
      <c r="N27" s="245"/>
    </row>
    <row r="28" spans="1:14" ht="63" customHeight="1">
      <c r="A28" s="568" t="s">
        <v>211</v>
      </c>
      <c r="B28" s="568"/>
      <c r="C28" s="568"/>
      <c r="D28" s="568"/>
      <c r="E28" s="568"/>
      <c r="F28" s="568"/>
      <c r="G28" s="568"/>
      <c r="H28" s="568"/>
      <c r="I28" s="568"/>
      <c r="J28" s="568"/>
      <c r="K28" s="568"/>
      <c r="L28" s="568"/>
      <c r="M28" s="568"/>
      <c r="N28" s="568"/>
    </row>
    <row r="29" spans="1:14" ht="12.75">
      <c r="A29" s="569" t="s">
        <v>212</v>
      </c>
      <c r="B29" s="569"/>
      <c r="C29" s="569"/>
      <c r="D29" s="569"/>
      <c r="E29" s="569"/>
      <c r="F29" s="569"/>
      <c r="G29" s="569"/>
      <c r="H29" s="569"/>
      <c r="I29" s="569"/>
      <c r="J29" s="245"/>
      <c r="K29" s="245"/>
      <c r="L29" s="245"/>
      <c r="M29" s="245"/>
      <c r="N29" s="245"/>
    </row>
    <row r="30" spans="1:14" ht="19.5" customHeight="1">
      <c r="A30" s="198">
        <v>20</v>
      </c>
      <c r="B30" s="241">
        <v>3</v>
      </c>
      <c r="C30" s="255" t="s">
        <v>213</v>
      </c>
      <c r="D30" s="243" t="s">
        <v>214</v>
      </c>
      <c r="E30" s="233">
        <v>36</v>
      </c>
      <c r="F30" s="255"/>
      <c r="G30" s="254"/>
      <c r="H30" s="486">
        <f>F30*E30</f>
        <v>0</v>
      </c>
      <c r="I30" s="231"/>
      <c r="J30" s="245"/>
      <c r="K30" s="245"/>
      <c r="L30" s="245"/>
      <c r="M30" s="245"/>
      <c r="N30" s="245"/>
    </row>
    <row r="31" spans="1:14" ht="84" customHeight="1">
      <c r="A31" s="564" t="s">
        <v>496</v>
      </c>
      <c r="B31" s="564"/>
      <c r="C31" s="564"/>
      <c r="D31" s="564"/>
      <c r="E31" s="564"/>
      <c r="F31" s="564"/>
      <c r="G31" s="564"/>
      <c r="H31" s="564"/>
      <c r="I31" s="564"/>
      <c r="J31" s="564"/>
      <c r="K31" s="564"/>
      <c r="L31" s="564"/>
      <c r="M31" s="564"/>
      <c r="N31" s="564"/>
    </row>
    <row r="32" spans="1:14" ht="25.5">
      <c r="A32" s="493">
        <v>21</v>
      </c>
      <c r="B32" s="272" t="s">
        <v>155</v>
      </c>
      <c r="C32" s="494" t="s">
        <v>215</v>
      </c>
      <c r="D32" s="272" t="s">
        <v>495</v>
      </c>
      <c r="E32" s="269">
        <v>360</v>
      </c>
      <c r="F32" s="244"/>
      <c r="G32" s="245"/>
      <c r="H32" s="254">
        <f aca="true" t="shared" si="1" ref="H32:H38">E32*F32</f>
        <v>0</v>
      </c>
      <c r="I32" s="495"/>
      <c r="J32" s="22"/>
      <c r="K32" s="245"/>
      <c r="L32" s="245"/>
      <c r="M32" s="272"/>
      <c r="N32" s="245"/>
    </row>
    <row r="33" spans="1:14" ht="25.5">
      <c r="A33" s="476">
        <v>22</v>
      </c>
      <c r="B33" s="496" t="s">
        <v>153</v>
      </c>
      <c r="C33" s="497" t="s">
        <v>216</v>
      </c>
      <c r="D33" s="272" t="s">
        <v>495</v>
      </c>
      <c r="E33" s="269">
        <v>360</v>
      </c>
      <c r="F33" s="244"/>
      <c r="G33" s="245"/>
      <c r="H33" s="254">
        <f t="shared" si="1"/>
        <v>0</v>
      </c>
      <c r="I33" s="495"/>
      <c r="J33" s="22"/>
      <c r="K33" s="245"/>
      <c r="L33" s="245"/>
      <c r="M33" s="496"/>
      <c r="N33" s="245"/>
    </row>
    <row r="34" spans="1:14" ht="25.5">
      <c r="A34" s="493">
        <v>23</v>
      </c>
      <c r="B34" s="496" t="s">
        <v>150</v>
      </c>
      <c r="C34" s="497" t="s">
        <v>215</v>
      </c>
      <c r="D34" s="272" t="s">
        <v>495</v>
      </c>
      <c r="E34" s="269">
        <v>360</v>
      </c>
      <c r="F34" s="244"/>
      <c r="G34" s="245"/>
      <c r="H34" s="254">
        <f t="shared" si="1"/>
        <v>0</v>
      </c>
      <c r="I34" s="495"/>
      <c r="J34" s="22"/>
      <c r="K34" s="245"/>
      <c r="L34" s="245"/>
      <c r="M34" s="496"/>
      <c r="N34" s="245"/>
    </row>
    <row r="35" spans="1:14" ht="25.5">
      <c r="A35" s="476">
        <v>24</v>
      </c>
      <c r="B35" s="496">
        <v>1</v>
      </c>
      <c r="C35" s="497" t="s">
        <v>217</v>
      </c>
      <c r="D35" s="496" t="s">
        <v>146</v>
      </c>
      <c r="E35" s="269">
        <v>576</v>
      </c>
      <c r="F35" s="244"/>
      <c r="G35" s="245"/>
      <c r="H35" s="254">
        <f t="shared" si="1"/>
        <v>0</v>
      </c>
      <c r="I35" s="495"/>
      <c r="J35" s="22"/>
      <c r="K35" s="245"/>
      <c r="L35" s="245"/>
      <c r="M35" s="496"/>
      <c r="N35" s="245"/>
    </row>
    <row r="36" spans="1:14" ht="25.5">
      <c r="A36" s="493">
        <v>25</v>
      </c>
      <c r="B36" s="496">
        <v>2</v>
      </c>
      <c r="C36" s="497" t="s">
        <v>217</v>
      </c>
      <c r="D36" s="496" t="s">
        <v>146</v>
      </c>
      <c r="E36" s="269">
        <v>2160</v>
      </c>
      <c r="F36" s="244"/>
      <c r="G36" s="245"/>
      <c r="H36" s="254">
        <f t="shared" si="1"/>
        <v>0</v>
      </c>
      <c r="I36" s="495"/>
      <c r="J36" s="22"/>
      <c r="K36" s="245"/>
      <c r="L36" s="245"/>
      <c r="M36" s="496"/>
      <c r="N36" s="245"/>
    </row>
    <row r="37" spans="1:14" ht="25.5">
      <c r="A37" s="476">
        <v>26</v>
      </c>
      <c r="B37" s="496">
        <v>2</v>
      </c>
      <c r="C37" s="497" t="s">
        <v>218</v>
      </c>
      <c r="D37" s="496" t="s">
        <v>146</v>
      </c>
      <c r="E37" s="269">
        <v>324</v>
      </c>
      <c r="F37" s="244"/>
      <c r="G37" s="245"/>
      <c r="H37" s="254">
        <f t="shared" si="1"/>
        <v>0</v>
      </c>
      <c r="I37" s="495"/>
      <c r="J37" s="22"/>
      <c r="K37" s="245"/>
      <c r="L37" s="245"/>
      <c r="M37" s="496"/>
      <c r="N37" s="245"/>
    </row>
    <row r="38" spans="1:14" ht="25.5">
      <c r="A38" s="493">
        <v>27</v>
      </c>
      <c r="B38" s="496" t="s">
        <v>147</v>
      </c>
      <c r="C38" s="498" t="s">
        <v>219</v>
      </c>
      <c r="D38" s="272" t="s">
        <v>495</v>
      </c>
      <c r="E38" s="269">
        <v>936</v>
      </c>
      <c r="F38" s="244"/>
      <c r="G38" s="245"/>
      <c r="H38" s="254">
        <f t="shared" si="1"/>
        <v>0</v>
      </c>
      <c r="I38" s="495"/>
      <c r="J38" s="22"/>
      <c r="K38" s="245"/>
      <c r="L38" s="245"/>
      <c r="M38" s="496"/>
      <c r="N38" s="245"/>
    </row>
    <row r="39" spans="1:11" ht="15">
      <c r="A39" s="562" t="s">
        <v>21</v>
      </c>
      <c r="B39" s="562"/>
      <c r="C39" s="562"/>
      <c r="D39" s="562"/>
      <c r="E39" s="562"/>
      <c r="F39" s="562"/>
      <c r="G39" s="562"/>
      <c r="H39" s="257">
        <f>SUM(H7:H38)</f>
        <v>0</v>
      </c>
      <c r="I39" s="499" t="s">
        <v>22</v>
      </c>
      <c r="J39" s="500"/>
      <c r="K39" s="500"/>
    </row>
    <row r="41" spans="2:13" ht="12.75">
      <c r="B41" s="501"/>
      <c r="C41" s="290"/>
      <c r="D41" s="291"/>
      <c r="E41" s="291"/>
      <c r="F41" s="146"/>
      <c r="M41" s="291"/>
    </row>
    <row r="42" spans="2:13" ht="12.75">
      <c r="B42" s="501"/>
      <c r="C42" s="290"/>
      <c r="D42" s="291"/>
      <c r="E42" s="291"/>
      <c r="F42" s="146"/>
      <c r="M42" s="291"/>
    </row>
    <row r="43" spans="3:8" ht="12.75">
      <c r="C43" s="290"/>
      <c r="D43" s="291"/>
      <c r="E43" s="291"/>
      <c r="F43" s="146"/>
      <c r="H43" s="502"/>
    </row>
    <row r="45" spans="3:4" ht="12.75">
      <c r="C45" s="124" t="s">
        <v>497</v>
      </c>
      <c r="D45" s="124"/>
    </row>
    <row r="46" ht="12.75">
      <c r="C46" s="124"/>
    </row>
  </sheetData>
  <sheetProtection selectLockedCells="1" selectUnlockedCells="1"/>
  <mergeCells count="8">
    <mergeCell ref="A31:N31"/>
    <mergeCell ref="A39:G39"/>
    <mergeCell ref="A5:N5"/>
    <mergeCell ref="A6:N6"/>
    <mergeCell ref="A22:N22"/>
    <mergeCell ref="A23:N23"/>
    <mergeCell ref="A28:N28"/>
    <mergeCell ref="A29:I29"/>
  </mergeCells>
  <printOptions/>
  <pageMargins left="0.7" right="0.7" top="0.75" bottom="0.75" header="0.5118055555555555" footer="0.511805555555555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N49"/>
  <sheetViews>
    <sheetView zoomScalePageLayoutView="0" workbookViewId="0" topLeftCell="D19">
      <selection activeCell="H32" sqref="H32:H39"/>
    </sheetView>
  </sheetViews>
  <sheetFormatPr defaultColWidth="9.140625" defaultRowHeight="12.75"/>
  <cols>
    <col min="1" max="1" width="5.421875" style="0" customWidth="1"/>
    <col min="2" max="2" width="8.28125" style="133" customWidth="1"/>
    <col min="3" max="3" width="19.7109375" style="53" customWidth="1"/>
    <col min="4" max="4" width="12.7109375" style="53" customWidth="1"/>
    <col min="5" max="5" width="10.57421875" style="53" customWidth="1"/>
    <col min="6" max="6" width="9.57421875" style="53" customWidth="1"/>
    <col min="7" max="7" width="10.28125" style="53" customWidth="1"/>
    <col min="8" max="8" width="11.28125" style="53" customWidth="1"/>
    <col min="10" max="10" width="10.7109375" style="0" customWidth="1"/>
    <col min="11" max="11" width="10.8515625" style="0" customWidth="1"/>
    <col min="12" max="12" width="11.57421875" style="0" customWidth="1"/>
    <col min="13" max="13" width="10.7109375" style="53" customWidth="1"/>
    <col min="14" max="14" width="15.28125" style="0" customWidth="1"/>
  </cols>
  <sheetData>
    <row r="1" spans="1:10" ht="12.75" customHeight="1">
      <c r="A1" s="101" t="s">
        <v>220</v>
      </c>
      <c r="E1" s="124"/>
      <c r="J1" s="42"/>
    </row>
    <row r="2" ht="14.25" customHeight="1"/>
    <row r="3" spans="3:13" ht="12.75">
      <c r="C3" s="258"/>
      <c r="D3" s="259"/>
      <c r="E3" s="259"/>
      <c r="F3" s="259"/>
      <c r="M3" s="259"/>
    </row>
    <row r="4" spans="1:14" ht="48.75" customHeight="1">
      <c r="A4" s="183" t="s">
        <v>0</v>
      </c>
      <c r="B4" s="3" t="s">
        <v>134</v>
      </c>
      <c r="C4" s="3" t="s">
        <v>135</v>
      </c>
      <c r="D4" s="3" t="s">
        <v>136</v>
      </c>
      <c r="E4" s="4" t="s">
        <v>137</v>
      </c>
      <c r="F4" s="3" t="s">
        <v>138</v>
      </c>
      <c r="G4" s="3" t="s">
        <v>5</v>
      </c>
      <c r="H4" s="3" t="s">
        <v>6</v>
      </c>
      <c r="I4" s="185" t="s">
        <v>7</v>
      </c>
      <c r="J4" s="183" t="s">
        <v>8</v>
      </c>
      <c r="K4" s="183" t="s">
        <v>9</v>
      </c>
      <c r="L4" s="183" t="s">
        <v>10</v>
      </c>
      <c r="M4" s="260" t="s">
        <v>139</v>
      </c>
      <c r="N4" s="183" t="s">
        <v>11</v>
      </c>
    </row>
    <row r="5" spans="1:14" ht="12.75">
      <c r="A5" s="183">
        <v>1</v>
      </c>
      <c r="B5" s="3" t="s">
        <v>140</v>
      </c>
      <c r="C5" s="3" t="s">
        <v>141</v>
      </c>
      <c r="D5" s="261" t="s">
        <v>142</v>
      </c>
      <c r="E5" s="4">
        <v>3</v>
      </c>
      <c r="F5" s="4">
        <v>4</v>
      </c>
      <c r="G5" s="3">
        <v>5</v>
      </c>
      <c r="H5" s="3">
        <v>6</v>
      </c>
      <c r="I5" s="3">
        <v>7</v>
      </c>
      <c r="J5" s="183">
        <v>8</v>
      </c>
      <c r="K5" s="183">
        <v>9</v>
      </c>
      <c r="L5" s="183">
        <v>10</v>
      </c>
      <c r="M5" s="183">
        <v>11</v>
      </c>
      <c r="N5" s="183">
        <v>12</v>
      </c>
    </row>
    <row r="6" spans="1:14" ht="91.5" customHeight="1">
      <c r="A6" s="570" t="s">
        <v>498</v>
      </c>
      <c r="B6" s="570"/>
      <c r="C6" s="570"/>
      <c r="D6" s="570"/>
      <c r="E6" s="570"/>
      <c r="F6" s="570"/>
      <c r="G6" s="570"/>
      <c r="H6" s="570"/>
      <c r="I6" s="570"/>
      <c r="J6" s="570"/>
      <c r="K6" s="570"/>
      <c r="L6" s="570"/>
      <c r="M6" s="570"/>
      <c r="N6" s="570"/>
    </row>
    <row r="7" spans="1:14" ht="25.5">
      <c r="A7" s="262">
        <v>1</v>
      </c>
      <c r="B7" s="263">
        <v>2</v>
      </c>
      <c r="C7" s="264" t="s">
        <v>221</v>
      </c>
      <c r="D7" s="263" t="s">
        <v>144</v>
      </c>
      <c r="E7" s="265">
        <v>2472</v>
      </c>
      <c r="F7" s="244">
        <v>5.85</v>
      </c>
      <c r="G7" s="245"/>
      <c r="H7" s="254"/>
      <c r="I7" s="266"/>
      <c r="J7" s="222"/>
      <c r="K7" s="142"/>
      <c r="L7" s="267"/>
      <c r="M7" s="263"/>
      <c r="N7" s="267"/>
    </row>
    <row r="8" spans="1:14" ht="25.5">
      <c r="A8" s="268">
        <v>2</v>
      </c>
      <c r="B8" s="263">
        <v>2</v>
      </c>
      <c r="C8" s="264" t="s">
        <v>222</v>
      </c>
      <c r="D8" s="263" t="s">
        <v>146</v>
      </c>
      <c r="E8" s="265">
        <v>684</v>
      </c>
      <c r="F8" s="244">
        <v>7.2</v>
      </c>
      <c r="G8" s="245"/>
      <c r="H8" s="254"/>
      <c r="I8" s="266"/>
      <c r="J8" s="222"/>
      <c r="K8" s="142"/>
      <c r="L8" s="142"/>
      <c r="M8" s="263"/>
      <c r="N8" s="142"/>
    </row>
    <row r="9" spans="1:14" ht="25.5">
      <c r="A9" s="262">
        <v>3</v>
      </c>
      <c r="B9" s="263">
        <v>2</v>
      </c>
      <c r="C9" s="264" t="s">
        <v>223</v>
      </c>
      <c r="D9" s="263" t="s">
        <v>472</v>
      </c>
      <c r="E9" s="263">
        <v>180</v>
      </c>
      <c r="F9" s="244">
        <v>7.5</v>
      </c>
      <c r="G9" s="245"/>
      <c r="H9" s="254"/>
      <c r="I9" s="266"/>
      <c r="J9" s="222"/>
      <c r="K9" s="142"/>
      <c r="L9" s="142"/>
      <c r="M9" s="263"/>
      <c r="N9" s="142"/>
    </row>
    <row r="10" spans="1:14" ht="25.5">
      <c r="A10" s="268">
        <v>4</v>
      </c>
      <c r="B10" s="263">
        <v>1</v>
      </c>
      <c r="C10" s="264" t="s">
        <v>224</v>
      </c>
      <c r="D10" s="263" t="s">
        <v>144</v>
      </c>
      <c r="E10" s="265">
        <v>900</v>
      </c>
      <c r="F10" s="244">
        <v>5.79</v>
      </c>
      <c r="G10" s="245"/>
      <c r="H10" s="254"/>
      <c r="I10" s="266"/>
      <c r="J10" s="222"/>
      <c r="K10" s="142"/>
      <c r="L10" s="142"/>
      <c r="M10" s="263"/>
      <c r="N10" s="142"/>
    </row>
    <row r="11" spans="1:14" ht="25.5">
      <c r="A11" s="262">
        <v>5</v>
      </c>
      <c r="B11" s="263">
        <v>1</v>
      </c>
      <c r="C11" s="264" t="s">
        <v>225</v>
      </c>
      <c r="D11" s="263" t="s">
        <v>146</v>
      </c>
      <c r="E11" s="269">
        <v>900</v>
      </c>
      <c r="F11" s="244">
        <v>5.72</v>
      </c>
      <c r="G11" s="245"/>
      <c r="H11" s="254"/>
      <c r="I11" s="266"/>
      <c r="J11" s="270"/>
      <c r="K11" s="142"/>
      <c r="L11" s="142"/>
      <c r="M11" s="263"/>
      <c r="N11" s="142"/>
    </row>
    <row r="12" spans="1:14" ht="25.5">
      <c r="A12" s="268">
        <v>6</v>
      </c>
      <c r="B12" s="263">
        <v>0</v>
      </c>
      <c r="C12" s="264" t="s">
        <v>500</v>
      </c>
      <c r="D12" s="263" t="s">
        <v>146</v>
      </c>
      <c r="E12" s="263">
        <v>324</v>
      </c>
      <c r="F12" s="244">
        <v>5.5</v>
      </c>
      <c r="G12" s="245"/>
      <c r="H12" s="254"/>
      <c r="I12" s="266"/>
      <c r="J12" s="222"/>
      <c r="K12" s="142"/>
      <c r="L12" s="142"/>
      <c r="M12" s="263"/>
      <c r="N12" s="142"/>
    </row>
    <row r="13" spans="1:14" ht="25.5">
      <c r="A13" s="262">
        <v>7</v>
      </c>
      <c r="B13" s="263">
        <v>0</v>
      </c>
      <c r="C13" s="264" t="s">
        <v>226</v>
      </c>
      <c r="D13" s="263" t="s">
        <v>144</v>
      </c>
      <c r="E13" s="263">
        <v>324</v>
      </c>
      <c r="F13" s="244">
        <v>5.22</v>
      </c>
      <c r="G13" s="245"/>
      <c r="H13" s="254"/>
      <c r="I13" s="266"/>
      <c r="J13" s="222"/>
      <c r="K13" s="142"/>
      <c r="L13" s="142"/>
      <c r="M13" s="263"/>
      <c r="N13" s="142"/>
    </row>
    <row r="14" spans="1:14" ht="25.5">
      <c r="A14" s="268">
        <v>8</v>
      </c>
      <c r="B14" s="263">
        <v>0</v>
      </c>
      <c r="C14" s="264" t="s">
        <v>227</v>
      </c>
      <c r="D14" s="263" t="s">
        <v>146</v>
      </c>
      <c r="E14" s="263">
        <v>468</v>
      </c>
      <c r="F14" s="244">
        <v>5.5</v>
      </c>
      <c r="G14" s="245"/>
      <c r="H14" s="254"/>
      <c r="I14" s="266"/>
      <c r="J14" s="222"/>
      <c r="K14" s="142"/>
      <c r="L14" s="142"/>
      <c r="M14" s="263"/>
      <c r="N14" s="142"/>
    </row>
    <row r="15" spans="1:14" ht="25.5">
      <c r="A15" s="262">
        <v>9</v>
      </c>
      <c r="B15" s="263" t="s">
        <v>147</v>
      </c>
      <c r="C15" s="264" t="s">
        <v>228</v>
      </c>
      <c r="D15" s="263" t="s">
        <v>499</v>
      </c>
      <c r="E15" s="263">
        <v>180</v>
      </c>
      <c r="F15" s="244">
        <v>5.22</v>
      </c>
      <c r="G15" s="245"/>
      <c r="H15" s="254"/>
      <c r="I15" s="266"/>
      <c r="J15" s="222"/>
      <c r="K15" s="142"/>
      <c r="L15" s="142"/>
      <c r="M15" s="263"/>
      <c r="N15" s="142"/>
    </row>
    <row r="16" spans="1:14" ht="25.5">
      <c r="A16" s="268">
        <v>10</v>
      </c>
      <c r="B16" s="263" t="s">
        <v>150</v>
      </c>
      <c r="C16" s="264" t="s">
        <v>229</v>
      </c>
      <c r="D16" s="263" t="s">
        <v>235</v>
      </c>
      <c r="E16" s="271">
        <v>225</v>
      </c>
      <c r="F16" s="244">
        <v>6</v>
      </c>
      <c r="G16" s="245"/>
      <c r="H16" s="254"/>
      <c r="I16" s="266"/>
      <c r="J16" s="222"/>
      <c r="K16" s="142"/>
      <c r="L16" s="142"/>
      <c r="M16" s="245"/>
      <c r="N16" s="142"/>
    </row>
    <row r="17" spans="1:14" ht="25.5">
      <c r="A17" s="262">
        <v>11</v>
      </c>
      <c r="B17" s="263" t="s">
        <v>150</v>
      </c>
      <c r="C17" s="264" t="s">
        <v>230</v>
      </c>
      <c r="D17" s="263" t="s">
        <v>231</v>
      </c>
      <c r="E17" s="265">
        <v>2484</v>
      </c>
      <c r="F17" s="244">
        <v>5.06</v>
      </c>
      <c r="G17" s="245"/>
      <c r="H17" s="254"/>
      <c r="I17" s="266"/>
      <c r="J17" s="196"/>
      <c r="K17" s="142"/>
      <c r="L17" s="142"/>
      <c r="M17" s="272"/>
      <c r="N17" s="142"/>
    </row>
    <row r="18" spans="1:14" ht="25.5">
      <c r="A18" s="268">
        <v>12</v>
      </c>
      <c r="B18" s="263" t="s">
        <v>150</v>
      </c>
      <c r="C18" s="264" t="s">
        <v>232</v>
      </c>
      <c r="D18" s="263" t="s">
        <v>233</v>
      </c>
      <c r="E18" s="263">
        <v>324</v>
      </c>
      <c r="F18" s="244">
        <v>5.33</v>
      </c>
      <c r="G18" s="245"/>
      <c r="H18" s="254"/>
      <c r="I18" s="266"/>
      <c r="J18" s="222"/>
      <c r="K18" s="142"/>
      <c r="L18" s="142"/>
      <c r="M18" s="263"/>
      <c r="N18" s="142"/>
    </row>
    <row r="19" spans="1:14" ht="25.5">
      <c r="A19" s="262">
        <v>13</v>
      </c>
      <c r="B19" s="263" t="s">
        <v>153</v>
      </c>
      <c r="C19" s="264" t="s">
        <v>229</v>
      </c>
      <c r="D19" s="263" t="s">
        <v>195</v>
      </c>
      <c r="E19" s="273">
        <v>1368</v>
      </c>
      <c r="F19" s="244">
        <v>6</v>
      </c>
      <c r="G19" s="245"/>
      <c r="H19" s="254"/>
      <c r="I19" s="266"/>
      <c r="J19" s="222"/>
      <c r="K19" s="142"/>
      <c r="L19" s="142"/>
      <c r="M19" s="245"/>
      <c r="N19" s="142"/>
    </row>
    <row r="20" spans="1:14" ht="25.5">
      <c r="A20" s="268">
        <v>14</v>
      </c>
      <c r="B20" s="272" t="s">
        <v>153</v>
      </c>
      <c r="C20" s="264" t="s">
        <v>234</v>
      </c>
      <c r="D20" s="263" t="s">
        <v>235</v>
      </c>
      <c r="E20" s="265">
        <v>1368</v>
      </c>
      <c r="F20" s="244">
        <v>5.06</v>
      </c>
      <c r="G20" s="245"/>
      <c r="H20" s="254"/>
      <c r="I20" s="266"/>
      <c r="J20" s="274"/>
      <c r="K20" s="142"/>
      <c r="L20" s="142"/>
      <c r="M20" s="272"/>
      <c r="N20" s="142"/>
    </row>
    <row r="21" spans="1:14" ht="25.5">
      <c r="A21" s="262">
        <v>15</v>
      </c>
      <c r="B21" s="263" t="s">
        <v>153</v>
      </c>
      <c r="C21" s="264" t="s">
        <v>236</v>
      </c>
      <c r="D21" s="263" t="s">
        <v>195</v>
      </c>
      <c r="E21" s="263">
        <v>36</v>
      </c>
      <c r="F21" s="244">
        <v>5.83</v>
      </c>
      <c r="G21" s="245"/>
      <c r="H21" s="254"/>
      <c r="I21" s="266"/>
      <c r="J21" s="274"/>
      <c r="K21" s="142"/>
      <c r="L21" s="142"/>
      <c r="M21" s="263"/>
      <c r="N21" s="142"/>
    </row>
    <row r="22" spans="1:14" ht="25.5">
      <c r="A22" s="268">
        <v>16</v>
      </c>
      <c r="B22" s="263" t="s">
        <v>196</v>
      </c>
      <c r="C22" s="264" t="s">
        <v>237</v>
      </c>
      <c r="D22" s="263" t="s">
        <v>501</v>
      </c>
      <c r="E22" s="263">
        <v>72</v>
      </c>
      <c r="F22" s="244">
        <v>13.37</v>
      </c>
      <c r="G22" s="245"/>
      <c r="H22" s="254"/>
      <c r="I22" s="266"/>
      <c r="J22" s="274"/>
      <c r="K22" s="142"/>
      <c r="L22" s="142"/>
      <c r="M22" s="263"/>
      <c r="N22" s="142"/>
    </row>
    <row r="23" spans="1:14" ht="25.5">
      <c r="A23" s="262">
        <v>17</v>
      </c>
      <c r="B23" s="263" t="s">
        <v>155</v>
      </c>
      <c r="C23" s="264" t="s">
        <v>238</v>
      </c>
      <c r="D23" s="263" t="s">
        <v>235</v>
      </c>
      <c r="E23" s="263">
        <v>324</v>
      </c>
      <c r="F23" s="244">
        <v>5.06</v>
      </c>
      <c r="G23" s="245"/>
      <c r="H23" s="254"/>
      <c r="I23" s="266"/>
      <c r="J23" s="222"/>
      <c r="K23" s="142"/>
      <c r="L23" s="142"/>
      <c r="M23" s="263"/>
      <c r="N23" s="142"/>
    </row>
    <row r="24" spans="1:14" ht="25.5">
      <c r="A24" s="268">
        <v>18</v>
      </c>
      <c r="B24" s="263" t="s">
        <v>155</v>
      </c>
      <c r="C24" s="264" t="s">
        <v>239</v>
      </c>
      <c r="D24" s="263" t="s">
        <v>235</v>
      </c>
      <c r="E24" s="263">
        <v>324</v>
      </c>
      <c r="F24" s="244">
        <v>4.95</v>
      </c>
      <c r="G24" s="245"/>
      <c r="H24" s="254"/>
      <c r="I24" s="266"/>
      <c r="J24" s="222"/>
      <c r="K24" s="142"/>
      <c r="L24" s="142"/>
      <c r="M24" s="263"/>
      <c r="N24" s="142"/>
    </row>
    <row r="25" spans="1:14" ht="25.5">
      <c r="A25" s="262">
        <v>19</v>
      </c>
      <c r="B25" s="263" t="s">
        <v>159</v>
      </c>
      <c r="C25" s="264" t="s">
        <v>240</v>
      </c>
      <c r="D25" s="263" t="s">
        <v>235</v>
      </c>
      <c r="E25" s="263">
        <v>36</v>
      </c>
      <c r="F25" s="244">
        <v>5.5</v>
      </c>
      <c r="G25" s="245"/>
      <c r="H25" s="254"/>
      <c r="I25" s="266"/>
      <c r="J25" s="222"/>
      <c r="K25" s="142"/>
      <c r="L25" s="142"/>
      <c r="M25" s="263"/>
      <c r="N25" s="142"/>
    </row>
    <row r="26" spans="1:14" ht="25.5">
      <c r="A26" s="268">
        <v>20</v>
      </c>
      <c r="B26" s="263" t="s">
        <v>159</v>
      </c>
      <c r="C26" s="264" t="s">
        <v>241</v>
      </c>
      <c r="D26" s="263" t="s">
        <v>235</v>
      </c>
      <c r="E26" s="263">
        <v>72</v>
      </c>
      <c r="F26" s="244">
        <v>5.6</v>
      </c>
      <c r="G26" s="245"/>
      <c r="H26" s="254"/>
      <c r="I26" s="266"/>
      <c r="J26" s="196"/>
      <c r="K26" s="142"/>
      <c r="L26" s="142"/>
      <c r="M26" s="263"/>
      <c r="N26" s="142"/>
    </row>
    <row r="27" spans="1:14" ht="25.5">
      <c r="A27" s="262">
        <v>21</v>
      </c>
      <c r="B27" s="263" t="s">
        <v>161</v>
      </c>
      <c r="C27" s="264" t="s">
        <v>241</v>
      </c>
      <c r="D27" s="263" t="s">
        <v>502</v>
      </c>
      <c r="E27" s="263">
        <v>36</v>
      </c>
      <c r="F27" s="244">
        <v>6.5</v>
      </c>
      <c r="G27" s="245"/>
      <c r="H27" s="254"/>
      <c r="I27" s="266"/>
      <c r="J27" s="196"/>
      <c r="K27" s="142"/>
      <c r="L27" s="142"/>
      <c r="M27" s="263"/>
      <c r="N27" s="142"/>
    </row>
    <row r="28" spans="1:14" ht="25.5">
      <c r="A28" s="268">
        <v>22</v>
      </c>
      <c r="B28" s="263">
        <v>1</v>
      </c>
      <c r="C28" s="264" t="s">
        <v>503</v>
      </c>
      <c r="D28" s="263" t="s">
        <v>146</v>
      </c>
      <c r="E28" s="263">
        <v>36</v>
      </c>
      <c r="F28" s="244">
        <v>7.41</v>
      </c>
      <c r="G28" s="245"/>
      <c r="H28" s="254"/>
      <c r="I28" s="266"/>
      <c r="J28" s="222"/>
      <c r="K28" s="142"/>
      <c r="L28" s="142"/>
      <c r="M28" s="263"/>
      <c r="N28" s="142"/>
    </row>
    <row r="29" spans="1:14" ht="38.25">
      <c r="A29" s="503">
        <v>24</v>
      </c>
      <c r="B29" s="263">
        <v>1</v>
      </c>
      <c r="C29" s="264" t="s">
        <v>473</v>
      </c>
      <c r="D29" s="263" t="s">
        <v>235</v>
      </c>
      <c r="E29" s="263">
        <v>180</v>
      </c>
      <c r="F29" s="244">
        <v>5.5</v>
      </c>
      <c r="G29" s="245"/>
      <c r="H29" s="254"/>
      <c r="I29" s="266"/>
      <c r="J29" s="274"/>
      <c r="K29" s="142"/>
      <c r="L29" s="142"/>
      <c r="M29" s="263"/>
      <c r="N29" s="142"/>
    </row>
    <row r="30" spans="1:14" ht="25.5">
      <c r="A30" s="504">
        <v>25</v>
      </c>
      <c r="B30" s="263">
        <v>0</v>
      </c>
      <c r="C30" s="264" t="s">
        <v>227</v>
      </c>
      <c r="D30" s="263" t="s">
        <v>146</v>
      </c>
      <c r="E30" s="263">
        <v>540</v>
      </c>
      <c r="F30" s="244">
        <v>5.5</v>
      </c>
      <c r="G30" s="245"/>
      <c r="H30" s="254"/>
      <c r="I30" s="266"/>
      <c r="J30" s="222"/>
      <c r="K30" s="142"/>
      <c r="L30" s="142"/>
      <c r="M30" s="263"/>
      <c r="N30" s="142"/>
    </row>
    <row r="31" spans="1:14" ht="38.25">
      <c r="A31" s="503">
        <v>26</v>
      </c>
      <c r="B31" s="263">
        <v>0</v>
      </c>
      <c r="C31" s="22" t="s">
        <v>242</v>
      </c>
      <c r="D31" s="263" t="s">
        <v>195</v>
      </c>
      <c r="E31" s="263">
        <v>36</v>
      </c>
      <c r="F31" s="506">
        <v>6</v>
      </c>
      <c r="G31" s="245"/>
      <c r="H31" s="254"/>
      <c r="I31" s="495"/>
      <c r="J31" s="194"/>
      <c r="K31" s="245"/>
      <c r="L31" s="245"/>
      <c r="M31" s="263"/>
      <c r="N31" s="245"/>
    </row>
    <row r="32" spans="1:14" ht="12.75">
      <c r="A32" s="262">
        <v>27</v>
      </c>
      <c r="B32" s="263">
        <v>2</v>
      </c>
      <c r="C32" s="264" t="s">
        <v>164</v>
      </c>
      <c r="D32" s="263" t="s">
        <v>504</v>
      </c>
      <c r="E32" s="265">
        <v>1224</v>
      </c>
      <c r="F32" s="244">
        <v>7.14</v>
      </c>
      <c r="G32" s="245"/>
      <c r="H32" s="254"/>
      <c r="I32" s="266"/>
      <c r="J32" s="275"/>
      <c r="K32" s="142"/>
      <c r="L32" s="142"/>
      <c r="M32" s="263"/>
      <c r="N32" s="142"/>
    </row>
    <row r="33" spans="1:14" ht="12.75">
      <c r="A33" s="268">
        <v>28</v>
      </c>
      <c r="B33" s="263">
        <v>1</v>
      </c>
      <c r="C33" s="264" t="s">
        <v>164</v>
      </c>
      <c r="D33" s="263" t="s">
        <v>504</v>
      </c>
      <c r="E33" s="263">
        <v>216</v>
      </c>
      <c r="F33" s="244">
        <v>7.14</v>
      </c>
      <c r="G33" s="245"/>
      <c r="H33" s="254"/>
      <c r="I33" s="266"/>
      <c r="J33" s="196"/>
      <c r="K33" s="142"/>
      <c r="L33" s="142"/>
      <c r="M33" s="263"/>
      <c r="N33" s="142"/>
    </row>
    <row r="34" spans="1:14" ht="12.75">
      <c r="A34" s="505">
        <v>29</v>
      </c>
      <c r="B34" s="263">
        <v>1</v>
      </c>
      <c r="C34" s="264" t="s">
        <v>164</v>
      </c>
      <c r="D34" s="263" t="s">
        <v>243</v>
      </c>
      <c r="E34" s="263">
        <v>432</v>
      </c>
      <c r="F34" s="244">
        <v>7.23</v>
      </c>
      <c r="G34" s="245"/>
      <c r="H34" s="254"/>
      <c r="I34" s="495"/>
      <c r="J34" s="194"/>
      <c r="K34" s="245"/>
      <c r="L34" s="245"/>
      <c r="M34" s="263"/>
      <c r="N34" s="245"/>
    </row>
    <row r="35" spans="1:14" ht="25.5">
      <c r="A35" s="268">
        <v>30</v>
      </c>
      <c r="B35" s="263">
        <v>0</v>
      </c>
      <c r="C35" s="264" t="s">
        <v>164</v>
      </c>
      <c r="D35" s="22" t="s">
        <v>505</v>
      </c>
      <c r="E35" s="263">
        <v>576</v>
      </c>
      <c r="F35" s="244">
        <v>6.85</v>
      </c>
      <c r="G35" s="245"/>
      <c r="H35" s="254"/>
      <c r="I35" s="266"/>
      <c r="J35" s="274"/>
      <c r="K35" s="142"/>
      <c r="L35" s="142"/>
      <c r="M35" s="263"/>
      <c r="N35" s="142"/>
    </row>
    <row r="36" spans="1:14" ht="13.5" customHeight="1">
      <c r="A36" s="262">
        <v>31</v>
      </c>
      <c r="B36" s="263">
        <v>0</v>
      </c>
      <c r="C36" s="264" t="s">
        <v>164</v>
      </c>
      <c r="D36" s="263" t="s">
        <v>244</v>
      </c>
      <c r="E36" s="263">
        <v>360</v>
      </c>
      <c r="F36" s="244">
        <v>6.85</v>
      </c>
      <c r="G36" s="245"/>
      <c r="H36" s="254"/>
      <c r="I36" s="266"/>
      <c r="J36" s="274"/>
      <c r="K36" s="142"/>
      <c r="L36" s="230"/>
      <c r="M36" s="263"/>
      <c r="N36" s="276"/>
    </row>
    <row r="37" spans="1:14" ht="25.5">
      <c r="A37" s="268">
        <v>32</v>
      </c>
      <c r="B37" s="263" t="s">
        <v>150</v>
      </c>
      <c r="C37" s="264" t="s">
        <v>164</v>
      </c>
      <c r="D37" s="22" t="s">
        <v>506</v>
      </c>
      <c r="E37" s="265">
        <v>2016</v>
      </c>
      <c r="F37" s="244">
        <v>7.9</v>
      </c>
      <c r="G37" s="245"/>
      <c r="H37" s="254"/>
      <c r="I37" s="266"/>
      <c r="J37" s="274"/>
      <c r="K37" s="142"/>
      <c r="L37" s="142"/>
      <c r="M37" s="263"/>
      <c r="N37" s="142"/>
    </row>
    <row r="38" spans="1:14" ht="15" customHeight="1">
      <c r="A38" s="262">
        <v>33</v>
      </c>
      <c r="B38" s="263" t="s">
        <v>150</v>
      </c>
      <c r="C38" s="264" t="s">
        <v>164</v>
      </c>
      <c r="D38" s="263" t="s">
        <v>244</v>
      </c>
      <c r="E38" s="265">
        <v>2160</v>
      </c>
      <c r="F38" s="244">
        <v>6.98</v>
      </c>
      <c r="G38" s="245"/>
      <c r="H38" s="254"/>
      <c r="I38" s="266"/>
      <c r="J38" s="274"/>
      <c r="K38" s="142"/>
      <c r="L38" s="142"/>
      <c r="M38" s="263"/>
      <c r="N38" s="142"/>
    </row>
    <row r="39" spans="1:14" ht="12.75">
      <c r="A39" s="268">
        <v>34</v>
      </c>
      <c r="B39" s="263" t="s">
        <v>153</v>
      </c>
      <c r="C39" s="264" t="s">
        <v>164</v>
      </c>
      <c r="D39" s="263" t="s">
        <v>244</v>
      </c>
      <c r="E39" s="265">
        <v>2400</v>
      </c>
      <c r="F39" s="244">
        <v>6.98</v>
      </c>
      <c r="G39" s="245"/>
      <c r="H39" s="254"/>
      <c r="I39" s="266"/>
      <c r="J39" s="274"/>
      <c r="K39" s="142"/>
      <c r="L39" s="142"/>
      <c r="M39" s="263"/>
      <c r="N39" s="142"/>
    </row>
    <row r="40" spans="1:13" ht="18" customHeight="1">
      <c r="A40" s="571" t="s">
        <v>21</v>
      </c>
      <c r="B40" s="571"/>
      <c r="C40" s="571"/>
      <c r="D40" s="571"/>
      <c r="E40" s="571"/>
      <c r="F40" s="571"/>
      <c r="G40" s="571"/>
      <c r="H40" s="277">
        <f>SUM(H7:H39)</f>
        <v>0</v>
      </c>
      <c r="I40" s="196" t="s">
        <v>22</v>
      </c>
      <c r="J40" s="142"/>
      <c r="K40" s="278"/>
      <c r="M40"/>
    </row>
    <row r="41" spans="2:13" ht="12.75">
      <c r="B41" s="279"/>
      <c r="C41" s="259"/>
      <c r="D41" s="279"/>
      <c r="E41" s="280"/>
      <c r="M41" s="279"/>
    </row>
    <row r="42" ht="14.25" customHeight="1">
      <c r="I42" s="106"/>
    </row>
    <row r="43" spans="1:13" ht="12.75">
      <c r="A43" s="281"/>
      <c r="B43" s="282"/>
      <c r="C43" s="283"/>
      <c r="D43" s="283"/>
      <c r="E43" s="283"/>
      <c r="F43" s="283"/>
      <c r="G43" s="283"/>
      <c r="H43" s="284"/>
      <c r="M43" s="283"/>
    </row>
    <row r="44" spans="1:13" ht="12.75">
      <c r="A44" s="285"/>
      <c r="B44" s="286"/>
      <c r="C44" s="287"/>
      <c r="D44" s="288"/>
      <c r="E44" s="288"/>
      <c r="F44" s="288"/>
      <c r="G44" s="289"/>
      <c r="H44" s="284"/>
      <c r="M44" s="288"/>
    </row>
    <row r="45" spans="2:13" ht="12.75">
      <c r="B45" s="286"/>
      <c r="C45" s="290"/>
      <c r="D45" s="291"/>
      <c r="E45" s="291"/>
      <c r="F45" s="291"/>
      <c r="G45" s="146"/>
      <c r="M45" s="291"/>
    </row>
    <row r="46" spans="3:13" ht="12.75">
      <c r="C46" s="290"/>
      <c r="D46" s="291"/>
      <c r="F46" s="291"/>
      <c r="G46" s="146"/>
      <c r="I46" s="128"/>
      <c r="M46" s="291"/>
    </row>
    <row r="47" ht="12.75">
      <c r="J47" s="128"/>
    </row>
    <row r="48" spans="3:13" ht="12.75">
      <c r="C48" s="124" t="s">
        <v>23</v>
      </c>
      <c r="D48" s="124"/>
      <c r="M48" s="124"/>
    </row>
    <row r="49" ht="12.75">
      <c r="C49" s="124" t="s">
        <v>507</v>
      </c>
    </row>
  </sheetData>
  <sheetProtection selectLockedCells="1" selectUnlockedCells="1"/>
  <mergeCells count="2">
    <mergeCell ref="A6:N6"/>
    <mergeCell ref="A40:G40"/>
  </mergeCells>
  <printOptions/>
  <pageMargins left="0.7" right="0.7" top="0.75" bottom="0.75" header="0.5118055555555555" footer="0.511805555555555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50"/>
  </sheetPr>
  <dimension ref="A2:M18"/>
  <sheetViews>
    <sheetView zoomScalePageLayoutView="0" workbookViewId="0" topLeftCell="A1">
      <selection activeCell="E7" sqref="E7"/>
    </sheetView>
  </sheetViews>
  <sheetFormatPr defaultColWidth="9.140625" defaultRowHeight="12.75"/>
  <cols>
    <col min="1" max="1" width="5.8515625" style="110" customWidth="1"/>
    <col min="2" max="2" width="51.7109375" style="110" customWidth="1"/>
    <col min="3" max="3" width="6.28125" style="110" customWidth="1"/>
    <col min="4" max="4" width="7.7109375" style="110" customWidth="1"/>
    <col min="5" max="5" width="10.00390625" style="110" customWidth="1"/>
    <col min="6" max="6" width="12.28125" style="110" customWidth="1"/>
    <col min="7" max="7" width="12.7109375" style="110" customWidth="1"/>
    <col min="8" max="8" width="8.00390625" style="110" customWidth="1"/>
    <col min="9" max="9" width="10.7109375" style="110" customWidth="1"/>
    <col min="10" max="10" width="12.140625" style="110" customWidth="1"/>
    <col min="11" max="11" width="11.7109375" style="110" customWidth="1"/>
    <col min="12" max="12" width="12.421875" style="110" customWidth="1"/>
    <col min="13" max="16384" width="9.140625" style="110" customWidth="1"/>
  </cols>
  <sheetData>
    <row r="2" spans="1:10" ht="12.75">
      <c r="A2" s="111"/>
      <c r="B2" s="112" t="s">
        <v>245</v>
      </c>
      <c r="C2" s="111"/>
      <c r="D2" s="111"/>
      <c r="E2" s="111"/>
      <c r="F2" s="111"/>
      <c r="G2" s="111"/>
      <c r="H2" s="111"/>
      <c r="I2" s="111"/>
      <c r="J2" s="111"/>
    </row>
    <row r="3" spans="1:10" ht="12.75">
      <c r="A3" s="111"/>
      <c r="B3" s="111"/>
      <c r="C3" s="111"/>
      <c r="D3" s="111"/>
      <c r="E3" s="111"/>
      <c r="F3" s="111"/>
      <c r="G3" s="111"/>
      <c r="H3" s="111"/>
      <c r="I3" s="111"/>
      <c r="J3" s="111"/>
    </row>
    <row r="4" spans="1:13" ht="48.75" customHeight="1">
      <c r="A4" s="3" t="s">
        <v>0</v>
      </c>
      <c r="B4" s="3" t="s">
        <v>1</v>
      </c>
      <c r="C4" s="3" t="s">
        <v>2</v>
      </c>
      <c r="D4" s="4" t="s">
        <v>3</v>
      </c>
      <c r="E4" s="3" t="s">
        <v>4</v>
      </c>
      <c r="F4" s="3" t="s">
        <v>5</v>
      </c>
      <c r="G4" s="3" t="s">
        <v>6</v>
      </c>
      <c r="H4" s="3" t="s">
        <v>7</v>
      </c>
      <c r="I4" s="3" t="s">
        <v>8</v>
      </c>
      <c r="J4" s="3" t="s">
        <v>9</v>
      </c>
      <c r="K4" s="3" t="s">
        <v>10</v>
      </c>
      <c r="L4" s="3" t="s">
        <v>11</v>
      </c>
      <c r="M4" s="5" t="s">
        <v>45</v>
      </c>
    </row>
    <row r="5" spans="1:13" ht="19.5" customHeight="1">
      <c r="A5" s="3">
        <v>1</v>
      </c>
      <c r="B5" s="3">
        <v>2</v>
      </c>
      <c r="C5" s="3">
        <v>3</v>
      </c>
      <c r="D5" s="4">
        <v>4</v>
      </c>
      <c r="E5" s="3">
        <v>5</v>
      </c>
      <c r="F5" s="3">
        <v>6</v>
      </c>
      <c r="G5" s="3">
        <v>7</v>
      </c>
      <c r="H5" s="3">
        <v>8</v>
      </c>
      <c r="I5" s="3">
        <v>9</v>
      </c>
      <c r="J5" s="3">
        <v>10</v>
      </c>
      <c r="K5" s="3">
        <v>11</v>
      </c>
      <c r="L5" s="3">
        <v>12</v>
      </c>
      <c r="M5" s="292">
        <v>13</v>
      </c>
    </row>
    <row r="6" spans="1:13" ht="78.75" customHeight="1">
      <c r="A6" s="511">
        <v>1</v>
      </c>
      <c r="B6" s="572" t="s">
        <v>246</v>
      </c>
      <c r="C6" s="572"/>
      <c r="D6" s="572"/>
      <c r="E6" s="572"/>
      <c r="F6" s="572"/>
      <c r="G6" s="572"/>
      <c r="H6" s="572"/>
      <c r="I6" s="572"/>
      <c r="J6" s="572"/>
      <c r="K6" s="572"/>
      <c r="L6" s="572"/>
      <c r="M6" s="537"/>
    </row>
    <row r="7" spans="1:13" ht="18" customHeight="1">
      <c r="A7" s="511"/>
      <c r="B7" s="22"/>
      <c r="C7" s="22" t="s">
        <v>57</v>
      </c>
      <c r="D7" s="115">
        <v>190</v>
      </c>
      <c r="E7" s="116"/>
      <c r="F7" s="117">
        <f>E7*1.08</f>
        <v>0</v>
      </c>
      <c r="G7" s="116">
        <f>E7*D7</f>
        <v>0</v>
      </c>
      <c r="H7" s="118"/>
      <c r="I7" s="113"/>
      <c r="J7" s="119"/>
      <c r="K7" s="117"/>
      <c r="L7" s="117"/>
      <c r="M7" s="537"/>
    </row>
    <row r="8" spans="1:12" ht="14.25" customHeight="1">
      <c r="A8" s="531" t="s">
        <v>247</v>
      </c>
      <c r="B8" s="531"/>
      <c r="C8" s="531"/>
      <c r="D8" s="531"/>
      <c r="E8" s="531"/>
      <c r="F8" s="531"/>
      <c r="G8" s="120">
        <f>G7</f>
        <v>0</v>
      </c>
      <c r="H8" s="121"/>
      <c r="I8" s="121"/>
      <c r="J8" s="22"/>
      <c r="K8" s="538"/>
      <c r="L8" s="538"/>
    </row>
    <row r="9" spans="1:10" ht="12.75">
      <c r="A9" s="111"/>
      <c r="B9" s="111"/>
      <c r="C9" s="122"/>
      <c r="D9" s="123"/>
      <c r="E9" s="123"/>
      <c r="F9" s="123"/>
      <c r="G9" s="111"/>
      <c r="H9" s="111"/>
      <c r="I9" s="111"/>
      <c r="J9" s="111"/>
    </row>
    <row r="10" spans="1:10" ht="12.75" customHeight="1">
      <c r="A10" s="111"/>
      <c r="B10" s="539"/>
      <c r="C10" s="539"/>
      <c r="D10" s="539"/>
      <c r="E10" s="539"/>
      <c r="F10" s="539"/>
      <c r="G10" s="539"/>
      <c r="H10" s="539"/>
      <c r="I10" s="539"/>
      <c r="J10" s="539"/>
    </row>
    <row r="11" spans="1:10" ht="12.75">
      <c r="A11" s="111"/>
      <c r="B11" s="111"/>
      <c r="C11" s="122"/>
      <c r="D11" s="123"/>
      <c r="E11" s="123"/>
      <c r="F11" s="123"/>
      <c r="G11" s="111"/>
      <c r="H11" s="111"/>
      <c r="I11" s="111"/>
      <c r="J11" s="111"/>
    </row>
    <row r="12" spans="1:10" ht="12.75">
      <c r="A12" s="111"/>
      <c r="B12" s="124"/>
      <c r="C12" s="122"/>
      <c r="D12" s="123"/>
      <c r="E12" s="123"/>
      <c r="F12" s="123"/>
      <c r="G12" s="111"/>
      <c r="H12" s="111"/>
      <c r="I12" s="111"/>
      <c r="J12" s="111"/>
    </row>
    <row r="13" spans="1:10" ht="12.75">
      <c r="A13" s="111"/>
      <c r="B13" s="124" t="s">
        <v>23</v>
      </c>
      <c r="C13" s="111"/>
      <c r="D13" s="123"/>
      <c r="E13" s="123"/>
      <c r="F13" s="123"/>
      <c r="G13" s="111"/>
      <c r="H13" s="111"/>
      <c r="I13" s="111"/>
      <c r="J13" s="111"/>
    </row>
    <row r="14" spans="1:10" ht="12.75">
      <c r="A14" s="111"/>
      <c r="B14" s="153" t="s">
        <v>24</v>
      </c>
      <c r="C14" s="111"/>
      <c r="D14" s="123"/>
      <c r="E14" s="123"/>
      <c r="F14" s="123"/>
      <c r="G14" s="125"/>
      <c r="H14" s="126"/>
      <c r="I14" s="127"/>
      <c r="J14" s="127"/>
    </row>
    <row r="15" spans="1:10" ht="12.75">
      <c r="A15" s="111"/>
      <c r="B15" s="111"/>
      <c r="C15" s="122"/>
      <c r="D15" s="123"/>
      <c r="E15" s="123"/>
      <c r="F15" s="123"/>
      <c r="G15" s="125"/>
      <c r="H15" s="126"/>
      <c r="I15" s="127"/>
      <c r="J15" s="128"/>
    </row>
    <row r="16" spans="4:6" ht="12.75">
      <c r="D16" s="129"/>
      <c r="E16" s="129"/>
      <c r="F16" s="129"/>
    </row>
    <row r="17" spans="4:6" ht="12.75">
      <c r="D17" s="129"/>
      <c r="E17" s="129"/>
      <c r="F17" s="129"/>
    </row>
    <row r="18" spans="4:6" ht="12.75">
      <c r="D18" s="129"/>
      <c r="E18" s="129"/>
      <c r="F18" s="129"/>
    </row>
  </sheetData>
  <sheetProtection selectLockedCells="1" selectUnlockedCells="1"/>
  <mergeCells count="6">
    <mergeCell ref="A6:A7"/>
    <mergeCell ref="B6:L6"/>
    <mergeCell ref="M6:M7"/>
    <mergeCell ref="A8:F8"/>
    <mergeCell ref="K8:L8"/>
    <mergeCell ref="B10:J10"/>
  </mergeCells>
  <printOptions/>
  <pageMargins left="0.7" right="0.7" top="0.75" bottom="0.75" header="0.5118055555555555" footer="0.511805555555555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50"/>
  </sheetPr>
  <dimension ref="A1:M22"/>
  <sheetViews>
    <sheetView zoomScalePageLayoutView="0" workbookViewId="0" topLeftCell="A1">
      <selection activeCell="E10" sqref="E10"/>
    </sheetView>
  </sheetViews>
  <sheetFormatPr defaultColWidth="9.140625" defaultRowHeight="12.75"/>
  <cols>
    <col min="2" max="2" width="11.8515625" style="0" customWidth="1"/>
    <col min="7" max="7" width="10.140625" style="0" customWidth="1"/>
    <col min="9" max="9" width="9.28125" style="0" customWidth="1"/>
    <col min="11" max="11" width="10.421875" style="0" customWidth="1"/>
    <col min="12" max="12" width="13.140625" style="0" customWidth="1"/>
  </cols>
  <sheetData>
    <row r="1" spans="1:10" ht="12.75">
      <c r="A1" s="229" t="s">
        <v>468</v>
      </c>
      <c r="B1" s="293"/>
      <c r="C1" s="293"/>
      <c r="J1" s="294"/>
    </row>
    <row r="2" spans="1:10" ht="12.75">
      <c r="A2" s="574"/>
      <c r="B2" s="574"/>
      <c r="C2" s="574"/>
      <c r="D2" s="574"/>
      <c r="J2" s="294"/>
    </row>
    <row r="3" spans="1:13" ht="12.75">
      <c r="A3" s="127"/>
      <c r="B3" s="127"/>
      <c r="C3" s="127"/>
      <c r="D3" s="127"/>
      <c r="E3" s="127"/>
      <c r="F3" s="127"/>
      <c r="G3" s="127"/>
      <c r="H3" s="127"/>
      <c r="I3" s="127"/>
      <c r="J3" s="295"/>
      <c r="K3" s="127"/>
      <c r="L3" s="127"/>
      <c r="M3" s="127"/>
    </row>
    <row r="4" spans="1:13" ht="48.75" customHeight="1">
      <c r="A4" s="3" t="s">
        <v>0</v>
      </c>
      <c r="B4" s="3" t="s">
        <v>1</v>
      </c>
      <c r="C4" s="3" t="s">
        <v>2</v>
      </c>
      <c r="D4" s="4" t="s">
        <v>3</v>
      </c>
      <c r="E4" s="3" t="s">
        <v>4</v>
      </c>
      <c r="F4" s="3" t="s">
        <v>5</v>
      </c>
      <c r="G4" s="3" t="s">
        <v>6</v>
      </c>
      <c r="H4" s="3" t="s">
        <v>7</v>
      </c>
      <c r="I4" s="3" t="s">
        <v>8</v>
      </c>
      <c r="J4" s="3" t="s">
        <v>9</v>
      </c>
      <c r="K4" s="3" t="s">
        <v>10</v>
      </c>
      <c r="L4" s="3" t="s">
        <v>11</v>
      </c>
      <c r="M4" s="5" t="s">
        <v>45</v>
      </c>
    </row>
    <row r="5" spans="1:13" ht="12.75">
      <c r="A5" s="3">
        <v>1</v>
      </c>
      <c r="B5" s="3">
        <v>2</v>
      </c>
      <c r="C5" s="3">
        <v>3</v>
      </c>
      <c r="D5" s="4">
        <v>4</v>
      </c>
      <c r="E5" s="3">
        <v>5</v>
      </c>
      <c r="F5" s="3">
        <v>6</v>
      </c>
      <c r="G5" s="3">
        <v>7</v>
      </c>
      <c r="H5" s="3">
        <v>8</v>
      </c>
      <c r="I5" s="3">
        <v>9</v>
      </c>
      <c r="J5" s="3">
        <v>10</v>
      </c>
      <c r="K5" s="3">
        <v>11</v>
      </c>
      <c r="L5" s="3">
        <v>12</v>
      </c>
      <c r="M5" s="3">
        <v>13</v>
      </c>
    </row>
    <row r="6" spans="1:13" ht="28.5" customHeight="1">
      <c r="A6" s="563" t="s">
        <v>248</v>
      </c>
      <c r="B6" s="563"/>
      <c r="C6" s="563"/>
      <c r="D6" s="563"/>
      <c r="E6" s="563"/>
      <c r="F6" s="563"/>
      <c r="G6" s="563"/>
      <c r="H6" s="563"/>
      <c r="I6" s="563"/>
      <c r="J6" s="563"/>
      <c r="K6" s="563"/>
      <c r="L6" s="563"/>
      <c r="M6" s="177"/>
    </row>
    <row r="7" spans="1:13" ht="12.75" customHeight="1">
      <c r="A7" s="575" t="s">
        <v>26</v>
      </c>
      <c r="B7" s="296" t="s">
        <v>249</v>
      </c>
      <c r="C7" s="297"/>
      <c r="D7" s="297"/>
      <c r="E7" s="297"/>
      <c r="F7" s="297"/>
      <c r="G7" s="297"/>
      <c r="H7" s="297"/>
      <c r="I7" s="297"/>
      <c r="J7" s="297"/>
      <c r="K7" s="297"/>
      <c r="L7" s="298"/>
      <c r="M7" s="575"/>
    </row>
    <row r="8" spans="1:13" ht="15.75" customHeight="1">
      <c r="A8" s="575"/>
      <c r="B8" s="177"/>
      <c r="C8" s="167" t="s">
        <v>15</v>
      </c>
      <c r="D8" s="299">
        <v>1920</v>
      </c>
      <c r="E8" s="193"/>
      <c r="F8" s="177"/>
      <c r="G8" s="300">
        <f>D8*E8</f>
        <v>0</v>
      </c>
      <c r="H8" s="275"/>
      <c r="I8" s="177"/>
      <c r="J8" s="301"/>
      <c r="K8" s="177"/>
      <c r="L8" s="177"/>
      <c r="M8" s="575"/>
    </row>
    <row r="9" spans="1:13" ht="15.75" customHeight="1">
      <c r="A9" s="575" t="s">
        <v>72</v>
      </c>
      <c r="B9" s="302" t="s">
        <v>250</v>
      </c>
      <c r="C9" s="303"/>
      <c r="D9" s="303"/>
      <c r="E9" s="303"/>
      <c r="F9" s="303"/>
      <c r="G9" s="303"/>
      <c r="H9" s="303"/>
      <c r="I9" s="303"/>
      <c r="J9" s="303"/>
      <c r="K9" s="303"/>
      <c r="L9" s="304"/>
      <c r="M9" s="575"/>
    </row>
    <row r="10" spans="1:13" ht="20.25" customHeight="1">
      <c r="A10" s="575"/>
      <c r="B10" s="177"/>
      <c r="C10" s="196" t="s">
        <v>15</v>
      </c>
      <c r="D10" s="299">
        <v>960</v>
      </c>
      <c r="E10" s="193"/>
      <c r="F10" s="177"/>
      <c r="G10" s="300">
        <f>D10*E10</f>
        <v>0</v>
      </c>
      <c r="H10" s="275"/>
      <c r="I10" s="177"/>
      <c r="J10" s="301"/>
      <c r="K10" s="177"/>
      <c r="L10" s="177"/>
      <c r="M10" s="575"/>
    </row>
    <row r="11" spans="1:13" ht="15">
      <c r="A11" s="573" t="s">
        <v>21</v>
      </c>
      <c r="B11" s="573"/>
      <c r="C11" s="573"/>
      <c r="D11" s="573"/>
      <c r="E11" s="573"/>
      <c r="F11" s="573"/>
      <c r="G11" s="305">
        <f>SUM(G8:G10)</f>
        <v>0</v>
      </c>
      <c r="H11" s="127"/>
      <c r="I11" s="305"/>
      <c r="J11" s="305"/>
      <c r="K11" s="127"/>
      <c r="L11" s="127"/>
      <c r="M11" s="127"/>
    </row>
    <row r="12" spans="1:10" ht="12.75">
      <c r="A12" s="306"/>
      <c r="B12" s="306"/>
      <c r="C12" s="306"/>
      <c r="D12" s="306"/>
      <c r="E12" s="306"/>
      <c r="F12" s="307"/>
      <c r="G12" s="307"/>
      <c r="J12" s="294"/>
    </row>
    <row r="13" spans="1:10" ht="12.75">
      <c r="A13" s="306"/>
      <c r="B13" s="50"/>
      <c r="C13" s="49"/>
      <c r="D13" s="41"/>
      <c r="E13" s="41"/>
      <c r="F13" s="41"/>
      <c r="G13" s="7"/>
      <c r="J13" s="294"/>
    </row>
    <row r="14" spans="2:10" ht="12.75">
      <c r="B14" s="124" t="s">
        <v>23</v>
      </c>
      <c r="C14" s="165"/>
      <c r="D14" s="106"/>
      <c r="E14" s="106"/>
      <c r="F14" s="106"/>
      <c r="G14" s="166"/>
      <c r="J14" s="294"/>
    </row>
    <row r="15" spans="2:10" ht="12.75">
      <c r="B15" s="153" t="s">
        <v>24</v>
      </c>
      <c r="C15" s="165"/>
      <c r="D15" s="106"/>
      <c r="E15" s="106"/>
      <c r="F15" s="106"/>
      <c r="G15" s="166"/>
      <c r="J15" s="294"/>
    </row>
    <row r="16" spans="2:10" ht="12.75">
      <c r="B16" s="7"/>
      <c r="C16" s="165"/>
      <c r="D16" s="106"/>
      <c r="E16" s="106"/>
      <c r="F16" s="106"/>
      <c r="G16" s="166"/>
      <c r="J16" s="294"/>
    </row>
    <row r="17" spans="2:10" ht="12.75">
      <c r="B17" s="50"/>
      <c r="C17" s="49"/>
      <c r="D17" s="41"/>
      <c r="E17" s="41"/>
      <c r="F17" s="41"/>
      <c r="G17" s="7"/>
      <c r="J17" s="294"/>
    </row>
    <row r="18" spans="3:10" ht="12.75">
      <c r="C18" s="49"/>
      <c r="D18" s="41"/>
      <c r="F18" s="41"/>
      <c r="G18" s="7"/>
      <c r="I18" s="128"/>
      <c r="J18" s="294"/>
    </row>
    <row r="19" spans="3:10" ht="12.75">
      <c r="C19" s="49"/>
      <c r="D19" s="41"/>
      <c r="E19" s="41"/>
      <c r="F19" s="41"/>
      <c r="G19" s="7"/>
      <c r="J19" s="294"/>
    </row>
    <row r="20" spans="3:7" ht="12.75">
      <c r="C20" s="49"/>
      <c r="D20" s="41"/>
      <c r="E20" s="41"/>
      <c r="F20" s="41"/>
      <c r="G20" s="7"/>
    </row>
    <row r="21" spans="3:7" ht="12.75">
      <c r="C21" s="49"/>
      <c r="D21" s="41"/>
      <c r="E21" s="41"/>
      <c r="F21" s="41"/>
      <c r="G21" s="7"/>
    </row>
    <row r="22" spans="3:7" ht="12.75">
      <c r="C22" s="49"/>
      <c r="D22" s="41"/>
      <c r="E22" s="41"/>
      <c r="F22" s="41"/>
      <c r="G22" s="7"/>
    </row>
  </sheetData>
  <sheetProtection selectLockedCells="1" selectUnlockedCells="1"/>
  <mergeCells count="7">
    <mergeCell ref="A11:F11"/>
    <mergeCell ref="A2:D2"/>
    <mergeCell ref="A6:L6"/>
    <mergeCell ref="A7:A8"/>
    <mergeCell ref="M7:M8"/>
    <mergeCell ref="A9:A10"/>
    <mergeCell ref="M9:M10"/>
  </mergeCells>
  <printOptions/>
  <pageMargins left="0.7" right="0.7" top="0.75" bottom="0.75" header="0.5118055555555555" footer="0.511805555555555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50"/>
  </sheetPr>
  <dimension ref="A1:M19"/>
  <sheetViews>
    <sheetView zoomScalePageLayoutView="0" workbookViewId="0" topLeftCell="A1">
      <selection activeCell="E9" sqref="E9"/>
    </sheetView>
  </sheetViews>
  <sheetFormatPr defaultColWidth="9.140625" defaultRowHeight="12.75"/>
  <cols>
    <col min="1" max="1" width="6.57421875" style="0" customWidth="1"/>
    <col min="2" max="2" width="12.7109375" style="0" customWidth="1"/>
    <col min="3" max="3" width="10.421875" style="0" customWidth="1"/>
    <col min="6" max="6" width="12.28125" style="0" customWidth="1"/>
    <col min="7" max="7" width="12.421875" style="0" customWidth="1"/>
    <col min="8" max="8" width="12.140625" style="0" customWidth="1"/>
    <col min="9" max="9" width="13.8515625" style="0" customWidth="1"/>
    <col min="11" max="11" width="10.421875" style="0" customWidth="1"/>
    <col min="12" max="12" width="13.57421875" style="0" customWidth="1"/>
  </cols>
  <sheetData>
    <row r="1" spans="1:2" ht="12.75">
      <c r="A1" s="101" t="s">
        <v>251</v>
      </c>
      <c r="B1" s="127"/>
    </row>
    <row r="2" spans="2:6" ht="11.25" customHeight="1">
      <c r="B2" s="49"/>
      <c r="C2" s="41"/>
      <c r="D2" s="41"/>
      <c r="E2" s="41"/>
      <c r="F2" s="7"/>
    </row>
    <row r="3" spans="1:10" ht="12.75">
      <c r="A3" s="79"/>
      <c r="B3" s="79"/>
      <c r="C3" s="79"/>
      <c r="D3" s="79"/>
      <c r="E3" s="79"/>
      <c r="F3" s="79"/>
      <c r="G3" s="79"/>
      <c r="H3" s="79"/>
      <c r="I3" s="79"/>
      <c r="J3" s="79"/>
    </row>
    <row r="4" spans="1:10" ht="12.75" customHeight="1">
      <c r="A4" s="79"/>
      <c r="B4" s="576"/>
      <c r="C4" s="576"/>
      <c r="D4" s="576"/>
      <c r="E4" s="79"/>
      <c r="F4" s="79"/>
      <c r="G4" s="79"/>
      <c r="H4" s="79"/>
      <c r="I4" s="79"/>
      <c r="J4" s="79"/>
    </row>
    <row r="6" spans="1:13" ht="48.75" customHeight="1">
      <c r="A6" s="3" t="s">
        <v>0</v>
      </c>
      <c r="B6" s="3" t="s">
        <v>1</v>
      </c>
      <c r="C6" s="3" t="s">
        <v>2</v>
      </c>
      <c r="D6" s="4" t="s">
        <v>3</v>
      </c>
      <c r="E6" s="3" t="s">
        <v>4</v>
      </c>
      <c r="F6" s="3" t="s">
        <v>5</v>
      </c>
      <c r="G6" s="3" t="s">
        <v>6</v>
      </c>
      <c r="H6" s="3" t="s">
        <v>7</v>
      </c>
      <c r="I6" s="3" t="s">
        <v>8</v>
      </c>
      <c r="J6" s="3" t="s">
        <v>9</v>
      </c>
      <c r="K6" s="3" t="s">
        <v>10</v>
      </c>
      <c r="L6" s="3" t="s">
        <v>11</v>
      </c>
      <c r="M6" s="5" t="s">
        <v>45</v>
      </c>
    </row>
    <row r="7" spans="1:13" ht="12.75">
      <c r="A7" s="3">
        <v>1</v>
      </c>
      <c r="B7" s="3">
        <v>2</v>
      </c>
      <c r="C7" s="3">
        <v>3</v>
      </c>
      <c r="D7" s="4">
        <v>4</v>
      </c>
      <c r="E7" s="3">
        <v>5</v>
      </c>
      <c r="F7" s="3">
        <v>6</v>
      </c>
      <c r="G7" s="3">
        <v>7</v>
      </c>
      <c r="H7" s="3">
        <v>8</v>
      </c>
      <c r="I7" s="3">
        <v>9</v>
      </c>
      <c r="J7" s="3">
        <v>10</v>
      </c>
      <c r="K7" s="3">
        <v>11</v>
      </c>
      <c r="L7" s="3">
        <v>12</v>
      </c>
      <c r="M7" s="3">
        <v>13</v>
      </c>
    </row>
    <row r="8" spans="1:13" ht="79.5" customHeight="1">
      <c r="A8" s="563" t="s">
        <v>252</v>
      </c>
      <c r="B8" s="563"/>
      <c r="C8" s="563"/>
      <c r="D8" s="563"/>
      <c r="E8" s="563"/>
      <c r="F8" s="563"/>
      <c r="G8" s="563"/>
      <c r="H8" s="563"/>
      <c r="I8" s="563"/>
      <c r="J8" s="563"/>
      <c r="K8" s="563"/>
      <c r="L8" s="563"/>
      <c r="M8" s="513"/>
    </row>
    <row r="9" spans="1:13" ht="21.75" customHeight="1">
      <c r="A9" s="174">
        <v>1</v>
      </c>
      <c r="B9" s="201" t="s">
        <v>22</v>
      </c>
      <c r="C9" s="169"/>
      <c r="D9" s="308">
        <v>20</v>
      </c>
      <c r="E9" s="192"/>
      <c r="F9" s="170"/>
      <c r="G9" s="167">
        <f>E9*D9</f>
        <v>0</v>
      </c>
      <c r="H9" s="142"/>
      <c r="I9" s="142"/>
      <c r="J9" s="142"/>
      <c r="K9" s="142"/>
      <c r="L9" s="142"/>
      <c r="M9" s="513"/>
    </row>
    <row r="10" spans="1:10" ht="15" customHeight="1">
      <c r="A10" s="531" t="s">
        <v>21</v>
      </c>
      <c r="B10" s="531"/>
      <c r="C10" s="531"/>
      <c r="D10" s="531"/>
      <c r="E10" s="531"/>
      <c r="F10" s="531"/>
      <c r="G10" s="309">
        <f>G9</f>
        <v>0</v>
      </c>
      <c r="I10" s="309"/>
      <c r="J10" s="309"/>
    </row>
    <row r="12" spans="2:4" ht="12.75">
      <c r="B12" s="41"/>
      <c r="C12" s="41"/>
      <c r="D12" s="7"/>
    </row>
    <row r="13" spans="2:4" ht="12.75">
      <c r="B13" s="41"/>
      <c r="C13" s="41"/>
      <c r="D13" s="7"/>
    </row>
    <row r="14" spans="2:4" ht="12.75">
      <c r="B14" s="41"/>
      <c r="C14" s="41"/>
      <c r="D14" s="7"/>
    </row>
    <row r="15" spans="3:6" ht="12.75">
      <c r="C15" s="41"/>
      <c r="D15" s="7"/>
      <c r="F15" s="128"/>
    </row>
    <row r="18" spans="2:3" ht="12.75">
      <c r="B18" s="42" t="s">
        <v>23</v>
      </c>
      <c r="C18" s="49"/>
    </row>
    <row r="19" spans="2:3" ht="12.75">
      <c r="B19" t="s">
        <v>24</v>
      </c>
      <c r="C19" s="49"/>
    </row>
  </sheetData>
  <sheetProtection selectLockedCells="1" selectUnlockedCells="1"/>
  <mergeCells count="4">
    <mergeCell ref="B4:D4"/>
    <mergeCell ref="A8:L8"/>
    <mergeCell ref="M8:M9"/>
    <mergeCell ref="A10:F10"/>
  </mergeCell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T21"/>
  <sheetViews>
    <sheetView zoomScaleSheetLayoutView="100" zoomScalePageLayoutView="0" workbookViewId="0" topLeftCell="A4">
      <selection activeCell="G10" sqref="G10"/>
    </sheetView>
  </sheetViews>
  <sheetFormatPr defaultColWidth="9.140625" defaultRowHeight="12.75"/>
  <cols>
    <col min="1" max="1" width="4.8515625" style="0" customWidth="1"/>
    <col min="2" max="2" width="25.421875" style="0" customWidth="1"/>
    <col min="3" max="3" width="5.8515625" style="0" customWidth="1"/>
    <col min="4" max="4" width="6.8515625" style="0" customWidth="1"/>
    <col min="5" max="5" width="8.421875" style="0" customWidth="1"/>
    <col min="6" max="6" width="8.7109375" style="0" customWidth="1"/>
    <col min="7" max="7" width="11.57421875" style="0" customWidth="1"/>
    <col min="8" max="8" width="8.28125" style="0" customWidth="1"/>
    <col min="9" max="9" width="12.7109375" style="0" customWidth="1"/>
    <col min="10" max="10" width="11.28125" style="0" customWidth="1"/>
    <col min="11" max="11" width="11.57421875" style="0" customWidth="1"/>
    <col min="12" max="12" width="15.28125" style="0" customWidth="1"/>
    <col min="13" max="13" width="14.28125" style="0" customWidth="1"/>
  </cols>
  <sheetData>
    <row r="1" ht="12.75">
      <c r="B1" s="42" t="s">
        <v>25</v>
      </c>
    </row>
    <row r="2" ht="12.75">
      <c r="B2" s="42"/>
    </row>
    <row r="3" spans="1:13" ht="44.25" customHeight="1">
      <c r="A3" s="3" t="s">
        <v>0</v>
      </c>
      <c r="B3" s="3" t="s">
        <v>1</v>
      </c>
      <c r="C3" s="3" t="s">
        <v>2</v>
      </c>
      <c r="D3" s="4" t="s">
        <v>3</v>
      </c>
      <c r="E3" s="3" t="s">
        <v>4</v>
      </c>
      <c r="F3" s="3" t="s">
        <v>5</v>
      </c>
      <c r="G3" s="3" t="s">
        <v>6</v>
      </c>
      <c r="H3" s="3" t="s">
        <v>7</v>
      </c>
      <c r="I3" s="3" t="s">
        <v>8</v>
      </c>
      <c r="J3" s="3" t="s">
        <v>9</v>
      </c>
      <c r="K3" s="3" t="s">
        <v>10</v>
      </c>
      <c r="L3" s="3" t="s">
        <v>11</v>
      </c>
      <c r="M3" s="5" t="s">
        <v>12</v>
      </c>
    </row>
    <row r="4" spans="1:13" ht="12.75">
      <c r="A4" s="3">
        <v>1</v>
      </c>
      <c r="B4" s="3">
        <v>2</v>
      </c>
      <c r="C4" s="3">
        <v>3</v>
      </c>
      <c r="D4" s="4">
        <v>4</v>
      </c>
      <c r="E4" s="3">
        <v>5</v>
      </c>
      <c r="F4" s="3">
        <v>6</v>
      </c>
      <c r="G4" s="3">
        <v>7</v>
      </c>
      <c r="H4" s="3">
        <v>8</v>
      </c>
      <c r="I4" s="3">
        <v>9</v>
      </c>
      <c r="J4" s="3">
        <v>10</v>
      </c>
      <c r="K4" s="3">
        <v>11</v>
      </c>
      <c r="L4" s="3">
        <v>12</v>
      </c>
      <c r="M4" s="3">
        <v>13</v>
      </c>
    </row>
    <row r="5" spans="1:13" ht="50.25" customHeight="1">
      <c r="A5" s="521" t="s">
        <v>26</v>
      </c>
      <c r="B5" s="522" t="s">
        <v>27</v>
      </c>
      <c r="C5" s="522"/>
      <c r="D5" s="522"/>
      <c r="E5" s="522"/>
      <c r="F5" s="522"/>
      <c r="G5" s="522"/>
      <c r="H5" s="522"/>
      <c r="I5" s="522"/>
      <c r="J5" s="522"/>
      <c r="K5" s="522"/>
      <c r="L5" s="522"/>
      <c r="M5" s="513"/>
    </row>
    <row r="6" spans="1:13" ht="15" customHeight="1">
      <c r="A6" s="521"/>
      <c r="B6" s="10" t="s">
        <v>474</v>
      </c>
      <c r="C6" s="11" t="s">
        <v>15</v>
      </c>
      <c r="D6" s="12">
        <v>1500</v>
      </c>
      <c r="E6" s="13"/>
      <c r="F6" s="17"/>
      <c r="G6" s="13"/>
      <c r="H6" s="15">
        <v>0.08</v>
      </c>
      <c r="I6" s="17"/>
      <c r="J6" s="13">
        <f>PRODUCT(G6*1.08)</f>
        <v>0</v>
      </c>
      <c r="K6" s="17"/>
      <c r="L6" s="17"/>
      <c r="M6" s="513"/>
    </row>
    <row r="7" spans="1:13" ht="60" customHeight="1">
      <c r="A7" s="521">
        <v>2</v>
      </c>
      <c r="B7" s="526" t="s">
        <v>28</v>
      </c>
      <c r="C7" s="526"/>
      <c r="D7" s="526"/>
      <c r="E7" s="526"/>
      <c r="F7" s="526"/>
      <c r="G7" s="526"/>
      <c r="H7" s="526"/>
      <c r="I7" s="526"/>
      <c r="J7" s="526"/>
      <c r="K7" s="526"/>
      <c r="L7" s="526"/>
      <c r="M7" s="513"/>
    </row>
    <row r="8" spans="1:20" ht="15.75" customHeight="1">
      <c r="A8" s="521"/>
      <c r="B8" s="10" t="s">
        <v>475</v>
      </c>
      <c r="C8" s="11" t="s">
        <v>15</v>
      </c>
      <c r="D8" s="12">
        <v>450</v>
      </c>
      <c r="E8" s="13"/>
      <c r="F8" s="17"/>
      <c r="G8" s="13"/>
      <c r="H8" s="15">
        <v>0.08</v>
      </c>
      <c r="I8" s="17"/>
      <c r="J8" s="13">
        <f>PRODUCT(G8*1.08)</f>
        <v>0</v>
      </c>
      <c r="K8" s="17"/>
      <c r="L8" s="17"/>
      <c r="M8" s="513"/>
      <c r="N8" s="37"/>
      <c r="P8" s="37"/>
      <c r="Q8" s="37"/>
      <c r="R8" s="37"/>
      <c r="S8" s="37"/>
      <c r="T8" s="37"/>
    </row>
    <row r="9" spans="1:20" ht="39" customHeight="1">
      <c r="A9" s="521">
        <v>3</v>
      </c>
      <c r="B9" s="522" t="s">
        <v>476</v>
      </c>
      <c r="C9" s="522"/>
      <c r="D9" s="522"/>
      <c r="E9" s="522"/>
      <c r="F9" s="522"/>
      <c r="G9" s="522"/>
      <c r="H9" s="522"/>
      <c r="I9" s="522"/>
      <c r="J9" s="522"/>
      <c r="K9" s="522"/>
      <c r="L9" s="522"/>
      <c r="M9" s="523"/>
      <c r="N9" s="45"/>
      <c r="P9" s="45"/>
      <c r="Q9" s="45"/>
      <c r="R9" s="45"/>
      <c r="S9" s="45"/>
      <c r="T9" s="46"/>
    </row>
    <row r="10" spans="1:20" ht="13.5" customHeight="1">
      <c r="A10" s="521"/>
      <c r="B10" s="10" t="s">
        <v>29</v>
      </c>
      <c r="C10" s="11" t="s">
        <v>15</v>
      </c>
      <c r="D10" s="12">
        <v>125</v>
      </c>
      <c r="E10" s="13"/>
      <c r="F10" s="17"/>
      <c r="G10" s="13"/>
      <c r="H10" s="15">
        <v>0.08</v>
      </c>
      <c r="I10" s="17"/>
      <c r="J10" s="13">
        <f>PRODUCT(G10*1.08)</f>
        <v>0</v>
      </c>
      <c r="K10" s="17"/>
      <c r="L10" s="17"/>
      <c r="M10" s="523"/>
      <c r="N10" s="37"/>
      <c r="P10" s="37"/>
      <c r="Q10" s="37"/>
      <c r="R10" s="37"/>
      <c r="S10" s="37"/>
      <c r="T10" s="37"/>
    </row>
    <row r="11" spans="1:20" ht="15">
      <c r="A11" s="514" t="s">
        <v>21</v>
      </c>
      <c r="B11" s="514"/>
      <c r="C11" s="514"/>
      <c r="D11" s="514"/>
      <c r="E11" s="514"/>
      <c r="F11" s="514"/>
      <c r="G11" s="25">
        <f>SUM(G6:G10)</f>
        <v>0</v>
      </c>
      <c r="H11" s="17"/>
      <c r="I11" s="17"/>
      <c r="J11" s="25">
        <f>SUM(J6:J10)</f>
        <v>0</v>
      </c>
      <c r="K11" s="47"/>
      <c r="L11" s="48"/>
      <c r="M11" s="37"/>
      <c r="N11" s="37"/>
      <c r="O11" s="37"/>
      <c r="P11" s="37"/>
      <c r="Q11" s="37"/>
      <c r="R11" s="37"/>
      <c r="S11" s="37"/>
      <c r="T11" s="37"/>
    </row>
    <row r="12" spans="3:7" ht="12.75">
      <c r="C12" s="49"/>
      <c r="D12" s="41"/>
      <c r="E12" s="41"/>
      <c r="F12" s="41"/>
      <c r="G12" s="7"/>
    </row>
    <row r="13" spans="2:7" ht="12.75">
      <c r="B13" s="50"/>
      <c r="C13" s="49"/>
      <c r="D13" s="41"/>
      <c r="E13" s="41"/>
      <c r="F13" s="41"/>
      <c r="G13" s="7"/>
    </row>
    <row r="14" spans="2:7" ht="12.75">
      <c r="B14" s="50"/>
      <c r="C14" s="49"/>
      <c r="D14" s="41"/>
      <c r="E14" s="41"/>
      <c r="F14" s="41"/>
      <c r="G14" s="7"/>
    </row>
    <row r="15" spans="1:7" ht="12.75">
      <c r="A15" s="524" t="s">
        <v>30</v>
      </c>
      <c r="B15" s="524"/>
      <c r="C15" s="49"/>
      <c r="D15" s="41"/>
      <c r="E15" s="41"/>
      <c r="F15" s="41"/>
      <c r="G15" s="7"/>
    </row>
    <row r="16" spans="2:7" ht="12.75">
      <c r="B16" s="50" t="s">
        <v>24</v>
      </c>
      <c r="C16" s="49"/>
      <c r="D16" s="41"/>
      <c r="E16" s="41"/>
      <c r="F16" s="41"/>
      <c r="G16" s="7"/>
    </row>
    <row r="17" spans="1:9" ht="12.75">
      <c r="A17" s="51"/>
      <c r="B17" s="51"/>
      <c r="C17" s="51"/>
      <c r="D17" s="51"/>
      <c r="E17" s="52"/>
      <c r="F17" s="52"/>
      <c r="G17" s="52"/>
      <c r="H17" s="52"/>
      <c r="I17" s="52"/>
    </row>
    <row r="18" spans="2:9" ht="12.75">
      <c r="B18" s="50"/>
      <c r="C18" s="49"/>
      <c r="D18" s="41"/>
      <c r="E18" s="41"/>
      <c r="F18" s="525"/>
      <c r="G18" s="525"/>
      <c r="H18" s="525"/>
      <c r="I18" s="525"/>
    </row>
    <row r="19" spans="2:7" ht="12.75">
      <c r="B19" s="477"/>
      <c r="C19" s="49"/>
      <c r="D19" s="41"/>
      <c r="E19" s="41"/>
      <c r="F19" s="41"/>
      <c r="G19" s="7"/>
    </row>
    <row r="20" spans="1:9" ht="12.75">
      <c r="A20" s="520"/>
      <c r="B20" s="520"/>
      <c r="C20" s="520"/>
      <c r="D20" s="520"/>
      <c r="E20" s="520"/>
      <c r="F20" s="520"/>
      <c r="G20" s="520"/>
      <c r="H20" s="520"/>
      <c r="I20" s="520"/>
    </row>
    <row r="21" spans="3:7" ht="12.75">
      <c r="C21" s="49"/>
      <c r="D21" s="41"/>
      <c r="E21" s="41"/>
      <c r="F21" s="41"/>
      <c r="G21" s="7"/>
    </row>
  </sheetData>
  <sheetProtection selectLockedCells="1" selectUnlockedCells="1"/>
  <mergeCells count="13">
    <mergeCell ref="A5:A6"/>
    <mergeCell ref="B5:L5"/>
    <mergeCell ref="M5:M6"/>
    <mergeCell ref="A7:A8"/>
    <mergeCell ref="B7:L7"/>
    <mergeCell ref="M7:M8"/>
    <mergeCell ref="A20:I20"/>
    <mergeCell ref="A9:A10"/>
    <mergeCell ref="B9:L9"/>
    <mergeCell ref="M9:M10"/>
    <mergeCell ref="A11:F11"/>
    <mergeCell ref="A15:B15"/>
    <mergeCell ref="F18:I18"/>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0.xml><?xml version="1.0" encoding="utf-8"?>
<worksheet xmlns="http://schemas.openxmlformats.org/spreadsheetml/2006/main" xmlns:r="http://schemas.openxmlformats.org/officeDocument/2006/relationships">
  <sheetPr>
    <tabColor indexed="50"/>
  </sheetPr>
  <dimension ref="A1:L40"/>
  <sheetViews>
    <sheetView zoomScaleSheetLayoutView="95" zoomScalePageLayoutView="0" workbookViewId="0" topLeftCell="A1">
      <selection activeCell="G27" sqref="G27:G28"/>
    </sheetView>
  </sheetViews>
  <sheetFormatPr defaultColWidth="9.140625" defaultRowHeight="12.75"/>
  <cols>
    <col min="1" max="1" width="5.8515625" style="0" customWidth="1"/>
    <col min="2" max="2" width="19.8515625" style="0" customWidth="1"/>
    <col min="3" max="3" width="7.28125" style="0" customWidth="1"/>
    <col min="4" max="4" width="8.8515625" style="0" customWidth="1"/>
    <col min="5" max="5" width="13.140625" style="0" customWidth="1"/>
    <col min="6" max="6" width="11.7109375" style="0" customWidth="1"/>
    <col min="7" max="7" width="11.57421875" style="0" customWidth="1"/>
    <col min="8" max="8" width="8.421875" style="0" customWidth="1"/>
    <col min="9" max="10" width="12.140625" style="0" customWidth="1"/>
    <col min="11" max="11" width="11.140625" style="0" customWidth="1"/>
    <col min="12" max="12" width="15.421875" style="0" customWidth="1"/>
  </cols>
  <sheetData>
    <row r="1" spans="1:9" ht="15">
      <c r="A1" s="1"/>
      <c r="B1" s="154" t="s">
        <v>253</v>
      </c>
      <c r="C1" s="1"/>
      <c r="D1" s="1"/>
      <c r="E1" s="1"/>
      <c r="F1" s="1"/>
      <c r="G1" s="1"/>
      <c r="H1" s="1"/>
      <c r="I1" s="1"/>
    </row>
    <row r="2" spans="1:9" ht="15">
      <c r="A2" s="1"/>
      <c r="B2" s="154"/>
      <c r="C2" s="1"/>
      <c r="D2" s="1"/>
      <c r="E2" s="1"/>
      <c r="F2" s="1"/>
      <c r="G2" s="1"/>
      <c r="H2" s="1"/>
      <c r="I2" s="1"/>
    </row>
    <row r="3" spans="1:12" ht="38.25">
      <c r="A3" s="3" t="s">
        <v>0</v>
      </c>
      <c r="B3" s="3" t="s">
        <v>1</v>
      </c>
      <c r="C3" s="3" t="s">
        <v>2</v>
      </c>
      <c r="D3" s="4" t="s">
        <v>3</v>
      </c>
      <c r="E3" s="3" t="s">
        <v>4</v>
      </c>
      <c r="F3" s="3" t="s">
        <v>5</v>
      </c>
      <c r="G3" s="3" t="s">
        <v>6</v>
      </c>
      <c r="H3" s="3" t="s">
        <v>7</v>
      </c>
      <c r="I3" s="3" t="s">
        <v>8</v>
      </c>
      <c r="J3" s="3" t="s">
        <v>9</v>
      </c>
      <c r="K3" s="3" t="s">
        <v>10</v>
      </c>
      <c r="L3" s="3" t="s">
        <v>11</v>
      </c>
    </row>
    <row r="4" spans="1:12" s="7" customFormat="1" ht="12.75">
      <c r="A4" s="3">
        <v>1</v>
      </c>
      <c r="B4" s="3">
        <v>2</v>
      </c>
      <c r="C4" s="3">
        <v>3</v>
      </c>
      <c r="D4" s="4">
        <v>4</v>
      </c>
      <c r="E4" s="3">
        <v>5</v>
      </c>
      <c r="F4" s="3">
        <v>6</v>
      </c>
      <c r="G4" s="3">
        <v>7</v>
      </c>
      <c r="H4" s="3">
        <v>8</v>
      </c>
      <c r="I4" s="3">
        <v>9</v>
      </c>
      <c r="J4" s="3">
        <v>10</v>
      </c>
      <c r="K4" s="3">
        <v>11</v>
      </c>
      <c r="L4" s="3">
        <v>12</v>
      </c>
    </row>
    <row r="5" spans="1:12" ht="36" customHeight="1">
      <c r="A5" s="577">
        <v>1</v>
      </c>
      <c r="B5" s="528" t="s">
        <v>254</v>
      </c>
      <c r="C5" s="528"/>
      <c r="D5" s="528"/>
      <c r="E5" s="528"/>
      <c r="F5" s="528"/>
      <c r="G5" s="528"/>
      <c r="H5" s="528"/>
      <c r="I5" s="528"/>
      <c r="J5" s="528"/>
      <c r="K5" s="528"/>
      <c r="L5" s="528"/>
    </row>
    <row r="6" spans="1:12" ht="18" customHeight="1">
      <c r="A6" s="577"/>
      <c r="B6" s="10"/>
      <c r="C6" s="11" t="s">
        <v>15</v>
      </c>
      <c r="D6" s="12">
        <v>7000</v>
      </c>
      <c r="E6" s="13"/>
      <c r="F6" s="24"/>
      <c r="G6" s="14"/>
      <c r="H6" s="15">
        <v>0.08</v>
      </c>
      <c r="I6" s="17"/>
      <c r="J6" s="14">
        <f>PRODUCT(G6*1.08)</f>
        <v>0</v>
      </c>
      <c r="K6" s="24"/>
      <c r="L6" s="24"/>
    </row>
    <row r="7" spans="1:12" ht="19.5" customHeight="1">
      <c r="A7" s="577">
        <v>2</v>
      </c>
      <c r="B7" s="522" t="s">
        <v>255</v>
      </c>
      <c r="C7" s="522"/>
      <c r="D7" s="522"/>
      <c r="E7" s="522"/>
      <c r="F7" s="522"/>
      <c r="G7" s="522"/>
      <c r="H7" s="522"/>
      <c r="I7" s="522"/>
      <c r="J7" s="522"/>
      <c r="K7" s="522"/>
      <c r="L7" s="522"/>
    </row>
    <row r="8" spans="1:12" ht="65.25" customHeight="1">
      <c r="A8" s="577"/>
      <c r="B8" s="10"/>
      <c r="C8" s="65" t="s">
        <v>15</v>
      </c>
      <c r="D8" s="66">
        <v>120000</v>
      </c>
      <c r="E8" s="310"/>
      <c r="F8" s="132"/>
      <c r="G8" s="61"/>
      <c r="H8" s="68">
        <v>0.08</v>
      </c>
      <c r="I8" s="60"/>
      <c r="J8" s="14">
        <f>PRODUCT(G8*1.08)</f>
        <v>0</v>
      </c>
      <c r="K8" s="24"/>
      <c r="L8" s="24"/>
    </row>
    <row r="9" spans="1:12" ht="30.75" customHeight="1">
      <c r="A9" s="11">
        <v>3</v>
      </c>
      <c r="B9" s="528" t="s">
        <v>256</v>
      </c>
      <c r="C9" s="528"/>
      <c r="D9" s="528"/>
      <c r="E9" s="528"/>
      <c r="F9" s="528"/>
      <c r="G9" s="528"/>
      <c r="H9" s="528"/>
      <c r="I9" s="528"/>
      <c r="J9" s="528"/>
      <c r="K9" s="528"/>
      <c r="L9" s="528"/>
    </row>
    <row r="10" spans="1:12" ht="16.5" customHeight="1">
      <c r="A10" s="11" t="s">
        <v>103</v>
      </c>
      <c r="B10" s="64" t="s">
        <v>257</v>
      </c>
      <c r="C10" s="65" t="s">
        <v>15</v>
      </c>
      <c r="D10" s="66">
        <v>800</v>
      </c>
      <c r="E10" s="67"/>
      <c r="F10" s="155"/>
      <c r="G10" s="14"/>
      <c r="H10" s="68">
        <v>0.08</v>
      </c>
      <c r="I10" s="60"/>
      <c r="J10" s="14">
        <f>PRODUCT(G10*1.08)</f>
        <v>0</v>
      </c>
      <c r="K10" s="155"/>
      <c r="L10" s="155"/>
    </row>
    <row r="11" spans="1:12" ht="16.5" customHeight="1">
      <c r="A11" s="11" t="s">
        <v>105</v>
      </c>
      <c r="B11" s="64" t="s">
        <v>258</v>
      </c>
      <c r="C11" s="65" t="s">
        <v>15</v>
      </c>
      <c r="D11" s="66">
        <v>360</v>
      </c>
      <c r="E11" s="67"/>
      <c r="F11" s="155"/>
      <c r="G11" s="14"/>
      <c r="H11" s="68">
        <v>0.08</v>
      </c>
      <c r="I11" s="60"/>
      <c r="J11" s="14">
        <f>PRODUCT(G11*1.08)</f>
        <v>0</v>
      </c>
      <c r="K11" s="155"/>
      <c r="L11" s="155"/>
    </row>
    <row r="12" spans="1:12" ht="14.25">
      <c r="A12" s="11" t="s">
        <v>107</v>
      </c>
      <c r="B12" s="64" t="s">
        <v>259</v>
      </c>
      <c r="C12" s="65" t="s">
        <v>15</v>
      </c>
      <c r="D12" s="66">
        <v>600</v>
      </c>
      <c r="E12" s="67"/>
      <c r="F12" s="155"/>
      <c r="G12" s="14"/>
      <c r="H12" s="68">
        <v>0.08</v>
      </c>
      <c r="I12" s="60"/>
      <c r="J12" s="14">
        <f aca="true" t="shared" si="0" ref="J12:J18">PRODUCT(G12*1.23)</f>
        <v>0</v>
      </c>
      <c r="K12" s="155"/>
      <c r="L12" s="155"/>
    </row>
    <row r="13" spans="1:12" ht="19.5" customHeight="1">
      <c r="A13" s="11" t="s">
        <v>260</v>
      </c>
      <c r="B13" s="64" t="s">
        <v>261</v>
      </c>
      <c r="C13" s="65" t="s">
        <v>15</v>
      </c>
      <c r="D13" s="66">
        <v>400</v>
      </c>
      <c r="E13" s="67"/>
      <c r="F13" s="155"/>
      <c r="G13" s="14"/>
      <c r="H13" s="68">
        <v>0.08</v>
      </c>
      <c r="I13" s="60"/>
      <c r="J13" s="14">
        <f t="shared" si="0"/>
        <v>0</v>
      </c>
      <c r="K13" s="155"/>
      <c r="L13" s="155"/>
    </row>
    <row r="14" spans="1:12" ht="14.25">
      <c r="A14" s="11" t="s">
        <v>262</v>
      </c>
      <c r="B14" s="64" t="s">
        <v>263</v>
      </c>
      <c r="C14" s="65" t="s">
        <v>15</v>
      </c>
      <c r="D14" s="66">
        <v>100</v>
      </c>
      <c r="E14" s="67"/>
      <c r="F14" s="155"/>
      <c r="G14" s="14"/>
      <c r="H14" s="68">
        <v>0.08</v>
      </c>
      <c r="I14" s="60"/>
      <c r="J14" s="14">
        <f t="shared" si="0"/>
        <v>0</v>
      </c>
      <c r="K14" s="155"/>
      <c r="L14" s="155"/>
    </row>
    <row r="15" spans="1:12" ht="14.25">
      <c r="A15" s="11" t="s">
        <v>264</v>
      </c>
      <c r="B15" s="64" t="s">
        <v>265</v>
      </c>
      <c r="C15" s="65" t="s">
        <v>15</v>
      </c>
      <c r="D15" s="66">
        <v>80</v>
      </c>
      <c r="E15" s="67"/>
      <c r="F15" s="155"/>
      <c r="G15" s="14"/>
      <c r="H15" s="68">
        <v>0.08</v>
      </c>
      <c r="I15" s="60"/>
      <c r="J15" s="14">
        <f t="shared" si="0"/>
        <v>0</v>
      </c>
      <c r="K15" s="155"/>
      <c r="L15" s="155"/>
    </row>
    <row r="16" spans="1:12" ht="14.25">
      <c r="A16" s="11" t="s">
        <v>266</v>
      </c>
      <c r="B16" s="64" t="s">
        <v>267</v>
      </c>
      <c r="C16" s="65" t="s">
        <v>15</v>
      </c>
      <c r="D16" s="66">
        <v>150</v>
      </c>
      <c r="E16" s="67"/>
      <c r="F16" s="155"/>
      <c r="G16" s="14"/>
      <c r="H16" s="68">
        <v>0.23</v>
      </c>
      <c r="I16" s="60"/>
      <c r="J16" s="14">
        <f t="shared" si="0"/>
        <v>0</v>
      </c>
      <c r="K16" s="155"/>
      <c r="L16" s="155"/>
    </row>
    <row r="17" spans="1:12" ht="14.25">
      <c r="A17" s="11" t="s">
        <v>268</v>
      </c>
      <c r="B17" s="64" t="s">
        <v>269</v>
      </c>
      <c r="C17" s="65" t="s">
        <v>15</v>
      </c>
      <c r="D17" s="66">
        <v>150</v>
      </c>
      <c r="E17" s="67"/>
      <c r="F17" s="155"/>
      <c r="G17" s="14"/>
      <c r="H17" s="68">
        <v>0.23</v>
      </c>
      <c r="I17" s="60"/>
      <c r="J17" s="14">
        <f t="shared" si="0"/>
        <v>0</v>
      </c>
      <c r="K17" s="155"/>
      <c r="L17" s="155"/>
    </row>
    <row r="18" spans="1:12" ht="14.25">
      <c r="A18" s="11" t="s">
        <v>270</v>
      </c>
      <c r="B18" s="311" t="s">
        <v>271</v>
      </c>
      <c r="C18" s="65" t="s">
        <v>15</v>
      </c>
      <c r="D18" s="66">
        <v>20</v>
      </c>
      <c r="E18" s="67"/>
      <c r="F18" s="155"/>
      <c r="G18" s="14"/>
      <c r="H18" s="68">
        <v>0.23</v>
      </c>
      <c r="I18" s="60"/>
      <c r="J18" s="14">
        <f t="shared" si="0"/>
        <v>0</v>
      </c>
      <c r="K18" s="155"/>
      <c r="L18" s="155"/>
    </row>
    <row r="19" spans="1:12" ht="15.75" customHeight="1">
      <c r="A19" s="577">
        <v>4</v>
      </c>
      <c r="B19" s="522" t="s">
        <v>272</v>
      </c>
      <c r="C19" s="522"/>
      <c r="D19" s="522"/>
      <c r="E19" s="522"/>
      <c r="F19" s="522"/>
      <c r="G19" s="522"/>
      <c r="H19" s="522"/>
      <c r="I19" s="522"/>
      <c r="J19" s="522"/>
      <c r="K19" s="522"/>
      <c r="L19" s="522"/>
    </row>
    <row r="20" spans="1:12" ht="14.25">
      <c r="A20" s="577"/>
      <c r="B20" s="10" t="s">
        <v>273</v>
      </c>
      <c r="C20" s="11" t="s">
        <v>20</v>
      </c>
      <c r="D20" s="12">
        <v>10</v>
      </c>
      <c r="E20" s="13"/>
      <c r="F20" s="24"/>
      <c r="G20" s="14"/>
      <c r="H20" s="15">
        <v>0.23</v>
      </c>
      <c r="I20" s="17"/>
      <c r="J20" s="14">
        <f>PRODUCT(G20*1.23)</f>
        <v>0</v>
      </c>
      <c r="K20" s="24"/>
      <c r="L20" s="24"/>
    </row>
    <row r="21" spans="1:12" ht="27.75" customHeight="1">
      <c r="A21" s="577">
        <v>5</v>
      </c>
      <c r="B21" s="528" t="s">
        <v>274</v>
      </c>
      <c r="C21" s="528"/>
      <c r="D21" s="528"/>
      <c r="E21" s="528"/>
      <c r="F21" s="528"/>
      <c r="G21" s="528"/>
      <c r="H21" s="528"/>
      <c r="I21" s="528"/>
      <c r="J21" s="528"/>
      <c r="K21" s="528"/>
      <c r="L21" s="528"/>
    </row>
    <row r="22" spans="1:12" ht="14.25">
      <c r="A22" s="577"/>
      <c r="B22" s="64" t="s">
        <v>275</v>
      </c>
      <c r="C22" s="65" t="s">
        <v>15</v>
      </c>
      <c r="D22" s="66">
        <v>4500</v>
      </c>
      <c r="E22" s="67"/>
      <c r="F22" s="24"/>
      <c r="G22" s="14"/>
      <c r="H22" s="68">
        <v>0.08</v>
      </c>
      <c r="I22" s="60"/>
      <c r="J22" s="14">
        <f>PRODUCT(G22*1.08)</f>
        <v>0</v>
      </c>
      <c r="K22" s="24"/>
      <c r="L22" s="24"/>
    </row>
    <row r="23" spans="1:12" ht="15.75" customHeight="1">
      <c r="A23" s="577">
        <v>6</v>
      </c>
      <c r="B23" s="528" t="s">
        <v>276</v>
      </c>
      <c r="C23" s="528"/>
      <c r="D23" s="528"/>
      <c r="E23" s="528"/>
      <c r="F23" s="528"/>
      <c r="G23" s="528"/>
      <c r="H23" s="528"/>
      <c r="I23" s="528"/>
      <c r="J23" s="528"/>
      <c r="K23" s="528"/>
      <c r="L23" s="528"/>
    </row>
    <row r="24" spans="1:12" ht="14.25">
      <c r="A24" s="577"/>
      <c r="B24" s="64" t="s">
        <v>277</v>
      </c>
      <c r="C24" s="65" t="s">
        <v>15</v>
      </c>
      <c r="D24" s="66">
        <v>3000</v>
      </c>
      <c r="E24" s="67"/>
      <c r="F24" s="24"/>
      <c r="G24" s="14"/>
      <c r="H24" s="68">
        <v>0.08</v>
      </c>
      <c r="I24" s="60"/>
      <c r="J24" s="14">
        <f>PRODUCT(G24*1.08)</f>
        <v>0</v>
      </c>
      <c r="K24" s="24"/>
      <c r="L24" s="24"/>
    </row>
    <row r="25" spans="1:12" ht="29.25" customHeight="1">
      <c r="A25" s="577"/>
      <c r="B25" s="64" t="s">
        <v>278</v>
      </c>
      <c r="C25" s="65" t="s">
        <v>15</v>
      </c>
      <c r="D25" s="66">
        <v>3500</v>
      </c>
      <c r="E25" s="67"/>
      <c r="F25" s="24"/>
      <c r="G25" s="14"/>
      <c r="H25" s="68">
        <v>0.08</v>
      </c>
      <c r="I25" s="60"/>
      <c r="J25" s="14">
        <f>PRODUCT(G25*1.08)</f>
        <v>0</v>
      </c>
      <c r="K25" s="24"/>
      <c r="L25" s="24"/>
    </row>
    <row r="26" spans="1:12" ht="15.75" customHeight="1">
      <c r="A26" s="577">
        <v>7</v>
      </c>
      <c r="B26" s="528" t="s">
        <v>279</v>
      </c>
      <c r="C26" s="528"/>
      <c r="D26" s="528"/>
      <c r="E26" s="528"/>
      <c r="F26" s="528"/>
      <c r="G26" s="528"/>
      <c r="H26" s="528"/>
      <c r="I26" s="528"/>
      <c r="J26" s="528"/>
      <c r="K26" s="528"/>
      <c r="L26" s="528"/>
    </row>
    <row r="27" spans="1:12" ht="18" customHeight="1">
      <c r="A27" s="577"/>
      <c r="B27" s="64" t="s">
        <v>275</v>
      </c>
      <c r="C27" s="65" t="s">
        <v>15</v>
      </c>
      <c r="D27" s="66">
        <v>150</v>
      </c>
      <c r="E27" s="67"/>
      <c r="F27" s="24"/>
      <c r="G27" s="14"/>
      <c r="H27" s="68">
        <v>0.08</v>
      </c>
      <c r="I27" s="60"/>
      <c r="J27" s="14">
        <f>PRODUCT(G27*1.08)</f>
        <v>0</v>
      </c>
      <c r="K27" s="24"/>
      <c r="L27" s="24"/>
    </row>
    <row r="28" spans="1:12" ht="15">
      <c r="A28" s="514" t="s">
        <v>128</v>
      </c>
      <c r="B28" s="514"/>
      <c r="C28" s="514"/>
      <c r="D28" s="514"/>
      <c r="E28" s="514"/>
      <c r="F28" s="514"/>
      <c r="G28" s="312"/>
      <c r="H28" s="11" t="s">
        <v>22</v>
      </c>
      <c r="I28" s="17"/>
      <c r="J28" s="313">
        <f>SUM(J5:J27)</f>
        <v>0</v>
      </c>
      <c r="K28" s="16"/>
      <c r="L28" s="16"/>
    </row>
    <row r="29" spans="1:9" ht="12.75">
      <c r="A29" s="37"/>
      <c r="B29" s="37"/>
      <c r="C29" s="34"/>
      <c r="D29" s="35"/>
      <c r="F29" s="35"/>
      <c r="G29" s="36"/>
      <c r="H29" s="37"/>
      <c r="I29" s="107"/>
    </row>
    <row r="30" spans="1:9" ht="15">
      <c r="A30" s="314"/>
      <c r="C30" s="315"/>
      <c r="D30" s="314"/>
      <c r="E30" s="315"/>
      <c r="F30" s="315"/>
      <c r="G30" s="315"/>
      <c r="H30" s="315"/>
      <c r="I30" s="315"/>
    </row>
    <row r="31" spans="1:12" s="316" customFormat="1" ht="12.75">
      <c r="A31"/>
      <c r="B31" s="38" t="s">
        <v>23</v>
      </c>
      <c r="C31"/>
      <c r="D31"/>
      <c r="E31"/>
      <c r="F31"/>
      <c r="G31"/>
      <c r="H31"/>
      <c r="I31"/>
      <c r="J31"/>
      <c r="K31"/>
      <c r="L31"/>
    </row>
    <row r="32" spans="1:12" s="316" customFormat="1" ht="12.75">
      <c r="A32"/>
      <c r="B32" s="153"/>
      <c r="C32"/>
      <c r="D32"/>
      <c r="E32"/>
      <c r="F32"/>
      <c r="G32"/>
      <c r="H32"/>
      <c r="I32"/>
      <c r="J32"/>
      <c r="K32"/>
      <c r="L32"/>
    </row>
    <row r="33" ht="12.75">
      <c r="B33" s="153" t="s">
        <v>24</v>
      </c>
    </row>
    <row r="34" ht="12.75">
      <c r="B34" s="153"/>
    </row>
    <row r="40" spans="2:9" ht="12.75">
      <c r="B40" s="552"/>
      <c r="C40" s="552"/>
      <c r="D40" s="552"/>
      <c r="E40" s="552"/>
      <c r="F40" s="552"/>
      <c r="G40" s="552"/>
      <c r="H40" s="552"/>
      <c r="I40" s="552"/>
    </row>
    <row r="41" ht="15" customHeight="1"/>
    <row r="44" ht="34.5" customHeight="1"/>
    <row r="48" ht="15" customHeight="1"/>
  </sheetData>
  <sheetProtection selectLockedCells="1" selectUnlockedCells="1"/>
  <mergeCells count="15">
    <mergeCell ref="A5:A6"/>
    <mergeCell ref="B5:L5"/>
    <mergeCell ref="A7:A8"/>
    <mergeCell ref="B7:L7"/>
    <mergeCell ref="B9:L9"/>
    <mergeCell ref="A19:A20"/>
    <mergeCell ref="B19:L19"/>
    <mergeCell ref="A28:F28"/>
    <mergeCell ref="B40:I40"/>
    <mergeCell ref="A21:A22"/>
    <mergeCell ref="B21:L21"/>
    <mergeCell ref="A23:A25"/>
    <mergeCell ref="B23:L23"/>
    <mergeCell ref="A26:A27"/>
    <mergeCell ref="B26:L26"/>
  </mergeCells>
  <printOptions/>
  <pageMargins left="0.5902777777777778" right="0.39375" top="0.5902777777777778" bottom="0.39375"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tabColor indexed="50"/>
  </sheetPr>
  <dimension ref="A2:M20"/>
  <sheetViews>
    <sheetView tabSelected="1" zoomScalePageLayoutView="0" workbookViewId="0" topLeftCell="A1">
      <selection activeCell="B8" sqref="B8:M9"/>
    </sheetView>
  </sheetViews>
  <sheetFormatPr defaultColWidth="9.140625" defaultRowHeight="12.75"/>
  <cols>
    <col min="1" max="1" width="5.8515625" style="110" customWidth="1"/>
    <col min="2" max="2" width="19.140625" style="110" customWidth="1"/>
    <col min="3" max="3" width="6.28125" style="110" customWidth="1"/>
    <col min="4" max="4" width="7.7109375" style="110" customWidth="1"/>
    <col min="5" max="5" width="10.00390625" style="110" customWidth="1"/>
    <col min="6" max="6" width="12.28125" style="110" customWidth="1"/>
    <col min="7" max="7" width="12.7109375" style="110" customWidth="1"/>
    <col min="8" max="8" width="8.00390625" style="110" customWidth="1"/>
    <col min="9" max="9" width="10.7109375" style="110" customWidth="1"/>
    <col min="10" max="10" width="12.140625" style="110" customWidth="1"/>
    <col min="11" max="11" width="13.28125" style="110" customWidth="1"/>
    <col min="12" max="12" width="12.421875" style="110" customWidth="1"/>
    <col min="13" max="13" width="13.7109375" style="110" customWidth="1"/>
    <col min="14" max="16384" width="9.140625" style="110" customWidth="1"/>
  </cols>
  <sheetData>
    <row r="2" spans="1:10" ht="15.75" customHeight="1">
      <c r="A2" s="111"/>
      <c r="B2" s="317" t="s">
        <v>280</v>
      </c>
      <c r="C2" s="111"/>
      <c r="D2" s="111"/>
      <c r="E2" s="111"/>
      <c r="F2" s="111"/>
      <c r="G2" s="111"/>
      <c r="H2" s="111"/>
      <c r="I2" s="111"/>
      <c r="J2" s="111"/>
    </row>
    <row r="3" spans="1:10" ht="12.75">
      <c r="A3" s="111"/>
      <c r="B3" s="111"/>
      <c r="C3" s="111"/>
      <c r="D3" s="111"/>
      <c r="E3" s="111"/>
      <c r="F3" s="111"/>
      <c r="G3" s="111"/>
      <c r="H3" s="111"/>
      <c r="I3" s="111"/>
      <c r="J3" s="111"/>
    </row>
    <row r="4" spans="1:13" ht="58.5" customHeight="1">
      <c r="A4" s="183" t="s">
        <v>0</v>
      </c>
      <c r="B4" s="183" t="s">
        <v>1</v>
      </c>
      <c r="C4" s="183" t="s">
        <v>2</v>
      </c>
      <c r="D4" s="184" t="s">
        <v>3</v>
      </c>
      <c r="E4" s="183" t="s">
        <v>4</v>
      </c>
      <c r="F4" s="183" t="s">
        <v>5</v>
      </c>
      <c r="G4" s="183" t="s">
        <v>6</v>
      </c>
      <c r="H4" s="183" t="s">
        <v>7</v>
      </c>
      <c r="I4" s="183" t="s">
        <v>8</v>
      </c>
      <c r="J4" s="183" t="s">
        <v>9</v>
      </c>
      <c r="K4" s="183" t="s">
        <v>281</v>
      </c>
      <c r="L4" s="183" t="s">
        <v>11</v>
      </c>
      <c r="M4" s="318" t="s">
        <v>282</v>
      </c>
    </row>
    <row r="5" spans="1:13" ht="19.5" customHeight="1">
      <c r="A5" s="183">
        <v>1</v>
      </c>
      <c r="B5" s="183">
        <v>2</v>
      </c>
      <c r="C5" s="183">
        <v>3</v>
      </c>
      <c r="D5" s="184">
        <v>4</v>
      </c>
      <c r="E5" s="183">
        <v>5</v>
      </c>
      <c r="F5" s="183">
        <v>6</v>
      </c>
      <c r="G5" s="183">
        <v>7</v>
      </c>
      <c r="H5" s="183">
        <v>8</v>
      </c>
      <c r="I5" s="183">
        <v>9</v>
      </c>
      <c r="J5" s="183">
        <v>10</v>
      </c>
      <c r="K5" s="183">
        <v>11</v>
      </c>
      <c r="L5" s="183">
        <v>12</v>
      </c>
      <c r="M5" s="44">
        <v>13</v>
      </c>
    </row>
    <row r="6" spans="1:13" ht="27.75" customHeight="1">
      <c r="A6" s="511">
        <v>1</v>
      </c>
      <c r="B6" s="536" t="s">
        <v>283</v>
      </c>
      <c r="C6" s="536"/>
      <c r="D6" s="536"/>
      <c r="E6" s="536"/>
      <c r="F6" s="536"/>
      <c r="G6" s="536"/>
      <c r="H6" s="536"/>
      <c r="I6" s="536"/>
      <c r="J6" s="536"/>
      <c r="K6" s="536"/>
      <c r="L6" s="536"/>
      <c r="M6" s="536"/>
    </row>
    <row r="7" spans="1:13" ht="12.75">
      <c r="A7" s="511"/>
      <c r="B7" s="22"/>
      <c r="C7" s="22" t="s">
        <v>57</v>
      </c>
      <c r="D7" s="115">
        <v>200</v>
      </c>
      <c r="E7" s="116"/>
      <c r="F7" s="116">
        <f>E7*1.08</f>
        <v>0</v>
      </c>
      <c r="G7" s="116">
        <f>E7*D7</f>
        <v>0</v>
      </c>
      <c r="H7" s="118">
        <v>0.08</v>
      </c>
      <c r="I7" s="319">
        <f>G7*H7</f>
        <v>0</v>
      </c>
      <c r="J7" s="4">
        <f>G7+I7</f>
        <v>0</v>
      </c>
      <c r="K7" s="117"/>
      <c r="L7" s="117"/>
      <c r="M7" s="114"/>
    </row>
    <row r="8" spans="1:13" ht="27.75" customHeight="1">
      <c r="A8" s="511">
        <v>2</v>
      </c>
      <c r="B8" s="536" t="s">
        <v>511</v>
      </c>
      <c r="C8" s="536"/>
      <c r="D8" s="536"/>
      <c r="E8" s="536"/>
      <c r="F8" s="536"/>
      <c r="G8" s="536"/>
      <c r="H8" s="536"/>
      <c r="I8" s="536"/>
      <c r="J8" s="536"/>
      <c r="K8" s="536"/>
      <c r="L8" s="536"/>
      <c r="M8" s="536"/>
    </row>
    <row r="9" spans="1:13" ht="12.75">
      <c r="A9" s="511"/>
      <c r="B9" s="22"/>
      <c r="C9" s="22" t="s">
        <v>57</v>
      </c>
      <c r="D9" s="115">
        <v>20</v>
      </c>
      <c r="E9" s="116"/>
      <c r="F9" s="116">
        <f>E9*1.08</f>
        <v>0</v>
      </c>
      <c r="G9" s="116">
        <f>E9*D9</f>
        <v>0</v>
      </c>
      <c r="H9" s="118">
        <v>0.08</v>
      </c>
      <c r="I9" s="319">
        <f>G9*H9</f>
        <v>0</v>
      </c>
      <c r="J9" s="4">
        <f>G9+I9</f>
        <v>0</v>
      </c>
      <c r="K9" s="117"/>
      <c r="L9" s="117"/>
      <c r="M9" s="114"/>
    </row>
    <row r="10" spans="1:12" ht="14.25" customHeight="1">
      <c r="A10" s="531" t="s">
        <v>21</v>
      </c>
      <c r="B10" s="531"/>
      <c r="C10" s="531"/>
      <c r="D10" s="531"/>
      <c r="E10" s="531"/>
      <c r="F10" s="531"/>
      <c r="G10" s="120">
        <f>G7</f>
        <v>0</v>
      </c>
      <c r="H10" s="121"/>
      <c r="I10" s="121"/>
      <c r="J10" s="22"/>
      <c r="K10" s="538"/>
      <c r="L10" s="538"/>
    </row>
    <row r="11" spans="1:10" ht="12.75">
      <c r="A11" s="111"/>
      <c r="B11" s="111"/>
      <c r="C11" s="122"/>
      <c r="D11" s="123"/>
      <c r="E11" s="123"/>
      <c r="F11" s="123"/>
      <c r="G11" s="111"/>
      <c r="H11" s="111"/>
      <c r="I11" s="111"/>
      <c r="J11" s="111"/>
    </row>
    <row r="12" spans="1:10" ht="12.75" customHeight="1">
      <c r="A12" s="111"/>
      <c r="B12" s="539"/>
      <c r="C12" s="539"/>
      <c r="D12" s="539"/>
      <c r="E12" s="539"/>
      <c r="F12" s="539"/>
      <c r="G12" s="539"/>
      <c r="H12" s="539"/>
      <c r="I12" s="539"/>
      <c r="J12" s="539"/>
    </row>
    <row r="13" spans="1:10" ht="12.75">
      <c r="A13" s="111"/>
      <c r="B13" s="111"/>
      <c r="C13" s="122"/>
      <c r="D13" s="123"/>
      <c r="E13" s="123"/>
      <c r="F13" s="123"/>
      <c r="G13" s="111"/>
      <c r="H13" s="111"/>
      <c r="I13" s="111"/>
      <c r="J13" s="111"/>
    </row>
    <row r="14" spans="1:10" ht="12.75">
      <c r="A14" s="111"/>
      <c r="B14" s="124" t="s">
        <v>23</v>
      </c>
      <c r="C14" s="122"/>
      <c r="D14" s="123"/>
      <c r="E14" s="123"/>
      <c r="F14" s="123"/>
      <c r="G14" s="111"/>
      <c r="H14" s="111"/>
      <c r="I14" s="111"/>
      <c r="J14" s="111"/>
    </row>
    <row r="15" spans="1:10" ht="12.75">
      <c r="A15" s="111"/>
      <c r="B15" s="153" t="s">
        <v>284</v>
      </c>
      <c r="C15" s="111"/>
      <c r="D15" s="123"/>
      <c r="E15" s="123"/>
      <c r="F15" s="123"/>
      <c r="G15" s="111"/>
      <c r="H15" s="111"/>
      <c r="I15" s="111"/>
      <c r="J15" s="111"/>
    </row>
    <row r="16" spans="1:10" ht="12.75">
      <c r="A16" s="111"/>
      <c r="B16" s="111"/>
      <c r="C16" s="111"/>
      <c r="D16" s="123"/>
      <c r="E16" s="123"/>
      <c r="F16" s="123"/>
      <c r="G16" s="125"/>
      <c r="H16" s="126"/>
      <c r="I16" s="127"/>
      <c r="J16" s="127"/>
    </row>
    <row r="17" spans="1:10" ht="12.75">
      <c r="A17" s="111"/>
      <c r="B17" s="111"/>
      <c r="C17" s="122"/>
      <c r="D17" s="123"/>
      <c r="E17" s="123"/>
      <c r="F17" s="123"/>
      <c r="G17" s="125"/>
      <c r="H17" s="126"/>
      <c r="I17" s="127"/>
      <c r="J17" s="128"/>
    </row>
    <row r="18" spans="4:6" ht="12.75">
      <c r="D18" s="129"/>
      <c r="E18" s="129"/>
      <c r="F18" s="129"/>
    </row>
    <row r="19" spans="4:6" ht="12.75">
      <c r="D19" s="129"/>
      <c r="E19" s="129"/>
      <c r="F19" s="129"/>
    </row>
    <row r="20" spans="4:6" ht="12.75">
      <c r="D20" s="129"/>
      <c r="E20" s="129"/>
      <c r="F20" s="129"/>
    </row>
  </sheetData>
  <sheetProtection selectLockedCells="1" selectUnlockedCells="1"/>
  <mergeCells count="7">
    <mergeCell ref="A6:A7"/>
    <mergeCell ref="B6:M6"/>
    <mergeCell ref="A10:F10"/>
    <mergeCell ref="K10:L10"/>
    <mergeCell ref="B12:J12"/>
    <mergeCell ref="A8:A9"/>
    <mergeCell ref="B8:M8"/>
  </mergeCells>
  <printOptions/>
  <pageMargins left="0.7" right="0.7" top="0.75" bottom="0.75" header="0.5118055555555555" footer="0.511805555555555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50"/>
  </sheetPr>
  <dimension ref="A1:M16"/>
  <sheetViews>
    <sheetView zoomScalePageLayoutView="0" workbookViewId="0" topLeftCell="A4">
      <selection activeCell="E7" sqref="E7"/>
    </sheetView>
  </sheetViews>
  <sheetFormatPr defaultColWidth="9.140625" defaultRowHeight="12.75"/>
  <cols>
    <col min="1" max="1" width="5.421875" style="0" customWidth="1"/>
    <col min="2" max="2" width="14.140625" style="0" customWidth="1"/>
    <col min="3" max="3" width="9.7109375" style="0" customWidth="1"/>
    <col min="4" max="4" width="5.57421875" style="0" customWidth="1"/>
    <col min="5" max="5" width="9.57421875" style="0" customWidth="1"/>
    <col min="6" max="6" width="10.28125" style="0" customWidth="1"/>
    <col min="7" max="7" width="11.28125" style="0" customWidth="1"/>
    <col min="9" max="9" width="10.7109375" style="0" customWidth="1"/>
    <col min="10" max="10" width="10.8515625" style="0" customWidth="1"/>
    <col min="11" max="11" width="13.28125" style="0" customWidth="1"/>
    <col min="12" max="12" width="15.28125" style="0" customWidth="1"/>
    <col min="13" max="13" width="14.7109375" style="0" customWidth="1"/>
  </cols>
  <sheetData>
    <row r="1" spans="1:9" ht="12.75" customHeight="1">
      <c r="A1" s="101" t="s">
        <v>285</v>
      </c>
      <c r="B1" s="16"/>
      <c r="D1" s="42"/>
      <c r="I1" s="42"/>
    </row>
    <row r="2" ht="14.25" customHeight="1"/>
    <row r="3" spans="3:5" ht="12.75">
      <c r="C3" s="79"/>
      <c r="D3" s="79"/>
      <c r="E3" s="79"/>
    </row>
    <row r="4" spans="1:13" ht="48.75" customHeight="1">
      <c r="A4" s="3" t="s">
        <v>0</v>
      </c>
      <c r="B4" s="3" t="s">
        <v>1</v>
      </c>
      <c r="C4" s="3" t="s">
        <v>2</v>
      </c>
      <c r="D4" s="4" t="s">
        <v>3</v>
      </c>
      <c r="E4" s="3" t="s">
        <v>4</v>
      </c>
      <c r="F4" s="3" t="s">
        <v>5</v>
      </c>
      <c r="G4" s="3" t="s">
        <v>6</v>
      </c>
      <c r="H4" s="3" t="s">
        <v>7</v>
      </c>
      <c r="I4" s="3" t="s">
        <v>8</v>
      </c>
      <c r="J4" s="3" t="s">
        <v>9</v>
      </c>
      <c r="K4" s="183" t="s">
        <v>281</v>
      </c>
      <c r="L4" s="183" t="s">
        <v>11</v>
      </c>
      <c r="M4" s="318" t="s">
        <v>282</v>
      </c>
    </row>
    <row r="5" spans="1:13" ht="12.75">
      <c r="A5" s="183">
        <v>1</v>
      </c>
      <c r="B5" s="183">
        <v>2</v>
      </c>
      <c r="C5" s="184">
        <v>3</v>
      </c>
      <c r="D5" s="184">
        <v>4</v>
      </c>
      <c r="E5" s="183">
        <v>5</v>
      </c>
      <c r="F5" s="183">
        <v>6</v>
      </c>
      <c r="G5" s="183">
        <v>7</v>
      </c>
      <c r="H5" s="183">
        <v>8</v>
      </c>
      <c r="I5" s="183">
        <v>9</v>
      </c>
      <c r="J5" s="183">
        <v>10</v>
      </c>
      <c r="K5" s="183">
        <v>11</v>
      </c>
      <c r="L5" s="183">
        <v>12</v>
      </c>
      <c r="M5" s="44">
        <v>13</v>
      </c>
    </row>
    <row r="6" spans="1:13" ht="113.25" customHeight="1">
      <c r="A6" s="578" t="s">
        <v>286</v>
      </c>
      <c r="B6" s="578"/>
      <c r="C6" s="578"/>
      <c r="D6" s="578"/>
      <c r="E6" s="578"/>
      <c r="F6" s="578"/>
      <c r="G6" s="578"/>
      <c r="H6" s="578"/>
      <c r="I6" s="578"/>
      <c r="J6" s="578"/>
      <c r="K6" s="578"/>
      <c r="L6" s="578"/>
      <c r="M6" s="578"/>
    </row>
    <row r="7" spans="1:13" ht="20.25" customHeight="1">
      <c r="A7" s="262">
        <v>1</v>
      </c>
      <c r="B7" s="320" t="s">
        <v>287</v>
      </c>
      <c r="C7" s="321" t="s">
        <v>15</v>
      </c>
      <c r="D7" s="322">
        <v>1000</v>
      </c>
      <c r="E7" s="323"/>
      <c r="F7" s="267"/>
      <c r="G7" s="324">
        <f>D7*E7</f>
        <v>0</v>
      </c>
      <c r="H7" s="325">
        <v>0.08</v>
      </c>
      <c r="I7" s="326"/>
      <c r="J7" s="267"/>
      <c r="K7" s="267"/>
      <c r="L7" s="267"/>
      <c r="M7" s="142"/>
    </row>
    <row r="8" spans="1:10" ht="18" customHeight="1">
      <c r="A8" s="571" t="s">
        <v>21</v>
      </c>
      <c r="B8" s="571"/>
      <c r="C8" s="571"/>
      <c r="D8" s="571"/>
      <c r="E8" s="571"/>
      <c r="F8" s="571"/>
      <c r="G8" s="277">
        <f>SUM(G7:G7)</f>
        <v>0</v>
      </c>
      <c r="H8" s="196" t="s">
        <v>22</v>
      </c>
      <c r="I8" s="142"/>
      <c r="J8" s="278"/>
    </row>
    <row r="9" spans="2:4" ht="12.75">
      <c r="B9" s="7"/>
      <c r="C9" s="327"/>
      <c r="D9" s="328"/>
    </row>
    <row r="10" ht="14.25" customHeight="1"/>
    <row r="11" spans="1:7" ht="12.75">
      <c r="A11" s="281"/>
      <c r="B11" s="124" t="s">
        <v>23</v>
      </c>
      <c r="C11" s="281"/>
      <c r="D11" s="281"/>
      <c r="E11" s="281"/>
      <c r="F11" s="281"/>
      <c r="G11" s="285"/>
    </row>
    <row r="12" spans="1:7" ht="12.75">
      <c r="A12" s="285"/>
      <c r="B12" s="153" t="s">
        <v>24</v>
      </c>
      <c r="C12" s="329"/>
      <c r="D12" s="329"/>
      <c r="E12" s="329"/>
      <c r="F12" s="330"/>
      <c r="G12" s="285"/>
    </row>
    <row r="13" spans="2:6" ht="12.75">
      <c r="B13" s="50"/>
      <c r="C13" s="41"/>
      <c r="D13" s="41"/>
      <c r="E13" s="41"/>
      <c r="F13" s="7"/>
    </row>
    <row r="14" spans="3:8" ht="12.75">
      <c r="C14" s="41"/>
      <c r="E14" s="41"/>
      <c r="F14" s="7"/>
      <c r="H14" s="128"/>
    </row>
    <row r="15" ht="12.75">
      <c r="I15" s="128"/>
    </row>
    <row r="16" ht="12.75">
      <c r="C16" s="42"/>
    </row>
  </sheetData>
  <sheetProtection selectLockedCells="1" selectUnlockedCells="1"/>
  <mergeCells count="2">
    <mergeCell ref="A6:M6"/>
    <mergeCell ref="A8:F8"/>
  </mergeCells>
  <printOptions/>
  <pageMargins left="0.7" right="0.7" top="0.75" bottom="0.75" header="0.5118055555555555" footer="0.511805555555555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50"/>
  </sheetPr>
  <dimension ref="A2:M24"/>
  <sheetViews>
    <sheetView zoomScalePageLayoutView="0" workbookViewId="0" topLeftCell="A1">
      <selection activeCell="E12" sqref="E12"/>
    </sheetView>
  </sheetViews>
  <sheetFormatPr defaultColWidth="9.140625" defaultRowHeight="12.75"/>
  <cols>
    <col min="1" max="1" width="5.8515625" style="331" customWidth="1"/>
    <col min="2" max="2" width="44.7109375" style="331" customWidth="1"/>
    <col min="3" max="3" width="6.28125" style="331" customWidth="1"/>
    <col min="4" max="4" width="7.7109375" style="331" customWidth="1"/>
    <col min="5" max="5" width="10.00390625" style="331" customWidth="1"/>
    <col min="6" max="6" width="10.57421875" style="331" customWidth="1"/>
    <col min="7" max="7" width="10.7109375" style="331" customWidth="1"/>
    <col min="8" max="8" width="8.28125" style="331" customWidth="1"/>
    <col min="9" max="9" width="10.8515625" style="331" customWidth="1"/>
    <col min="10" max="10" width="12.7109375" style="331" customWidth="1"/>
    <col min="11" max="12" width="12.00390625" style="331" customWidth="1"/>
    <col min="13" max="13" width="13.140625" style="331" customWidth="1"/>
    <col min="14" max="16384" width="9.140625" style="331" customWidth="1"/>
  </cols>
  <sheetData>
    <row r="2" spans="1:10" ht="12.75">
      <c r="A2" s="332"/>
      <c r="B2" s="333" t="s">
        <v>288</v>
      </c>
      <c r="C2" s="332"/>
      <c r="D2" s="332"/>
      <c r="E2" s="332"/>
      <c r="F2" s="332"/>
      <c r="G2" s="332"/>
      <c r="H2" s="332"/>
      <c r="I2" s="332"/>
      <c r="J2" s="332"/>
    </row>
    <row r="3" spans="1:13" ht="51">
      <c r="A3" s="334" t="s">
        <v>0</v>
      </c>
      <c r="B3" s="334" t="s">
        <v>1</v>
      </c>
      <c r="C3" s="334" t="s">
        <v>2</v>
      </c>
      <c r="D3" s="335" t="s">
        <v>3</v>
      </c>
      <c r="E3" s="334" t="s">
        <v>4</v>
      </c>
      <c r="F3" s="334" t="s">
        <v>5</v>
      </c>
      <c r="G3" s="334" t="s">
        <v>6</v>
      </c>
      <c r="H3" s="336" t="s">
        <v>7</v>
      </c>
      <c r="I3" s="334" t="s">
        <v>8</v>
      </c>
      <c r="J3" s="334" t="s">
        <v>9</v>
      </c>
      <c r="K3" s="334" t="s">
        <v>10</v>
      </c>
      <c r="L3" s="334" t="s">
        <v>11</v>
      </c>
      <c r="M3" s="337" t="s">
        <v>45</v>
      </c>
    </row>
    <row r="4" spans="1:13" ht="12.75">
      <c r="A4" s="334">
        <v>1</v>
      </c>
      <c r="B4" s="334">
        <v>2</v>
      </c>
      <c r="C4" s="334">
        <v>3</v>
      </c>
      <c r="D4" s="335">
        <v>4</v>
      </c>
      <c r="E4" s="334">
        <v>5</v>
      </c>
      <c r="F4" s="334">
        <v>6</v>
      </c>
      <c r="G4" s="334">
        <v>7</v>
      </c>
      <c r="H4" s="338">
        <v>8</v>
      </c>
      <c r="I4" s="334">
        <v>9</v>
      </c>
      <c r="J4" s="334">
        <v>10</v>
      </c>
      <c r="K4" s="334">
        <v>11</v>
      </c>
      <c r="L4" s="334">
        <v>12</v>
      </c>
      <c r="M4" s="334">
        <v>13</v>
      </c>
    </row>
    <row r="5" spans="1:13" ht="45" customHeight="1">
      <c r="A5" s="579">
        <v>1</v>
      </c>
      <c r="B5" s="580" t="s">
        <v>289</v>
      </c>
      <c r="C5" s="580"/>
      <c r="D5" s="580"/>
      <c r="E5" s="580"/>
      <c r="F5" s="580"/>
      <c r="G5" s="580"/>
      <c r="H5" s="580"/>
      <c r="I5" s="580"/>
      <c r="J5" s="580"/>
      <c r="K5" s="580"/>
      <c r="L5" s="580"/>
      <c r="M5" s="580"/>
    </row>
    <row r="6" spans="1:13" ht="24.75" customHeight="1">
      <c r="A6" s="579"/>
      <c r="B6" s="580"/>
      <c r="C6" s="580"/>
      <c r="D6" s="580"/>
      <c r="E6" s="580"/>
      <c r="F6" s="580"/>
      <c r="G6" s="580"/>
      <c r="H6" s="580"/>
      <c r="I6" s="580"/>
      <c r="J6" s="580"/>
      <c r="K6" s="580"/>
      <c r="L6" s="580"/>
      <c r="M6" s="580"/>
    </row>
    <row r="7" spans="1:13" ht="29.25" customHeight="1">
      <c r="A7" s="579"/>
      <c r="B7" s="580"/>
      <c r="C7" s="580"/>
      <c r="D7" s="580"/>
      <c r="E7" s="580"/>
      <c r="F7" s="580"/>
      <c r="G7" s="580"/>
      <c r="H7" s="580"/>
      <c r="I7" s="580"/>
      <c r="J7" s="580"/>
      <c r="K7" s="580"/>
      <c r="L7" s="580"/>
      <c r="M7" s="580"/>
    </row>
    <row r="8" spans="1:13" ht="14.25" customHeight="1">
      <c r="A8" s="579"/>
      <c r="B8" s="580"/>
      <c r="C8" s="580"/>
      <c r="D8" s="580"/>
      <c r="E8" s="580"/>
      <c r="F8" s="580"/>
      <c r="G8" s="580"/>
      <c r="H8" s="580"/>
      <c r="I8" s="580"/>
      <c r="J8" s="580"/>
      <c r="K8" s="580"/>
      <c r="L8" s="580"/>
      <c r="M8" s="580"/>
    </row>
    <row r="9" spans="1:13" ht="65.25" customHeight="1">
      <c r="A9" s="579"/>
      <c r="B9" s="580"/>
      <c r="C9" s="580"/>
      <c r="D9" s="580"/>
      <c r="E9" s="580"/>
      <c r="F9" s="580"/>
      <c r="G9" s="580"/>
      <c r="H9" s="580"/>
      <c r="I9" s="580"/>
      <c r="J9" s="580"/>
      <c r="K9" s="580"/>
      <c r="L9" s="580"/>
      <c r="M9" s="580"/>
    </row>
    <row r="10" spans="1:13" ht="16.5" customHeight="1">
      <c r="A10" s="579"/>
      <c r="B10" s="580"/>
      <c r="C10" s="580"/>
      <c r="D10" s="580"/>
      <c r="E10" s="580"/>
      <c r="F10" s="580"/>
      <c r="G10" s="580"/>
      <c r="H10" s="580"/>
      <c r="I10" s="580"/>
      <c r="J10" s="580"/>
      <c r="K10" s="580"/>
      <c r="L10" s="580"/>
      <c r="M10" s="580"/>
    </row>
    <row r="11" spans="1:13" ht="23.25" customHeight="1">
      <c r="A11" s="579"/>
      <c r="B11" s="580"/>
      <c r="C11" s="580"/>
      <c r="D11" s="580"/>
      <c r="E11" s="580"/>
      <c r="F11" s="580"/>
      <c r="G11" s="580"/>
      <c r="H11" s="580"/>
      <c r="I11" s="580"/>
      <c r="J11" s="580"/>
      <c r="K11" s="580"/>
      <c r="L11" s="580"/>
      <c r="M11" s="580"/>
    </row>
    <row r="12" spans="1:13" ht="30" customHeight="1">
      <c r="A12" s="579"/>
      <c r="B12" s="339"/>
      <c r="C12" s="340" t="s">
        <v>15</v>
      </c>
      <c r="D12" s="341">
        <v>1125</v>
      </c>
      <c r="E12" s="342"/>
      <c r="F12" s="343"/>
      <c r="G12" s="342">
        <f>D12*E12</f>
        <v>0</v>
      </c>
      <c r="H12" s="344">
        <v>0.08</v>
      </c>
      <c r="I12" s="345"/>
      <c r="J12" s="346"/>
      <c r="K12" s="347"/>
      <c r="L12" s="347"/>
      <c r="M12" s="347"/>
    </row>
    <row r="13" spans="1:12" ht="14.25" customHeight="1">
      <c r="A13" s="581" t="s">
        <v>290</v>
      </c>
      <c r="B13" s="581"/>
      <c r="C13" s="581"/>
      <c r="D13" s="581"/>
      <c r="E13" s="581"/>
      <c r="F13" s="581"/>
      <c r="G13" s="348">
        <f>G12</f>
        <v>0</v>
      </c>
      <c r="H13" s="349" t="s">
        <v>22</v>
      </c>
      <c r="I13" s="349"/>
      <c r="J13" s="349"/>
      <c r="K13" s="350" t="s">
        <v>22</v>
      </c>
      <c r="L13" s="351"/>
    </row>
    <row r="14" spans="1:10" ht="12.75">
      <c r="A14" s="352"/>
      <c r="B14" s="352"/>
      <c r="C14" s="353"/>
      <c r="D14" s="354"/>
      <c r="E14" s="354"/>
      <c r="F14" s="354"/>
      <c r="G14" s="352"/>
      <c r="H14" s="352"/>
      <c r="I14" s="332"/>
      <c r="J14" s="332"/>
    </row>
    <row r="15" spans="1:10" ht="12.75">
      <c r="A15" s="352"/>
      <c r="B15" s="582"/>
      <c r="C15" s="582"/>
      <c r="D15" s="582"/>
      <c r="E15" s="582"/>
      <c r="F15" s="582"/>
      <c r="G15" s="582"/>
      <c r="H15" s="582"/>
      <c r="I15" s="582"/>
      <c r="J15" s="582"/>
    </row>
    <row r="16" spans="1:10" ht="12.75">
      <c r="A16" s="332"/>
      <c r="B16" s="355" t="s">
        <v>23</v>
      </c>
      <c r="C16" s="356"/>
      <c r="D16" s="357"/>
      <c r="E16" s="357"/>
      <c r="F16" s="354"/>
      <c r="G16" s="352"/>
      <c r="H16" s="352"/>
      <c r="I16" s="332"/>
      <c r="J16" s="332"/>
    </row>
    <row r="17" spans="1:10" ht="12.75">
      <c r="A17" s="352"/>
      <c r="B17" s="358" t="s">
        <v>24</v>
      </c>
      <c r="C17" s="332"/>
      <c r="D17" s="357"/>
      <c r="E17" s="357"/>
      <c r="F17" s="354"/>
      <c r="G17" s="352"/>
      <c r="H17" s="352"/>
      <c r="I17" s="332"/>
      <c r="J17" s="332"/>
    </row>
    <row r="18" spans="1:10" ht="12.75">
      <c r="A18" s="352"/>
      <c r="B18" s="332"/>
      <c r="C18" s="332"/>
      <c r="D18" s="357"/>
      <c r="E18" s="357"/>
      <c r="F18" s="359"/>
      <c r="G18" s="360"/>
      <c r="H18" s="358"/>
      <c r="I18" s="361"/>
      <c r="J18" s="332"/>
    </row>
    <row r="19" spans="1:10" ht="12.75">
      <c r="A19" s="332"/>
      <c r="B19" s="332"/>
      <c r="C19" s="356"/>
      <c r="D19" s="357"/>
      <c r="E19" s="357"/>
      <c r="F19" s="359"/>
      <c r="G19" s="360"/>
      <c r="H19" s="358"/>
      <c r="I19" s="362"/>
      <c r="J19" s="332"/>
    </row>
    <row r="20" spans="4:6" ht="12.75">
      <c r="D20" s="363"/>
      <c r="E20" s="363"/>
      <c r="F20" s="363"/>
    </row>
    <row r="21" spans="4:6" ht="12.75">
      <c r="D21" s="363"/>
      <c r="E21" s="363"/>
      <c r="F21" s="363"/>
    </row>
    <row r="22" spans="4:6" ht="12.75">
      <c r="D22" s="363"/>
      <c r="E22" s="363"/>
      <c r="F22" s="363"/>
    </row>
    <row r="24" spans="1:10" ht="12.75">
      <c r="A24" s="583"/>
      <c r="B24" s="583"/>
      <c r="C24" s="583"/>
      <c r="D24" s="583"/>
      <c r="E24" s="583"/>
      <c r="F24" s="583"/>
      <c r="G24" s="583"/>
      <c r="H24" s="583"/>
      <c r="I24" s="583"/>
      <c r="J24" s="583"/>
    </row>
  </sheetData>
  <sheetProtection selectLockedCells="1" selectUnlockedCells="1"/>
  <mergeCells count="5">
    <mergeCell ref="A5:A12"/>
    <mergeCell ref="B5:M11"/>
    <mergeCell ref="A13:F13"/>
    <mergeCell ref="B15:J15"/>
    <mergeCell ref="A24:J24"/>
  </mergeCells>
  <printOptions/>
  <pageMargins left="0.7" right="0.7" top="0.75" bottom="0.75" header="0.5118055555555555" footer="0.511805555555555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50"/>
  </sheetPr>
  <dimension ref="A1:M52"/>
  <sheetViews>
    <sheetView zoomScalePageLayoutView="0" workbookViewId="0" topLeftCell="A24">
      <selection activeCell="G33" sqref="G33"/>
    </sheetView>
  </sheetViews>
  <sheetFormatPr defaultColWidth="9.140625" defaultRowHeight="12.75"/>
  <cols>
    <col min="1" max="1" width="4.57421875" style="0" customWidth="1"/>
    <col min="2" max="2" width="23.8515625" style="0" customWidth="1"/>
    <col min="3" max="3" width="6.28125" style="0" customWidth="1"/>
    <col min="4" max="4" width="7.421875" style="0" customWidth="1"/>
    <col min="5" max="5" width="9.421875" style="0" customWidth="1"/>
    <col min="6" max="6" width="9.8515625" style="0" customWidth="1"/>
    <col min="7" max="7" width="11.00390625" style="0" customWidth="1"/>
    <col min="8" max="8" width="8.28125" style="0" customWidth="1"/>
    <col min="9" max="9" width="12.57421875" style="0" customWidth="1"/>
    <col min="10" max="10" width="12.421875" style="0" customWidth="1"/>
    <col min="11" max="11" width="12.57421875" style="0" customWidth="1"/>
    <col min="12" max="12" width="17.8515625" style="0" customWidth="1"/>
    <col min="13" max="13" width="14.57421875" style="0" customWidth="1"/>
    <col min="14" max="14" width="9.57421875" style="0" customWidth="1"/>
  </cols>
  <sheetData>
    <row r="1" spans="2:3" ht="12.75">
      <c r="B1" s="42" t="s">
        <v>463</v>
      </c>
      <c r="C1" s="42"/>
    </row>
    <row r="2" spans="2:3" ht="12.75">
      <c r="B2" s="42"/>
      <c r="C2" s="42"/>
    </row>
    <row r="3" spans="1:13" ht="48.75" customHeight="1">
      <c r="A3" s="3" t="s">
        <v>0</v>
      </c>
      <c r="B3" s="3" t="s">
        <v>1</v>
      </c>
      <c r="C3" s="3" t="s">
        <v>2</v>
      </c>
      <c r="D3" s="4" t="s">
        <v>3</v>
      </c>
      <c r="E3" s="3" t="s">
        <v>4</v>
      </c>
      <c r="F3" s="3" t="s">
        <v>5</v>
      </c>
      <c r="G3" s="3" t="s">
        <v>6</v>
      </c>
      <c r="H3" s="3" t="s">
        <v>7</v>
      </c>
      <c r="I3" s="3" t="s">
        <v>8</v>
      </c>
      <c r="J3" s="3" t="s">
        <v>9</v>
      </c>
      <c r="K3" s="3" t="s">
        <v>10</v>
      </c>
      <c r="L3" s="3" t="s">
        <v>11</v>
      </c>
      <c r="M3" s="5" t="s">
        <v>12</v>
      </c>
    </row>
    <row r="4" spans="1:13" s="327" customFormat="1" ht="12.75">
      <c r="A4" s="3">
        <v>1</v>
      </c>
      <c r="B4" s="3">
        <v>2</v>
      </c>
      <c r="C4" s="3">
        <v>3</v>
      </c>
      <c r="D4" s="4">
        <v>4</v>
      </c>
      <c r="E4" s="3">
        <v>5</v>
      </c>
      <c r="F4" s="3">
        <v>6</v>
      </c>
      <c r="G4" s="3">
        <v>7</v>
      </c>
      <c r="H4" s="3">
        <v>8</v>
      </c>
      <c r="I4" s="3">
        <v>9</v>
      </c>
      <c r="J4" s="3">
        <v>10</v>
      </c>
      <c r="K4" s="3">
        <v>11</v>
      </c>
      <c r="L4" s="3">
        <v>12</v>
      </c>
      <c r="M4" s="3">
        <v>13</v>
      </c>
    </row>
    <row r="5" spans="1:13" ht="61.5" customHeight="1">
      <c r="A5" s="521" t="s">
        <v>26</v>
      </c>
      <c r="B5" s="522" t="s">
        <v>291</v>
      </c>
      <c r="C5" s="522"/>
      <c r="D5" s="522"/>
      <c r="E5" s="522"/>
      <c r="F5" s="522"/>
      <c r="G5" s="522"/>
      <c r="H5" s="522"/>
      <c r="I5" s="522"/>
      <c r="J5" s="522"/>
      <c r="K5" s="522"/>
      <c r="L5" s="522"/>
      <c r="M5" s="521"/>
    </row>
    <row r="6" spans="1:13" ht="14.25">
      <c r="A6" s="521"/>
      <c r="B6" s="10"/>
      <c r="C6" s="11" t="s">
        <v>15</v>
      </c>
      <c r="D6" s="12">
        <v>15</v>
      </c>
      <c r="E6" s="13"/>
      <c r="F6" s="17"/>
      <c r="G6" s="13"/>
      <c r="H6" s="15">
        <v>0.08</v>
      </c>
      <c r="I6" s="17"/>
      <c r="J6" s="13">
        <f>PRODUCT(G6*1.08)</f>
        <v>0</v>
      </c>
      <c r="K6" s="17"/>
      <c r="L6" s="17"/>
      <c r="M6" s="521"/>
    </row>
    <row r="7" spans="1:13" ht="63" customHeight="1">
      <c r="A7" s="521" t="s">
        <v>72</v>
      </c>
      <c r="B7" s="522" t="s">
        <v>292</v>
      </c>
      <c r="C7" s="522"/>
      <c r="D7" s="522"/>
      <c r="E7" s="522"/>
      <c r="F7" s="522"/>
      <c r="G7" s="522"/>
      <c r="H7" s="522"/>
      <c r="I7" s="522"/>
      <c r="J7" s="522"/>
      <c r="K7" s="522"/>
      <c r="L7" s="522"/>
      <c r="M7" s="521"/>
    </row>
    <row r="8" spans="1:13" ht="14.25">
      <c r="A8" s="521"/>
      <c r="B8" s="10"/>
      <c r="C8" s="11" t="s">
        <v>15</v>
      </c>
      <c r="D8" s="12">
        <v>3</v>
      </c>
      <c r="E8" s="13"/>
      <c r="F8" s="17"/>
      <c r="G8" s="13"/>
      <c r="H8" s="15">
        <v>0.08</v>
      </c>
      <c r="I8" s="17"/>
      <c r="J8" s="13">
        <f>PRODUCT(G8*1.08)</f>
        <v>0</v>
      </c>
      <c r="K8" s="17"/>
      <c r="L8" s="17"/>
      <c r="M8" s="521"/>
    </row>
    <row r="9" spans="1:13" ht="48" customHeight="1">
      <c r="A9" s="521" t="s">
        <v>81</v>
      </c>
      <c r="B9" s="522" t="s">
        <v>293</v>
      </c>
      <c r="C9" s="522"/>
      <c r="D9" s="522"/>
      <c r="E9" s="522"/>
      <c r="F9" s="522"/>
      <c r="G9" s="522"/>
      <c r="H9" s="522"/>
      <c r="I9" s="522"/>
      <c r="J9" s="522"/>
      <c r="K9" s="522"/>
      <c r="L9" s="522"/>
      <c r="M9" s="521"/>
    </row>
    <row r="10" spans="1:13" ht="14.25">
      <c r="A10" s="521"/>
      <c r="B10" s="10"/>
      <c r="C10" s="11" t="s">
        <v>15</v>
      </c>
      <c r="D10" s="12">
        <v>4</v>
      </c>
      <c r="E10" s="13"/>
      <c r="F10" s="17"/>
      <c r="G10" s="13"/>
      <c r="H10" s="15">
        <v>0.08</v>
      </c>
      <c r="I10" s="17"/>
      <c r="J10" s="13">
        <f>PRODUCT(G10*1.08)</f>
        <v>0</v>
      </c>
      <c r="K10" s="17"/>
      <c r="L10" s="17"/>
      <c r="M10" s="521"/>
    </row>
    <row r="11" spans="1:13" ht="48" customHeight="1">
      <c r="A11" s="364" t="s">
        <v>88</v>
      </c>
      <c r="B11" s="554" t="s">
        <v>294</v>
      </c>
      <c r="C11" s="554"/>
      <c r="D11" s="554"/>
      <c r="E11" s="554"/>
      <c r="F11" s="554"/>
      <c r="G11" s="554"/>
      <c r="H11" s="554"/>
      <c r="I11" s="554"/>
      <c r="J11" s="554"/>
      <c r="K11" s="554"/>
      <c r="L11" s="554"/>
      <c r="M11" s="584"/>
    </row>
    <row r="12" spans="1:13" ht="16.5" customHeight="1">
      <c r="A12" s="11"/>
      <c r="B12" s="10"/>
      <c r="C12" s="11" t="s">
        <v>15</v>
      </c>
      <c r="D12" s="12">
        <v>5</v>
      </c>
      <c r="E12" s="13"/>
      <c r="F12" s="17"/>
      <c r="G12" s="13"/>
      <c r="H12" s="15">
        <v>0.08</v>
      </c>
      <c r="I12" s="17"/>
      <c r="J12" s="13">
        <f>PRODUCT(G12*1.08)</f>
        <v>0</v>
      </c>
      <c r="K12" s="17"/>
      <c r="L12" s="17"/>
      <c r="M12" s="584"/>
    </row>
    <row r="13" spans="1:13" ht="75" customHeight="1">
      <c r="A13" s="521">
        <v>5</v>
      </c>
      <c r="B13" s="522" t="s">
        <v>295</v>
      </c>
      <c r="C13" s="522"/>
      <c r="D13" s="522"/>
      <c r="E13" s="522"/>
      <c r="F13" s="522"/>
      <c r="G13" s="522"/>
      <c r="H13" s="522"/>
      <c r="I13" s="522"/>
      <c r="J13" s="522"/>
      <c r="K13" s="522"/>
      <c r="L13" s="522"/>
      <c r="M13" s="521"/>
    </row>
    <row r="14" spans="1:13" ht="14.25">
      <c r="A14" s="521"/>
      <c r="B14" s="10"/>
      <c r="C14" s="11" t="s">
        <v>32</v>
      </c>
      <c r="D14" s="12">
        <v>5</v>
      </c>
      <c r="E14" s="13"/>
      <c r="F14" s="17"/>
      <c r="G14" s="13"/>
      <c r="H14" s="15">
        <v>0.08</v>
      </c>
      <c r="I14" s="17"/>
      <c r="J14" s="13">
        <f>PRODUCT(G14*1.08)</f>
        <v>0</v>
      </c>
      <c r="K14" s="17"/>
      <c r="L14" s="17"/>
      <c r="M14" s="521"/>
    </row>
    <row r="15" spans="1:13" ht="32.25" customHeight="1">
      <c r="A15" s="546">
        <v>6</v>
      </c>
      <c r="B15" s="522" t="s">
        <v>296</v>
      </c>
      <c r="C15" s="522"/>
      <c r="D15" s="522"/>
      <c r="E15" s="522"/>
      <c r="F15" s="522"/>
      <c r="G15" s="522"/>
      <c r="H15" s="522"/>
      <c r="I15" s="522"/>
      <c r="J15" s="522"/>
      <c r="K15" s="522"/>
      <c r="L15" s="522"/>
      <c r="M15" s="546"/>
    </row>
    <row r="16" spans="1:13" ht="14.25">
      <c r="A16" s="546"/>
      <c r="B16" s="10"/>
      <c r="C16" s="11" t="s">
        <v>15</v>
      </c>
      <c r="D16" s="12">
        <v>10</v>
      </c>
      <c r="E16" s="13"/>
      <c r="F16" s="17"/>
      <c r="G16" s="13"/>
      <c r="H16" s="15">
        <v>0.08</v>
      </c>
      <c r="I16" s="17"/>
      <c r="J16" s="13">
        <f>PRODUCT(G16*1.08)</f>
        <v>0</v>
      </c>
      <c r="K16" s="17"/>
      <c r="L16" s="17"/>
      <c r="M16" s="546"/>
    </row>
    <row r="17" spans="1:13" ht="14.25" hidden="1">
      <c r="A17" s="546"/>
      <c r="B17" s="10"/>
      <c r="C17" s="11"/>
      <c r="D17" s="12"/>
      <c r="E17" s="13"/>
      <c r="F17" s="17"/>
      <c r="G17" s="13"/>
      <c r="H17" s="15"/>
      <c r="I17" s="17"/>
      <c r="J17" s="13"/>
      <c r="K17" s="17"/>
      <c r="L17" s="17"/>
      <c r="M17" s="546"/>
    </row>
    <row r="18" spans="1:13" ht="69.75" customHeight="1">
      <c r="A18" s="521">
        <v>7</v>
      </c>
      <c r="B18" s="528" t="s">
        <v>297</v>
      </c>
      <c r="C18" s="528"/>
      <c r="D18" s="528"/>
      <c r="E18" s="528"/>
      <c r="F18" s="528"/>
      <c r="G18" s="528"/>
      <c r="H18" s="528"/>
      <c r="I18" s="528"/>
      <c r="J18" s="528"/>
      <c r="K18" s="528"/>
      <c r="L18" s="528"/>
      <c r="M18" s="521"/>
    </row>
    <row r="19" spans="1:13" ht="14.25">
      <c r="A19" s="521"/>
      <c r="B19" s="10"/>
      <c r="C19" s="11" t="s">
        <v>32</v>
      </c>
      <c r="D19" s="12">
        <v>1</v>
      </c>
      <c r="E19" s="13"/>
      <c r="F19" s="17"/>
      <c r="G19" s="13"/>
      <c r="H19" s="15">
        <v>0.08</v>
      </c>
      <c r="I19" s="17"/>
      <c r="J19" s="13">
        <f>PRODUCT(G19*1.08)</f>
        <v>0</v>
      </c>
      <c r="K19" s="17"/>
      <c r="L19" s="17"/>
      <c r="M19" s="521"/>
    </row>
    <row r="20" spans="1:12" ht="61.5" customHeight="1">
      <c r="A20" s="521">
        <v>8</v>
      </c>
      <c r="B20" s="528" t="s">
        <v>298</v>
      </c>
      <c r="C20" s="528"/>
      <c r="D20" s="528"/>
      <c r="E20" s="528"/>
      <c r="F20" s="528"/>
      <c r="G20" s="528"/>
      <c r="H20" s="528"/>
      <c r="I20" s="528"/>
      <c r="J20" s="528"/>
      <c r="K20" s="528"/>
      <c r="L20" s="528"/>
    </row>
    <row r="21" spans="1:12" ht="21" customHeight="1">
      <c r="A21" s="521"/>
      <c r="B21" s="10"/>
      <c r="C21" s="11" t="s">
        <v>32</v>
      </c>
      <c r="D21" s="12">
        <v>10</v>
      </c>
      <c r="E21" s="13"/>
      <c r="F21" s="17"/>
      <c r="G21" s="13"/>
      <c r="H21" s="15">
        <v>0.08</v>
      </c>
      <c r="I21" s="17"/>
      <c r="J21" s="13">
        <f>PRODUCT(G21*1.08)</f>
        <v>0</v>
      </c>
      <c r="K21" s="17"/>
      <c r="L21" s="17"/>
    </row>
    <row r="22" spans="1:13" ht="61.5" customHeight="1">
      <c r="A22" s="521">
        <v>9</v>
      </c>
      <c r="B22" s="522" t="s">
        <v>299</v>
      </c>
      <c r="C22" s="522"/>
      <c r="D22" s="522"/>
      <c r="E22" s="522"/>
      <c r="F22" s="522"/>
      <c r="G22" s="522"/>
      <c r="H22" s="522"/>
      <c r="I22" s="522"/>
      <c r="J22" s="522"/>
      <c r="K22" s="522"/>
      <c r="L22" s="522"/>
      <c r="M22" s="521"/>
    </row>
    <row r="23" spans="1:13" ht="14.25">
      <c r="A23" s="521"/>
      <c r="B23" s="10"/>
      <c r="C23" s="11" t="s">
        <v>15</v>
      </c>
      <c r="D23" s="12">
        <v>2</v>
      </c>
      <c r="E23" s="13"/>
      <c r="F23" s="17"/>
      <c r="G23" s="13"/>
      <c r="H23" s="15">
        <v>0.08</v>
      </c>
      <c r="I23" s="17"/>
      <c r="J23" s="13">
        <f>PRODUCT(G23*1.08)</f>
        <v>0</v>
      </c>
      <c r="K23" s="17"/>
      <c r="L23" s="17"/>
      <c r="M23" s="521"/>
    </row>
    <row r="24" spans="1:13" ht="63" customHeight="1">
      <c r="A24" s="521">
        <v>10</v>
      </c>
      <c r="B24" s="522" t="s">
        <v>300</v>
      </c>
      <c r="C24" s="522"/>
      <c r="D24" s="522"/>
      <c r="E24" s="522"/>
      <c r="F24" s="522"/>
      <c r="G24" s="522"/>
      <c r="H24" s="522"/>
      <c r="I24" s="522"/>
      <c r="J24" s="522"/>
      <c r="K24" s="522"/>
      <c r="L24" s="522"/>
      <c r="M24" s="521"/>
    </row>
    <row r="25" spans="1:13" ht="14.25">
      <c r="A25" s="521"/>
      <c r="B25" s="10"/>
      <c r="C25" s="11" t="s">
        <v>15</v>
      </c>
      <c r="D25" s="12">
        <v>10</v>
      </c>
      <c r="E25" s="13"/>
      <c r="F25" s="17"/>
      <c r="G25" s="13"/>
      <c r="H25" s="15">
        <v>0.08</v>
      </c>
      <c r="I25" s="17"/>
      <c r="J25" s="13">
        <f>PRODUCT(G25*1.08)</f>
        <v>0</v>
      </c>
      <c r="K25" s="17"/>
      <c r="L25" s="17"/>
      <c r="M25" s="521"/>
    </row>
    <row r="26" spans="1:13" ht="48" customHeight="1">
      <c r="A26" s="521">
        <v>11</v>
      </c>
      <c r="B26" s="522" t="s">
        <v>301</v>
      </c>
      <c r="C26" s="522"/>
      <c r="D26" s="522"/>
      <c r="E26" s="522"/>
      <c r="F26" s="522"/>
      <c r="G26" s="522"/>
      <c r="H26" s="522"/>
      <c r="I26" s="522"/>
      <c r="J26" s="522"/>
      <c r="K26" s="522"/>
      <c r="L26" s="522"/>
      <c r="M26" s="521"/>
    </row>
    <row r="27" spans="1:13" ht="14.25">
      <c r="A27" s="521"/>
      <c r="B27" s="10"/>
      <c r="C27" s="11" t="s">
        <v>15</v>
      </c>
      <c r="D27" s="12">
        <v>1</v>
      </c>
      <c r="E27" s="13"/>
      <c r="F27" s="17"/>
      <c r="G27" s="13"/>
      <c r="H27" s="15">
        <v>0.08</v>
      </c>
      <c r="I27" s="17"/>
      <c r="J27" s="13">
        <f>PRODUCT(G27*1.08)</f>
        <v>0</v>
      </c>
      <c r="K27" s="17"/>
      <c r="L27" s="17"/>
      <c r="M27" s="521"/>
    </row>
    <row r="28" spans="1:13" ht="48" customHeight="1">
      <c r="A28" s="584">
        <v>12</v>
      </c>
      <c r="B28" s="554" t="s">
        <v>302</v>
      </c>
      <c r="C28" s="554"/>
      <c r="D28" s="554"/>
      <c r="E28" s="554"/>
      <c r="F28" s="554"/>
      <c r="G28" s="554"/>
      <c r="H28" s="554"/>
      <c r="I28" s="554"/>
      <c r="J28" s="554"/>
      <c r="K28" s="554"/>
      <c r="L28" s="554"/>
      <c r="M28" s="584"/>
    </row>
    <row r="29" spans="1:13" ht="16.5" customHeight="1">
      <c r="A29" s="584"/>
      <c r="B29" s="10"/>
      <c r="C29" s="11" t="s">
        <v>15</v>
      </c>
      <c r="D29" s="12">
        <v>3</v>
      </c>
      <c r="E29" s="13"/>
      <c r="F29" s="17"/>
      <c r="G29" s="13"/>
      <c r="H29" s="15">
        <v>0.08</v>
      </c>
      <c r="I29" s="17"/>
      <c r="J29" s="13">
        <f>PRODUCT(G29*1.08)</f>
        <v>0</v>
      </c>
      <c r="K29" s="17"/>
      <c r="L29" s="17"/>
      <c r="M29" s="584"/>
    </row>
    <row r="30" spans="1:13" ht="50.25" customHeight="1">
      <c r="A30" s="521">
        <v>13</v>
      </c>
      <c r="B30" s="522" t="s">
        <v>303</v>
      </c>
      <c r="C30" s="522"/>
      <c r="D30" s="522"/>
      <c r="E30" s="522"/>
      <c r="F30" s="522"/>
      <c r="G30" s="522"/>
      <c r="H30" s="522"/>
      <c r="I30" s="522"/>
      <c r="J30" s="522"/>
      <c r="K30" s="522"/>
      <c r="L30" s="522"/>
      <c r="M30" s="521"/>
    </row>
    <row r="31" spans="1:13" ht="14.25">
      <c r="A31" s="521"/>
      <c r="B31" s="10"/>
      <c r="C31" s="11" t="s">
        <v>32</v>
      </c>
      <c r="D31" s="12">
        <v>4</v>
      </c>
      <c r="E31" s="13"/>
      <c r="F31" s="17"/>
      <c r="G31" s="13"/>
      <c r="H31" s="15">
        <v>0.08</v>
      </c>
      <c r="I31" s="17"/>
      <c r="J31" s="13">
        <f>PRODUCT(G31*1.08)</f>
        <v>0</v>
      </c>
      <c r="K31" s="17"/>
      <c r="L31" s="17"/>
      <c r="M31" s="521"/>
    </row>
    <row r="32" spans="1:13" ht="32.25" customHeight="1">
      <c r="A32" s="546">
        <v>14</v>
      </c>
      <c r="B32" s="522" t="s">
        <v>304</v>
      </c>
      <c r="C32" s="522"/>
      <c r="D32" s="522"/>
      <c r="E32" s="522"/>
      <c r="F32" s="522"/>
      <c r="G32" s="522"/>
      <c r="H32" s="522"/>
      <c r="I32" s="522"/>
      <c r="J32" s="522"/>
      <c r="K32" s="522"/>
      <c r="L32" s="522"/>
      <c r="M32" s="546"/>
    </row>
    <row r="33" spans="1:13" ht="13.5" customHeight="1">
      <c r="A33" s="546"/>
      <c r="B33" s="10"/>
      <c r="C33" s="11" t="s">
        <v>15</v>
      </c>
      <c r="D33" s="12">
        <v>100</v>
      </c>
      <c r="E33" s="13"/>
      <c r="F33" s="17"/>
      <c r="G33" s="13"/>
      <c r="H33" s="15">
        <v>0.08</v>
      </c>
      <c r="I33" s="17"/>
      <c r="J33" s="13">
        <f>PRODUCT(G33*1.08)</f>
        <v>0</v>
      </c>
      <c r="K33" s="17"/>
      <c r="L33" s="17"/>
      <c r="M33" s="546"/>
    </row>
    <row r="34" spans="1:13" ht="14.25" hidden="1">
      <c r="A34" s="546"/>
      <c r="B34" s="10"/>
      <c r="C34" s="11"/>
      <c r="D34" s="12"/>
      <c r="E34" s="13"/>
      <c r="F34" s="17"/>
      <c r="G34" s="13"/>
      <c r="H34" s="15">
        <v>0.08</v>
      </c>
      <c r="I34" s="17"/>
      <c r="J34" s="13"/>
      <c r="K34" s="17"/>
      <c r="L34" s="17"/>
      <c r="M34" s="546"/>
    </row>
    <row r="35" spans="1:13" ht="31.5" customHeight="1">
      <c r="A35" s="521">
        <v>15</v>
      </c>
      <c r="B35" s="528" t="s">
        <v>305</v>
      </c>
      <c r="C35" s="528"/>
      <c r="D35" s="528"/>
      <c r="E35" s="528"/>
      <c r="F35" s="528"/>
      <c r="G35" s="528"/>
      <c r="H35" s="528"/>
      <c r="I35" s="528"/>
      <c r="J35" s="528"/>
      <c r="K35" s="528"/>
      <c r="L35" s="528"/>
      <c r="M35" s="521"/>
    </row>
    <row r="36" spans="1:13" ht="14.25">
      <c r="A36" s="521"/>
      <c r="B36" s="10"/>
      <c r="C36" s="11" t="s">
        <v>32</v>
      </c>
      <c r="D36" s="12">
        <v>300</v>
      </c>
      <c r="E36" s="13"/>
      <c r="F36" s="17"/>
      <c r="G36" s="13"/>
      <c r="H36" s="15">
        <v>0.08</v>
      </c>
      <c r="I36" s="17"/>
      <c r="J36" s="13">
        <f>PRODUCT(G36*1.08)</f>
        <v>0</v>
      </c>
      <c r="K36" s="17"/>
      <c r="L36" s="17"/>
      <c r="M36" s="521"/>
    </row>
    <row r="37" spans="1:13" ht="61.5" customHeight="1">
      <c r="A37" s="521">
        <v>16</v>
      </c>
      <c r="B37" s="528" t="s">
        <v>306</v>
      </c>
      <c r="C37" s="528"/>
      <c r="D37" s="528"/>
      <c r="E37" s="528"/>
      <c r="F37" s="528"/>
      <c r="G37" s="528"/>
      <c r="H37" s="528"/>
      <c r="I37" s="528"/>
      <c r="J37" s="528"/>
      <c r="K37" s="528"/>
      <c r="L37" s="528"/>
      <c r="M37" s="142"/>
    </row>
    <row r="38" spans="1:13" ht="21" customHeight="1">
      <c r="A38" s="521"/>
      <c r="B38" s="10"/>
      <c r="C38" s="11" t="s">
        <v>32</v>
      </c>
      <c r="D38" s="12">
        <v>5</v>
      </c>
      <c r="E38" s="13"/>
      <c r="F38" s="17"/>
      <c r="G38" s="13"/>
      <c r="H38" s="15">
        <v>0.08</v>
      </c>
      <c r="I38" s="17"/>
      <c r="J38" s="13">
        <f>PRODUCT(G38*1.08)</f>
        <v>0</v>
      </c>
      <c r="K38" s="17"/>
      <c r="L38" s="17"/>
      <c r="M38" s="142"/>
    </row>
    <row r="39" spans="1:13" ht="40.5" customHeight="1">
      <c r="A39" s="521">
        <v>17</v>
      </c>
      <c r="B39" s="528" t="s">
        <v>307</v>
      </c>
      <c r="C39" s="528"/>
      <c r="D39" s="528"/>
      <c r="E39" s="528"/>
      <c r="F39" s="528"/>
      <c r="G39" s="528"/>
      <c r="H39" s="528"/>
      <c r="I39" s="528"/>
      <c r="J39" s="528"/>
      <c r="K39" s="528"/>
      <c r="L39" s="528"/>
      <c r="M39" s="142"/>
    </row>
    <row r="40" spans="1:13" ht="14.25">
      <c r="A40" s="521"/>
      <c r="B40" s="10"/>
      <c r="C40" s="11" t="s">
        <v>32</v>
      </c>
      <c r="D40" s="12">
        <v>30</v>
      </c>
      <c r="E40" s="13"/>
      <c r="F40" s="17"/>
      <c r="G40" s="13"/>
      <c r="H40" s="15">
        <v>0.08</v>
      </c>
      <c r="I40" s="17"/>
      <c r="J40" s="13">
        <f>PRODUCT(G40*1.08)</f>
        <v>0</v>
      </c>
      <c r="K40" s="17"/>
      <c r="L40" s="17"/>
      <c r="M40" s="142"/>
    </row>
    <row r="41" spans="1:13" ht="48" customHeight="1">
      <c r="A41" s="521">
        <v>18</v>
      </c>
      <c r="B41" s="528" t="s">
        <v>308</v>
      </c>
      <c r="C41" s="528"/>
      <c r="D41" s="528"/>
      <c r="E41" s="528"/>
      <c r="F41" s="528"/>
      <c r="G41" s="528"/>
      <c r="H41" s="528"/>
      <c r="I41" s="528"/>
      <c r="J41" s="528"/>
      <c r="K41" s="528"/>
      <c r="L41" s="528"/>
      <c r="M41" s="142"/>
    </row>
    <row r="42" spans="1:13" ht="14.25">
      <c r="A42" s="521"/>
      <c r="B42" s="10"/>
      <c r="C42" s="11" t="s">
        <v>32</v>
      </c>
      <c r="D42" s="12">
        <v>100</v>
      </c>
      <c r="E42" s="13"/>
      <c r="F42" s="17"/>
      <c r="G42" s="13"/>
      <c r="H42" s="15">
        <v>0.08</v>
      </c>
      <c r="I42" s="17"/>
      <c r="J42" s="13">
        <f>PRODUCT(G42*1.08)</f>
        <v>0</v>
      </c>
      <c r="K42" s="17"/>
      <c r="L42" s="17"/>
      <c r="M42" s="142"/>
    </row>
    <row r="43" spans="1:12" ht="15">
      <c r="A43" s="531" t="s">
        <v>21</v>
      </c>
      <c r="B43" s="531"/>
      <c r="C43" s="531"/>
      <c r="D43" s="531"/>
      <c r="E43" s="531"/>
      <c r="F43" s="531"/>
      <c r="G43" s="143"/>
      <c r="H43" s="156"/>
      <c r="I43" s="156"/>
      <c r="J43" s="143"/>
      <c r="K43" s="47"/>
      <c r="L43" s="47"/>
    </row>
    <row r="44" spans="3:7" ht="12.75">
      <c r="C44" s="49"/>
      <c r="D44" s="41"/>
      <c r="E44" s="41"/>
      <c r="F44" s="41"/>
      <c r="G44" s="7"/>
    </row>
    <row r="45" spans="2:7" ht="12.75">
      <c r="B45" s="50"/>
      <c r="C45" s="49"/>
      <c r="D45" s="41"/>
      <c r="E45" s="41"/>
      <c r="F45" s="41"/>
      <c r="G45" s="7"/>
    </row>
    <row r="46" spans="3:9" ht="12.75">
      <c r="C46" s="49"/>
      <c r="D46" s="41"/>
      <c r="F46" s="41"/>
      <c r="G46" s="7"/>
      <c r="I46" s="128"/>
    </row>
    <row r="47" spans="3:7" ht="12.75">
      <c r="C47" s="49"/>
      <c r="D47" s="41"/>
      <c r="E47" s="41"/>
      <c r="F47" s="41"/>
      <c r="G47" s="7"/>
    </row>
    <row r="48" spans="4:7" ht="12.75">
      <c r="D48" s="41"/>
      <c r="E48" s="41"/>
      <c r="F48" s="41"/>
      <c r="G48" s="7"/>
    </row>
    <row r="49" spans="2:7" ht="12.75">
      <c r="B49" s="42" t="s">
        <v>23</v>
      </c>
      <c r="D49" s="41"/>
      <c r="E49" s="41"/>
      <c r="F49" s="41"/>
      <c r="G49" s="7"/>
    </row>
    <row r="50" spans="2:7" ht="26.25" customHeight="1">
      <c r="B50" s="256" t="s">
        <v>24</v>
      </c>
      <c r="D50" s="41"/>
      <c r="E50" s="41"/>
      <c r="F50" s="41"/>
      <c r="G50" s="7"/>
    </row>
    <row r="51" ht="12.75">
      <c r="G51" s="7"/>
    </row>
    <row r="52" spans="1:9" ht="12.75">
      <c r="A52" s="553"/>
      <c r="B52" s="553"/>
      <c r="C52" s="553"/>
      <c r="D52" s="553"/>
      <c r="E52" s="553"/>
      <c r="F52" s="553"/>
      <c r="G52" s="553"/>
      <c r="H52" s="553"/>
      <c r="I52" s="553"/>
    </row>
  </sheetData>
  <sheetProtection selectLockedCells="1" selectUnlockedCells="1"/>
  <mergeCells count="51">
    <mergeCell ref="A5:A6"/>
    <mergeCell ref="B5:L5"/>
    <mergeCell ref="M5:M6"/>
    <mergeCell ref="A7:A8"/>
    <mergeCell ref="B7:L7"/>
    <mergeCell ref="M7:M8"/>
    <mergeCell ref="A9:A10"/>
    <mergeCell ref="B9:L9"/>
    <mergeCell ref="M9:M10"/>
    <mergeCell ref="B11:L11"/>
    <mergeCell ref="M11:M12"/>
    <mergeCell ref="A13:A14"/>
    <mergeCell ref="B13:L13"/>
    <mergeCell ref="M13:M14"/>
    <mergeCell ref="A15:A17"/>
    <mergeCell ref="B15:L15"/>
    <mergeCell ref="M15:M17"/>
    <mergeCell ref="A18:A19"/>
    <mergeCell ref="B18:L18"/>
    <mergeCell ref="M18:M19"/>
    <mergeCell ref="A20:A21"/>
    <mergeCell ref="B20:L20"/>
    <mergeCell ref="A22:A23"/>
    <mergeCell ref="B22:L22"/>
    <mergeCell ref="M22:M23"/>
    <mergeCell ref="A24:A25"/>
    <mergeCell ref="B24:L24"/>
    <mergeCell ref="M24:M25"/>
    <mergeCell ref="M32:M34"/>
    <mergeCell ref="A26:A27"/>
    <mergeCell ref="B26:L26"/>
    <mergeCell ref="M26:M27"/>
    <mergeCell ref="A28:A29"/>
    <mergeCell ref="B28:L28"/>
    <mergeCell ref="M28:M29"/>
    <mergeCell ref="M35:M36"/>
    <mergeCell ref="A37:A38"/>
    <mergeCell ref="B37:L37"/>
    <mergeCell ref="A39:A40"/>
    <mergeCell ref="B39:L39"/>
    <mergeCell ref="A30:A31"/>
    <mergeCell ref="B30:L30"/>
    <mergeCell ref="M30:M31"/>
    <mergeCell ref="A32:A34"/>
    <mergeCell ref="B32:L32"/>
    <mergeCell ref="A41:A42"/>
    <mergeCell ref="B41:L41"/>
    <mergeCell ref="A43:F43"/>
    <mergeCell ref="A52:I52"/>
    <mergeCell ref="A35:A36"/>
    <mergeCell ref="B35:L35"/>
  </mergeCells>
  <printOptions/>
  <pageMargins left="0.7083333333333334" right="0.7083333333333334" top="0.7479166666666667" bottom="0.7479166666666667" header="0.5118055555555555" footer="0.5118055555555555"/>
  <pageSetup horizontalDpi="300" verticalDpi="300" orientation="landscape" scale="91" r:id="rId1"/>
</worksheet>
</file>

<file path=xl/worksheets/sheet25.xml><?xml version="1.0" encoding="utf-8"?>
<worksheet xmlns="http://schemas.openxmlformats.org/spreadsheetml/2006/main" xmlns:r="http://schemas.openxmlformats.org/officeDocument/2006/relationships">
  <sheetPr>
    <tabColor rgb="FF92D050"/>
  </sheetPr>
  <dimension ref="A1:BL34"/>
  <sheetViews>
    <sheetView zoomScalePageLayoutView="0" workbookViewId="0" topLeftCell="A16">
      <selection activeCell="A33" sqref="A33:IV33"/>
    </sheetView>
  </sheetViews>
  <sheetFormatPr defaultColWidth="9.140625" defaultRowHeight="12.75"/>
  <cols>
    <col min="1" max="1" width="5.00390625" style="0" customWidth="1"/>
    <col min="2" max="2" width="22.00390625" style="0" customWidth="1"/>
    <col min="3" max="3" width="6.28125" style="0" customWidth="1"/>
    <col min="4" max="4" width="7.57421875" style="0" customWidth="1"/>
    <col min="5" max="5" width="8.7109375" style="0" customWidth="1"/>
    <col min="6" max="6" width="9.00390625" style="0" customWidth="1"/>
    <col min="7" max="7" width="12.57421875" style="0" customWidth="1"/>
    <col min="8" max="8" width="8.28125" style="0" customWidth="1"/>
    <col min="9" max="9" width="12.7109375" style="0" customWidth="1"/>
    <col min="10" max="10" width="12.00390625" style="0" customWidth="1"/>
    <col min="11" max="11" width="11.140625" style="0" customWidth="1"/>
    <col min="12" max="12" width="16.57421875" style="0" customWidth="1"/>
  </cols>
  <sheetData>
    <row r="1" ht="12.75">
      <c r="B1" s="42" t="s">
        <v>309</v>
      </c>
    </row>
    <row r="2" ht="12.75">
      <c r="B2" s="42"/>
    </row>
    <row r="3" spans="1:12" ht="50.25" customHeight="1">
      <c r="A3" s="3" t="s">
        <v>0</v>
      </c>
      <c r="B3" s="3" t="s">
        <v>1</v>
      </c>
      <c r="C3" s="3" t="s">
        <v>2</v>
      </c>
      <c r="D3" s="4" t="s">
        <v>3</v>
      </c>
      <c r="E3" s="3" t="s">
        <v>4</v>
      </c>
      <c r="F3" s="3" t="s">
        <v>5</v>
      </c>
      <c r="G3" s="3" t="s">
        <v>6</v>
      </c>
      <c r="H3" s="365" t="s">
        <v>7</v>
      </c>
      <c r="I3" s="3" t="s">
        <v>8</v>
      </c>
      <c r="J3" s="3" t="s">
        <v>9</v>
      </c>
      <c r="K3" s="3" t="s">
        <v>10</v>
      </c>
      <c r="L3" s="3" t="s">
        <v>11</v>
      </c>
    </row>
    <row r="4" spans="1:64" ht="12.75">
      <c r="A4" s="3">
        <v>1</v>
      </c>
      <c r="B4" s="3">
        <v>2</v>
      </c>
      <c r="C4" s="3">
        <v>3</v>
      </c>
      <c r="D4" s="4">
        <v>4</v>
      </c>
      <c r="E4" s="3">
        <v>5</v>
      </c>
      <c r="F4" s="3">
        <v>6</v>
      </c>
      <c r="G4" s="3">
        <v>7</v>
      </c>
      <c r="H4" s="366">
        <v>8</v>
      </c>
      <c r="I4" s="3">
        <v>9</v>
      </c>
      <c r="J4" s="3">
        <v>10</v>
      </c>
      <c r="K4" s="3">
        <v>11</v>
      </c>
      <c r="L4" s="3">
        <v>12</v>
      </c>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46.5" customHeight="1">
      <c r="A5" s="511" t="s">
        <v>469</v>
      </c>
      <c r="B5" s="511"/>
      <c r="C5" s="511"/>
      <c r="D5" s="511"/>
      <c r="E5" s="511"/>
      <c r="F5" s="511"/>
      <c r="G5" s="511"/>
      <c r="H5" s="511"/>
      <c r="I5" s="511"/>
      <c r="J5" s="511"/>
      <c r="K5" s="511"/>
      <c r="L5" s="511"/>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12" ht="45.75" customHeight="1">
      <c r="A6" s="521" t="s">
        <v>26</v>
      </c>
      <c r="B6" s="522" t="s">
        <v>310</v>
      </c>
      <c r="C6" s="522"/>
      <c r="D6" s="522"/>
      <c r="E6" s="522"/>
      <c r="F6" s="522"/>
      <c r="G6" s="522"/>
      <c r="H6" s="522"/>
      <c r="I6" s="522"/>
      <c r="J6" s="522"/>
      <c r="K6" s="522"/>
      <c r="L6" s="522"/>
    </row>
    <row r="7" spans="1:12" ht="14.25">
      <c r="A7" s="521"/>
      <c r="B7" s="10"/>
      <c r="C7" s="11" t="s">
        <v>20</v>
      </c>
      <c r="D7" s="12">
        <v>6000</v>
      </c>
      <c r="E7" s="13"/>
      <c r="F7" s="17"/>
      <c r="G7" s="13"/>
      <c r="H7" s="15">
        <v>0.08</v>
      </c>
      <c r="I7" s="17"/>
      <c r="J7" s="13">
        <f>PRODUCT(G7*1.08)</f>
        <v>0</v>
      </c>
      <c r="K7" s="17"/>
      <c r="L7" s="17"/>
    </row>
    <row r="8" spans="1:12" ht="46.5" customHeight="1">
      <c r="A8" s="521" t="s">
        <v>72</v>
      </c>
      <c r="B8" s="528" t="s">
        <v>311</v>
      </c>
      <c r="C8" s="528"/>
      <c r="D8" s="528"/>
      <c r="E8" s="528"/>
      <c r="F8" s="528"/>
      <c r="G8" s="528"/>
      <c r="H8" s="528"/>
      <c r="I8" s="528"/>
      <c r="J8" s="528"/>
      <c r="K8" s="528"/>
      <c r="L8" s="528"/>
    </row>
    <row r="9" spans="1:12" ht="14.25">
      <c r="A9" s="521"/>
      <c r="B9" s="10"/>
      <c r="C9" s="11" t="s">
        <v>20</v>
      </c>
      <c r="D9" s="12">
        <v>2500</v>
      </c>
      <c r="E9" s="13"/>
      <c r="F9" s="17"/>
      <c r="G9" s="13"/>
      <c r="H9" s="15">
        <v>0.08</v>
      </c>
      <c r="I9" s="17"/>
      <c r="J9" s="13">
        <f>PRODUCT(G9*1.08)</f>
        <v>0</v>
      </c>
      <c r="K9" s="17"/>
      <c r="L9" s="17"/>
    </row>
    <row r="10" spans="1:12" ht="103.5" customHeight="1">
      <c r="A10" s="521" t="s">
        <v>81</v>
      </c>
      <c r="B10" s="522" t="s">
        <v>312</v>
      </c>
      <c r="C10" s="522"/>
      <c r="D10" s="522"/>
      <c r="E10" s="522"/>
      <c r="F10" s="522"/>
      <c r="G10" s="522"/>
      <c r="H10" s="522"/>
      <c r="I10" s="522"/>
      <c r="J10" s="522"/>
      <c r="K10" s="522"/>
      <c r="L10" s="522"/>
    </row>
    <row r="11" spans="1:12" ht="14.25">
      <c r="A11" s="521"/>
      <c r="B11" s="10"/>
      <c r="C11" s="11" t="s">
        <v>313</v>
      </c>
      <c r="D11" s="12">
        <v>8000</v>
      </c>
      <c r="E11" s="13"/>
      <c r="F11" s="17"/>
      <c r="G11" s="13"/>
      <c r="H11" s="15">
        <v>0.08</v>
      </c>
      <c r="I11" s="17"/>
      <c r="J11" s="13">
        <f>PRODUCT(G11*1.08)</f>
        <v>0</v>
      </c>
      <c r="K11" s="17"/>
      <c r="L11" s="17"/>
    </row>
    <row r="12" spans="1:12" ht="117.75" customHeight="1">
      <c r="A12" s="521" t="s">
        <v>88</v>
      </c>
      <c r="B12" s="522" t="s">
        <v>314</v>
      </c>
      <c r="C12" s="522"/>
      <c r="D12" s="522"/>
      <c r="E12" s="522"/>
      <c r="F12" s="522"/>
      <c r="G12" s="522"/>
      <c r="H12" s="522"/>
      <c r="I12" s="522"/>
      <c r="J12" s="522"/>
      <c r="K12" s="522"/>
      <c r="L12" s="522"/>
    </row>
    <row r="13" spans="1:12" ht="14.25">
      <c r="A13" s="521"/>
      <c r="B13" s="10"/>
      <c r="C13" s="11" t="s">
        <v>313</v>
      </c>
      <c r="D13" s="12">
        <v>15000</v>
      </c>
      <c r="E13" s="13"/>
      <c r="F13" s="17"/>
      <c r="G13" s="13"/>
      <c r="H13" s="15">
        <v>0.08</v>
      </c>
      <c r="I13" s="17"/>
      <c r="J13" s="13">
        <f>PRODUCT(G13*1.08)</f>
        <v>0</v>
      </c>
      <c r="K13" s="17"/>
      <c r="L13" s="17"/>
    </row>
    <row r="14" spans="1:12" ht="117.75" customHeight="1">
      <c r="A14" s="521" t="s">
        <v>116</v>
      </c>
      <c r="B14" s="522" t="s">
        <v>315</v>
      </c>
      <c r="C14" s="522"/>
      <c r="D14" s="522"/>
      <c r="E14" s="522"/>
      <c r="F14" s="522"/>
      <c r="G14" s="522"/>
      <c r="H14" s="522"/>
      <c r="I14" s="522"/>
      <c r="J14" s="522"/>
      <c r="K14" s="522"/>
      <c r="L14" s="522"/>
    </row>
    <row r="15" spans="1:12" ht="14.25">
      <c r="A15" s="521"/>
      <c r="B15" s="10"/>
      <c r="C15" s="11" t="s">
        <v>313</v>
      </c>
      <c r="D15" s="12">
        <v>1500</v>
      </c>
      <c r="E15" s="13"/>
      <c r="F15" s="17"/>
      <c r="G15" s="13"/>
      <c r="H15" s="15">
        <v>0.08</v>
      </c>
      <c r="I15" s="17"/>
      <c r="J15" s="13">
        <f>PRODUCT(G15*1.08)</f>
        <v>0</v>
      </c>
      <c r="K15" s="17"/>
      <c r="L15" s="17"/>
    </row>
    <row r="16" spans="1:12" ht="102" customHeight="1">
      <c r="A16" s="521" t="s">
        <v>39</v>
      </c>
      <c r="B16" s="522" t="s">
        <v>316</v>
      </c>
      <c r="C16" s="522"/>
      <c r="D16" s="522"/>
      <c r="E16" s="522"/>
      <c r="F16" s="522"/>
      <c r="G16" s="522"/>
      <c r="H16" s="522"/>
      <c r="I16" s="522"/>
      <c r="J16" s="522"/>
      <c r="K16" s="522"/>
      <c r="L16" s="522"/>
    </row>
    <row r="17" spans="1:12" ht="14.25">
      <c r="A17" s="521"/>
      <c r="B17" s="10"/>
      <c r="C17" s="11" t="s">
        <v>313</v>
      </c>
      <c r="D17" s="12">
        <v>1600</v>
      </c>
      <c r="E17" s="13"/>
      <c r="F17" s="17"/>
      <c r="G17" s="13"/>
      <c r="H17" s="15">
        <v>0.08</v>
      </c>
      <c r="I17" s="17"/>
      <c r="J17" s="13">
        <f>PRODUCT(G17*1.08)</f>
        <v>0</v>
      </c>
      <c r="K17" s="17"/>
      <c r="L17" s="17"/>
    </row>
    <row r="18" spans="1:12" ht="24" customHeight="1">
      <c r="A18" s="521" t="s">
        <v>317</v>
      </c>
      <c r="B18" s="528" t="s">
        <v>318</v>
      </c>
      <c r="C18" s="528"/>
      <c r="D18" s="528"/>
      <c r="E18" s="528"/>
      <c r="F18" s="528"/>
      <c r="G18" s="528"/>
      <c r="H18" s="528"/>
      <c r="I18" s="528"/>
      <c r="J18" s="528"/>
      <c r="K18" s="528"/>
      <c r="L18" s="528"/>
    </row>
    <row r="19" spans="1:12" ht="14.25">
      <c r="A19" s="521"/>
      <c r="B19" s="10"/>
      <c r="C19" s="11" t="s">
        <v>313</v>
      </c>
      <c r="D19" s="12">
        <v>400</v>
      </c>
      <c r="E19" s="13"/>
      <c r="F19" s="17"/>
      <c r="G19" s="13"/>
      <c r="H19" s="15">
        <v>0.08</v>
      </c>
      <c r="I19" s="17"/>
      <c r="J19" s="13">
        <f>PRODUCT(G19*1.08)</f>
        <v>0</v>
      </c>
      <c r="K19" s="17"/>
      <c r="L19" s="17"/>
    </row>
    <row r="20" spans="1:12" ht="81.75" customHeight="1">
      <c r="A20" s="521" t="s">
        <v>319</v>
      </c>
      <c r="B20" s="528" t="s">
        <v>320</v>
      </c>
      <c r="C20" s="528"/>
      <c r="D20" s="528"/>
      <c r="E20" s="528"/>
      <c r="F20" s="528"/>
      <c r="G20" s="528"/>
      <c r="H20" s="528"/>
      <c r="I20" s="528"/>
      <c r="J20" s="528"/>
      <c r="K20" s="528"/>
      <c r="L20" s="528"/>
    </row>
    <row r="21" spans="1:12" ht="14.25">
      <c r="A21" s="521"/>
      <c r="B21" s="64"/>
      <c r="C21" s="65" t="s">
        <v>313</v>
      </c>
      <c r="D21" s="66">
        <v>740</v>
      </c>
      <c r="E21" s="67"/>
      <c r="F21" s="60"/>
      <c r="G21" s="67"/>
      <c r="H21" s="68">
        <v>0.08</v>
      </c>
      <c r="I21" s="60"/>
      <c r="J21" s="67">
        <f>PRODUCT(G21*1.08)</f>
        <v>0</v>
      </c>
      <c r="K21" s="60"/>
      <c r="L21" s="60"/>
    </row>
    <row r="22" spans="1:12" ht="15">
      <c r="A22" s="531" t="s">
        <v>21</v>
      </c>
      <c r="B22" s="531"/>
      <c r="C22" s="531"/>
      <c r="D22" s="531"/>
      <c r="E22" s="531"/>
      <c r="F22" s="531"/>
      <c r="G22" s="143">
        <f>SUM(G6:G21)</f>
        <v>0</v>
      </c>
      <c r="H22" s="156"/>
      <c r="I22" s="156"/>
      <c r="J22" s="143">
        <f>SUM(J6:J21)</f>
        <v>0</v>
      </c>
      <c r="K22" s="47"/>
      <c r="L22" s="47"/>
    </row>
    <row r="23" spans="3:7" ht="13.5" customHeight="1">
      <c r="C23" s="49"/>
      <c r="D23" s="41"/>
      <c r="E23" s="41"/>
      <c r="F23" s="41"/>
      <c r="G23" s="7"/>
    </row>
    <row r="24" spans="2:7" ht="12.75">
      <c r="B24" s="50"/>
      <c r="C24" s="49"/>
      <c r="D24" s="41"/>
      <c r="E24" s="41"/>
      <c r="F24" s="41"/>
      <c r="G24" s="7"/>
    </row>
    <row r="25" spans="2:7" ht="12.75">
      <c r="B25" s="50"/>
      <c r="C25" s="49"/>
      <c r="D25" s="41"/>
      <c r="E25" s="41"/>
      <c r="F25" s="41"/>
      <c r="G25" s="7"/>
    </row>
    <row r="26" spans="2:7" ht="12.75">
      <c r="B26" s="50"/>
      <c r="C26" s="49"/>
      <c r="D26" s="41"/>
      <c r="E26" s="41"/>
      <c r="F26" s="41"/>
      <c r="G26" s="7"/>
    </row>
    <row r="27" spans="3:9" ht="12.75">
      <c r="C27" s="49"/>
      <c r="D27" s="41"/>
      <c r="F27" s="41"/>
      <c r="G27" s="7"/>
      <c r="I27" s="128"/>
    </row>
    <row r="28" ht="12.75">
      <c r="B28" s="42" t="s">
        <v>23</v>
      </c>
    </row>
    <row r="29" ht="12.75">
      <c r="B29" s="153" t="s">
        <v>321</v>
      </c>
    </row>
    <row r="30" ht="12.75">
      <c r="B30" s="153" t="s">
        <v>322</v>
      </c>
    </row>
    <row r="33" spans="1:64" ht="46.5" customHeight="1">
      <c r="A33" s="511" t="s">
        <v>469</v>
      </c>
      <c r="B33" s="511"/>
      <c r="C33" s="511"/>
      <c r="D33" s="511"/>
      <c r="E33" s="511"/>
      <c r="F33" s="511"/>
      <c r="G33" s="511"/>
      <c r="H33" s="511"/>
      <c r="I33" s="511"/>
      <c r="J33" s="511"/>
      <c r="K33" s="511"/>
      <c r="L33" s="511"/>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9" ht="42.75" customHeight="1">
      <c r="A34" s="585"/>
      <c r="B34" s="585"/>
      <c r="C34" s="585"/>
      <c r="D34" s="585"/>
      <c r="E34" s="585"/>
      <c r="F34" s="585"/>
      <c r="G34" s="585"/>
      <c r="H34" s="585"/>
      <c r="I34" s="585"/>
    </row>
  </sheetData>
  <sheetProtection selectLockedCells="1" selectUnlockedCells="1"/>
  <mergeCells count="20">
    <mergeCell ref="A5:L5"/>
    <mergeCell ref="A6:A7"/>
    <mergeCell ref="B6:L6"/>
    <mergeCell ref="A8:A9"/>
    <mergeCell ref="B8:L8"/>
    <mergeCell ref="A10:A11"/>
    <mergeCell ref="B10:L10"/>
    <mergeCell ref="A12:A13"/>
    <mergeCell ref="B12:L12"/>
    <mergeCell ref="A14:A15"/>
    <mergeCell ref="B14:L14"/>
    <mergeCell ref="A16:A17"/>
    <mergeCell ref="B16:L16"/>
    <mergeCell ref="A18:A19"/>
    <mergeCell ref="B18:L18"/>
    <mergeCell ref="A20:A21"/>
    <mergeCell ref="B20:L20"/>
    <mergeCell ref="A22:F22"/>
    <mergeCell ref="A34:I34"/>
    <mergeCell ref="A33:L33"/>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6.xml><?xml version="1.0" encoding="utf-8"?>
<worksheet xmlns="http://schemas.openxmlformats.org/spreadsheetml/2006/main" xmlns:r="http://schemas.openxmlformats.org/officeDocument/2006/relationships">
  <sheetPr>
    <tabColor indexed="50"/>
  </sheetPr>
  <dimension ref="A1:N20"/>
  <sheetViews>
    <sheetView zoomScalePageLayoutView="0" workbookViewId="0" topLeftCell="A1">
      <selection activeCell="E9" sqref="E9:E10"/>
    </sheetView>
  </sheetViews>
  <sheetFormatPr defaultColWidth="9.140625" defaultRowHeight="12.75"/>
  <cols>
    <col min="1" max="1" width="6.57421875" style="0" customWidth="1"/>
    <col min="2" max="2" width="12.7109375" style="0" customWidth="1"/>
    <col min="3" max="3" width="10.421875" style="0" customWidth="1"/>
    <col min="6" max="6" width="12.28125" style="0" customWidth="1"/>
    <col min="7" max="7" width="12.421875" style="0" customWidth="1"/>
    <col min="8" max="8" width="12.140625" style="0" customWidth="1"/>
    <col min="9" max="9" width="13.8515625" style="0" customWidth="1"/>
    <col min="11" max="11" width="10.421875" style="0" customWidth="1"/>
    <col min="12" max="12" width="13.57421875" style="0" customWidth="1"/>
  </cols>
  <sheetData>
    <row r="1" spans="1:2" ht="12.75">
      <c r="A1" s="101" t="s">
        <v>323</v>
      </c>
      <c r="B1" s="127"/>
    </row>
    <row r="2" spans="2:6" ht="11.25" customHeight="1">
      <c r="B2" s="49"/>
      <c r="C2" s="41"/>
      <c r="D2" s="41"/>
      <c r="E2" s="41"/>
      <c r="F2" s="7"/>
    </row>
    <row r="3" spans="1:10" ht="12.75" customHeight="1">
      <c r="A3" s="79"/>
      <c r="B3" s="576"/>
      <c r="C3" s="576"/>
      <c r="D3" s="576"/>
      <c r="E3" s="79"/>
      <c r="F3" s="79"/>
      <c r="G3" s="79"/>
      <c r="H3" s="79"/>
      <c r="I3" s="79"/>
      <c r="J3" s="79"/>
    </row>
    <row r="5" spans="1:13" ht="48.75" customHeight="1">
      <c r="A5" s="3" t="s">
        <v>0</v>
      </c>
      <c r="B5" s="3" t="s">
        <v>1</v>
      </c>
      <c r="C5" s="3" t="s">
        <v>2</v>
      </c>
      <c r="D5" s="4" t="s">
        <v>3</v>
      </c>
      <c r="E5" s="3" t="s">
        <v>4</v>
      </c>
      <c r="F5" s="3" t="s">
        <v>5</v>
      </c>
      <c r="G5" s="3" t="s">
        <v>6</v>
      </c>
      <c r="H5" s="3" t="s">
        <v>7</v>
      </c>
      <c r="I5" s="3" t="s">
        <v>8</v>
      </c>
      <c r="J5" s="3" t="s">
        <v>9</v>
      </c>
      <c r="K5" s="3" t="s">
        <v>10</v>
      </c>
      <c r="L5" s="3" t="s">
        <v>11</v>
      </c>
      <c r="M5" s="5" t="s">
        <v>45</v>
      </c>
    </row>
    <row r="6" spans="1:13" ht="12.75">
      <c r="A6" s="3">
        <v>1</v>
      </c>
      <c r="B6" s="3">
        <v>2</v>
      </c>
      <c r="C6" s="3">
        <v>3</v>
      </c>
      <c r="D6" s="4">
        <v>4</v>
      </c>
      <c r="E6" s="3">
        <v>5</v>
      </c>
      <c r="F6" s="3">
        <v>6</v>
      </c>
      <c r="G6" s="3">
        <v>7</v>
      </c>
      <c r="H6" s="3">
        <v>8</v>
      </c>
      <c r="I6" s="3">
        <v>9</v>
      </c>
      <c r="J6" s="3">
        <v>10</v>
      </c>
      <c r="K6" s="3">
        <v>11</v>
      </c>
      <c r="L6" s="3">
        <v>12</v>
      </c>
      <c r="M6" s="3">
        <v>13</v>
      </c>
    </row>
    <row r="7" spans="1:13" ht="43.5" customHeight="1">
      <c r="A7" s="586" t="s">
        <v>26</v>
      </c>
      <c r="B7" s="587" t="s">
        <v>324</v>
      </c>
      <c r="C7" s="587"/>
      <c r="D7" s="587"/>
      <c r="E7" s="587"/>
      <c r="F7" s="587"/>
      <c r="G7" s="587"/>
      <c r="H7" s="587"/>
      <c r="I7" s="587"/>
      <c r="J7" s="587"/>
      <c r="K7" s="587"/>
      <c r="L7" s="587"/>
      <c r="M7" s="586"/>
    </row>
    <row r="8" spans="1:13" ht="24.75" customHeight="1">
      <c r="A8" s="586"/>
      <c r="B8" s="587"/>
      <c r="C8" s="587"/>
      <c r="D8" s="587"/>
      <c r="E8" s="587"/>
      <c r="F8" s="587"/>
      <c r="G8" s="587"/>
      <c r="H8" s="587"/>
      <c r="I8" s="587"/>
      <c r="J8" s="587"/>
      <c r="K8" s="587"/>
      <c r="L8" s="587"/>
      <c r="M8" s="586"/>
    </row>
    <row r="9" spans="1:14" ht="51.75" customHeight="1">
      <c r="A9" s="368" t="s">
        <v>103</v>
      </c>
      <c r="B9" s="369" t="s">
        <v>508</v>
      </c>
      <c r="C9" s="367" t="s">
        <v>15</v>
      </c>
      <c r="D9" s="370">
        <v>24000</v>
      </c>
      <c r="E9" s="371"/>
      <c r="F9" s="372"/>
      <c r="G9" s="167">
        <f>E9*D9</f>
        <v>0</v>
      </c>
      <c r="H9" s="372"/>
      <c r="I9" s="373"/>
      <c r="J9" s="369"/>
      <c r="K9" s="142"/>
      <c r="L9" s="142"/>
      <c r="M9" s="368"/>
      <c r="N9" s="153"/>
    </row>
    <row r="10" spans="1:14" ht="45" customHeight="1">
      <c r="A10" s="174" t="s">
        <v>105</v>
      </c>
      <c r="B10" s="369" t="s">
        <v>325</v>
      </c>
      <c r="C10" s="169" t="s">
        <v>15</v>
      </c>
      <c r="D10" s="308">
        <v>6000</v>
      </c>
      <c r="E10" s="371"/>
      <c r="F10" s="170"/>
      <c r="G10" s="167">
        <f>E10*D10</f>
        <v>0</v>
      </c>
      <c r="H10" s="509"/>
      <c r="I10" s="142"/>
      <c r="J10" s="142"/>
      <c r="K10" s="142"/>
      <c r="L10" s="142"/>
      <c r="M10" s="174"/>
      <c r="N10" s="127"/>
    </row>
    <row r="11" spans="1:10" ht="15">
      <c r="A11" s="531" t="s">
        <v>21</v>
      </c>
      <c r="B11" s="531"/>
      <c r="C11" s="531"/>
      <c r="D11" s="531"/>
      <c r="E11" s="531"/>
      <c r="F11" s="531"/>
      <c r="G11" s="507">
        <f>G10+G9</f>
        <v>0</v>
      </c>
      <c r="H11" s="510"/>
      <c r="I11" s="508"/>
      <c r="J11" s="309"/>
    </row>
    <row r="13" spans="2:4" ht="12.75">
      <c r="B13" s="41"/>
      <c r="C13" s="41"/>
      <c r="D13" s="7"/>
    </row>
    <row r="14" spans="2:4" ht="12.75">
      <c r="B14" s="42" t="s">
        <v>23</v>
      </c>
      <c r="C14" s="41"/>
      <c r="D14" s="7"/>
    </row>
    <row r="15" spans="2:8" ht="12.75">
      <c r="B15" s="127" t="s">
        <v>326</v>
      </c>
      <c r="C15" s="41"/>
      <c r="D15" s="7"/>
      <c r="F15" s="53"/>
      <c r="G15" s="53"/>
      <c r="H15" s="53"/>
    </row>
    <row r="16" spans="3:6" ht="12.75">
      <c r="C16" s="41"/>
      <c r="D16" s="7"/>
      <c r="F16" s="128"/>
    </row>
    <row r="19" ht="12.75">
      <c r="C19" s="49"/>
    </row>
    <row r="20" ht="12.75">
      <c r="C20" s="49"/>
    </row>
  </sheetData>
  <sheetProtection selectLockedCells="1" selectUnlockedCells="1"/>
  <mergeCells count="6">
    <mergeCell ref="B3:D3"/>
    <mergeCell ref="A7:A8"/>
    <mergeCell ref="B7:L7"/>
    <mergeCell ref="M7:M8"/>
    <mergeCell ref="B8:L8"/>
    <mergeCell ref="A11:F11"/>
  </mergeCells>
  <printOptions/>
  <pageMargins left="0.7" right="0.7" top="0.75" bottom="0.75" header="0.5118055555555555" footer="0.511805555555555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tabColor rgb="FF92D050"/>
  </sheetPr>
  <dimension ref="A1:IV24"/>
  <sheetViews>
    <sheetView zoomScalePageLayoutView="0" workbookViewId="0" topLeftCell="A16">
      <selection activeCell="A24" sqref="A24:IV24"/>
    </sheetView>
  </sheetViews>
  <sheetFormatPr defaultColWidth="9.140625" defaultRowHeight="12.75"/>
  <cols>
    <col min="1" max="1" width="5.28125" style="110" customWidth="1"/>
    <col min="2" max="2" width="56.7109375" style="110" customWidth="1"/>
    <col min="3" max="16384" width="9.140625" style="110" customWidth="1"/>
  </cols>
  <sheetData>
    <row r="1" spans="1:2" ht="15">
      <c r="A1" s="374" t="s">
        <v>327</v>
      </c>
      <c r="B1" s="374"/>
    </row>
    <row r="2" ht="12.75">
      <c r="B2" s="112"/>
    </row>
    <row r="3" ht="12.75">
      <c r="B3" s="375"/>
    </row>
    <row r="4" spans="1:256" ht="76.5">
      <c r="A4" s="3" t="s">
        <v>0</v>
      </c>
      <c r="B4" s="3" t="s">
        <v>1</v>
      </c>
      <c r="C4" s="3" t="s">
        <v>2</v>
      </c>
      <c r="D4" s="4" t="s">
        <v>3</v>
      </c>
      <c r="E4" s="3" t="s">
        <v>4</v>
      </c>
      <c r="F4" s="3" t="s">
        <v>5</v>
      </c>
      <c r="G4" s="3" t="s">
        <v>6</v>
      </c>
      <c r="H4" s="3" t="s">
        <v>7</v>
      </c>
      <c r="I4" s="3" t="s">
        <v>8</v>
      </c>
      <c r="J4" s="3" t="s">
        <v>9</v>
      </c>
      <c r="K4" s="3" t="s">
        <v>10</v>
      </c>
      <c r="L4" s="5" t="s">
        <v>45</v>
      </c>
      <c r="M4" s="3" t="s">
        <v>11</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31" s="7" customFormat="1" ht="12.75">
      <c r="A5" s="3">
        <v>1</v>
      </c>
      <c r="B5" s="3">
        <v>2</v>
      </c>
      <c r="C5" s="3">
        <v>3</v>
      </c>
      <c r="D5" s="4">
        <v>4</v>
      </c>
      <c r="E5" s="3">
        <v>5</v>
      </c>
      <c r="F5" s="3">
        <v>6</v>
      </c>
      <c r="G5" s="3">
        <v>7</v>
      </c>
      <c r="H5" s="3">
        <v>8</v>
      </c>
      <c r="I5" s="3">
        <v>9</v>
      </c>
      <c r="J5" s="3">
        <v>10</v>
      </c>
      <c r="K5" s="3">
        <v>11</v>
      </c>
      <c r="L5" s="3">
        <v>12</v>
      </c>
      <c r="M5" s="3">
        <v>13</v>
      </c>
      <c r="AD5" s="376"/>
      <c r="AE5" s="6"/>
    </row>
    <row r="6" spans="1:31" s="7" customFormat="1" ht="19.5" customHeight="1">
      <c r="A6" s="589" t="s">
        <v>509</v>
      </c>
      <c r="B6" s="589"/>
      <c r="C6" s="589"/>
      <c r="D6" s="589"/>
      <c r="E6" s="589"/>
      <c r="F6" s="589"/>
      <c r="G6" s="589"/>
      <c r="H6" s="589"/>
      <c r="I6" s="589"/>
      <c r="J6" s="589"/>
      <c r="K6" s="589"/>
      <c r="L6" s="589"/>
      <c r="M6" s="590"/>
      <c r="AD6" s="6"/>
      <c r="AE6" s="6"/>
    </row>
    <row r="7" spans="1:13" ht="153">
      <c r="A7" s="377">
        <v>2</v>
      </c>
      <c r="B7" s="378" t="s">
        <v>328</v>
      </c>
      <c r="C7" s="379" t="s">
        <v>15</v>
      </c>
      <c r="D7" s="379">
        <v>20</v>
      </c>
      <c r="E7" s="193"/>
      <c r="F7" s="193"/>
      <c r="G7" s="196">
        <f aca="true" t="shared" si="0" ref="G7:G17">D7*E7</f>
        <v>0</v>
      </c>
      <c r="H7" s="275">
        <v>0.08</v>
      </c>
      <c r="I7" s="196">
        <f aca="true" t="shared" si="1" ref="I7:I17">G7*H7</f>
        <v>0</v>
      </c>
      <c r="J7" s="114">
        <f aca="true" t="shared" si="2" ref="J7:J17">G7+I7</f>
        <v>0</v>
      </c>
      <c r="K7" s="114"/>
      <c r="L7" s="114"/>
      <c r="M7" s="114"/>
    </row>
    <row r="8" spans="1:13" ht="165.75">
      <c r="A8" s="377">
        <v>3</v>
      </c>
      <c r="B8" s="378" t="s">
        <v>329</v>
      </c>
      <c r="C8" s="379" t="s">
        <v>15</v>
      </c>
      <c r="D8" s="379">
        <v>50</v>
      </c>
      <c r="E8" s="193"/>
      <c r="F8" s="193"/>
      <c r="G8" s="196">
        <f t="shared" si="0"/>
        <v>0</v>
      </c>
      <c r="H8" s="275">
        <v>0.08</v>
      </c>
      <c r="I8" s="196">
        <f t="shared" si="1"/>
        <v>0</v>
      </c>
      <c r="J8" s="114">
        <f t="shared" si="2"/>
        <v>0</v>
      </c>
      <c r="K8" s="114"/>
      <c r="L8" s="114"/>
      <c r="M8" s="114"/>
    </row>
    <row r="9" spans="1:13" ht="165.75">
      <c r="A9" s="377">
        <v>4</v>
      </c>
      <c r="B9" s="378" t="s">
        <v>330</v>
      </c>
      <c r="C9" s="379" t="s">
        <v>15</v>
      </c>
      <c r="D9" s="379">
        <v>30</v>
      </c>
      <c r="E9" s="193"/>
      <c r="F9" s="193"/>
      <c r="G9" s="196">
        <f t="shared" si="0"/>
        <v>0</v>
      </c>
      <c r="H9" s="275">
        <v>0.08</v>
      </c>
      <c r="I9" s="196">
        <f t="shared" si="1"/>
        <v>0</v>
      </c>
      <c r="J9" s="114">
        <f t="shared" si="2"/>
        <v>0</v>
      </c>
      <c r="K9" s="114"/>
      <c r="L9" s="114"/>
      <c r="M9" s="114"/>
    </row>
    <row r="10" spans="1:13" ht="63.75">
      <c r="A10" s="380">
        <v>5</v>
      </c>
      <c r="B10" s="378" t="s">
        <v>331</v>
      </c>
      <c r="C10" s="379" t="s">
        <v>15</v>
      </c>
      <c r="D10" s="379">
        <v>5</v>
      </c>
      <c r="E10" s="193"/>
      <c r="F10" s="193"/>
      <c r="G10" s="196">
        <f t="shared" si="0"/>
        <v>0</v>
      </c>
      <c r="H10" s="275">
        <v>0.08</v>
      </c>
      <c r="I10" s="196">
        <f t="shared" si="1"/>
        <v>0</v>
      </c>
      <c r="J10" s="114">
        <f t="shared" si="2"/>
        <v>0</v>
      </c>
      <c r="K10" s="114"/>
      <c r="L10" s="114"/>
      <c r="M10" s="114"/>
    </row>
    <row r="11" spans="1:13" ht="140.25">
      <c r="A11" s="380">
        <v>6</v>
      </c>
      <c r="B11" s="378" t="s">
        <v>332</v>
      </c>
      <c r="C11" s="379" t="s">
        <v>15</v>
      </c>
      <c r="D11" s="379">
        <v>5</v>
      </c>
      <c r="E11" s="193"/>
      <c r="F11" s="193"/>
      <c r="G11" s="196">
        <f t="shared" si="0"/>
        <v>0</v>
      </c>
      <c r="H11" s="275">
        <v>0.08</v>
      </c>
      <c r="I11" s="196">
        <f t="shared" si="1"/>
        <v>0</v>
      </c>
      <c r="J11" s="114">
        <f t="shared" si="2"/>
        <v>0</v>
      </c>
      <c r="K11" s="114"/>
      <c r="L11" s="114"/>
      <c r="M11" s="114"/>
    </row>
    <row r="12" spans="1:13" ht="51">
      <c r="A12" s="380">
        <v>7</v>
      </c>
      <c r="B12" s="378" t="s">
        <v>333</v>
      </c>
      <c r="C12" s="379" t="s">
        <v>15</v>
      </c>
      <c r="D12" s="379">
        <v>30</v>
      </c>
      <c r="E12" s="196"/>
      <c r="F12" s="193"/>
      <c r="G12" s="196">
        <f t="shared" si="0"/>
        <v>0</v>
      </c>
      <c r="H12" s="275">
        <v>0.08</v>
      </c>
      <c r="I12" s="196">
        <f t="shared" si="1"/>
        <v>0</v>
      </c>
      <c r="J12" s="114">
        <f t="shared" si="2"/>
        <v>0</v>
      </c>
      <c r="K12" s="114"/>
      <c r="L12" s="114"/>
      <c r="M12" s="114"/>
    </row>
    <row r="13" spans="1:13" ht="51">
      <c r="A13" s="380">
        <v>8</v>
      </c>
      <c r="B13" s="378" t="s">
        <v>334</v>
      </c>
      <c r="C13" s="379" t="s">
        <v>15</v>
      </c>
      <c r="D13" s="379">
        <v>40</v>
      </c>
      <c r="E13" s="193"/>
      <c r="F13" s="193"/>
      <c r="G13" s="196">
        <f t="shared" si="0"/>
        <v>0</v>
      </c>
      <c r="H13" s="275">
        <v>0.08</v>
      </c>
      <c r="I13" s="196">
        <f t="shared" si="1"/>
        <v>0</v>
      </c>
      <c r="J13" s="114">
        <f t="shared" si="2"/>
        <v>0</v>
      </c>
      <c r="K13" s="114"/>
      <c r="L13" s="114"/>
      <c r="M13" s="114"/>
    </row>
    <row r="14" spans="1:13" ht="38.25">
      <c r="A14" s="380">
        <v>9</v>
      </c>
      <c r="B14" s="381" t="s">
        <v>335</v>
      </c>
      <c r="C14" s="379" t="s">
        <v>15</v>
      </c>
      <c r="D14" s="379">
        <v>10</v>
      </c>
      <c r="E14" s="193"/>
      <c r="F14" s="193"/>
      <c r="G14" s="196">
        <f t="shared" si="0"/>
        <v>0</v>
      </c>
      <c r="H14" s="275">
        <v>0.08</v>
      </c>
      <c r="I14" s="196">
        <f t="shared" si="1"/>
        <v>0</v>
      </c>
      <c r="J14" s="114">
        <f t="shared" si="2"/>
        <v>0</v>
      </c>
      <c r="K14" s="114"/>
      <c r="L14" s="114"/>
      <c r="M14" s="114"/>
    </row>
    <row r="15" spans="1:13" ht="25.5">
      <c r="A15" s="380">
        <v>10</v>
      </c>
      <c r="B15" s="378" t="s">
        <v>336</v>
      </c>
      <c r="C15" s="379" t="s">
        <v>15</v>
      </c>
      <c r="D15" s="236">
        <v>10</v>
      </c>
      <c r="E15" s="193"/>
      <c r="F15" s="193"/>
      <c r="G15" s="196">
        <f t="shared" si="0"/>
        <v>0</v>
      </c>
      <c r="H15" s="275">
        <v>0.08</v>
      </c>
      <c r="I15" s="196">
        <f t="shared" si="1"/>
        <v>0</v>
      </c>
      <c r="J15" s="114">
        <f t="shared" si="2"/>
        <v>0</v>
      </c>
      <c r="K15" s="114"/>
      <c r="L15" s="114"/>
      <c r="M15" s="114"/>
    </row>
    <row r="16" spans="1:13" ht="25.5">
      <c r="A16" s="380">
        <v>11</v>
      </c>
      <c r="B16" s="378" t="s">
        <v>337</v>
      </c>
      <c r="C16" s="379" t="s">
        <v>15</v>
      </c>
      <c r="D16" s="379">
        <v>5</v>
      </c>
      <c r="E16" s="193"/>
      <c r="F16" s="193"/>
      <c r="G16" s="196">
        <f t="shared" si="0"/>
        <v>0</v>
      </c>
      <c r="H16" s="275">
        <v>0.08</v>
      </c>
      <c r="I16" s="196">
        <f t="shared" si="1"/>
        <v>0</v>
      </c>
      <c r="J16" s="114">
        <f t="shared" si="2"/>
        <v>0</v>
      </c>
      <c r="K16" s="114"/>
      <c r="L16" s="114"/>
      <c r="M16" s="114"/>
    </row>
    <row r="17" spans="1:13" ht="127.5">
      <c r="A17" s="110">
        <v>12</v>
      </c>
      <c r="B17" s="378" t="s">
        <v>338</v>
      </c>
      <c r="C17" s="114" t="s">
        <v>15</v>
      </c>
      <c r="D17" s="472">
        <v>5</v>
      </c>
      <c r="E17" s="114"/>
      <c r="F17" s="193"/>
      <c r="G17" s="196">
        <f t="shared" si="0"/>
        <v>0</v>
      </c>
      <c r="H17" s="275">
        <v>0.08</v>
      </c>
      <c r="I17" s="196">
        <f t="shared" si="1"/>
        <v>0</v>
      </c>
      <c r="J17" s="114">
        <f t="shared" si="2"/>
        <v>0</v>
      </c>
      <c r="K17" s="114"/>
      <c r="L17" s="114"/>
      <c r="M17" s="114"/>
    </row>
    <row r="18" spans="1:13" ht="15">
      <c r="A18" s="588" t="s">
        <v>339</v>
      </c>
      <c r="B18" s="588"/>
      <c r="C18" s="588"/>
      <c r="D18" s="588"/>
      <c r="E18" s="588"/>
      <c r="F18" s="382"/>
      <c r="G18" s="473">
        <f>SUM(G7:G17)</f>
        <v>0</v>
      </c>
      <c r="H18" s="384"/>
      <c r="I18" s="383"/>
      <c r="J18" s="383">
        <f>SUM(J7:J17)</f>
        <v>0</v>
      </c>
      <c r="K18" s="384"/>
      <c r="L18" s="384"/>
      <c r="M18" s="382"/>
    </row>
    <row r="21" ht="12.75">
      <c r="B21" s="42" t="s">
        <v>23</v>
      </c>
    </row>
    <row r="22" ht="12.75">
      <c r="B22" s="256" t="s">
        <v>24</v>
      </c>
    </row>
    <row r="24" spans="1:31" s="7" customFormat="1" ht="19.5" customHeight="1">
      <c r="A24" s="589" t="s">
        <v>509</v>
      </c>
      <c r="B24" s="589"/>
      <c r="C24" s="589"/>
      <c r="D24" s="589"/>
      <c r="E24" s="589"/>
      <c r="F24" s="589"/>
      <c r="G24" s="589"/>
      <c r="H24" s="589"/>
      <c r="I24" s="589"/>
      <c r="J24" s="589"/>
      <c r="K24" s="589"/>
      <c r="L24" s="589"/>
      <c r="M24" s="590"/>
      <c r="AD24" s="6"/>
      <c r="AE24" s="6"/>
    </row>
  </sheetData>
  <sheetProtection selectLockedCells="1" selectUnlockedCells="1"/>
  <mergeCells count="3">
    <mergeCell ref="A18:E18"/>
    <mergeCell ref="A6:M6"/>
    <mergeCell ref="A24:M24"/>
  </mergeCells>
  <printOptions/>
  <pageMargins left="0.7083333333333334" right="0.7083333333333334" top="0.7479166666666667" bottom="0.7479166666666667" header="0.5118055555555555" footer="0.5118055555555555"/>
  <pageSetup horizontalDpi="300" verticalDpi="300" orientation="landscape" paperSize="9" scale="80" r:id="rId1"/>
</worksheet>
</file>

<file path=xl/worksheets/sheet28.xml><?xml version="1.0" encoding="utf-8"?>
<worksheet xmlns="http://schemas.openxmlformats.org/spreadsheetml/2006/main" xmlns:r="http://schemas.openxmlformats.org/officeDocument/2006/relationships">
  <sheetPr>
    <tabColor indexed="50"/>
    <pageSetUpPr fitToPage="1"/>
  </sheetPr>
  <dimension ref="A1:BL19"/>
  <sheetViews>
    <sheetView zoomScalePageLayoutView="0" workbookViewId="0" topLeftCell="A1">
      <selection activeCell="D13" sqref="D13"/>
    </sheetView>
  </sheetViews>
  <sheetFormatPr defaultColWidth="9.140625" defaultRowHeight="12.75"/>
  <cols>
    <col min="1" max="1" width="4.57421875" style="385" customWidth="1"/>
    <col min="2" max="2" width="25.00390625" style="385" customWidth="1"/>
    <col min="3" max="10" width="9.140625" style="385" customWidth="1"/>
    <col min="11" max="11" width="20.7109375" style="385" customWidth="1"/>
    <col min="12" max="64" width="9.140625" style="385" customWidth="1"/>
  </cols>
  <sheetData>
    <row r="1" spans="1:11" ht="15">
      <c r="A1" s="386"/>
      <c r="B1" s="387" t="s">
        <v>340</v>
      </c>
      <c r="C1" s="386"/>
      <c r="D1" s="386"/>
      <c r="E1" s="386"/>
      <c r="F1" s="386"/>
      <c r="G1" s="386"/>
      <c r="H1" s="386"/>
      <c r="J1" s="388"/>
      <c r="K1" s="388"/>
    </row>
    <row r="2" spans="1:11" ht="15">
      <c r="A2" s="386"/>
      <c r="B2" s="387"/>
      <c r="C2" s="386"/>
      <c r="D2" s="386"/>
      <c r="E2" s="386"/>
      <c r="F2" s="386"/>
      <c r="G2" s="386"/>
      <c r="H2" s="386"/>
      <c r="I2" s="386"/>
      <c r="J2" s="386"/>
      <c r="K2" s="386"/>
    </row>
    <row r="3" spans="1:64" ht="45">
      <c r="A3" s="389" t="s">
        <v>341</v>
      </c>
      <c r="B3" s="389" t="s">
        <v>342</v>
      </c>
      <c r="C3" s="389" t="s">
        <v>343</v>
      </c>
      <c r="D3" s="390" t="s">
        <v>344</v>
      </c>
      <c r="E3" s="390" t="s">
        <v>345</v>
      </c>
      <c r="F3" s="390" t="s">
        <v>7</v>
      </c>
      <c r="G3" s="390" t="s">
        <v>346</v>
      </c>
      <c r="H3" s="390" t="s">
        <v>347</v>
      </c>
      <c r="I3" s="390" t="s">
        <v>10</v>
      </c>
      <c r="J3" s="390" t="s">
        <v>348</v>
      </c>
      <c r="K3" s="390" t="s">
        <v>349</v>
      </c>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row>
    <row r="4" spans="1:64" ht="15">
      <c r="A4" s="389">
        <v>1</v>
      </c>
      <c r="B4" s="389">
        <v>2</v>
      </c>
      <c r="C4" s="389">
        <v>3</v>
      </c>
      <c r="D4" s="390">
        <v>4</v>
      </c>
      <c r="E4" s="390">
        <v>5</v>
      </c>
      <c r="F4" s="390">
        <v>6</v>
      </c>
      <c r="G4" s="390">
        <v>7</v>
      </c>
      <c r="H4" s="390">
        <v>8</v>
      </c>
      <c r="I4" s="390">
        <v>9</v>
      </c>
      <c r="J4" s="390">
        <v>10</v>
      </c>
      <c r="K4" s="390">
        <v>11</v>
      </c>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row>
    <row r="5" spans="1:11" ht="14.25" customHeight="1">
      <c r="A5" s="591" t="s">
        <v>26</v>
      </c>
      <c r="B5" s="595" t="s">
        <v>350</v>
      </c>
      <c r="C5" s="595"/>
      <c r="D5" s="595"/>
      <c r="E5" s="595"/>
      <c r="F5" s="595"/>
      <c r="G5" s="595"/>
      <c r="H5" s="595"/>
      <c r="I5" s="595"/>
      <c r="J5" s="595"/>
      <c r="K5" s="595"/>
    </row>
    <row r="6" spans="1:11" ht="100.5" customHeight="1">
      <c r="A6" s="591"/>
      <c r="B6" s="593" t="s">
        <v>351</v>
      </c>
      <c r="C6" s="593"/>
      <c r="D6" s="593"/>
      <c r="E6" s="593"/>
      <c r="F6" s="593"/>
      <c r="G6" s="593"/>
      <c r="H6" s="593"/>
      <c r="I6" s="593"/>
      <c r="J6" s="593"/>
      <c r="K6" s="593"/>
    </row>
    <row r="7" spans="1:11" ht="15">
      <c r="A7" s="591"/>
      <c r="B7" s="393"/>
      <c r="C7" s="394">
        <v>900</v>
      </c>
      <c r="D7" s="395"/>
      <c r="E7" s="396">
        <f>PRODUCT(C7*D7)</f>
        <v>0</v>
      </c>
      <c r="F7" s="397">
        <v>0.08</v>
      </c>
      <c r="G7" s="398"/>
      <c r="H7" s="396"/>
      <c r="I7" s="396"/>
      <c r="J7" s="396"/>
      <c r="K7" s="399"/>
    </row>
    <row r="8" spans="1:11" ht="15" customHeight="1">
      <c r="A8" s="596" t="s">
        <v>72</v>
      </c>
      <c r="B8" s="595" t="s">
        <v>352</v>
      </c>
      <c r="C8" s="595"/>
      <c r="D8" s="595"/>
      <c r="E8" s="595"/>
      <c r="F8" s="595"/>
      <c r="G8" s="595"/>
      <c r="H8" s="595"/>
      <c r="I8" s="595"/>
      <c r="J8" s="595"/>
      <c r="K8" s="595"/>
    </row>
    <row r="9" spans="1:11" ht="72" customHeight="1">
      <c r="A9" s="596"/>
      <c r="B9" s="593" t="s">
        <v>353</v>
      </c>
      <c r="C9" s="593"/>
      <c r="D9" s="593"/>
      <c r="E9" s="593"/>
      <c r="F9" s="593"/>
      <c r="G9" s="593"/>
      <c r="H9" s="593"/>
      <c r="I9" s="593"/>
      <c r="J9" s="593"/>
      <c r="K9" s="593"/>
    </row>
    <row r="10" spans="1:11" ht="15">
      <c r="A10" s="596"/>
      <c r="B10" s="393"/>
      <c r="C10" s="394">
        <v>300</v>
      </c>
      <c r="D10" s="395"/>
      <c r="E10" s="396">
        <f>PRODUCT(C10*D10)</f>
        <v>0</v>
      </c>
      <c r="F10" s="397">
        <v>0.08</v>
      </c>
      <c r="G10" s="398"/>
      <c r="H10" s="396"/>
      <c r="I10" s="396"/>
      <c r="J10" s="396"/>
      <c r="K10" s="399"/>
    </row>
    <row r="11" spans="1:11" ht="15" customHeight="1">
      <c r="A11" s="591" t="s">
        <v>81</v>
      </c>
      <c r="B11" s="592" t="s">
        <v>354</v>
      </c>
      <c r="C11" s="592"/>
      <c r="D11" s="592"/>
      <c r="E11" s="592"/>
      <c r="F11" s="592"/>
      <c r="G11" s="592"/>
      <c r="H11" s="592"/>
      <c r="I11" s="592"/>
      <c r="J11" s="592"/>
      <c r="K11" s="592"/>
    </row>
    <row r="12" spans="1:11" ht="15.75" customHeight="1">
      <c r="A12" s="591"/>
      <c r="B12" s="593" t="s">
        <v>355</v>
      </c>
      <c r="C12" s="593"/>
      <c r="D12" s="593"/>
      <c r="E12" s="593"/>
      <c r="F12" s="593"/>
      <c r="G12" s="593"/>
      <c r="H12" s="593"/>
      <c r="I12" s="593"/>
      <c r="J12" s="593"/>
      <c r="K12" s="593"/>
    </row>
    <row r="13" spans="1:11" ht="15">
      <c r="A13" s="591"/>
      <c r="B13" s="400"/>
      <c r="C13" s="401">
        <v>600</v>
      </c>
      <c r="D13" s="402"/>
      <c r="E13" s="403">
        <f>PRODUCT(C13*D13)</f>
        <v>0</v>
      </c>
      <c r="F13" s="404">
        <v>0.08</v>
      </c>
      <c r="G13" s="405"/>
      <c r="H13" s="405"/>
      <c r="I13" s="405"/>
      <c r="J13" s="405"/>
      <c r="K13" s="405"/>
    </row>
    <row r="14" spans="1:11" ht="15">
      <c r="A14" s="594" t="s">
        <v>339</v>
      </c>
      <c r="B14" s="594"/>
      <c r="C14" s="594"/>
      <c r="D14" s="594"/>
      <c r="E14" s="406">
        <f>SUM(E7:E13)</f>
        <v>0</v>
      </c>
      <c r="F14" s="407"/>
      <c r="G14" s="408"/>
      <c r="H14" s="409"/>
      <c r="I14" s="391"/>
      <c r="J14" s="391"/>
      <c r="K14" s="391"/>
    </row>
    <row r="15" spans="7:11" ht="14.25">
      <c r="G15" s="391"/>
      <c r="H15" s="391"/>
      <c r="I15" s="391"/>
      <c r="J15" s="391"/>
      <c r="K15" s="391"/>
    </row>
    <row r="16" spans="8:11" ht="14.25">
      <c r="H16" s="410"/>
      <c r="I16" s="410"/>
      <c r="J16" s="410"/>
      <c r="K16" s="410"/>
    </row>
    <row r="18" ht="14.25">
      <c r="B18" s="42" t="s">
        <v>23</v>
      </c>
    </row>
    <row r="19" ht="14.25">
      <c r="B19" s="256" t="s">
        <v>24</v>
      </c>
    </row>
  </sheetData>
  <sheetProtection selectLockedCells="1" selectUnlockedCells="1"/>
  <mergeCells count="10">
    <mergeCell ref="A11:A13"/>
    <mergeCell ref="B11:K11"/>
    <mergeCell ref="B12:K12"/>
    <mergeCell ref="A14:D14"/>
    <mergeCell ref="A5:A7"/>
    <mergeCell ref="B5:K5"/>
    <mergeCell ref="B6:K6"/>
    <mergeCell ref="A8:A10"/>
    <mergeCell ref="B8:K8"/>
    <mergeCell ref="B9:K9"/>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tabColor indexed="50"/>
    <pageSetUpPr fitToPage="1"/>
  </sheetPr>
  <dimension ref="A1:K12"/>
  <sheetViews>
    <sheetView zoomScalePageLayoutView="0" workbookViewId="0" topLeftCell="A1">
      <selection activeCell="D7" sqref="D7"/>
    </sheetView>
  </sheetViews>
  <sheetFormatPr defaultColWidth="9.140625" defaultRowHeight="12.75"/>
  <cols>
    <col min="1" max="1" width="4.57421875" style="385" customWidth="1"/>
    <col min="2" max="2" width="30.421875" style="385" customWidth="1"/>
    <col min="3" max="3" width="9.140625" style="385" customWidth="1"/>
    <col min="4" max="4" width="12.28125" style="385" customWidth="1"/>
    <col min="5" max="5" width="13.421875" style="385" customWidth="1"/>
    <col min="6" max="10" width="9.140625" style="385" customWidth="1"/>
    <col min="11" max="11" width="20.7109375" style="385" customWidth="1"/>
    <col min="12" max="16384" width="9.140625" style="385" customWidth="1"/>
  </cols>
  <sheetData>
    <row r="1" spans="1:11" ht="15">
      <c r="A1" s="386"/>
      <c r="B1" s="387" t="s">
        <v>356</v>
      </c>
      <c r="C1" s="386"/>
      <c r="D1" s="386"/>
      <c r="E1" s="386"/>
      <c r="F1" s="386"/>
      <c r="G1" s="386"/>
      <c r="H1" s="386"/>
      <c r="J1" s="388"/>
      <c r="K1" s="388"/>
    </row>
    <row r="2" spans="1:11" ht="15">
      <c r="A2" s="386"/>
      <c r="B2" s="387"/>
      <c r="C2" s="386"/>
      <c r="D2" s="386"/>
      <c r="E2" s="386"/>
      <c r="F2" s="386"/>
      <c r="G2" s="386"/>
      <c r="H2" s="386"/>
      <c r="I2" s="386"/>
      <c r="J2" s="386"/>
      <c r="K2" s="386"/>
    </row>
    <row r="3" spans="1:11" ht="45">
      <c r="A3" s="389" t="s">
        <v>341</v>
      </c>
      <c r="B3" s="389" t="s">
        <v>342</v>
      </c>
      <c r="C3" s="389" t="s">
        <v>343</v>
      </c>
      <c r="D3" s="390" t="s">
        <v>344</v>
      </c>
      <c r="E3" s="390" t="s">
        <v>345</v>
      </c>
      <c r="F3" s="390" t="s">
        <v>7</v>
      </c>
      <c r="G3" s="390" t="s">
        <v>346</v>
      </c>
      <c r="H3" s="390" t="s">
        <v>347</v>
      </c>
      <c r="I3" s="390" t="s">
        <v>10</v>
      </c>
      <c r="J3" s="390" t="s">
        <v>348</v>
      </c>
      <c r="K3" s="390" t="s">
        <v>349</v>
      </c>
    </row>
    <row r="4" spans="1:11" ht="15">
      <c r="A4" s="389">
        <v>1</v>
      </c>
      <c r="B4" s="389">
        <v>2</v>
      </c>
      <c r="C4" s="389">
        <v>3</v>
      </c>
      <c r="D4" s="390">
        <v>4</v>
      </c>
      <c r="E4" s="390">
        <v>5</v>
      </c>
      <c r="F4" s="390">
        <v>6</v>
      </c>
      <c r="G4" s="390">
        <v>7</v>
      </c>
      <c r="H4" s="390">
        <v>8</v>
      </c>
      <c r="I4" s="390">
        <v>9</v>
      </c>
      <c r="J4" s="390">
        <v>10</v>
      </c>
      <c r="K4" s="390">
        <v>11</v>
      </c>
    </row>
    <row r="5" spans="1:11" ht="15" customHeight="1">
      <c r="A5" s="597" t="s">
        <v>26</v>
      </c>
      <c r="B5" s="598" t="s">
        <v>357</v>
      </c>
      <c r="C5" s="598"/>
      <c r="D5" s="598"/>
      <c r="E5" s="598"/>
      <c r="F5" s="598"/>
      <c r="G5" s="598"/>
      <c r="H5" s="598"/>
      <c r="I5" s="598"/>
      <c r="J5" s="598"/>
      <c r="K5" s="598"/>
    </row>
    <row r="6" spans="1:11" ht="32.25" customHeight="1">
      <c r="A6" s="597"/>
      <c r="B6" s="599" t="s">
        <v>358</v>
      </c>
      <c r="C6" s="599"/>
      <c r="D6" s="599"/>
      <c r="E6" s="599"/>
      <c r="F6" s="599"/>
      <c r="G6" s="599"/>
      <c r="H6" s="599"/>
      <c r="I6" s="599"/>
      <c r="J6" s="599"/>
      <c r="K6" s="599"/>
    </row>
    <row r="7" spans="1:11" ht="15">
      <c r="A7" s="597"/>
      <c r="B7" s="411"/>
      <c r="C7" s="392">
        <v>800</v>
      </c>
      <c r="D7" s="412"/>
      <c r="E7" s="413">
        <f>PRODUCT(C7*D7)</f>
        <v>0</v>
      </c>
      <c r="F7" s="414">
        <v>0.08</v>
      </c>
      <c r="G7" s="398"/>
      <c r="H7" s="396"/>
      <c r="I7" s="396"/>
      <c r="J7" s="396"/>
      <c r="K7" s="399"/>
    </row>
    <row r="8" spans="1:11" ht="15" customHeight="1">
      <c r="A8" s="600" t="s">
        <v>339</v>
      </c>
      <c r="B8" s="600"/>
      <c r="C8" s="600"/>
      <c r="D8" s="600"/>
      <c r="E8" s="408">
        <f>SUM(E7:E7)</f>
        <v>0</v>
      </c>
      <c r="F8" s="415"/>
      <c r="G8" s="408"/>
      <c r="H8" s="409"/>
      <c r="I8" s="391"/>
      <c r="J8" s="391"/>
      <c r="K8" s="391"/>
    </row>
    <row r="9" spans="1:11" ht="14.25">
      <c r="A9" s="391"/>
      <c r="B9" s="391"/>
      <c r="C9" s="391"/>
      <c r="D9" s="391"/>
      <c r="E9" s="391"/>
      <c r="F9" s="391"/>
      <c r="G9" s="391"/>
      <c r="H9" s="391"/>
      <c r="I9" s="391"/>
      <c r="J9" s="391"/>
      <c r="K9" s="391"/>
    </row>
    <row r="10" spans="1:11" ht="14.25">
      <c r="A10" s="391"/>
      <c r="B10" s="391"/>
      <c r="C10" s="391"/>
      <c r="D10" s="391"/>
      <c r="E10" s="391"/>
      <c r="F10" s="391"/>
      <c r="G10" s="391"/>
      <c r="H10" s="410"/>
      <c r="I10" s="410"/>
      <c r="J10" s="410"/>
      <c r="K10" s="410"/>
    </row>
    <row r="11" ht="14.25">
      <c r="B11" s="42" t="s">
        <v>23</v>
      </c>
    </row>
    <row r="12" ht="14.25">
      <c r="B12" s="256" t="s">
        <v>24</v>
      </c>
    </row>
  </sheetData>
  <sheetProtection selectLockedCells="1" selectUnlockedCells="1"/>
  <mergeCells count="4">
    <mergeCell ref="A5:A7"/>
    <mergeCell ref="B5:K5"/>
    <mergeCell ref="B6:K6"/>
    <mergeCell ref="A8:D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4">
      <selection activeCell="J19" sqref="J19"/>
    </sheetView>
  </sheetViews>
  <sheetFormatPr defaultColWidth="8.8515625" defaultRowHeight="12.75"/>
  <cols>
    <col min="1" max="1" width="5.421875" style="53" customWidth="1"/>
    <col min="2" max="2" width="15.140625" style="53" customWidth="1"/>
    <col min="3" max="3" width="6.57421875" style="53" customWidth="1"/>
    <col min="4" max="4" width="7.140625" style="53" customWidth="1"/>
    <col min="5" max="6" width="9.00390625" style="53" customWidth="1"/>
    <col min="7" max="7" width="11.7109375" style="53" customWidth="1"/>
    <col min="8" max="8" width="8.28125" style="53" customWidth="1"/>
    <col min="9" max="9" width="14.421875" style="53" customWidth="1"/>
    <col min="10" max="10" width="12.421875" style="53" customWidth="1"/>
    <col min="11" max="11" width="13.140625" style="53" customWidth="1"/>
    <col min="12" max="12" width="21.00390625" style="53" customWidth="1"/>
    <col min="13" max="16384" width="8.8515625" style="53" customWidth="1"/>
  </cols>
  <sheetData>
    <row r="1" spans="1:9" ht="15">
      <c r="A1" s="54"/>
      <c r="B1" s="55" t="s">
        <v>465</v>
      </c>
      <c r="C1" s="56"/>
      <c r="D1" s="56"/>
      <c r="E1" s="56"/>
      <c r="F1" s="56"/>
      <c r="G1" s="56"/>
      <c r="H1" s="56"/>
      <c r="I1" s="54"/>
    </row>
    <row r="2" spans="1:9" ht="15">
      <c r="A2" s="54"/>
      <c r="B2" s="55"/>
      <c r="C2" s="56"/>
      <c r="D2" s="56"/>
      <c r="E2" s="56"/>
      <c r="F2" s="56"/>
      <c r="G2" s="56"/>
      <c r="H2" s="56"/>
      <c r="I2" s="54"/>
    </row>
    <row r="3" spans="1:13" ht="44.25" customHeight="1">
      <c r="A3" s="3" t="s">
        <v>0</v>
      </c>
      <c r="B3" s="3" t="s">
        <v>1</v>
      </c>
      <c r="C3" s="3" t="s">
        <v>2</v>
      </c>
      <c r="D3" s="4" t="s">
        <v>3</v>
      </c>
      <c r="E3" s="3" t="s">
        <v>4</v>
      </c>
      <c r="F3" s="3" t="s">
        <v>5</v>
      </c>
      <c r="G3" s="3" t="s">
        <v>6</v>
      </c>
      <c r="H3" s="3" t="s">
        <v>7</v>
      </c>
      <c r="I3" s="3" t="s">
        <v>8</v>
      </c>
      <c r="J3" s="3" t="s">
        <v>9</v>
      </c>
      <c r="K3" s="3" t="s">
        <v>10</v>
      </c>
      <c r="L3" s="3" t="s">
        <v>11</v>
      </c>
      <c r="M3" s="5" t="s">
        <v>12</v>
      </c>
    </row>
    <row r="4" spans="1:13" ht="12.75">
      <c r="A4" s="3">
        <v>1</v>
      </c>
      <c r="B4" s="3">
        <v>2</v>
      </c>
      <c r="C4" s="3">
        <v>3</v>
      </c>
      <c r="D4" s="4">
        <v>4</v>
      </c>
      <c r="E4" s="3">
        <v>5</v>
      </c>
      <c r="F4" s="3">
        <v>6</v>
      </c>
      <c r="G4" s="3">
        <v>7</v>
      </c>
      <c r="H4" s="3">
        <v>8</v>
      </c>
      <c r="I4" s="3">
        <v>9</v>
      </c>
      <c r="J4" s="3">
        <v>10</v>
      </c>
      <c r="K4" s="3">
        <v>11</v>
      </c>
      <c r="L4" s="3">
        <v>12</v>
      </c>
      <c r="M4" s="3">
        <v>13</v>
      </c>
    </row>
    <row r="5" spans="1:13" ht="60.75" customHeight="1">
      <c r="A5" s="532">
        <v>1</v>
      </c>
      <c r="B5" s="533" t="s">
        <v>31</v>
      </c>
      <c r="C5" s="533"/>
      <c r="D5" s="533"/>
      <c r="E5" s="533"/>
      <c r="F5" s="533"/>
      <c r="G5" s="533"/>
      <c r="H5" s="533"/>
      <c r="I5" s="533"/>
      <c r="J5" s="533"/>
      <c r="K5" s="533"/>
      <c r="L5" s="533"/>
      <c r="M5" s="532"/>
    </row>
    <row r="6" spans="1:13" ht="15">
      <c r="A6" s="532"/>
      <c r="B6" s="57"/>
      <c r="C6" s="8" t="s">
        <v>32</v>
      </c>
      <c r="D6" s="58">
        <v>225</v>
      </c>
      <c r="E6" s="59"/>
      <c r="F6" s="60"/>
      <c r="G6" s="61"/>
      <c r="H6" s="62">
        <v>0.08</v>
      </c>
      <c r="I6" s="58"/>
      <c r="J6" s="61">
        <f>PRODUCT(G6*1.08)</f>
        <v>0</v>
      </c>
      <c r="K6" s="60"/>
      <c r="L6" s="60"/>
      <c r="M6" s="532"/>
    </row>
    <row r="7" spans="1:13" ht="33" customHeight="1">
      <c r="A7" s="527">
        <v>2</v>
      </c>
      <c r="B7" s="528" t="s">
        <v>33</v>
      </c>
      <c r="C7" s="528"/>
      <c r="D7" s="528"/>
      <c r="E7" s="528"/>
      <c r="F7" s="528"/>
      <c r="G7" s="528"/>
      <c r="H7" s="528"/>
      <c r="I7" s="528"/>
      <c r="J7" s="528"/>
      <c r="K7" s="528"/>
      <c r="L7" s="528"/>
      <c r="M7" s="527"/>
    </row>
    <row r="8" spans="1:13" ht="14.25">
      <c r="A8" s="527"/>
      <c r="B8" s="64"/>
      <c r="C8" s="65" t="s">
        <v>15</v>
      </c>
      <c r="D8" s="66">
        <v>50</v>
      </c>
      <c r="E8" s="67"/>
      <c r="F8" s="60"/>
      <c r="G8" s="61"/>
      <c r="H8" s="68">
        <v>0.08</v>
      </c>
      <c r="I8" s="60"/>
      <c r="J8" s="61">
        <f>PRODUCT(G8*1.08)</f>
        <v>0</v>
      </c>
      <c r="K8" s="60"/>
      <c r="L8" s="60"/>
      <c r="M8" s="527"/>
    </row>
    <row r="9" spans="1:13" ht="73.5" customHeight="1">
      <c r="A9" s="527">
        <v>3</v>
      </c>
      <c r="B9" s="528" t="s">
        <v>34</v>
      </c>
      <c r="C9" s="528"/>
      <c r="D9" s="528"/>
      <c r="E9" s="528"/>
      <c r="F9" s="528"/>
      <c r="G9" s="528"/>
      <c r="H9" s="528"/>
      <c r="I9" s="528"/>
      <c r="J9" s="528"/>
      <c r="K9" s="528"/>
      <c r="L9" s="528"/>
      <c r="M9" s="527"/>
    </row>
    <row r="10" spans="1:13" ht="14.25">
      <c r="A10" s="527"/>
      <c r="B10" s="64" t="s">
        <v>35</v>
      </c>
      <c r="C10" s="65" t="s">
        <v>15</v>
      </c>
      <c r="D10" s="66">
        <v>30</v>
      </c>
      <c r="E10" s="67"/>
      <c r="F10" s="60"/>
      <c r="G10" s="61"/>
      <c r="H10" s="68">
        <v>0.08</v>
      </c>
      <c r="I10" s="60"/>
      <c r="J10" s="61">
        <f>PRODUCT(G10*1.08)</f>
        <v>0</v>
      </c>
      <c r="K10" s="60"/>
      <c r="L10" s="60"/>
      <c r="M10" s="527"/>
    </row>
    <row r="11" spans="1:13" ht="14.25">
      <c r="A11" s="527"/>
      <c r="B11" s="64" t="s">
        <v>36</v>
      </c>
      <c r="C11" s="65" t="s">
        <v>15</v>
      </c>
      <c r="D11" s="66">
        <v>90</v>
      </c>
      <c r="E11" s="67"/>
      <c r="F11" s="60"/>
      <c r="G11" s="61"/>
      <c r="H11" s="68">
        <v>0.08</v>
      </c>
      <c r="I11" s="60"/>
      <c r="J11" s="61">
        <f>PRODUCT(G11*1.08)</f>
        <v>0</v>
      </c>
      <c r="K11" s="60"/>
      <c r="L11" s="60"/>
      <c r="M11" s="527"/>
    </row>
    <row r="12" spans="1:13" ht="45.75" customHeight="1">
      <c r="A12" s="527">
        <v>4</v>
      </c>
      <c r="B12" s="528" t="s">
        <v>37</v>
      </c>
      <c r="C12" s="528"/>
      <c r="D12" s="528"/>
      <c r="E12" s="528"/>
      <c r="F12" s="528"/>
      <c r="G12" s="528"/>
      <c r="H12" s="528"/>
      <c r="I12" s="528"/>
      <c r="J12" s="528"/>
      <c r="K12" s="528"/>
      <c r="L12" s="528"/>
      <c r="M12" s="527"/>
    </row>
    <row r="13" spans="1:13" ht="14.25">
      <c r="A13" s="527"/>
      <c r="B13" s="64"/>
      <c r="C13" s="65" t="s">
        <v>15</v>
      </c>
      <c r="D13" s="66">
        <v>20</v>
      </c>
      <c r="E13" s="67"/>
      <c r="F13" s="60"/>
      <c r="G13" s="61"/>
      <c r="H13" s="68">
        <v>0.08</v>
      </c>
      <c r="I13" s="60"/>
      <c r="J13" s="61">
        <f>PRODUCT(G13*1.08)</f>
        <v>0</v>
      </c>
      <c r="K13" s="60"/>
      <c r="L13" s="60"/>
      <c r="M13" s="527"/>
    </row>
    <row r="14" spans="1:13" ht="60" customHeight="1">
      <c r="A14" s="527">
        <v>5</v>
      </c>
      <c r="B14" s="528" t="s">
        <v>38</v>
      </c>
      <c r="C14" s="528"/>
      <c r="D14" s="528"/>
      <c r="E14" s="528"/>
      <c r="F14" s="528"/>
      <c r="G14" s="528"/>
      <c r="H14" s="528"/>
      <c r="I14" s="528"/>
      <c r="J14" s="528"/>
      <c r="K14" s="528"/>
      <c r="L14" s="528"/>
      <c r="M14" s="527"/>
    </row>
    <row r="15" spans="1:13" ht="25.5" customHeight="1">
      <c r="A15" s="527"/>
      <c r="B15" s="64"/>
      <c r="C15" s="65" t="s">
        <v>15</v>
      </c>
      <c r="D15" s="66">
        <v>165</v>
      </c>
      <c r="E15" s="67"/>
      <c r="F15" s="60"/>
      <c r="G15" s="61"/>
      <c r="H15" s="68">
        <v>0.08</v>
      </c>
      <c r="I15" s="60"/>
      <c r="J15" s="61">
        <f>PRODUCT(G15*1.08)</f>
        <v>0</v>
      </c>
      <c r="K15" s="60"/>
      <c r="L15" s="60"/>
      <c r="M15" s="527"/>
    </row>
    <row r="16" spans="1:27" s="71" customFormat="1" ht="40.5" customHeight="1">
      <c r="A16" s="63" t="s">
        <v>39</v>
      </c>
      <c r="B16" s="529" t="s">
        <v>40</v>
      </c>
      <c r="C16" s="529"/>
      <c r="D16" s="529"/>
      <c r="E16" s="529"/>
      <c r="F16" s="529"/>
      <c r="G16" s="529"/>
      <c r="H16" s="529"/>
      <c r="I16" s="529"/>
      <c r="J16" s="529"/>
      <c r="K16" s="529"/>
      <c r="L16" s="529"/>
      <c r="M16" s="69"/>
      <c r="N16" s="70"/>
      <c r="O16" s="70"/>
      <c r="P16" s="70"/>
      <c r="Q16" s="70"/>
      <c r="R16" s="70"/>
      <c r="S16" s="70"/>
      <c r="T16" s="70"/>
      <c r="U16" s="70"/>
      <c r="V16" s="70"/>
      <c r="W16" s="70"/>
      <c r="X16" s="70"/>
      <c r="Y16" s="70"/>
      <c r="Z16" s="70"/>
      <c r="AA16" s="70"/>
    </row>
    <row r="17" spans="1:13" ht="31.5" customHeight="1">
      <c r="A17" s="72"/>
      <c r="B17" s="73"/>
      <c r="C17" s="65" t="s">
        <v>15</v>
      </c>
      <c r="D17" s="66">
        <v>20</v>
      </c>
      <c r="E17" s="67"/>
      <c r="F17" s="74"/>
      <c r="G17" s="75">
        <f>D17*E17</f>
        <v>0</v>
      </c>
      <c r="H17" s="76">
        <v>0.08</v>
      </c>
      <c r="I17" s="77"/>
      <c r="J17" s="75"/>
      <c r="K17" s="60"/>
      <c r="L17" s="60"/>
      <c r="M17" s="78"/>
    </row>
    <row r="18" spans="1:39" ht="53.25" customHeight="1">
      <c r="A18" s="63" t="s">
        <v>41</v>
      </c>
      <c r="B18" s="530" t="s">
        <v>42</v>
      </c>
      <c r="C18" s="530"/>
      <c r="D18" s="530"/>
      <c r="E18" s="530"/>
      <c r="F18" s="530"/>
      <c r="G18" s="530"/>
      <c r="H18" s="530"/>
      <c r="I18" s="530"/>
      <c r="J18" s="530"/>
      <c r="K18" s="530"/>
      <c r="L18" s="530"/>
      <c r="M18" s="530"/>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13" ht="31.5" customHeight="1">
      <c r="A19" s="63"/>
      <c r="B19" s="80"/>
      <c r="C19" s="65" t="s">
        <v>15</v>
      </c>
      <c r="D19" s="66">
        <v>20</v>
      </c>
      <c r="E19" s="81"/>
      <c r="F19" s="60"/>
      <c r="G19" s="61">
        <f>D19*E19</f>
        <v>0</v>
      </c>
      <c r="H19" s="82">
        <v>0.08</v>
      </c>
      <c r="I19" s="83"/>
      <c r="J19" s="84"/>
      <c r="K19" s="60"/>
      <c r="L19" s="85"/>
      <c r="M19" s="78"/>
    </row>
    <row r="20" spans="1:13" ht="15">
      <c r="A20" s="531" t="s">
        <v>21</v>
      </c>
      <c r="B20" s="531"/>
      <c r="C20" s="531"/>
      <c r="D20" s="531"/>
      <c r="E20" s="531"/>
      <c r="F20" s="531"/>
      <c r="G20" s="86">
        <f>SUM(G6:G19)</f>
        <v>0</v>
      </c>
      <c r="H20" s="87"/>
      <c r="I20" s="88"/>
      <c r="J20" s="89"/>
      <c r="K20" s="90"/>
      <c r="L20" s="74"/>
      <c r="M20" s="91"/>
    </row>
    <row r="21" spans="1:12" ht="15">
      <c r="A21" s="92"/>
      <c r="B21" s="92"/>
      <c r="C21" s="92"/>
      <c r="D21" s="92"/>
      <c r="E21" s="92"/>
      <c r="F21" s="93"/>
      <c r="G21" s="93"/>
      <c r="H21" s="94"/>
      <c r="I21" s="95"/>
      <c r="J21" s="54"/>
      <c r="K21" s="54"/>
      <c r="L21" s="54"/>
    </row>
    <row r="22" spans="1:8" ht="12.75">
      <c r="A22" s="31"/>
      <c r="B22" s="96"/>
      <c r="C22" s="97"/>
      <c r="D22" s="98"/>
      <c r="E22" s="98"/>
      <c r="F22" s="98"/>
      <c r="G22" s="99"/>
      <c r="H22" s="31"/>
    </row>
    <row r="23" spans="1:8" ht="12.75">
      <c r="A23" s="31"/>
      <c r="B23" s="96"/>
      <c r="C23" s="97"/>
      <c r="D23" s="98"/>
      <c r="E23" s="98"/>
      <c r="F23" s="98"/>
      <c r="G23" s="99"/>
      <c r="H23" s="31"/>
    </row>
    <row r="24" spans="1:8" ht="12.75" customHeight="1">
      <c r="A24" s="31"/>
      <c r="B24" s="38" t="s">
        <v>43</v>
      </c>
      <c r="C24" s="38"/>
      <c r="D24" s="98"/>
      <c r="E24" s="98"/>
      <c r="F24" s="98"/>
      <c r="G24" s="99"/>
      <c r="H24" s="31"/>
    </row>
    <row r="25" spans="1:8" ht="12.75">
      <c r="A25" s="31"/>
      <c r="B25" s="478" t="s">
        <v>477</v>
      </c>
      <c r="C25" s="96"/>
      <c r="D25" s="98"/>
      <c r="E25" s="98"/>
      <c r="F25" s="98"/>
      <c r="G25" s="99"/>
      <c r="H25" s="31"/>
    </row>
    <row r="26" spans="1:9" ht="12.75">
      <c r="A26" s="31"/>
      <c r="B26" s="96"/>
      <c r="C26" s="97"/>
      <c r="D26" s="98"/>
      <c r="E26" s="98"/>
      <c r="F26" s="98"/>
      <c r="G26" s="99"/>
      <c r="H26" s="31"/>
      <c r="I26" s="100"/>
    </row>
    <row r="27" spans="1:8" ht="10.5" customHeight="1">
      <c r="A27" s="31"/>
      <c r="B27" s="38"/>
      <c r="C27" s="97"/>
      <c r="D27" s="98"/>
      <c r="E27" s="98"/>
      <c r="F27" s="98"/>
      <c r="G27" s="99"/>
      <c r="H27" s="31"/>
    </row>
    <row r="28" ht="25.5" customHeight="1"/>
  </sheetData>
  <sheetProtection selectLockedCells="1" selectUnlockedCells="1"/>
  <mergeCells count="18">
    <mergeCell ref="A5:A6"/>
    <mergeCell ref="B5:L5"/>
    <mergeCell ref="M5:M6"/>
    <mergeCell ref="A7:A8"/>
    <mergeCell ref="B7:L7"/>
    <mergeCell ref="M7:M8"/>
    <mergeCell ref="A9:A11"/>
    <mergeCell ref="B9:L9"/>
    <mergeCell ref="M9:M11"/>
    <mergeCell ref="A12:A13"/>
    <mergeCell ref="B12:L12"/>
    <mergeCell ref="M12:M13"/>
    <mergeCell ref="A14:A15"/>
    <mergeCell ref="B14:L14"/>
    <mergeCell ref="M14:M15"/>
    <mergeCell ref="B16:L16"/>
    <mergeCell ref="B18:M18"/>
    <mergeCell ref="A20:F20"/>
  </mergeCells>
  <printOptions/>
  <pageMargins left="0.5902777777777778" right="0.39375" top="0.5902777777777778" bottom="0.3937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sheetPr>
    <tabColor indexed="40"/>
    <pageSetUpPr fitToPage="1"/>
  </sheetPr>
  <dimension ref="A1:K35"/>
  <sheetViews>
    <sheetView zoomScalePageLayoutView="0" workbookViewId="0" topLeftCell="A4">
      <selection activeCell="D19" sqref="D19"/>
    </sheetView>
  </sheetViews>
  <sheetFormatPr defaultColWidth="9.140625" defaultRowHeight="12.75"/>
  <cols>
    <col min="1" max="1" width="4.8515625" style="385" customWidth="1"/>
    <col min="2" max="2" width="28.28125" style="385" customWidth="1"/>
    <col min="3" max="3" width="9.140625" style="385" customWidth="1"/>
    <col min="4" max="4" width="10.28125" style="385" customWidth="1"/>
    <col min="5" max="10" width="9.140625" style="385" customWidth="1"/>
    <col min="11" max="11" width="23.8515625" style="385" customWidth="1"/>
    <col min="12" max="64" width="9.140625" style="385" customWidth="1"/>
  </cols>
  <sheetData>
    <row r="1" spans="2:11" ht="15">
      <c r="B1" s="388" t="s">
        <v>359</v>
      </c>
      <c r="C1" s="388"/>
      <c r="D1" s="388"/>
      <c r="E1" s="388"/>
      <c r="F1" s="388"/>
      <c r="G1" s="388"/>
      <c r="H1" s="388"/>
      <c r="I1" s="388"/>
      <c r="J1" s="388"/>
      <c r="K1" s="388"/>
    </row>
    <row r="2" spans="1:11" ht="15">
      <c r="A2" s="386"/>
      <c r="B2" s="386"/>
      <c r="C2" s="386"/>
      <c r="D2" s="386"/>
      <c r="E2" s="386"/>
      <c r="F2" s="386"/>
      <c r="G2" s="386"/>
      <c r="H2" s="386"/>
      <c r="I2" s="386"/>
      <c r="J2" s="386"/>
      <c r="K2" s="386"/>
    </row>
    <row r="3" spans="1:11" s="391" customFormat="1" ht="45">
      <c r="A3" s="389" t="s">
        <v>341</v>
      </c>
      <c r="B3" s="389" t="s">
        <v>360</v>
      </c>
      <c r="C3" s="389" t="s">
        <v>343</v>
      </c>
      <c r="D3" s="390" t="s">
        <v>344</v>
      </c>
      <c r="E3" s="390" t="s">
        <v>345</v>
      </c>
      <c r="F3" s="390" t="s">
        <v>7</v>
      </c>
      <c r="G3" s="390" t="s">
        <v>346</v>
      </c>
      <c r="H3" s="390" t="s">
        <v>347</v>
      </c>
      <c r="I3" s="390" t="s">
        <v>10</v>
      </c>
      <c r="J3" s="390" t="s">
        <v>348</v>
      </c>
      <c r="K3" s="390" t="s">
        <v>349</v>
      </c>
    </row>
    <row r="4" spans="1:11" s="391" customFormat="1" ht="15">
      <c r="A4" s="389">
        <v>1</v>
      </c>
      <c r="B4" s="389">
        <v>2</v>
      </c>
      <c r="C4" s="389">
        <v>3</v>
      </c>
      <c r="D4" s="390">
        <v>4</v>
      </c>
      <c r="E4" s="390">
        <v>5</v>
      </c>
      <c r="F4" s="390">
        <v>6</v>
      </c>
      <c r="G4" s="390">
        <v>7</v>
      </c>
      <c r="H4" s="390">
        <v>8</v>
      </c>
      <c r="I4" s="390">
        <v>9</v>
      </c>
      <c r="J4" s="390">
        <v>10</v>
      </c>
      <c r="K4" s="390">
        <v>11</v>
      </c>
    </row>
    <row r="5" spans="1:11" s="391" customFormat="1" ht="15" customHeight="1">
      <c r="A5" s="591" t="s">
        <v>26</v>
      </c>
      <c r="B5" s="598" t="s">
        <v>361</v>
      </c>
      <c r="C5" s="598"/>
      <c r="D5" s="598"/>
      <c r="E5" s="598"/>
      <c r="F5" s="598"/>
      <c r="G5" s="598"/>
      <c r="H5" s="598"/>
      <c r="I5" s="598"/>
      <c r="J5" s="598"/>
      <c r="K5" s="598"/>
    </row>
    <row r="6" spans="1:11" ht="101.25" customHeight="1">
      <c r="A6" s="591"/>
      <c r="B6" s="593" t="s">
        <v>362</v>
      </c>
      <c r="C6" s="593"/>
      <c r="D6" s="593"/>
      <c r="E6" s="593"/>
      <c r="F6" s="593"/>
      <c r="G6" s="593"/>
      <c r="H6" s="593"/>
      <c r="I6" s="593"/>
      <c r="J6" s="593"/>
      <c r="K6" s="593"/>
    </row>
    <row r="7" spans="1:11" ht="15">
      <c r="A7" s="591"/>
      <c r="B7" s="393"/>
      <c r="C7" s="416">
        <v>1000</v>
      </c>
      <c r="D7" s="395"/>
      <c r="E7" s="396">
        <f>PRODUCT(C7*D7)</f>
        <v>0</v>
      </c>
      <c r="F7" s="397">
        <v>0.08</v>
      </c>
      <c r="G7" s="398"/>
      <c r="H7" s="396"/>
      <c r="I7" s="396"/>
      <c r="J7" s="396"/>
      <c r="K7" s="399"/>
    </row>
    <row r="8" spans="1:11" ht="15" customHeight="1">
      <c r="A8" s="591" t="s">
        <v>72</v>
      </c>
      <c r="B8" s="602" t="s">
        <v>363</v>
      </c>
      <c r="C8" s="602"/>
      <c r="D8" s="602"/>
      <c r="E8" s="602"/>
      <c r="F8" s="602"/>
      <c r="G8" s="602"/>
      <c r="H8" s="602"/>
      <c r="I8" s="602"/>
      <c r="J8" s="602"/>
      <c r="K8" s="602"/>
    </row>
    <row r="9" spans="1:11" ht="52.5" customHeight="1">
      <c r="A9" s="591"/>
      <c r="B9" s="593" t="s">
        <v>364</v>
      </c>
      <c r="C9" s="593"/>
      <c r="D9" s="593"/>
      <c r="E9" s="593"/>
      <c r="F9" s="593"/>
      <c r="G9" s="593"/>
      <c r="H9" s="593"/>
      <c r="I9" s="593"/>
      <c r="J9" s="593"/>
      <c r="K9" s="593"/>
    </row>
    <row r="10" spans="1:11" ht="15">
      <c r="A10" s="591"/>
      <c r="B10" s="393"/>
      <c r="C10" s="416">
        <v>900</v>
      </c>
      <c r="D10" s="395"/>
      <c r="E10" s="396">
        <f>PRODUCT(C10*D10)</f>
        <v>0</v>
      </c>
      <c r="F10" s="397">
        <v>0.08</v>
      </c>
      <c r="G10" s="398"/>
      <c r="H10" s="396"/>
      <c r="I10" s="396"/>
      <c r="J10" s="396"/>
      <c r="K10" s="399"/>
    </row>
    <row r="11" spans="1:11" ht="15" customHeight="1">
      <c r="A11" s="596" t="s">
        <v>81</v>
      </c>
      <c r="B11" s="595" t="s">
        <v>365</v>
      </c>
      <c r="C11" s="595"/>
      <c r="D11" s="595"/>
      <c r="E11" s="595"/>
      <c r="F11" s="595"/>
      <c r="G11" s="595"/>
      <c r="H11" s="595"/>
      <c r="I11" s="595"/>
      <c r="J11" s="595"/>
      <c r="K11" s="595"/>
    </row>
    <row r="12" spans="1:11" ht="44.25" customHeight="1">
      <c r="A12" s="596"/>
      <c r="B12" s="593" t="s">
        <v>366</v>
      </c>
      <c r="C12" s="593"/>
      <c r="D12" s="593"/>
      <c r="E12" s="593"/>
      <c r="F12" s="593"/>
      <c r="G12" s="593"/>
      <c r="H12" s="593"/>
      <c r="I12" s="593"/>
      <c r="J12" s="593"/>
      <c r="K12" s="593"/>
    </row>
    <row r="13" spans="1:11" ht="15">
      <c r="A13" s="596"/>
      <c r="B13" s="417"/>
      <c r="C13" s="416">
        <v>20</v>
      </c>
      <c r="D13" s="395"/>
      <c r="E13" s="396">
        <f>PRODUCT(C13*D13)</f>
        <v>0</v>
      </c>
      <c r="F13" s="397">
        <v>0.08</v>
      </c>
      <c r="G13" s="398"/>
      <c r="H13" s="396"/>
      <c r="I13" s="396"/>
      <c r="J13" s="396"/>
      <c r="K13" s="399"/>
    </row>
    <row r="14" spans="1:11" ht="15" customHeight="1">
      <c r="A14" s="591" t="s">
        <v>88</v>
      </c>
      <c r="B14" s="592" t="s">
        <v>367</v>
      </c>
      <c r="C14" s="592"/>
      <c r="D14" s="592"/>
      <c r="E14" s="592"/>
      <c r="F14" s="592"/>
      <c r="G14" s="592"/>
      <c r="H14" s="592"/>
      <c r="I14" s="592"/>
      <c r="J14" s="592"/>
      <c r="K14" s="592"/>
    </row>
    <row r="15" spans="1:11" ht="46.5" customHeight="1">
      <c r="A15" s="591"/>
      <c r="B15" s="593" t="s">
        <v>368</v>
      </c>
      <c r="C15" s="593"/>
      <c r="D15" s="593"/>
      <c r="E15" s="593"/>
      <c r="F15" s="593"/>
      <c r="G15" s="593"/>
      <c r="H15" s="593"/>
      <c r="I15" s="593"/>
      <c r="J15" s="593"/>
      <c r="K15" s="593"/>
    </row>
    <row r="16" spans="1:11" ht="15">
      <c r="A16" s="591"/>
      <c r="B16" s="418"/>
      <c r="C16" s="416">
        <v>220</v>
      </c>
      <c r="D16" s="395"/>
      <c r="E16" s="396">
        <f>PRODUCT(C16*D16)</f>
        <v>0</v>
      </c>
      <c r="F16" s="397">
        <v>0.08</v>
      </c>
      <c r="G16" s="398"/>
      <c r="H16" s="396"/>
      <c r="I16" s="396"/>
      <c r="J16" s="396"/>
      <c r="K16" s="399"/>
    </row>
    <row r="17" spans="1:11" ht="15" customHeight="1">
      <c r="A17" s="591" t="s">
        <v>116</v>
      </c>
      <c r="B17" s="592" t="s">
        <v>369</v>
      </c>
      <c r="C17" s="592"/>
      <c r="D17" s="592"/>
      <c r="E17" s="592"/>
      <c r="F17" s="592"/>
      <c r="G17" s="592"/>
      <c r="H17" s="592"/>
      <c r="I17" s="592"/>
      <c r="J17" s="592"/>
      <c r="K17" s="592"/>
    </row>
    <row r="18" spans="1:11" ht="69" customHeight="1">
      <c r="A18" s="591"/>
      <c r="B18" s="593" t="s">
        <v>370</v>
      </c>
      <c r="C18" s="593"/>
      <c r="D18" s="593"/>
      <c r="E18" s="593"/>
      <c r="F18" s="593"/>
      <c r="G18" s="593"/>
      <c r="H18" s="593"/>
      <c r="I18" s="593"/>
      <c r="J18" s="593"/>
      <c r="K18" s="593"/>
    </row>
    <row r="19" spans="1:11" ht="15">
      <c r="A19" s="591"/>
      <c r="B19" s="419"/>
      <c r="C19" s="420">
        <v>100</v>
      </c>
      <c r="D19" s="421"/>
      <c r="E19" s="396">
        <f>PRODUCT(C19*D19)</f>
        <v>0</v>
      </c>
      <c r="F19" s="397">
        <v>0.08</v>
      </c>
      <c r="G19" s="405"/>
      <c r="H19" s="405"/>
      <c r="I19" s="405"/>
      <c r="J19" s="405"/>
      <c r="K19" s="405"/>
    </row>
    <row r="20" spans="1:11" ht="15">
      <c r="A20" s="601" t="s">
        <v>339</v>
      </c>
      <c r="B20" s="601"/>
      <c r="C20" s="601"/>
      <c r="D20" s="601"/>
      <c r="E20" s="406">
        <f>SUM(E5:E19)</f>
        <v>0</v>
      </c>
      <c r="F20" s="407"/>
      <c r="G20" s="406"/>
      <c r="H20" s="406"/>
      <c r="I20" s="422"/>
      <c r="J20" s="422"/>
      <c r="K20" s="386"/>
    </row>
    <row r="21" spans="1:11" ht="15">
      <c r="A21" s="423"/>
      <c r="B21" s="423"/>
      <c r="C21" s="423"/>
      <c r="D21" s="423"/>
      <c r="E21" s="422"/>
      <c r="F21" s="407"/>
      <c r="G21" s="422"/>
      <c r="H21" s="422"/>
      <c r="I21" s="422"/>
      <c r="J21" s="422"/>
      <c r="K21" s="386"/>
    </row>
    <row r="22" ht="14.25">
      <c r="B22" s="42" t="s">
        <v>23</v>
      </c>
    </row>
    <row r="23" spans="2:7" ht="14.25" customHeight="1">
      <c r="B23" s="256" t="s">
        <v>24</v>
      </c>
      <c r="C23" s="424"/>
      <c r="D23" s="424"/>
      <c r="E23" s="424"/>
      <c r="F23" s="424"/>
      <c r="G23" s="424"/>
    </row>
    <row r="24" spans="1:6" ht="14.25">
      <c r="A24" s="424"/>
      <c r="B24" s="425"/>
      <c r="C24" s="425"/>
      <c r="D24" s="425"/>
      <c r="E24" s="425"/>
      <c r="F24" s="425"/>
    </row>
    <row r="25" spans="2:4" ht="14.25">
      <c r="B25" s="426" t="s">
        <v>371</v>
      </c>
      <c r="C25" s="427"/>
      <c r="D25" s="428"/>
    </row>
    <row r="26" spans="2:4" ht="14.25">
      <c r="B26" s="429" t="s">
        <v>372</v>
      </c>
      <c r="C26" s="430" t="s">
        <v>373</v>
      </c>
      <c r="D26" s="431"/>
    </row>
    <row r="27" spans="2:4" ht="14.25">
      <c r="B27" s="429" t="s">
        <v>374</v>
      </c>
      <c r="C27" s="430" t="s">
        <v>373</v>
      </c>
      <c r="D27" s="432"/>
    </row>
    <row r="28" spans="2:4" ht="14.25">
      <c r="B28" s="429" t="s">
        <v>375</v>
      </c>
      <c r="C28" s="430" t="s">
        <v>373</v>
      </c>
      <c r="D28" s="432"/>
    </row>
    <row r="29" spans="2:4" ht="14.25">
      <c r="B29" s="433" t="s">
        <v>376</v>
      </c>
      <c r="C29" s="434"/>
      <c r="D29" s="410"/>
    </row>
    <row r="30" spans="2:4" ht="14.25">
      <c r="B30" s="429" t="s">
        <v>377</v>
      </c>
      <c r="C30" s="435" t="s">
        <v>373</v>
      </c>
      <c r="D30" s="405"/>
    </row>
    <row r="31" spans="2:3" ht="14.25">
      <c r="B31" s="426" t="s">
        <v>378</v>
      </c>
      <c r="C31" s="427"/>
    </row>
    <row r="32" spans="2:4" ht="14.25">
      <c r="B32" s="436" t="s">
        <v>379</v>
      </c>
      <c r="C32" s="435" t="s">
        <v>380</v>
      </c>
      <c r="D32" s="405"/>
    </row>
    <row r="33" spans="2:3" ht="14.25">
      <c r="B33" s="433" t="s">
        <v>381</v>
      </c>
      <c r="C33" s="434"/>
    </row>
    <row r="34" spans="2:4" ht="14.25">
      <c r="B34" s="436" t="s">
        <v>382</v>
      </c>
      <c r="C34" s="435" t="s">
        <v>373</v>
      </c>
      <c r="D34" s="405"/>
    </row>
    <row r="35" spans="2:4" ht="14.25">
      <c r="B35" s="436" t="s">
        <v>383</v>
      </c>
      <c r="C35" s="435" t="s">
        <v>380</v>
      </c>
      <c r="D35" s="405"/>
    </row>
  </sheetData>
  <sheetProtection selectLockedCells="1" selectUnlockedCells="1"/>
  <mergeCells count="16">
    <mergeCell ref="A5:A7"/>
    <mergeCell ref="B5:K5"/>
    <mergeCell ref="B6:K6"/>
    <mergeCell ref="A8:A10"/>
    <mergeCell ref="B8:K8"/>
    <mergeCell ref="B9:K9"/>
    <mergeCell ref="A17:A19"/>
    <mergeCell ref="B17:K17"/>
    <mergeCell ref="B18:K18"/>
    <mergeCell ref="A20:D20"/>
    <mergeCell ref="A11:A13"/>
    <mergeCell ref="B11:K11"/>
    <mergeCell ref="B12:K12"/>
    <mergeCell ref="A14:A16"/>
    <mergeCell ref="B14:K14"/>
    <mergeCell ref="B15:K15"/>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3" r:id="rId1"/>
</worksheet>
</file>

<file path=xl/worksheets/sheet31.xml><?xml version="1.0" encoding="utf-8"?>
<worksheet xmlns="http://schemas.openxmlformats.org/spreadsheetml/2006/main" xmlns:r="http://schemas.openxmlformats.org/officeDocument/2006/relationships">
  <sheetPr>
    <tabColor indexed="40"/>
  </sheetPr>
  <dimension ref="A1:K35"/>
  <sheetViews>
    <sheetView zoomScalePageLayoutView="0" workbookViewId="0" topLeftCell="A7">
      <selection activeCell="D19" sqref="D19"/>
    </sheetView>
  </sheetViews>
  <sheetFormatPr defaultColWidth="9.140625" defaultRowHeight="12.75"/>
  <cols>
    <col min="1" max="1" width="4.8515625" style="385" customWidth="1"/>
    <col min="2" max="2" width="31.140625" style="385" customWidth="1"/>
    <col min="3" max="4" width="10.421875" style="385" customWidth="1"/>
    <col min="5" max="5" width="10.8515625" style="385" customWidth="1"/>
    <col min="6" max="6" width="10.421875" style="385" customWidth="1"/>
    <col min="7" max="10" width="9.140625" style="385" customWidth="1"/>
    <col min="11" max="11" width="20.7109375" style="385" customWidth="1"/>
    <col min="12" max="64" width="9.140625" style="385" customWidth="1"/>
  </cols>
  <sheetData>
    <row r="1" spans="1:11" ht="15">
      <c r="A1" s="386"/>
      <c r="B1" s="387" t="s">
        <v>384</v>
      </c>
      <c r="C1" s="386"/>
      <c r="D1" s="386"/>
      <c r="E1" s="386"/>
      <c r="F1" s="386"/>
      <c r="G1" s="437"/>
      <c r="H1" s="437"/>
      <c r="I1" s="388"/>
      <c r="J1" s="388"/>
      <c r="K1" s="388"/>
    </row>
    <row r="2" spans="1:11" ht="15">
      <c r="A2" s="386"/>
      <c r="B2" s="387"/>
      <c r="C2" s="386"/>
      <c r="D2" s="386"/>
      <c r="E2" s="386"/>
      <c r="F2" s="386"/>
      <c r="G2" s="386"/>
      <c r="H2" s="386"/>
      <c r="I2" s="386"/>
      <c r="J2" s="386"/>
      <c r="K2" s="386"/>
    </row>
    <row r="3" spans="1:11" s="391" customFormat="1" ht="45">
      <c r="A3" s="389" t="s">
        <v>341</v>
      </c>
      <c r="B3" s="389" t="s">
        <v>342</v>
      </c>
      <c r="C3" s="389" t="s">
        <v>343</v>
      </c>
      <c r="D3" s="390" t="s">
        <v>344</v>
      </c>
      <c r="E3" s="390" t="s">
        <v>345</v>
      </c>
      <c r="F3" s="390" t="s">
        <v>7</v>
      </c>
      <c r="G3" s="390" t="s">
        <v>346</v>
      </c>
      <c r="H3" s="390" t="s">
        <v>347</v>
      </c>
      <c r="I3" s="390" t="s">
        <v>10</v>
      </c>
      <c r="J3" s="390" t="s">
        <v>348</v>
      </c>
      <c r="K3" s="390" t="s">
        <v>349</v>
      </c>
    </row>
    <row r="4" spans="1:11" s="391" customFormat="1" ht="15">
      <c r="A4" s="389">
        <v>1</v>
      </c>
      <c r="B4" s="389">
        <v>2</v>
      </c>
      <c r="C4" s="389">
        <v>3</v>
      </c>
      <c r="D4" s="390">
        <v>4</v>
      </c>
      <c r="E4" s="390">
        <v>5</v>
      </c>
      <c r="F4" s="390">
        <v>6</v>
      </c>
      <c r="G4" s="390">
        <v>7</v>
      </c>
      <c r="H4" s="390">
        <v>8</v>
      </c>
      <c r="I4" s="390">
        <v>9</v>
      </c>
      <c r="J4" s="390">
        <v>10</v>
      </c>
      <c r="K4" s="390">
        <v>11</v>
      </c>
    </row>
    <row r="5" spans="1:11" ht="14.25" customHeight="1">
      <c r="A5" s="591" t="s">
        <v>26</v>
      </c>
      <c r="B5" s="606" t="s">
        <v>385</v>
      </c>
      <c r="C5" s="606"/>
      <c r="D5" s="606"/>
      <c r="E5" s="606"/>
      <c r="F5" s="606"/>
      <c r="G5" s="606"/>
      <c r="H5" s="606"/>
      <c r="I5" s="606"/>
      <c r="J5" s="606"/>
      <c r="K5" s="606"/>
    </row>
    <row r="6" spans="1:11" ht="113.25" customHeight="1">
      <c r="A6" s="591"/>
      <c r="B6" s="604" t="s">
        <v>386</v>
      </c>
      <c r="C6" s="604"/>
      <c r="D6" s="604"/>
      <c r="E6" s="604"/>
      <c r="F6" s="604"/>
      <c r="G6" s="604"/>
      <c r="H6" s="604"/>
      <c r="I6" s="604"/>
      <c r="J6" s="604"/>
      <c r="K6" s="604"/>
    </row>
    <row r="7" spans="1:11" ht="15">
      <c r="A7" s="591"/>
      <c r="B7" s="417"/>
      <c r="C7" s="416">
        <v>100</v>
      </c>
      <c r="D7" s="395"/>
      <c r="E7" s="438">
        <f>PRODUCT(C7*D7)</f>
        <v>0</v>
      </c>
      <c r="F7" s="439">
        <v>0.08</v>
      </c>
      <c r="G7" s="398"/>
      <c r="H7" s="396"/>
      <c r="I7" s="396"/>
      <c r="J7" s="396"/>
      <c r="K7" s="399"/>
    </row>
    <row r="8" spans="1:11" ht="14.25" customHeight="1">
      <c r="A8" s="591" t="s">
        <v>72</v>
      </c>
      <c r="B8" s="606" t="s">
        <v>387</v>
      </c>
      <c r="C8" s="606"/>
      <c r="D8" s="606"/>
      <c r="E8" s="606"/>
      <c r="F8" s="606"/>
      <c r="G8" s="606"/>
      <c r="H8" s="606"/>
      <c r="I8" s="606"/>
      <c r="J8" s="606"/>
      <c r="K8" s="606"/>
    </row>
    <row r="9" spans="1:11" ht="115.5" customHeight="1">
      <c r="A9" s="591"/>
      <c r="B9" s="604" t="s">
        <v>388</v>
      </c>
      <c r="C9" s="604"/>
      <c r="D9" s="604"/>
      <c r="E9" s="604"/>
      <c r="F9" s="604"/>
      <c r="G9" s="604"/>
      <c r="H9" s="604"/>
      <c r="I9" s="604"/>
      <c r="J9" s="604"/>
      <c r="K9" s="604"/>
    </row>
    <row r="10" spans="1:11" ht="15">
      <c r="A10" s="591"/>
      <c r="B10" s="440"/>
      <c r="C10" s="441">
        <v>50</v>
      </c>
      <c r="D10" s="402"/>
      <c r="E10" s="442">
        <f>PRODUCT(C10*D10)</f>
        <v>0</v>
      </c>
      <c r="F10" s="443">
        <v>0.08</v>
      </c>
      <c r="G10" s="444"/>
      <c r="H10" s="405"/>
      <c r="I10" s="405"/>
      <c r="J10" s="405"/>
      <c r="K10" s="405"/>
    </row>
    <row r="11" spans="1:11" ht="15" customHeight="1">
      <c r="A11" s="596" t="s">
        <v>81</v>
      </c>
      <c r="B11" s="592" t="s">
        <v>389</v>
      </c>
      <c r="C11" s="592"/>
      <c r="D11" s="592"/>
      <c r="E11" s="592"/>
      <c r="F11" s="592"/>
      <c r="G11" s="592"/>
      <c r="H11" s="592"/>
      <c r="I11" s="592"/>
      <c r="J11" s="592"/>
      <c r="K11" s="592"/>
    </row>
    <row r="12" spans="1:11" ht="104.25" customHeight="1">
      <c r="A12" s="596"/>
      <c r="B12" s="605" t="s">
        <v>390</v>
      </c>
      <c r="C12" s="605"/>
      <c r="D12" s="605"/>
      <c r="E12" s="605"/>
      <c r="F12" s="605"/>
      <c r="G12" s="605"/>
      <c r="H12" s="605"/>
      <c r="I12" s="605"/>
      <c r="J12" s="605"/>
      <c r="K12" s="605"/>
    </row>
    <row r="13" spans="1:11" ht="15">
      <c r="A13" s="596"/>
      <c r="B13" s="393"/>
      <c r="C13" s="416">
        <v>250</v>
      </c>
      <c r="D13" s="395"/>
      <c r="E13" s="396">
        <f>PRODUCT(C13*D13)</f>
        <v>0</v>
      </c>
      <c r="F13" s="397">
        <v>0.08</v>
      </c>
      <c r="G13" s="398"/>
      <c r="H13" s="396"/>
      <c r="I13" s="396"/>
      <c r="J13" s="396"/>
      <c r="K13" s="399"/>
    </row>
    <row r="14" spans="1:11" ht="15" customHeight="1">
      <c r="A14" s="596" t="s">
        <v>88</v>
      </c>
      <c r="B14" s="595" t="s">
        <v>391</v>
      </c>
      <c r="C14" s="595"/>
      <c r="D14" s="595"/>
      <c r="E14" s="595"/>
      <c r="F14" s="595"/>
      <c r="G14" s="595"/>
      <c r="H14" s="595"/>
      <c r="I14" s="595"/>
      <c r="J14" s="595"/>
      <c r="K14" s="595"/>
    </row>
    <row r="15" spans="1:11" ht="93.75" customHeight="1">
      <c r="A15" s="596"/>
      <c r="B15" s="605" t="s">
        <v>392</v>
      </c>
      <c r="C15" s="605"/>
      <c r="D15" s="605"/>
      <c r="E15" s="605"/>
      <c r="F15" s="605"/>
      <c r="G15" s="605"/>
      <c r="H15" s="605"/>
      <c r="I15" s="605"/>
      <c r="J15" s="605"/>
      <c r="K15" s="605"/>
    </row>
    <row r="16" spans="1:11" ht="15">
      <c r="A16" s="596"/>
      <c r="B16" s="393"/>
      <c r="C16" s="392">
        <v>40</v>
      </c>
      <c r="D16" s="395"/>
      <c r="E16" s="396">
        <f>PRODUCT(C16*D16)</f>
        <v>0</v>
      </c>
      <c r="F16" s="397">
        <v>0.08</v>
      </c>
      <c r="G16" s="398"/>
      <c r="H16" s="396"/>
      <c r="I16" s="396"/>
      <c r="J16" s="396"/>
      <c r="K16" s="399"/>
    </row>
    <row r="17" spans="1:11" ht="15" customHeight="1">
      <c r="A17" s="596" t="s">
        <v>116</v>
      </c>
      <c r="B17" s="603" t="s">
        <v>393</v>
      </c>
      <c r="C17" s="603"/>
      <c r="D17" s="603"/>
      <c r="E17" s="603"/>
      <c r="F17" s="603"/>
      <c r="G17" s="603"/>
      <c r="H17" s="603"/>
      <c r="I17" s="603"/>
      <c r="J17" s="603"/>
      <c r="K17" s="603"/>
    </row>
    <row r="18" spans="1:11" ht="123" customHeight="1">
      <c r="A18" s="596"/>
      <c r="B18" s="604" t="s">
        <v>394</v>
      </c>
      <c r="C18" s="604"/>
      <c r="D18" s="604"/>
      <c r="E18" s="604"/>
      <c r="F18" s="604"/>
      <c r="G18" s="604"/>
      <c r="H18" s="604"/>
      <c r="I18" s="604"/>
      <c r="J18" s="604"/>
      <c r="K18" s="604"/>
    </row>
    <row r="19" spans="1:11" ht="15">
      <c r="A19" s="596"/>
      <c r="B19" s="393"/>
      <c r="C19" s="394">
        <v>40</v>
      </c>
      <c r="D19" s="395"/>
      <c r="E19" s="396">
        <f>PRODUCT(C19*D19)</f>
        <v>0</v>
      </c>
      <c r="F19" s="397">
        <v>0.08</v>
      </c>
      <c r="G19" s="398"/>
      <c r="H19" s="396"/>
      <c r="I19" s="396"/>
      <c r="J19" s="396"/>
      <c r="K19" s="399"/>
    </row>
    <row r="20" spans="1:8" ht="15">
      <c r="A20" s="594" t="s">
        <v>339</v>
      </c>
      <c r="B20" s="594"/>
      <c r="C20" s="594"/>
      <c r="D20" s="594"/>
      <c r="E20" s="406">
        <f>SUM(E5:E19)</f>
        <v>0</v>
      </c>
      <c r="F20" s="407"/>
      <c r="G20" s="445"/>
      <c r="H20" s="405"/>
    </row>
    <row r="21" ht="14.25">
      <c r="G21" s="446"/>
    </row>
    <row r="22" spans="2:11" ht="14.25">
      <c r="B22" s="42" t="s">
        <v>23</v>
      </c>
      <c r="G22" s="410"/>
      <c r="H22" s="410"/>
      <c r="I22" s="410"/>
      <c r="J22" s="410"/>
      <c r="K22" s="410"/>
    </row>
    <row r="23" spans="2:6" ht="14.25">
      <c r="B23" s="256" t="s">
        <v>24</v>
      </c>
      <c r="C23" s="427"/>
      <c r="D23" s="428"/>
      <c r="E23" s="428"/>
      <c r="F23" s="428"/>
    </row>
    <row r="24" spans="2:6" ht="14.25">
      <c r="B24" s="410"/>
      <c r="C24" s="427"/>
      <c r="D24" s="428"/>
      <c r="E24" s="428"/>
      <c r="F24" s="428"/>
    </row>
    <row r="25" spans="2:6" ht="14.25">
      <c r="B25" s="426" t="s">
        <v>395</v>
      </c>
      <c r="C25" s="427"/>
      <c r="D25" s="428"/>
      <c r="E25" s="428"/>
      <c r="F25" s="428"/>
    </row>
    <row r="26" spans="2:6" ht="14.25">
      <c r="B26" s="436" t="s">
        <v>396</v>
      </c>
      <c r="C26" s="447" t="s">
        <v>397</v>
      </c>
      <c r="D26" s="448"/>
      <c r="E26" s="428"/>
      <c r="F26" s="428"/>
    </row>
    <row r="27" spans="2:4" ht="14.25">
      <c r="B27" s="436" t="s">
        <v>398</v>
      </c>
      <c r="C27" s="447" t="s">
        <v>397</v>
      </c>
      <c r="D27" s="448"/>
    </row>
    <row r="28" spans="2:4" ht="14.25">
      <c r="B28" s="426" t="s">
        <v>378</v>
      </c>
      <c r="C28" s="427"/>
      <c r="D28" s="410"/>
    </row>
    <row r="29" spans="2:4" ht="14.25">
      <c r="B29" s="436" t="s">
        <v>399</v>
      </c>
      <c r="C29" s="447" t="s">
        <v>373</v>
      </c>
      <c r="D29" s="405"/>
    </row>
    <row r="30" spans="2:3" ht="14.25">
      <c r="B30" s="426" t="s">
        <v>400</v>
      </c>
      <c r="C30" s="427"/>
    </row>
    <row r="31" spans="2:4" ht="14.25">
      <c r="B31" s="436" t="s">
        <v>401</v>
      </c>
      <c r="C31" s="435" t="s">
        <v>397</v>
      </c>
      <c r="D31" s="405"/>
    </row>
    <row r="32" spans="2:4" ht="14.25">
      <c r="B32" s="449" t="s">
        <v>402</v>
      </c>
      <c r="C32" s="435" t="s">
        <v>397</v>
      </c>
      <c r="D32" s="405"/>
    </row>
    <row r="33" spans="2:3" ht="14.25">
      <c r="B33" s="426" t="s">
        <v>403</v>
      </c>
      <c r="C33" s="427"/>
    </row>
    <row r="34" spans="2:4" ht="14.25">
      <c r="B34" s="436" t="s">
        <v>404</v>
      </c>
      <c r="C34" s="447" t="s">
        <v>405</v>
      </c>
      <c r="D34" s="405"/>
    </row>
    <row r="35" spans="2:4" ht="14.25">
      <c r="B35" s="450" t="s">
        <v>406</v>
      </c>
      <c r="C35" s="450" t="s">
        <v>405</v>
      </c>
      <c r="D35" s="405"/>
    </row>
  </sheetData>
  <sheetProtection selectLockedCells="1" selectUnlockedCells="1"/>
  <mergeCells count="16">
    <mergeCell ref="A5:A7"/>
    <mergeCell ref="B5:K5"/>
    <mergeCell ref="B6:K6"/>
    <mergeCell ref="A8:A10"/>
    <mergeCell ref="B8:K8"/>
    <mergeCell ref="B9:K9"/>
    <mergeCell ref="A17:A19"/>
    <mergeCell ref="B17:K17"/>
    <mergeCell ref="B18:K18"/>
    <mergeCell ref="A20:D20"/>
    <mergeCell ref="A11:A13"/>
    <mergeCell ref="B11:K11"/>
    <mergeCell ref="B12:K12"/>
    <mergeCell ref="A14:A16"/>
    <mergeCell ref="B14:K14"/>
    <mergeCell ref="B15:K15"/>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32.xml><?xml version="1.0" encoding="utf-8"?>
<worksheet xmlns="http://schemas.openxmlformats.org/spreadsheetml/2006/main" xmlns:r="http://schemas.openxmlformats.org/officeDocument/2006/relationships">
  <sheetPr>
    <tabColor indexed="40"/>
    <pageSetUpPr fitToPage="1"/>
  </sheetPr>
  <dimension ref="A1:BL31"/>
  <sheetViews>
    <sheetView zoomScalePageLayoutView="0" workbookViewId="0" topLeftCell="A1">
      <selection activeCell="D16" sqref="D16"/>
    </sheetView>
  </sheetViews>
  <sheetFormatPr defaultColWidth="9.140625" defaultRowHeight="12.75"/>
  <cols>
    <col min="1" max="1" width="4.00390625" style="385" customWidth="1"/>
    <col min="2" max="2" width="30.00390625" style="385" customWidth="1"/>
    <col min="3" max="4" width="10.421875" style="385" customWidth="1"/>
    <col min="5" max="5" width="11.28125" style="385" customWidth="1"/>
    <col min="6" max="6" width="10.421875" style="385" customWidth="1"/>
    <col min="7" max="10" width="9.140625" style="385" customWidth="1"/>
    <col min="11" max="11" width="20.7109375" style="385" customWidth="1"/>
    <col min="12" max="64" width="9.140625" style="385" customWidth="1"/>
  </cols>
  <sheetData>
    <row r="1" spans="1:11" ht="15">
      <c r="A1" s="437"/>
      <c r="B1" s="387" t="s">
        <v>407</v>
      </c>
      <c r="C1" s="437"/>
      <c r="D1" s="437"/>
      <c r="E1" s="437"/>
      <c r="F1" s="437"/>
      <c r="G1" s="437"/>
      <c r="H1" s="437"/>
      <c r="I1" s="388"/>
      <c r="J1" s="388"/>
      <c r="K1" s="388"/>
    </row>
    <row r="2" spans="1:11" ht="15">
      <c r="A2" s="437"/>
      <c r="B2" s="451"/>
      <c r="C2" s="437"/>
      <c r="D2" s="437"/>
      <c r="E2" s="437"/>
      <c r="F2" s="437"/>
      <c r="G2" s="386"/>
      <c r="H2" s="386"/>
      <c r="I2" s="386"/>
      <c r="J2" s="386"/>
      <c r="K2" s="386"/>
    </row>
    <row r="3" spans="1:64" ht="45">
      <c r="A3" s="389" t="s">
        <v>341</v>
      </c>
      <c r="B3" s="389" t="s">
        <v>342</v>
      </c>
      <c r="C3" s="389" t="s">
        <v>343</v>
      </c>
      <c r="D3" s="390" t="s">
        <v>344</v>
      </c>
      <c r="E3" s="390" t="s">
        <v>345</v>
      </c>
      <c r="F3" s="390" t="s">
        <v>7</v>
      </c>
      <c r="G3" s="390" t="s">
        <v>346</v>
      </c>
      <c r="H3" s="390" t="s">
        <v>347</v>
      </c>
      <c r="I3" s="390" t="s">
        <v>10</v>
      </c>
      <c r="J3" s="390" t="s">
        <v>348</v>
      </c>
      <c r="K3" s="390" t="s">
        <v>349</v>
      </c>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row>
    <row r="4" spans="1:64" ht="15">
      <c r="A4" s="389">
        <v>1</v>
      </c>
      <c r="B4" s="389">
        <v>2</v>
      </c>
      <c r="C4" s="389">
        <v>3</v>
      </c>
      <c r="D4" s="390">
        <v>4</v>
      </c>
      <c r="E4" s="390">
        <v>5</v>
      </c>
      <c r="F4" s="390">
        <v>6</v>
      </c>
      <c r="G4" s="390">
        <v>7</v>
      </c>
      <c r="H4" s="390">
        <v>8</v>
      </c>
      <c r="I4" s="390">
        <v>9</v>
      </c>
      <c r="J4" s="390">
        <v>10</v>
      </c>
      <c r="K4" s="390">
        <v>11</v>
      </c>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row>
    <row r="5" spans="1:64" ht="15" customHeight="1">
      <c r="A5" s="596" t="s">
        <v>26</v>
      </c>
      <c r="B5" s="595" t="s">
        <v>408</v>
      </c>
      <c r="C5" s="595"/>
      <c r="D5" s="595"/>
      <c r="E5" s="595"/>
      <c r="F5" s="595"/>
      <c r="G5" s="595"/>
      <c r="H5" s="595"/>
      <c r="I5" s="595"/>
      <c r="J5" s="595"/>
      <c r="K5" s="595"/>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row>
    <row r="6" spans="1:11" ht="157.5" customHeight="1">
      <c r="A6" s="596"/>
      <c r="B6" s="605" t="s">
        <v>409</v>
      </c>
      <c r="C6" s="605"/>
      <c r="D6" s="605"/>
      <c r="E6" s="605"/>
      <c r="F6" s="605"/>
      <c r="G6" s="605"/>
      <c r="H6" s="605"/>
      <c r="I6" s="605"/>
      <c r="J6" s="605"/>
      <c r="K6" s="605"/>
    </row>
    <row r="7" spans="1:11" ht="15">
      <c r="A7" s="596"/>
      <c r="B7" s="400"/>
      <c r="C7" s="401">
        <v>40</v>
      </c>
      <c r="D7" s="452"/>
      <c r="E7" s="453">
        <f>PRODUCT(C7*D7)</f>
        <v>0</v>
      </c>
      <c r="F7" s="454">
        <v>0.08</v>
      </c>
      <c r="G7" s="455"/>
      <c r="H7" s="405"/>
      <c r="I7" s="405"/>
      <c r="J7" s="405"/>
      <c r="K7" s="405"/>
    </row>
    <row r="8" spans="1:11" ht="14.25" customHeight="1">
      <c r="A8" s="591" t="s">
        <v>72</v>
      </c>
      <c r="B8" s="602" t="s">
        <v>410</v>
      </c>
      <c r="C8" s="602"/>
      <c r="D8" s="602"/>
      <c r="E8" s="602"/>
      <c r="F8" s="602"/>
      <c r="G8" s="602"/>
      <c r="H8" s="602"/>
      <c r="I8" s="602"/>
      <c r="J8" s="602"/>
      <c r="K8" s="602"/>
    </row>
    <row r="9" spans="1:11" ht="110.25" customHeight="1">
      <c r="A9" s="591"/>
      <c r="B9" s="593" t="s">
        <v>411</v>
      </c>
      <c r="C9" s="593"/>
      <c r="D9" s="593"/>
      <c r="E9" s="593"/>
      <c r="F9" s="593"/>
      <c r="G9" s="593"/>
      <c r="H9" s="593"/>
      <c r="I9" s="593"/>
      <c r="J9" s="593"/>
      <c r="K9" s="593"/>
    </row>
    <row r="10" spans="1:11" ht="15">
      <c r="A10" s="591"/>
      <c r="B10" s="393"/>
      <c r="C10" s="392">
        <v>750</v>
      </c>
      <c r="D10" s="456"/>
      <c r="E10" s="413">
        <f>PRODUCT(C10*D10)</f>
        <v>0</v>
      </c>
      <c r="F10" s="414">
        <v>0.08</v>
      </c>
      <c r="G10" s="398"/>
      <c r="H10" s="396"/>
      <c r="I10" s="396"/>
      <c r="J10" s="396"/>
      <c r="K10" s="399"/>
    </row>
    <row r="11" spans="1:11" ht="15">
      <c r="A11" s="591" t="s">
        <v>81</v>
      </c>
      <c r="B11" s="598" t="s">
        <v>412</v>
      </c>
      <c r="C11" s="598"/>
      <c r="D11" s="598"/>
      <c r="E11" s="598"/>
      <c r="F11" s="598"/>
      <c r="G11" s="598"/>
      <c r="H11" s="598"/>
      <c r="I11" s="598"/>
      <c r="J11" s="598"/>
      <c r="K11" s="598"/>
    </row>
    <row r="12" spans="1:11" ht="69.75" customHeight="1">
      <c r="A12" s="591"/>
      <c r="B12" s="607" t="s">
        <v>413</v>
      </c>
      <c r="C12" s="607"/>
      <c r="D12" s="607"/>
      <c r="E12" s="607"/>
      <c r="F12" s="607"/>
      <c r="G12" s="607"/>
      <c r="H12" s="607"/>
      <c r="I12" s="607"/>
      <c r="J12" s="607"/>
      <c r="K12" s="607"/>
    </row>
    <row r="13" spans="1:11" ht="15">
      <c r="A13" s="591"/>
      <c r="B13" s="393"/>
      <c r="C13" s="416">
        <v>45</v>
      </c>
      <c r="D13" s="395"/>
      <c r="E13" s="396">
        <f>PRODUCT(C13*D13)</f>
        <v>0</v>
      </c>
      <c r="F13" s="397">
        <v>0.08</v>
      </c>
      <c r="G13" s="398"/>
      <c r="H13" s="396"/>
      <c r="I13" s="396"/>
      <c r="J13" s="396"/>
      <c r="K13" s="399"/>
    </row>
    <row r="14" spans="1:11" ht="15" customHeight="1">
      <c r="A14" s="596" t="s">
        <v>88</v>
      </c>
      <c r="B14" s="595" t="s">
        <v>414</v>
      </c>
      <c r="C14" s="595"/>
      <c r="D14" s="595"/>
      <c r="E14" s="595"/>
      <c r="F14" s="595"/>
      <c r="G14" s="595"/>
      <c r="H14" s="595"/>
      <c r="I14" s="595"/>
      <c r="J14" s="595"/>
      <c r="K14" s="595"/>
    </row>
    <row r="15" spans="1:11" ht="41.25" customHeight="1">
      <c r="A15" s="596"/>
      <c r="B15" s="599" t="s">
        <v>415</v>
      </c>
      <c r="C15" s="599"/>
      <c r="D15" s="599"/>
      <c r="E15" s="599"/>
      <c r="F15" s="599"/>
      <c r="G15" s="599"/>
      <c r="H15" s="599"/>
      <c r="I15" s="599"/>
      <c r="J15" s="599"/>
      <c r="K15" s="599"/>
    </row>
    <row r="16" spans="1:11" ht="15">
      <c r="A16" s="596"/>
      <c r="B16" s="457"/>
      <c r="C16" s="392">
        <v>8</v>
      </c>
      <c r="D16" s="412"/>
      <c r="E16" s="413">
        <f>PRODUCT(C16*D16)</f>
        <v>0</v>
      </c>
      <c r="F16" s="414">
        <v>0.08</v>
      </c>
      <c r="G16" s="398"/>
      <c r="H16" s="396"/>
      <c r="I16" s="396"/>
      <c r="J16" s="396"/>
      <c r="K16" s="399"/>
    </row>
    <row r="17" spans="1:64" ht="15">
      <c r="A17" s="594" t="s">
        <v>339</v>
      </c>
      <c r="B17" s="594"/>
      <c r="C17" s="594"/>
      <c r="D17" s="594"/>
      <c r="E17" s="458">
        <f>SUM(E7:E16)</f>
        <v>0</v>
      </c>
      <c r="F17" s="459"/>
      <c r="G17" s="460"/>
      <c r="H17" s="46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row>
    <row r="19" spans="2:7" ht="14.25">
      <c r="B19" s="42" t="s">
        <v>23</v>
      </c>
      <c r="C19" s="427"/>
      <c r="D19" s="428"/>
      <c r="E19" s="428"/>
      <c r="F19" s="428"/>
      <c r="G19" s="446"/>
    </row>
    <row r="20" spans="2:11" ht="14.25">
      <c r="B20" s="256" t="s">
        <v>24</v>
      </c>
      <c r="E20" s="428"/>
      <c r="F20" s="428"/>
      <c r="G20" s="410"/>
      <c r="H20" s="410"/>
      <c r="I20" s="410"/>
      <c r="J20" s="410"/>
      <c r="K20" s="410"/>
    </row>
    <row r="21" spans="1:6" ht="14.25">
      <c r="A21" s="391"/>
      <c r="E21" s="462"/>
      <c r="F21" s="462"/>
    </row>
    <row r="23" spans="2:4" ht="14.25">
      <c r="B23" s="426" t="s">
        <v>371</v>
      </c>
      <c r="D23" s="434"/>
    </row>
    <row r="24" spans="2:4" ht="14.25">
      <c r="B24" s="436" t="s">
        <v>416</v>
      </c>
      <c r="C24" s="435" t="s">
        <v>397</v>
      </c>
      <c r="D24" s="405"/>
    </row>
    <row r="25" spans="2:4" ht="14.25">
      <c r="B25" s="449" t="s">
        <v>417</v>
      </c>
      <c r="C25" s="435" t="s">
        <v>397</v>
      </c>
      <c r="D25" s="405"/>
    </row>
    <row r="26" spans="2:3" ht="14.25">
      <c r="B26" s="426" t="s">
        <v>376</v>
      </c>
      <c r="C26" s="427"/>
    </row>
    <row r="27" spans="2:4" ht="14.25">
      <c r="B27" s="436" t="s">
        <v>418</v>
      </c>
      <c r="C27" s="435" t="s">
        <v>373</v>
      </c>
      <c r="D27" s="405"/>
    </row>
    <row r="28" spans="2:3" ht="14.25">
      <c r="B28" s="426" t="s">
        <v>378</v>
      </c>
      <c r="C28" s="427"/>
    </row>
    <row r="29" spans="1:7" ht="14.25">
      <c r="A29" s="391"/>
      <c r="B29" s="450" t="s">
        <v>374</v>
      </c>
      <c r="C29" s="463" t="s">
        <v>380</v>
      </c>
      <c r="D29" s="405"/>
      <c r="E29" s="462"/>
      <c r="F29" s="462"/>
      <c r="G29" s="446"/>
    </row>
    <row r="30" ht="14.25">
      <c r="B30" s="426" t="s">
        <v>400</v>
      </c>
    </row>
    <row r="31" spans="2:4" ht="14.25">
      <c r="B31" s="436" t="s">
        <v>35</v>
      </c>
      <c r="C31" s="435" t="s">
        <v>405</v>
      </c>
      <c r="D31" s="463"/>
    </row>
  </sheetData>
  <sheetProtection selectLockedCells="1" selectUnlockedCells="1"/>
  <mergeCells count="13">
    <mergeCell ref="A5:A7"/>
    <mergeCell ref="B5:K5"/>
    <mergeCell ref="B6:K6"/>
    <mergeCell ref="A8:A10"/>
    <mergeCell ref="B8:K8"/>
    <mergeCell ref="B9:K9"/>
    <mergeCell ref="A17:D17"/>
    <mergeCell ref="A11:A13"/>
    <mergeCell ref="B11:K11"/>
    <mergeCell ref="B12:K12"/>
    <mergeCell ref="A14:A16"/>
    <mergeCell ref="B14:K14"/>
    <mergeCell ref="B15:K15"/>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4" r:id="rId1"/>
</worksheet>
</file>

<file path=xl/worksheets/sheet33.xml><?xml version="1.0" encoding="utf-8"?>
<worksheet xmlns="http://schemas.openxmlformats.org/spreadsheetml/2006/main" xmlns:r="http://schemas.openxmlformats.org/officeDocument/2006/relationships">
  <sheetPr>
    <tabColor indexed="40"/>
    <pageSetUpPr fitToPage="1"/>
  </sheetPr>
  <dimension ref="A1:BL26"/>
  <sheetViews>
    <sheetView zoomScalePageLayoutView="0" workbookViewId="0" topLeftCell="A1">
      <selection activeCell="D13" sqref="D13"/>
    </sheetView>
  </sheetViews>
  <sheetFormatPr defaultColWidth="9.140625" defaultRowHeight="12.75"/>
  <cols>
    <col min="1" max="1" width="4.00390625" style="385" customWidth="1"/>
    <col min="2" max="2" width="29.140625" style="385" customWidth="1"/>
    <col min="3" max="4" width="10.421875" style="385" customWidth="1"/>
    <col min="5" max="5" width="11.28125" style="385" customWidth="1"/>
    <col min="6" max="6" width="10.421875" style="385" customWidth="1"/>
    <col min="7" max="10" width="9.140625" style="385" customWidth="1"/>
    <col min="11" max="11" width="20.7109375" style="385" customWidth="1"/>
    <col min="12" max="64" width="9.140625" style="385" customWidth="1"/>
  </cols>
  <sheetData>
    <row r="1" spans="1:11" ht="15">
      <c r="A1" s="437"/>
      <c r="B1" s="387" t="s">
        <v>419</v>
      </c>
      <c r="C1" s="437"/>
      <c r="D1" s="437"/>
      <c r="E1" s="437"/>
      <c r="F1" s="437"/>
      <c r="G1" s="437"/>
      <c r="H1" s="437"/>
      <c r="I1" s="388"/>
      <c r="J1" s="388"/>
      <c r="K1" s="388"/>
    </row>
    <row r="2" spans="1:11" ht="15">
      <c r="A2" s="437"/>
      <c r="B2" s="451"/>
      <c r="C2" s="437"/>
      <c r="D2" s="437"/>
      <c r="E2" s="437"/>
      <c r="F2" s="437"/>
      <c r="G2" s="386"/>
      <c r="H2" s="386"/>
      <c r="I2" s="386"/>
      <c r="J2" s="386"/>
      <c r="K2" s="386"/>
    </row>
    <row r="3" spans="1:64" ht="45">
      <c r="A3" s="389" t="s">
        <v>341</v>
      </c>
      <c r="B3" s="389" t="s">
        <v>342</v>
      </c>
      <c r="C3" s="389" t="s">
        <v>343</v>
      </c>
      <c r="D3" s="390" t="s">
        <v>344</v>
      </c>
      <c r="E3" s="390" t="s">
        <v>345</v>
      </c>
      <c r="F3" s="390" t="s">
        <v>7</v>
      </c>
      <c r="G3" s="390" t="s">
        <v>346</v>
      </c>
      <c r="H3" s="390" t="s">
        <v>347</v>
      </c>
      <c r="I3" s="390" t="s">
        <v>10</v>
      </c>
      <c r="J3" s="390" t="s">
        <v>348</v>
      </c>
      <c r="K3" s="390" t="s">
        <v>349</v>
      </c>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row>
    <row r="4" spans="1:64" ht="15">
      <c r="A4" s="389">
        <v>1</v>
      </c>
      <c r="B4" s="389">
        <v>2</v>
      </c>
      <c r="C4" s="389">
        <v>3</v>
      </c>
      <c r="D4" s="390">
        <v>4</v>
      </c>
      <c r="E4" s="390">
        <v>5</v>
      </c>
      <c r="F4" s="390">
        <v>6</v>
      </c>
      <c r="G4" s="390">
        <v>7</v>
      </c>
      <c r="H4" s="390">
        <v>8</v>
      </c>
      <c r="I4" s="390">
        <v>9</v>
      </c>
      <c r="J4" s="390">
        <v>10</v>
      </c>
      <c r="K4" s="390">
        <v>11</v>
      </c>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row>
    <row r="5" spans="1:64" ht="15" customHeight="1">
      <c r="A5" s="591" t="s">
        <v>26</v>
      </c>
      <c r="B5" s="609" t="s">
        <v>420</v>
      </c>
      <c r="C5" s="609"/>
      <c r="D5" s="609"/>
      <c r="E5" s="609"/>
      <c r="F5" s="609"/>
      <c r="G5" s="609"/>
      <c r="H5" s="609"/>
      <c r="I5" s="609"/>
      <c r="J5" s="609"/>
      <c r="K5" s="609"/>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row>
    <row r="6" spans="1:11" ht="81.75" customHeight="1">
      <c r="A6" s="591"/>
      <c r="B6" s="599" t="s">
        <v>421</v>
      </c>
      <c r="C6" s="599"/>
      <c r="D6" s="599"/>
      <c r="E6" s="599"/>
      <c r="F6" s="599"/>
      <c r="G6" s="599"/>
      <c r="H6" s="599"/>
      <c r="I6" s="599"/>
      <c r="J6" s="599"/>
      <c r="K6" s="599"/>
    </row>
    <row r="7" spans="1:11" ht="15">
      <c r="A7" s="591"/>
      <c r="B7" s="393"/>
      <c r="C7" s="392">
        <v>390</v>
      </c>
      <c r="D7" s="456"/>
      <c r="E7" s="413">
        <f>PRODUCT(C7*D7)</f>
        <v>0</v>
      </c>
      <c r="F7" s="414">
        <v>0.08</v>
      </c>
      <c r="G7" s="398"/>
      <c r="H7" s="396"/>
      <c r="I7" s="396"/>
      <c r="J7" s="396"/>
      <c r="K7" s="399"/>
    </row>
    <row r="8" spans="1:11" ht="15" customHeight="1">
      <c r="A8" s="596" t="s">
        <v>72</v>
      </c>
      <c r="B8" s="595" t="s">
        <v>422</v>
      </c>
      <c r="C8" s="595"/>
      <c r="D8" s="595"/>
      <c r="E8" s="595"/>
      <c r="F8" s="595"/>
      <c r="G8" s="595"/>
      <c r="H8" s="595"/>
      <c r="I8" s="595"/>
      <c r="J8" s="595"/>
      <c r="K8" s="595"/>
    </row>
    <row r="9" spans="1:11" ht="132.75" customHeight="1">
      <c r="A9" s="596"/>
      <c r="B9" s="605" t="s">
        <v>423</v>
      </c>
      <c r="C9" s="605"/>
      <c r="D9" s="605"/>
      <c r="E9" s="605"/>
      <c r="F9" s="605"/>
      <c r="G9" s="605"/>
      <c r="H9" s="605"/>
      <c r="I9" s="605"/>
      <c r="J9" s="605"/>
      <c r="K9" s="605"/>
    </row>
    <row r="10" spans="1:11" ht="15">
      <c r="A10" s="596"/>
      <c r="B10" s="464"/>
      <c r="C10" s="441">
        <v>500</v>
      </c>
      <c r="D10" s="402"/>
      <c r="E10" s="403">
        <f>PRODUCT(C10*D10)</f>
        <v>0</v>
      </c>
      <c r="F10" s="404">
        <v>0.08</v>
      </c>
      <c r="G10" s="398"/>
      <c r="H10" s="396"/>
      <c r="I10" s="396"/>
      <c r="J10" s="396"/>
      <c r="K10" s="399"/>
    </row>
    <row r="11" spans="1:11" ht="15" customHeight="1">
      <c r="A11" s="591" t="s">
        <v>81</v>
      </c>
      <c r="B11" s="608" t="s">
        <v>424</v>
      </c>
      <c r="C11" s="608"/>
      <c r="D11" s="608"/>
      <c r="E11" s="608"/>
      <c r="F11" s="608"/>
      <c r="G11" s="608"/>
      <c r="H11" s="608"/>
      <c r="I11" s="608"/>
      <c r="J11" s="608"/>
      <c r="K11" s="608"/>
    </row>
    <row r="12" spans="1:11" ht="118.5" customHeight="1">
      <c r="A12" s="591"/>
      <c r="B12" s="605" t="s">
        <v>425</v>
      </c>
      <c r="C12" s="605"/>
      <c r="D12" s="605"/>
      <c r="E12" s="605"/>
      <c r="F12" s="605"/>
      <c r="G12" s="605"/>
      <c r="H12" s="605"/>
      <c r="I12" s="605"/>
      <c r="J12" s="605"/>
      <c r="K12" s="605"/>
    </row>
    <row r="13" spans="1:11" ht="15">
      <c r="A13" s="591"/>
      <c r="B13" s="400"/>
      <c r="C13" s="401">
        <v>120</v>
      </c>
      <c r="D13" s="452"/>
      <c r="E13" s="453">
        <f>PRODUCT(C13*D13)</f>
        <v>0</v>
      </c>
      <c r="F13" s="454">
        <v>0.08</v>
      </c>
      <c r="G13" s="398"/>
      <c r="H13" s="396"/>
      <c r="I13" s="396"/>
      <c r="J13" s="396"/>
      <c r="K13" s="399"/>
    </row>
    <row r="14" spans="1:11" ht="15">
      <c r="A14" s="594" t="s">
        <v>339</v>
      </c>
      <c r="B14" s="594"/>
      <c r="C14" s="594"/>
      <c r="D14" s="594"/>
      <c r="E14" s="406">
        <f>SUM(E5:E13)</f>
        <v>0</v>
      </c>
      <c r="F14" s="459"/>
      <c r="G14" s="406"/>
      <c r="H14" s="406"/>
      <c r="I14" s="422"/>
      <c r="J14" s="422"/>
      <c r="K14" s="386"/>
    </row>
    <row r="16" ht="14.25">
      <c r="B16" s="42" t="s">
        <v>23</v>
      </c>
    </row>
    <row r="17" spans="2:7" ht="15.75" customHeight="1">
      <c r="B17" s="256" t="s">
        <v>24</v>
      </c>
      <c r="C17" s="424"/>
      <c r="D17" s="424"/>
      <c r="E17" s="424"/>
      <c r="F17" s="424"/>
      <c r="G17" s="424"/>
    </row>
    <row r="18" spans="2:3" ht="14.25">
      <c r="B18" s="410"/>
      <c r="C18" s="427"/>
    </row>
    <row r="19" spans="1:6" ht="14.25">
      <c r="A19" s="391"/>
      <c r="B19" s="433" t="s">
        <v>371</v>
      </c>
      <c r="C19" s="434"/>
      <c r="E19" s="428"/>
      <c r="F19" s="428"/>
    </row>
    <row r="20" spans="1:6" ht="14.25">
      <c r="A20" s="391"/>
      <c r="B20" s="436" t="s">
        <v>426</v>
      </c>
      <c r="C20" s="435" t="s">
        <v>373</v>
      </c>
      <c r="D20" s="463"/>
      <c r="E20" s="428"/>
      <c r="F20" s="428"/>
    </row>
    <row r="21" spans="1:4" ht="14.25">
      <c r="A21" s="391"/>
      <c r="B21" s="433" t="s">
        <v>376</v>
      </c>
      <c r="C21" s="434"/>
      <c r="D21" s="391"/>
    </row>
    <row r="22" spans="2:4" ht="14.25">
      <c r="B22" s="436" t="s">
        <v>427</v>
      </c>
      <c r="C22" s="435" t="s">
        <v>380</v>
      </c>
      <c r="D22" s="405"/>
    </row>
    <row r="23" spans="2:4" ht="14.25">
      <c r="B23" s="449" t="s">
        <v>428</v>
      </c>
      <c r="C23" s="435" t="s">
        <v>380</v>
      </c>
      <c r="D23" s="405"/>
    </row>
    <row r="24" spans="2:3" ht="14.25">
      <c r="B24" s="426" t="s">
        <v>378</v>
      </c>
      <c r="C24" s="427"/>
    </row>
    <row r="25" spans="2:4" ht="14.25">
      <c r="B25" s="436" t="s">
        <v>429</v>
      </c>
      <c r="C25" s="435" t="s">
        <v>405</v>
      </c>
      <c r="D25" s="405"/>
    </row>
    <row r="26" spans="2:4" ht="14.25">
      <c r="B26" s="449" t="s">
        <v>430</v>
      </c>
      <c r="C26" s="435" t="s">
        <v>405</v>
      </c>
      <c r="D26" s="405"/>
    </row>
  </sheetData>
  <sheetProtection selectLockedCells="1" selectUnlockedCells="1"/>
  <mergeCells count="10">
    <mergeCell ref="A11:A13"/>
    <mergeCell ref="B11:K11"/>
    <mergeCell ref="B12:K12"/>
    <mergeCell ref="A14:D14"/>
    <mergeCell ref="A5:A7"/>
    <mergeCell ref="B5:K5"/>
    <mergeCell ref="B6:K6"/>
    <mergeCell ref="A8:A10"/>
    <mergeCell ref="B8:K8"/>
    <mergeCell ref="B9:K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1" r:id="rId1"/>
</worksheet>
</file>

<file path=xl/worksheets/sheet34.xml><?xml version="1.0" encoding="utf-8"?>
<worksheet xmlns="http://schemas.openxmlformats.org/spreadsheetml/2006/main" xmlns:r="http://schemas.openxmlformats.org/officeDocument/2006/relationships">
  <sheetPr>
    <tabColor rgb="FF00B0F0"/>
    <pageSetUpPr fitToPage="1"/>
  </sheetPr>
  <dimension ref="A1:BL28"/>
  <sheetViews>
    <sheetView zoomScalePageLayoutView="0" workbookViewId="0" topLeftCell="A1">
      <selection activeCell="D15" sqref="D15"/>
    </sheetView>
  </sheetViews>
  <sheetFormatPr defaultColWidth="9.140625" defaultRowHeight="12.75"/>
  <cols>
    <col min="1" max="1" width="4.28125" style="385" customWidth="1"/>
    <col min="2" max="2" width="27.7109375" style="385" customWidth="1"/>
    <col min="3" max="3" width="9.140625" style="385" customWidth="1"/>
    <col min="4" max="4" width="11.57421875" style="385" customWidth="1"/>
    <col min="5" max="5" width="12.28125" style="385" customWidth="1"/>
    <col min="6" max="10" width="9.140625" style="385" customWidth="1"/>
    <col min="11" max="11" width="20.7109375" style="385" customWidth="1"/>
    <col min="12" max="64" width="9.140625" style="385" customWidth="1"/>
  </cols>
  <sheetData>
    <row r="1" spans="1:11" ht="15">
      <c r="A1" s="386"/>
      <c r="B1" s="387" t="s">
        <v>431</v>
      </c>
      <c r="C1" s="386"/>
      <c r="D1" s="386"/>
      <c r="E1" s="386"/>
      <c r="F1" s="386"/>
      <c r="G1" s="386"/>
      <c r="H1" s="386"/>
      <c r="J1" s="388"/>
      <c r="K1" s="388"/>
    </row>
    <row r="2" spans="1:11" ht="15">
      <c r="A2" s="386"/>
      <c r="B2" s="387"/>
      <c r="C2" s="386"/>
      <c r="D2" s="386"/>
      <c r="E2" s="386"/>
      <c r="F2" s="386"/>
      <c r="G2" s="386"/>
      <c r="H2" s="386"/>
      <c r="I2" s="386"/>
      <c r="J2" s="386"/>
      <c r="K2" s="386"/>
    </row>
    <row r="3" spans="1:64" ht="45">
      <c r="A3" s="389" t="s">
        <v>341</v>
      </c>
      <c r="B3" s="389" t="s">
        <v>342</v>
      </c>
      <c r="C3" s="389" t="s">
        <v>343</v>
      </c>
      <c r="D3" s="390" t="s">
        <v>344</v>
      </c>
      <c r="E3" s="390" t="s">
        <v>345</v>
      </c>
      <c r="F3" s="390" t="s">
        <v>7</v>
      </c>
      <c r="G3" s="390" t="s">
        <v>346</v>
      </c>
      <c r="H3" s="390" t="s">
        <v>347</v>
      </c>
      <c r="I3" s="390" t="s">
        <v>10</v>
      </c>
      <c r="J3" s="390" t="s">
        <v>348</v>
      </c>
      <c r="K3" s="390" t="s">
        <v>349</v>
      </c>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row>
    <row r="4" spans="1:64" ht="15">
      <c r="A4" s="389">
        <v>1</v>
      </c>
      <c r="B4" s="389">
        <v>2</v>
      </c>
      <c r="C4" s="389">
        <v>3</v>
      </c>
      <c r="D4" s="390">
        <v>4</v>
      </c>
      <c r="E4" s="390">
        <v>5</v>
      </c>
      <c r="F4" s="390">
        <v>6</v>
      </c>
      <c r="G4" s="390">
        <v>7</v>
      </c>
      <c r="H4" s="390">
        <v>8</v>
      </c>
      <c r="I4" s="390">
        <v>9</v>
      </c>
      <c r="J4" s="390">
        <v>10</v>
      </c>
      <c r="K4" s="390">
        <v>11</v>
      </c>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row>
    <row r="5" spans="1:11" ht="15" customHeight="1">
      <c r="A5" s="596" t="s">
        <v>26</v>
      </c>
      <c r="B5" s="603" t="s">
        <v>432</v>
      </c>
      <c r="C5" s="603"/>
      <c r="D5" s="603"/>
      <c r="E5" s="603"/>
      <c r="F5" s="603"/>
      <c r="G5" s="603"/>
      <c r="H5" s="603"/>
      <c r="I5" s="603"/>
      <c r="J5" s="603"/>
      <c r="K5" s="603"/>
    </row>
    <row r="6" spans="1:11" ht="91.5" customHeight="1">
      <c r="A6" s="596"/>
      <c r="B6" s="599" t="s">
        <v>433</v>
      </c>
      <c r="C6" s="599"/>
      <c r="D6" s="599"/>
      <c r="E6" s="599"/>
      <c r="F6" s="599"/>
      <c r="G6" s="599"/>
      <c r="H6" s="599"/>
      <c r="I6" s="599"/>
      <c r="J6" s="599"/>
      <c r="K6" s="599"/>
    </row>
    <row r="7" spans="1:11" ht="15">
      <c r="A7" s="596"/>
      <c r="B7" s="417"/>
      <c r="C7" s="392">
        <v>42</v>
      </c>
      <c r="D7" s="456"/>
      <c r="E7" s="413">
        <f>PRODUCT(C7*D7)</f>
        <v>0</v>
      </c>
      <c r="F7" s="414">
        <v>0.08</v>
      </c>
      <c r="G7" s="412"/>
      <c r="H7" s="413"/>
      <c r="I7" s="413"/>
      <c r="J7" s="413"/>
      <c r="K7" s="471"/>
    </row>
    <row r="8" spans="1:11" ht="15" customHeight="1">
      <c r="A8" s="597" t="s">
        <v>72</v>
      </c>
      <c r="B8" s="598" t="s">
        <v>434</v>
      </c>
      <c r="C8" s="598"/>
      <c r="D8" s="598"/>
      <c r="E8" s="598"/>
      <c r="F8" s="598"/>
      <c r="G8" s="598"/>
      <c r="H8" s="598"/>
      <c r="I8" s="598"/>
      <c r="J8" s="598"/>
      <c r="K8" s="598"/>
    </row>
    <row r="9" spans="1:11" ht="87.75" customHeight="1">
      <c r="A9" s="597"/>
      <c r="B9" s="604" t="s">
        <v>435</v>
      </c>
      <c r="C9" s="604"/>
      <c r="D9" s="604"/>
      <c r="E9" s="604"/>
      <c r="F9" s="604"/>
      <c r="G9" s="604"/>
      <c r="H9" s="604"/>
      <c r="I9" s="604"/>
      <c r="J9" s="604"/>
      <c r="K9" s="604"/>
    </row>
    <row r="10" spans="1:11" ht="15">
      <c r="A10" s="597"/>
      <c r="B10" s="440"/>
      <c r="C10" s="441">
        <v>10</v>
      </c>
      <c r="D10" s="465"/>
      <c r="E10" s="403">
        <f>PRODUCT(C10*D10)</f>
        <v>0</v>
      </c>
      <c r="F10" s="404">
        <v>0.08</v>
      </c>
      <c r="G10" s="455"/>
      <c r="H10" s="405"/>
      <c r="I10" s="405"/>
      <c r="J10" s="405"/>
      <c r="K10" s="405"/>
    </row>
    <row r="11" spans="1:11" ht="66" customHeight="1">
      <c r="A11" s="596" t="s">
        <v>81</v>
      </c>
      <c r="B11" s="610" t="s">
        <v>436</v>
      </c>
      <c r="C11" s="610"/>
      <c r="D11" s="610"/>
      <c r="E11" s="610"/>
      <c r="F11" s="610"/>
      <c r="G11" s="610"/>
      <c r="H11" s="610"/>
      <c r="I11" s="610"/>
      <c r="J11" s="610"/>
      <c r="K11" s="610"/>
    </row>
    <row r="12" spans="1:11" ht="15">
      <c r="A12" s="596"/>
      <c r="B12" s="400"/>
      <c r="C12" s="466">
        <v>100</v>
      </c>
      <c r="D12" s="467"/>
      <c r="E12" s="453">
        <f>PRODUCT(C12*D12)</f>
        <v>0</v>
      </c>
      <c r="F12" s="454">
        <v>0.08</v>
      </c>
      <c r="G12" s="453"/>
      <c r="H12" s="468"/>
      <c r="I12" s="405"/>
      <c r="J12" s="405"/>
      <c r="K12" s="405"/>
    </row>
    <row r="13" spans="1:11" ht="15" customHeight="1">
      <c r="A13" s="591" t="s">
        <v>88</v>
      </c>
      <c r="B13" s="595" t="s">
        <v>437</v>
      </c>
      <c r="C13" s="595"/>
      <c r="D13" s="595"/>
      <c r="E13" s="595"/>
      <c r="F13" s="595"/>
      <c r="G13" s="595"/>
      <c r="H13" s="595"/>
      <c r="I13" s="595"/>
      <c r="J13" s="595"/>
      <c r="K13" s="595"/>
    </row>
    <row r="14" spans="1:11" ht="84" customHeight="1">
      <c r="A14" s="591"/>
      <c r="B14" s="611" t="s">
        <v>438</v>
      </c>
      <c r="C14" s="611"/>
      <c r="D14" s="611"/>
      <c r="E14" s="611"/>
      <c r="F14" s="611"/>
      <c r="G14" s="611"/>
      <c r="H14" s="611"/>
      <c r="I14" s="611"/>
      <c r="J14" s="611"/>
      <c r="K14" s="611"/>
    </row>
    <row r="15" spans="1:11" ht="15">
      <c r="A15" s="591"/>
      <c r="B15" s="417"/>
      <c r="C15" s="394">
        <v>10</v>
      </c>
      <c r="D15" s="395"/>
      <c r="E15" s="396">
        <f>PRODUCT(C15*D15)</f>
        <v>0</v>
      </c>
      <c r="F15" s="397">
        <v>0.08</v>
      </c>
      <c r="G15" s="398"/>
      <c r="H15" s="396"/>
      <c r="I15" s="396"/>
      <c r="J15" s="396"/>
      <c r="K15" s="399"/>
    </row>
    <row r="16" spans="1:11" ht="15">
      <c r="A16" s="594" t="s">
        <v>339</v>
      </c>
      <c r="B16" s="594"/>
      <c r="C16" s="594"/>
      <c r="D16" s="594"/>
      <c r="E16" s="406">
        <f>SUM(E5:E15)</f>
        <v>0</v>
      </c>
      <c r="F16" s="407"/>
      <c r="G16" s="406"/>
      <c r="H16" s="405"/>
      <c r="I16" s="410"/>
      <c r="J16" s="410"/>
      <c r="K16" s="410"/>
    </row>
    <row r="17" ht="14.25">
      <c r="G17" s="446"/>
    </row>
    <row r="18" spans="2:6" ht="14.25">
      <c r="B18" s="42" t="s">
        <v>23</v>
      </c>
      <c r="C18" s="427"/>
      <c r="E18" s="428"/>
      <c r="F18" s="428"/>
    </row>
    <row r="19" spans="2:6" ht="14.25">
      <c r="B19" s="256" t="s">
        <v>24</v>
      </c>
      <c r="E19" s="428"/>
      <c r="F19" s="428"/>
    </row>
    <row r="20" spans="1:6" ht="14.25">
      <c r="A20" s="391"/>
      <c r="E20" s="462"/>
      <c r="F20" s="462"/>
    </row>
    <row r="21" spans="1:6" ht="14.25">
      <c r="A21" s="391"/>
      <c r="B21" s="426" t="s">
        <v>395</v>
      </c>
      <c r="C21" s="427"/>
      <c r="D21" s="428"/>
      <c r="E21" s="391"/>
      <c r="F21" s="391"/>
    </row>
    <row r="22" spans="2:4" ht="14.25">
      <c r="B22" s="436" t="s">
        <v>427</v>
      </c>
      <c r="C22" s="435" t="s">
        <v>405</v>
      </c>
      <c r="D22" s="463"/>
    </row>
    <row r="23" spans="2:4" ht="14.25">
      <c r="B23" s="436" t="s">
        <v>439</v>
      </c>
      <c r="C23" s="435" t="s">
        <v>405</v>
      </c>
      <c r="D23" s="463"/>
    </row>
    <row r="24" spans="2:4" ht="14.25">
      <c r="B24" s="426" t="s">
        <v>378</v>
      </c>
      <c r="C24" s="427"/>
      <c r="D24" s="428"/>
    </row>
    <row r="25" spans="2:4" ht="14.25">
      <c r="B25" s="436" t="s">
        <v>440</v>
      </c>
      <c r="C25" s="435" t="s">
        <v>397</v>
      </c>
      <c r="D25" s="463"/>
    </row>
    <row r="26" spans="2:4" ht="14.25">
      <c r="B26" s="449" t="s">
        <v>441</v>
      </c>
      <c r="C26" s="435" t="s">
        <v>397</v>
      </c>
      <c r="D26" s="463"/>
    </row>
    <row r="27" spans="2:4" ht="14.25">
      <c r="B27" s="426" t="s">
        <v>400</v>
      </c>
      <c r="C27" s="427"/>
      <c r="D27" s="428"/>
    </row>
    <row r="28" spans="2:4" ht="14.25">
      <c r="B28" s="436" t="s">
        <v>442</v>
      </c>
      <c r="C28" s="435" t="s">
        <v>405</v>
      </c>
      <c r="D28" s="463"/>
    </row>
  </sheetData>
  <sheetProtection selectLockedCells="1" selectUnlockedCells="1"/>
  <mergeCells count="12">
    <mergeCell ref="A5:A7"/>
    <mergeCell ref="B5:K5"/>
    <mergeCell ref="B6:K6"/>
    <mergeCell ref="A8:A10"/>
    <mergeCell ref="B8:K8"/>
    <mergeCell ref="B9:K9"/>
    <mergeCell ref="A11:A12"/>
    <mergeCell ref="B11:K11"/>
    <mergeCell ref="A13:A15"/>
    <mergeCell ref="B13:K13"/>
    <mergeCell ref="B14:K14"/>
    <mergeCell ref="A16:D16"/>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2" r:id="rId1"/>
</worksheet>
</file>

<file path=xl/worksheets/sheet35.xml><?xml version="1.0" encoding="utf-8"?>
<worksheet xmlns="http://schemas.openxmlformats.org/spreadsheetml/2006/main" xmlns:r="http://schemas.openxmlformats.org/officeDocument/2006/relationships">
  <sheetPr>
    <tabColor rgb="FF00B0F0"/>
    <pageSetUpPr fitToPage="1"/>
  </sheetPr>
  <dimension ref="A1:BL28"/>
  <sheetViews>
    <sheetView zoomScalePageLayoutView="0" workbookViewId="0" topLeftCell="A4">
      <selection activeCell="B11" sqref="B11:K12"/>
    </sheetView>
  </sheetViews>
  <sheetFormatPr defaultColWidth="9.140625" defaultRowHeight="12.75"/>
  <cols>
    <col min="1" max="1" width="4.8515625" style="385" customWidth="1"/>
    <col min="2" max="2" width="22.421875" style="385" customWidth="1"/>
    <col min="3" max="3" width="9.140625" style="385" customWidth="1"/>
    <col min="4" max="4" width="10.8515625" style="385" customWidth="1"/>
    <col min="5" max="5" width="11.57421875" style="385" customWidth="1"/>
    <col min="6" max="10" width="9.140625" style="385" customWidth="1"/>
    <col min="11" max="11" width="20.7109375" style="385" customWidth="1"/>
    <col min="12" max="64" width="9.140625" style="385" customWidth="1"/>
  </cols>
  <sheetData>
    <row r="1" spans="1:11" ht="15">
      <c r="A1" s="386"/>
      <c r="B1" s="387" t="s">
        <v>443</v>
      </c>
      <c r="C1" s="386"/>
      <c r="D1" s="386"/>
      <c r="E1" s="386"/>
      <c r="F1" s="386"/>
      <c r="G1" s="386"/>
      <c r="H1" s="386"/>
      <c r="J1" s="388"/>
      <c r="K1" s="388"/>
    </row>
    <row r="2" spans="1:11" ht="15">
      <c r="A2" s="386"/>
      <c r="B2" s="387"/>
      <c r="C2" s="386"/>
      <c r="D2" s="386"/>
      <c r="E2" s="386"/>
      <c r="F2" s="386"/>
      <c r="G2" s="386"/>
      <c r="H2" s="386"/>
      <c r="I2" s="386"/>
      <c r="J2" s="386"/>
      <c r="K2" s="386"/>
    </row>
    <row r="3" spans="1:64" ht="45">
      <c r="A3" s="389" t="s">
        <v>341</v>
      </c>
      <c r="B3" s="389" t="s">
        <v>342</v>
      </c>
      <c r="C3" s="389" t="s">
        <v>343</v>
      </c>
      <c r="D3" s="390" t="s">
        <v>344</v>
      </c>
      <c r="E3" s="390" t="s">
        <v>345</v>
      </c>
      <c r="F3" s="390" t="s">
        <v>7</v>
      </c>
      <c r="G3" s="390" t="s">
        <v>346</v>
      </c>
      <c r="H3" s="390" t="s">
        <v>347</v>
      </c>
      <c r="I3" s="390" t="s">
        <v>10</v>
      </c>
      <c r="J3" s="390" t="s">
        <v>348</v>
      </c>
      <c r="K3" s="390" t="s">
        <v>349</v>
      </c>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row>
    <row r="4" spans="1:64" ht="15">
      <c r="A4" s="389">
        <v>1</v>
      </c>
      <c r="B4" s="389">
        <v>2</v>
      </c>
      <c r="C4" s="389">
        <v>3</v>
      </c>
      <c r="D4" s="390">
        <v>4</v>
      </c>
      <c r="E4" s="390">
        <v>5</v>
      </c>
      <c r="F4" s="390">
        <v>6</v>
      </c>
      <c r="G4" s="390">
        <v>7</v>
      </c>
      <c r="H4" s="390">
        <v>8</v>
      </c>
      <c r="I4" s="390">
        <v>9</v>
      </c>
      <c r="J4" s="390">
        <v>10</v>
      </c>
      <c r="K4" s="390">
        <v>11</v>
      </c>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row>
    <row r="5" spans="1:11" ht="14.25" customHeight="1">
      <c r="A5" s="591" t="s">
        <v>26</v>
      </c>
      <c r="B5" s="603" t="s">
        <v>444</v>
      </c>
      <c r="C5" s="603"/>
      <c r="D5" s="603"/>
      <c r="E5" s="603"/>
      <c r="F5" s="603"/>
      <c r="G5" s="603"/>
      <c r="H5" s="603"/>
      <c r="I5" s="603"/>
      <c r="J5" s="603"/>
      <c r="K5" s="603"/>
    </row>
    <row r="6" spans="1:11" ht="118.5" customHeight="1">
      <c r="A6" s="591"/>
      <c r="B6" s="599" t="s">
        <v>445</v>
      </c>
      <c r="C6" s="599"/>
      <c r="D6" s="599"/>
      <c r="E6" s="599"/>
      <c r="F6" s="599"/>
      <c r="G6" s="599"/>
      <c r="H6" s="599"/>
      <c r="I6" s="599"/>
      <c r="J6" s="599"/>
      <c r="K6" s="599"/>
    </row>
    <row r="7" spans="1:11" ht="15">
      <c r="A7" s="591"/>
      <c r="B7" s="457"/>
      <c r="C7" s="392">
        <v>50</v>
      </c>
      <c r="D7" s="456"/>
      <c r="E7" s="413">
        <f>PRODUCT(C7*D7)</f>
        <v>0</v>
      </c>
      <c r="F7" s="414">
        <v>0.08</v>
      </c>
      <c r="G7" s="398"/>
      <c r="H7" s="396"/>
      <c r="I7" s="396"/>
      <c r="J7" s="396"/>
      <c r="K7" s="399"/>
    </row>
    <row r="8" spans="1:11" ht="15" customHeight="1">
      <c r="A8" s="596" t="s">
        <v>72</v>
      </c>
      <c r="B8" s="610" t="s">
        <v>446</v>
      </c>
      <c r="C8" s="610"/>
      <c r="D8" s="610"/>
      <c r="E8" s="610"/>
      <c r="F8" s="610"/>
      <c r="G8" s="610"/>
      <c r="H8" s="610"/>
      <c r="I8" s="610"/>
      <c r="J8" s="610"/>
      <c r="K8" s="610"/>
    </row>
    <row r="9" spans="1:11" ht="109.5" customHeight="1">
      <c r="A9" s="596"/>
      <c r="B9" s="604" t="s">
        <v>447</v>
      </c>
      <c r="C9" s="604"/>
      <c r="D9" s="604"/>
      <c r="E9" s="604"/>
      <c r="F9" s="604"/>
      <c r="G9" s="604"/>
      <c r="H9" s="604"/>
      <c r="I9" s="604"/>
      <c r="J9" s="604"/>
      <c r="K9" s="604"/>
    </row>
    <row r="10" spans="1:11" ht="15">
      <c r="A10" s="596"/>
      <c r="B10" s="411" t="s">
        <v>448</v>
      </c>
      <c r="C10" s="392">
        <v>60</v>
      </c>
      <c r="D10" s="456"/>
      <c r="E10" s="413">
        <f>PRODUCT(C10*D10)</f>
        <v>0</v>
      </c>
      <c r="F10" s="414">
        <v>0.08</v>
      </c>
      <c r="G10" s="398"/>
      <c r="H10" s="396"/>
      <c r="I10" s="396"/>
      <c r="J10" s="396"/>
      <c r="K10" s="399"/>
    </row>
    <row r="11" spans="1:11" ht="31.5" customHeight="1">
      <c r="A11" s="597">
        <v>3</v>
      </c>
      <c r="B11" s="613" t="s">
        <v>449</v>
      </c>
      <c r="C11" s="613"/>
      <c r="D11" s="613"/>
      <c r="E11" s="613"/>
      <c r="F11" s="613"/>
      <c r="G11" s="613"/>
      <c r="H11" s="613"/>
      <c r="I11" s="613"/>
      <c r="J11" s="613"/>
      <c r="K11" s="613"/>
    </row>
    <row r="12" spans="1:11" ht="119.25" customHeight="1">
      <c r="A12" s="597"/>
      <c r="B12" s="599" t="s">
        <v>450</v>
      </c>
      <c r="C12" s="599"/>
      <c r="D12" s="599"/>
      <c r="E12" s="599"/>
      <c r="F12" s="599"/>
      <c r="G12" s="599"/>
      <c r="H12" s="599"/>
      <c r="I12" s="599"/>
      <c r="J12" s="599"/>
      <c r="K12" s="599"/>
    </row>
    <row r="13" spans="1:11" ht="15">
      <c r="A13" s="597"/>
      <c r="B13" s="417"/>
      <c r="C13" s="394">
        <v>130</v>
      </c>
      <c r="D13" s="398"/>
      <c r="E13" s="396">
        <f>PRODUCT(C13*D13)</f>
        <v>0</v>
      </c>
      <c r="F13" s="397">
        <v>0.08</v>
      </c>
      <c r="G13" s="398"/>
      <c r="H13" s="396"/>
      <c r="I13" s="396"/>
      <c r="J13" s="396"/>
      <c r="K13" s="399"/>
    </row>
    <row r="14" spans="1:11" ht="15">
      <c r="A14" s="600" t="s">
        <v>339</v>
      </c>
      <c r="B14" s="600"/>
      <c r="C14" s="600"/>
      <c r="D14" s="600"/>
      <c r="E14" s="408">
        <f>SUM(E5:E13)</f>
        <v>0</v>
      </c>
      <c r="F14" s="415"/>
      <c r="G14" s="408"/>
      <c r="H14" s="409"/>
      <c r="I14" s="391"/>
      <c r="J14" s="391"/>
      <c r="K14" s="391"/>
    </row>
    <row r="15" spans="7:11" ht="14.25">
      <c r="G15" s="391"/>
      <c r="H15" s="391"/>
      <c r="I15" s="391"/>
      <c r="J15" s="391"/>
      <c r="K15" s="391"/>
    </row>
    <row r="16" spans="2:7" ht="14.25">
      <c r="B16" s="42" t="s">
        <v>23</v>
      </c>
      <c r="C16" s="427"/>
      <c r="D16" s="428"/>
      <c r="E16" s="428"/>
      <c r="F16" s="428"/>
      <c r="G16" s="446"/>
    </row>
    <row r="17" spans="2:11" ht="14.25">
      <c r="B17" s="256" t="s">
        <v>24</v>
      </c>
      <c r="C17" s="427"/>
      <c r="D17" s="428"/>
      <c r="E17" s="428"/>
      <c r="F17" s="428"/>
      <c r="G17" s="410"/>
      <c r="H17" s="410"/>
      <c r="I17" s="410"/>
      <c r="J17" s="410"/>
      <c r="K17" s="410"/>
    </row>
    <row r="18" spans="5:7" ht="14.25">
      <c r="E18" s="428"/>
      <c r="F18" s="428"/>
      <c r="G18" s="469"/>
    </row>
    <row r="19" spans="5:7" ht="14.25">
      <c r="E19" s="428"/>
      <c r="F19" s="428"/>
      <c r="G19" s="446"/>
    </row>
    <row r="20" spans="2:6" ht="14.25">
      <c r="B20" s="426" t="s">
        <v>371</v>
      </c>
      <c r="C20" s="427"/>
      <c r="D20" s="428"/>
      <c r="E20" s="470"/>
      <c r="F20" s="470"/>
    </row>
    <row r="21" spans="2:4" ht="14.25">
      <c r="B21" s="436" t="s">
        <v>451</v>
      </c>
      <c r="C21" s="435" t="s">
        <v>397</v>
      </c>
      <c r="D21" s="463"/>
    </row>
    <row r="22" spans="2:4" ht="14.25">
      <c r="B22" s="449" t="s">
        <v>452</v>
      </c>
      <c r="C22" s="435" t="s">
        <v>397</v>
      </c>
      <c r="D22" s="432"/>
    </row>
    <row r="23" spans="2:4" ht="14.25">
      <c r="B23" s="433" t="s">
        <v>376</v>
      </c>
      <c r="C23" s="434"/>
      <c r="D23" s="462"/>
    </row>
    <row r="24" spans="2:4" ht="14.25">
      <c r="B24" s="436" t="s">
        <v>427</v>
      </c>
      <c r="C24" s="435" t="s">
        <v>453</v>
      </c>
      <c r="D24" s="463"/>
    </row>
    <row r="26" spans="2:3" ht="14.25">
      <c r="B26" s="426" t="s">
        <v>378</v>
      </c>
      <c r="C26" s="427"/>
    </row>
    <row r="27" spans="2:4" ht="14.25">
      <c r="B27" s="436" t="s">
        <v>454</v>
      </c>
      <c r="C27" s="435" t="s">
        <v>405</v>
      </c>
      <c r="D27" s="405"/>
    </row>
    <row r="28" spans="2:4" ht="14.25">
      <c r="B28" s="449" t="s">
        <v>455</v>
      </c>
      <c r="C28" s="435" t="s">
        <v>405</v>
      </c>
      <c r="D28" s="405"/>
    </row>
  </sheetData>
  <sheetProtection selectLockedCells="1" selectUnlockedCells="1"/>
  <mergeCells count="10">
    <mergeCell ref="A11:A13"/>
    <mergeCell ref="B11:K11"/>
    <mergeCell ref="B12:K12"/>
    <mergeCell ref="A14:D14"/>
    <mergeCell ref="A5:A7"/>
    <mergeCell ref="B5:K5"/>
    <mergeCell ref="B6:K6"/>
    <mergeCell ref="A8:A10"/>
    <mergeCell ref="B8:K8"/>
    <mergeCell ref="B9:K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8" r:id="rId1"/>
</worksheet>
</file>

<file path=xl/worksheets/sheet36.xml><?xml version="1.0" encoding="utf-8"?>
<worksheet xmlns="http://schemas.openxmlformats.org/spreadsheetml/2006/main" xmlns:r="http://schemas.openxmlformats.org/officeDocument/2006/relationships">
  <sheetPr>
    <tabColor rgb="FF00B0F0"/>
    <pageSetUpPr fitToPage="1"/>
  </sheetPr>
  <dimension ref="A1:K24"/>
  <sheetViews>
    <sheetView zoomScalePageLayoutView="0" workbookViewId="0" topLeftCell="A1">
      <selection activeCell="C20" sqref="C20"/>
    </sheetView>
  </sheetViews>
  <sheetFormatPr defaultColWidth="9.140625" defaultRowHeight="12.75"/>
  <cols>
    <col min="1" max="1" width="4.57421875" style="385" customWidth="1"/>
    <col min="2" max="2" width="30.421875" style="385" customWidth="1"/>
    <col min="3" max="3" width="9.140625" style="385" customWidth="1"/>
    <col min="4" max="4" width="12.28125" style="385" customWidth="1"/>
    <col min="5" max="5" width="13.421875" style="385" customWidth="1"/>
    <col min="6" max="10" width="9.140625" style="385" customWidth="1"/>
    <col min="11" max="11" width="20.7109375" style="385" customWidth="1"/>
    <col min="12" max="16384" width="9.140625" style="385" customWidth="1"/>
  </cols>
  <sheetData>
    <row r="1" spans="1:11" ht="15">
      <c r="A1" s="386"/>
      <c r="B1" s="387" t="s">
        <v>456</v>
      </c>
      <c r="C1" s="386"/>
      <c r="D1" s="386"/>
      <c r="E1" s="386"/>
      <c r="F1" s="386"/>
      <c r="G1" s="386"/>
      <c r="H1" s="386"/>
      <c r="J1" s="388"/>
      <c r="K1" s="388"/>
    </row>
    <row r="2" spans="1:11" ht="15">
      <c r="A2" s="386"/>
      <c r="B2" s="387"/>
      <c r="C2" s="386"/>
      <c r="D2" s="386"/>
      <c r="E2" s="386"/>
      <c r="F2" s="386"/>
      <c r="G2" s="386"/>
      <c r="H2" s="386"/>
      <c r="I2" s="386"/>
      <c r="J2" s="386"/>
      <c r="K2" s="386"/>
    </row>
    <row r="3" spans="1:11" ht="45">
      <c r="A3" s="389" t="s">
        <v>341</v>
      </c>
      <c r="B3" s="389" t="s">
        <v>342</v>
      </c>
      <c r="C3" s="389" t="s">
        <v>343</v>
      </c>
      <c r="D3" s="390" t="s">
        <v>344</v>
      </c>
      <c r="E3" s="390" t="s">
        <v>345</v>
      </c>
      <c r="F3" s="390" t="s">
        <v>7</v>
      </c>
      <c r="G3" s="390" t="s">
        <v>346</v>
      </c>
      <c r="H3" s="390" t="s">
        <v>347</v>
      </c>
      <c r="I3" s="390" t="s">
        <v>10</v>
      </c>
      <c r="J3" s="390" t="s">
        <v>348</v>
      </c>
      <c r="K3" s="390" t="s">
        <v>349</v>
      </c>
    </row>
    <row r="4" spans="1:11" ht="15">
      <c r="A4" s="389">
        <v>1</v>
      </c>
      <c r="B4" s="389">
        <v>2</v>
      </c>
      <c r="C4" s="389">
        <v>3</v>
      </c>
      <c r="D4" s="390">
        <v>4</v>
      </c>
      <c r="E4" s="390">
        <v>5</v>
      </c>
      <c r="F4" s="390">
        <v>6</v>
      </c>
      <c r="G4" s="390">
        <v>7</v>
      </c>
      <c r="H4" s="390">
        <v>8</v>
      </c>
      <c r="I4" s="390">
        <v>9</v>
      </c>
      <c r="J4" s="390">
        <v>10</v>
      </c>
      <c r="K4" s="390">
        <v>11</v>
      </c>
    </row>
    <row r="5" spans="1:11" ht="15" customHeight="1">
      <c r="A5" s="612" t="s">
        <v>26</v>
      </c>
      <c r="B5" s="598" t="s">
        <v>457</v>
      </c>
      <c r="C5" s="598"/>
      <c r="D5" s="598"/>
      <c r="E5" s="598"/>
      <c r="F5" s="598"/>
      <c r="G5" s="598"/>
      <c r="H5" s="598"/>
      <c r="I5" s="598"/>
      <c r="J5" s="598"/>
      <c r="K5" s="598"/>
    </row>
    <row r="6" spans="1:11" ht="96.75" customHeight="1">
      <c r="A6" s="612"/>
      <c r="B6" s="599" t="s">
        <v>458</v>
      </c>
      <c r="C6" s="599"/>
      <c r="D6" s="599"/>
      <c r="E6" s="599"/>
      <c r="F6" s="599"/>
      <c r="G6" s="599"/>
      <c r="H6" s="599"/>
      <c r="I6" s="599"/>
      <c r="J6" s="599"/>
      <c r="K6" s="599"/>
    </row>
    <row r="7" spans="1:11" ht="15">
      <c r="A7" s="612"/>
      <c r="B7" s="411"/>
      <c r="C7" s="392">
        <v>100</v>
      </c>
      <c r="D7" s="412"/>
      <c r="E7" s="413">
        <f>PRODUCT(C7*D7)</f>
        <v>0</v>
      </c>
      <c r="F7" s="414">
        <v>0.08</v>
      </c>
      <c r="G7" s="398"/>
      <c r="H7" s="396"/>
      <c r="I7" s="396"/>
      <c r="J7" s="396"/>
      <c r="K7" s="399"/>
    </row>
    <row r="8" spans="1:11" ht="15" customHeight="1">
      <c r="A8" s="596" t="s">
        <v>72</v>
      </c>
      <c r="B8" s="610" t="s">
        <v>459</v>
      </c>
      <c r="C8" s="610"/>
      <c r="D8" s="610"/>
      <c r="E8" s="610"/>
      <c r="F8" s="610"/>
      <c r="G8" s="610"/>
      <c r="H8" s="610"/>
      <c r="I8" s="610"/>
      <c r="J8" s="610"/>
      <c r="K8" s="610"/>
    </row>
    <row r="9" spans="1:11" ht="92.25" customHeight="1">
      <c r="A9" s="596"/>
      <c r="B9" s="605" t="s">
        <v>460</v>
      </c>
      <c r="C9" s="605"/>
      <c r="D9" s="605"/>
      <c r="E9" s="605"/>
      <c r="F9" s="605"/>
      <c r="G9" s="605"/>
      <c r="H9" s="605"/>
      <c r="I9" s="605"/>
      <c r="J9" s="605"/>
      <c r="K9" s="605"/>
    </row>
    <row r="10" spans="1:11" ht="15">
      <c r="A10" s="596"/>
      <c r="B10" s="417"/>
      <c r="C10" s="394">
        <v>5</v>
      </c>
      <c r="D10" s="395"/>
      <c r="E10" s="396">
        <f>PRODUCT(C10*D10)</f>
        <v>0</v>
      </c>
      <c r="F10" s="397">
        <v>0.08</v>
      </c>
      <c r="G10" s="398"/>
      <c r="H10" s="396"/>
      <c r="I10" s="396"/>
      <c r="J10" s="396"/>
      <c r="K10" s="399"/>
    </row>
    <row r="11" spans="1:11" ht="15" customHeight="1">
      <c r="A11" s="596" t="s">
        <v>81</v>
      </c>
      <c r="B11" s="610"/>
      <c r="C11" s="610"/>
      <c r="D11" s="610"/>
      <c r="E11" s="610"/>
      <c r="F11" s="610"/>
      <c r="G11" s="610"/>
      <c r="H11" s="610"/>
      <c r="I11" s="610"/>
      <c r="J11" s="610"/>
      <c r="K11" s="610"/>
    </row>
    <row r="12" spans="1:11" ht="18.75" customHeight="1">
      <c r="A12" s="596"/>
      <c r="B12" s="599" t="s">
        <v>510</v>
      </c>
      <c r="C12" s="599"/>
      <c r="D12" s="599"/>
      <c r="E12" s="599"/>
      <c r="F12" s="599"/>
      <c r="G12" s="599"/>
      <c r="H12" s="599"/>
      <c r="I12" s="599"/>
      <c r="J12" s="599"/>
      <c r="K12" s="599"/>
    </row>
    <row r="13" spans="1:11" ht="15">
      <c r="A13" s="596"/>
      <c r="B13" s="417"/>
      <c r="C13" s="394">
        <v>80</v>
      </c>
      <c r="D13" s="395"/>
      <c r="E13" s="396">
        <f>PRODUCT(C13*D13)</f>
        <v>0</v>
      </c>
      <c r="F13" s="397">
        <v>0.08</v>
      </c>
      <c r="G13" s="398"/>
      <c r="H13" s="396"/>
      <c r="I13" s="396"/>
      <c r="J13" s="396"/>
      <c r="K13" s="399"/>
    </row>
    <row r="14" spans="1:11" ht="15">
      <c r="A14" s="600" t="s">
        <v>339</v>
      </c>
      <c r="B14" s="600"/>
      <c r="C14" s="600"/>
      <c r="D14" s="600"/>
      <c r="E14" s="408">
        <f>SUM(E7:E13)</f>
        <v>0</v>
      </c>
      <c r="F14" s="415"/>
      <c r="G14" s="408"/>
      <c r="H14" s="409"/>
      <c r="I14" s="391"/>
      <c r="J14" s="391"/>
      <c r="K14" s="391"/>
    </row>
    <row r="15" spans="1:11" ht="14.25">
      <c r="A15" s="391"/>
      <c r="B15" s="391"/>
      <c r="C15" s="391"/>
      <c r="D15" s="391"/>
      <c r="E15" s="391"/>
      <c r="F15" s="391"/>
      <c r="G15" s="391"/>
      <c r="H15" s="391"/>
      <c r="I15" s="391"/>
      <c r="J15" s="391"/>
      <c r="K15" s="391"/>
    </row>
    <row r="16" spans="1:11" ht="14.25">
      <c r="A16" s="391"/>
      <c r="B16" s="42" t="s">
        <v>23</v>
      </c>
      <c r="C16" s="391"/>
      <c r="D16" s="391"/>
      <c r="E16" s="391"/>
      <c r="F16" s="391"/>
      <c r="G16" s="391"/>
      <c r="H16" s="410"/>
      <c r="I16" s="410"/>
      <c r="J16" s="410"/>
      <c r="K16" s="410"/>
    </row>
    <row r="17" spans="1:11" ht="14.25">
      <c r="A17" s="391"/>
      <c r="B17" s="256" t="s">
        <v>24</v>
      </c>
      <c r="C17" s="434"/>
      <c r="D17" s="462"/>
      <c r="E17" s="462"/>
      <c r="F17" s="462"/>
      <c r="G17" s="410"/>
      <c r="H17" s="410"/>
      <c r="I17" s="410"/>
      <c r="J17" s="410"/>
      <c r="K17" s="410"/>
    </row>
    <row r="18" spans="1:7" ht="14.25">
      <c r="A18" s="391"/>
      <c r="E18" s="462"/>
      <c r="F18" s="462"/>
      <c r="G18" s="469"/>
    </row>
    <row r="19" spans="1:7" ht="14.25">
      <c r="A19" s="391"/>
      <c r="B19" s="433" t="s">
        <v>371</v>
      </c>
      <c r="C19" s="434"/>
      <c r="D19" s="462"/>
      <c r="E19" s="462"/>
      <c r="F19" s="462"/>
      <c r="G19" s="446"/>
    </row>
    <row r="20" spans="1:6" ht="14.25">
      <c r="A20" s="391"/>
      <c r="B20" s="436" t="s">
        <v>461</v>
      </c>
      <c r="C20" s="435" t="s">
        <v>380</v>
      </c>
      <c r="D20" s="463"/>
      <c r="E20" s="391"/>
      <c r="F20" s="391"/>
    </row>
    <row r="21" spans="2:4" ht="14.25">
      <c r="B21" s="426" t="s">
        <v>376</v>
      </c>
      <c r="C21" s="427"/>
      <c r="D21" s="428"/>
    </row>
    <row r="22" spans="2:4" ht="14.25">
      <c r="B22" s="436" t="s">
        <v>462</v>
      </c>
      <c r="C22" s="435" t="s">
        <v>405</v>
      </c>
      <c r="D22" s="463"/>
    </row>
    <row r="23" spans="2:4" ht="14.25">
      <c r="B23" s="433" t="s">
        <v>378</v>
      </c>
      <c r="C23" s="434"/>
      <c r="D23" s="462"/>
    </row>
    <row r="24" spans="2:4" ht="14.25">
      <c r="B24" s="436"/>
      <c r="C24" s="435" t="s">
        <v>380</v>
      </c>
      <c r="D24" s="463"/>
    </row>
  </sheetData>
  <sheetProtection selectLockedCells="1" selectUnlockedCells="1"/>
  <mergeCells count="10">
    <mergeCell ref="A11:A13"/>
    <mergeCell ref="B11:K11"/>
    <mergeCell ref="B12:K12"/>
    <mergeCell ref="A14:D14"/>
    <mergeCell ref="A5:A7"/>
    <mergeCell ref="B5:K5"/>
    <mergeCell ref="B6:K6"/>
    <mergeCell ref="A8:A10"/>
    <mergeCell ref="B8:K8"/>
    <mergeCell ref="B9:K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sheetPr>
    <tabColor rgb="FF92D050"/>
  </sheetPr>
  <dimension ref="A1:N32"/>
  <sheetViews>
    <sheetView zoomScaleSheetLayoutView="100" zoomScalePageLayoutView="0" workbookViewId="0" topLeftCell="A10">
      <selection activeCell="G20" sqref="G20"/>
    </sheetView>
  </sheetViews>
  <sheetFormatPr defaultColWidth="9.140625" defaultRowHeight="12.75"/>
  <cols>
    <col min="1" max="1" width="6.00390625" style="0" customWidth="1"/>
    <col min="2" max="2" width="12.28125" style="0" customWidth="1"/>
    <col min="3" max="3" width="7.28125" style="0" customWidth="1"/>
    <col min="4" max="6" width="9.00390625" style="0" customWidth="1"/>
    <col min="7" max="7" width="12.28125" style="0" customWidth="1"/>
    <col min="8" max="8" width="9.00390625" style="0" customWidth="1"/>
    <col min="9" max="9" width="13.00390625" style="0" customWidth="1"/>
    <col min="10" max="10" width="12.8515625" style="0" customWidth="1"/>
    <col min="11" max="11" width="11.57421875" style="0" customWidth="1"/>
    <col min="12" max="12" width="19.421875" style="0" customWidth="1"/>
    <col min="13" max="13" width="11.140625" style="0" customWidth="1"/>
  </cols>
  <sheetData>
    <row r="1" spans="2:3" ht="12.75">
      <c r="B1" s="101" t="s">
        <v>44</v>
      </c>
      <c r="C1" s="101"/>
    </row>
    <row r="2" spans="1:3" ht="12.75">
      <c r="A2" s="101"/>
      <c r="B2" s="101"/>
      <c r="C2" s="101"/>
    </row>
    <row r="3" spans="1:13" ht="42.75" customHeight="1">
      <c r="A3" s="3" t="s">
        <v>0</v>
      </c>
      <c r="B3" s="3" t="s">
        <v>1</v>
      </c>
      <c r="C3" s="3" t="s">
        <v>2</v>
      </c>
      <c r="D3" s="4" t="s">
        <v>3</v>
      </c>
      <c r="E3" s="3" t="s">
        <v>4</v>
      </c>
      <c r="F3" s="3" t="s">
        <v>5</v>
      </c>
      <c r="G3" s="3" t="s">
        <v>6</v>
      </c>
      <c r="H3" s="3" t="s">
        <v>7</v>
      </c>
      <c r="I3" s="3" t="s">
        <v>8</v>
      </c>
      <c r="J3" s="3" t="s">
        <v>9</v>
      </c>
      <c r="K3" s="3" t="s">
        <v>10</v>
      </c>
      <c r="L3" s="3" t="s">
        <v>11</v>
      </c>
      <c r="M3" s="5" t="s">
        <v>45</v>
      </c>
    </row>
    <row r="4" spans="1:13" ht="12.75">
      <c r="A4" s="3">
        <v>1</v>
      </c>
      <c r="B4" s="3">
        <v>2</v>
      </c>
      <c r="C4" s="3">
        <v>3</v>
      </c>
      <c r="D4" s="4">
        <v>4</v>
      </c>
      <c r="E4" s="3">
        <v>5</v>
      </c>
      <c r="F4" s="3">
        <v>6</v>
      </c>
      <c r="G4" s="3">
        <v>7</v>
      </c>
      <c r="H4" s="3">
        <v>8</v>
      </c>
      <c r="I4" s="3">
        <v>9</v>
      </c>
      <c r="J4" s="3">
        <v>10</v>
      </c>
      <c r="K4" s="3">
        <v>11</v>
      </c>
      <c r="L4" s="3">
        <v>12</v>
      </c>
      <c r="M4" s="3">
        <v>13</v>
      </c>
    </row>
    <row r="5" spans="1:14" ht="32.25" customHeight="1">
      <c r="A5" s="515">
        <v>1</v>
      </c>
      <c r="B5" s="512" t="s">
        <v>46</v>
      </c>
      <c r="C5" s="512"/>
      <c r="D5" s="512"/>
      <c r="E5" s="512"/>
      <c r="F5" s="512"/>
      <c r="G5" s="512"/>
      <c r="H5" s="512"/>
      <c r="I5" s="512"/>
      <c r="J5" s="512"/>
      <c r="K5" s="512"/>
      <c r="L5" s="512"/>
      <c r="M5" s="515"/>
      <c r="N5" s="9"/>
    </row>
    <row r="6" spans="1:14" ht="39" customHeight="1">
      <c r="A6" s="515"/>
      <c r="B6" s="18"/>
      <c r="C6" s="102" t="s">
        <v>15</v>
      </c>
      <c r="D6" s="12">
        <f>50*30</f>
        <v>1500</v>
      </c>
      <c r="E6" s="13"/>
      <c r="F6" s="13"/>
      <c r="G6" s="14"/>
      <c r="H6" s="14"/>
      <c r="I6" s="14"/>
      <c r="J6" s="14">
        <f>D6*E6</f>
        <v>0</v>
      </c>
      <c r="K6" s="23"/>
      <c r="L6" s="24"/>
      <c r="M6" s="515"/>
      <c r="N6" t="s">
        <v>16</v>
      </c>
    </row>
    <row r="7" spans="1:13" ht="33.75" customHeight="1">
      <c r="A7" s="515">
        <v>2</v>
      </c>
      <c r="B7" s="512" t="s">
        <v>47</v>
      </c>
      <c r="C7" s="512"/>
      <c r="D7" s="512"/>
      <c r="E7" s="512"/>
      <c r="F7" s="512"/>
      <c r="G7" s="512"/>
      <c r="H7" s="512"/>
      <c r="I7" s="512"/>
      <c r="J7" s="512"/>
      <c r="K7" s="512"/>
      <c r="L7" s="512"/>
      <c r="M7" s="515"/>
    </row>
    <row r="8" spans="1:13" ht="14.25">
      <c r="A8" s="515"/>
      <c r="B8" s="18"/>
      <c r="C8" s="102" t="s">
        <v>15</v>
      </c>
      <c r="D8" s="18">
        <v>450</v>
      </c>
      <c r="E8" s="20"/>
      <c r="F8" s="20"/>
      <c r="G8" s="14"/>
      <c r="H8" s="21">
        <v>0.08</v>
      </c>
      <c r="I8" s="14"/>
      <c r="J8" s="14">
        <f>PRODUCT(G8*1.08)</f>
        <v>0</v>
      </c>
      <c r="K8" s="16"/>
      <c r="L8" s="18"/>
      <c r="M8" s="515"/>
    </row>
    <row r="9" spans="1:13" ht="47.25" customHeight="1">
      <c r="A9" s="511">
        <v>3</v>
      </c>
      <c r="B9" s="512" t="s">
        <v>48</v>
      </c>
      <c r="C9" s="512"/>
      <c r="D9" s="512"/>
      <c r="E9" s="512"/>
      <c r="F9" s="512"/>
      <c r="G9" s="512"/>
      <c r="H9" s="512"/>
      <c r="I9" s="512"/>
      <c r="J9" s="512"/>
      <c r="K9" s="512"/>
      <c r="L9" s="512"/>
      <c r="M9" s="511"/>
    </row>
    <row r="10" spans="1:13" ht="42.75">
      <c r="A10" s="511"/>
      <c r="B10" s="18"/>
      <c r="C10" s="19" t="s">
        <v>49</v>
      </c>
      <c r="D10" s="12">
        <v>375</v>
      </c>
      <c r="E10" s="13"/>
      <c r="F10" s="13"/>
      <c r="G10" s="14"/>
      <c r="H10" s="14"/>
      <c r="I10" s="14"/>
      <c r="J10" s="14">
        <f>PRODUCT(G10*1.08)</f>
        <v>0</v>
      </c>
      <c r="K10" s="23"/>
      <c r="L10" s="24"/>
      <c r="M10" s="511"/>
    </row>
    <row r="11" spans="1:13" ht="59.25" customHeight="1">
      <c r="A11" s="511">
        <v>4</v>
      </c>
      <c r="B11" s="512" t="s">
        <v>50</v>
      </c>
      <c r="C11" s="512"/>
      <c r="D11" s="512"/>
      <c r="E11" s="512"/>
      <c r="F11" s="512"/>
      <c r="G11" s="512"/>
      <c r="H11" s="512"/>
      <c r="I11" s="512"/>
      <c r="J11" s="512"/>
      <c r="K11" s="512"/>
      <c r="L11" s="512"/>
      <c r="M11" s="511"/>
    </row>
    <row r="12" spans="1:13" ht="31.5" customHeight="1">
      <c r="A12" s="511"/>
      <c r="B12" s="18"/>
      <c r="C12" s="19" t="s">
        <v>51</v>
      </c>
      <c r="D12" s="12">
        <v>220</v>
      </c>
      <c r="E12" s="67"/>
      <c r="F12" s="67"/>
      <c r="G12" s="61"/>
      <c r="H12" s="61"/>
      <c r="I12" s="61"/>
      <c r="J12" s="61">
        <f>PRODUCT(G12*1.08)</f>
        <v>0</v>
      </c>
      <c r="K12" s="23"/>
      <c r="L12" s="24"/>
      <c r="M12" s="511"/>
    </row>
    <row r="13" spans="1:13" ht="24.75" customHeight="1">
      <c r="A13" s="511">
        <v>5</v>
      </c>
      <c r="B13" s="512" t="s">
        <v>52</v>
      </c>
      <c r="C13" s="512"/>
      <c r="D13" s="512"/>
      <c r="E13" s="512"/>
      <c r="F13" s="512"/>
      <c r="G13" s="512"/>
      <c r="H13" s="512"/>
      <c r="I13" s="512"/>
      <c r="J13" s="512"/>
      <c r="K13" s="512"/>
      <c r="L13" s="512"/>
      <c r="M13" s="511"/>
    </row>
    <row r="14" spans="1:13" ht="31.5" customHeight="1">
      <c r="A14" s="511"/>
      <c r="B14" s="18"/>
      <c r="C14" s="19" t="s">
        <v>15</v>
      </c>
      <c r="D14" s="12">
        <v>450</v>
      </c>
      <c r="E14" s="13"/>
      <c r="F14" s="13"/>
      <c r="G14" s="14"/>
      <c r="H14" s="14"/>
      <c r="I14" s="14"/>
      <c r="J14" s="14">
        <f>PRODUCT(G14*1.08)</f>
        <v>0</v>
      </c>
      <c r="K14" s="23"/>
      <c r="L14" s="24"/>
      <c r="M14" s="511"/>
    </row>
    <row r="15" spans="1:13" ht="35.25" customHeight="1">
      <c r="A15" s="511">
        <v>6</v>
      </c>
      <c r="B15" s="512" t="s">
        <v>53</v>
      </c>
      <c r="C15" s="512"/>
      <c r="D15" s="512"/>
      <c r="E15" s="512"/>
      <c r="F15" s="512"/>
      <c r="G15" s="512"/>
      <c r="H15" s="512"/>
      <c r="I15" s="512"/>
      <c r="J15" s="512"/>
      <c r="K15" s="512"/>
      <c r="L15" s="512"/>
      <c r="M15" s="511"/>
    </row>
    <row r="16" spans="1:13" ht="31.5" customHeight="1">
      <c r="A16" s="511"/>
      <c r="B16" s="18"/>
      <c r="C16" s="19" t="s">
        <v>15</v>
      </c>
      <c r="D16" s="12">
        <v>150</v>
      </c>
      <c r="E16" s="13"/>
      <c r="F16" s="13"/>
      <c r="G16" s="14"/>
      <c r="H16" s="14"/>
      <c r="I16" s="14"/>
      <c r="J16" s="14">
        <f>PRODUCT(G16*1.08)</f>
        <v>0</v>
      </c>
      <c r="K16" s="23"/>
      <c r="L16" s="24"/>
      <c r="M16" s="511"/>
    </row>
    <row r="17" spans="1:13" ht="144" customHeight="1">
      <c r="A17" s="527">
        <v>7</v>
      </c>
      <c r="B17" s="534" t="s">
        <v>54</v>
      </c>
      <c r="C17" s="534"/>
      <c r="D17" s="534"/>
      <c r="E17" s="534"/>
      <c r="F17" s="534"/>
      <c r="G17" s="534"/>
      <c r="H17" s="534"/>
      <c r="I17" s="534"/>
      <c r="J17" s="534"/>
      <c r="K17" s="534"/>
      <c r="L17" s="534"/>
      <c r="M17" s="527"/>
    </row>
    <row r="18" spans="1:13" ht="14.25">
      <c r="A18" s="527"/>
      <c r="B18" s="64"/>
      <c r="C18" s="65" t="s">
        <v>15</v>
      </c>
      <c r="D18" s="66">
        <v>10</v>
      </c>
      <c r="E18" s="67"/>
      <c r="F18" s="17"/>
      <c r="G18" s="14"/>
      <c r="H18" s="68">
        <v>0.08</v>
      </c>
      <c r="I18" s="60"/>
      <c r="J18" s="14">
        <f>PRODUCT(G18*1.08)</f>
        <v>0</v>
      </c>
      <c r="K18" s="17"/>
      <c r="L18" s="17"/>
      <c r="M18" s="527"/>
    </row>
    <row r="19" spans="1:13" ht="63" customHeight="1">
      <c r="A19" s="527">
        <v>8</v>
      </c>
      <c r="B19" s="535" t="s">
        <v>55</v>
      </c>
      <c r="C19" s="535"/>
      <c r="D19" s="535"/>
      <c r="E19" s="535"/>
      <c r="F19" s="535"/>
      <c r="G19" s="535"/>
      <c r="H19" s="535"/>
      <c r="I19" s="535"/>
      <c r="J19" s="535"/>
      <c r="K19" s="535"/>
      <c r="L19" s="535"/>
      <c r="M19" s="527"/>
    </row>
    <row r="20" spans="1:13" ht="14.25">
      <c r="A20" s="527"/>
      <c r="B20" s="64"/>
      <c r="C20" s="103" t="s">
        <v>15</v>
      </c>
      <c r="D20" s="66">
        <v>50</v>
      </c>
      <c r="E20" s="67"/>
      <c r="F20" s="17"/>
      <c r="G20" s="14"/>
      <c r="H20" s="68">
        <v>0.08</v>
      </c>
      <c r="I20" s="60"/>
      <c r="J20" s="14">
        <f>PRODUCT(G20*1.08)</f>
        <v>0</v>
      </c>
      <c r="K20" s="17"/>
      <c r="L20" s="17"/>
      <c r="M20" s="527"/>
    </row>
    <row r="21" spans="1:12" ht="15">
      <c r="A21" s="531" t="s">
        <v>21</v>
      </c>
      <c r="B21" s="531"/>
      <c r="C21" s="531"/>
      <c r="D21" s="531"/>
      <c r="E21" s="531"/>
      <c r="F21" s="531"/>
      <c r="G21" s="104">
        <f>SUM(G6:G20)</f>
        <v>0</v>
      </c>
      <c r="H21" s="60"/>
      <c r="I21" s="60"/>
      <c r="J21" s="89"/>
      <c r="K21" s="47"/>
      <c r="L21" s="47"/>
    </row>
    <row r="22" spans="1:8" ht="12.75">
      <c r="A22" s="37"/>
      <c r="B22" s="33"/>
      <c r="C22" s="34"/>
      <c r="D22" s="35"/>
      <c r="E22" s="35"/>
      <c r="F22" s="35"/>
      <c r="G22" s="36"/>
      <c r="H22" s="37"/>
    </row>
    <row r="23" spans="1:8" ht="12.75">
      <c r="A23" s="37"/>
      <c r="B23" s="37"/>
      <c r="C23" s="34"/>
      <c r="D23" s="35"/>
      <c r="E23" s="35"/>
      <c r="F23" s="35"/>
      <c r="G23" s="36"/>
      <c r="H23" s="37"/>
    </row>
    <row r="24" spans="1:9" ht="12.75">
      <c r="A24" s="37"/>
      <c r="B24" s="33"/>
      <c r="C24" s="34"/>
      <c r="D24" s="35"/>
      <c r="E24" s="35"/>
      <c r="F24" s="35"/>
      <c r="G24" s="105"/>
      <c r="H24" s="37"/>
      <c r="I24" s="106"/>
    </row>
    <row r="25" spans="1:8" ht="12.75">
      <c r="A25" s="37"/>
      <c r="B25" s="33"/>
      <c r="C25" s="34"/>
      <c r="D25" s="35"/>
      <c r="E25" s="35"/>
      <c r="F25" s="35"/>
      <c r="G25" s="105"/>
      <c r="H25" s="37"/>
    </row>
    <row r="26" spans="1:8" ht="12.75">
      <c r="A26" s="37"/>
      <c r="B26" s="37"/>
      <c r="C26" s="34"/>
      <c r="D26" s="35"/>
      <c r="E26" s="35"/>
      <c r="F26" s="35"/>
      <c r="G26" s="36"/>
      <c r="H26" s="37"/>
    </row>
    <row r="27" spans="1:8" ht="12.75">
      <c r="A27" s="37"/>
      <c r="B27" s="33"/>
      <c r="C27" s="34"/>
      <c r="D27" s="35"/>
      <c r="E27" s="35"/>
      <c r="F27" s="35"/>
      <c r="G27" s="36"/>
      <c r="H27" s="37"/>
    </row>
    <row r="28" spans="1:9" ht="12.75">
      <c r="A28" s="37"/>
      <c r="B28" s="37"/>
      <c r="C28" s="34"/>
      <c r="D28" s="35"/>
      <c r="F28" s="35"/>
      <c r="G28" s="36"/>
      <c r="H28" s="37"/>
      <c r="I28" s="107"/>
    </row>
    <row r="29" spans="1:8" ht="12.75">
      <c r="A29" s="37"/>
      <c r="B29" s="37"/>
      <c r="C29" s="34"/>
      <c r="D29" s="35"/>
      <c r="E29" s="35"/>
      <c r="F29" s="35"/>
      <c r="G29" s="36"/>
      <c r="H29" s="37"/>
    </row>
    <row r="30" spans="1:8" ht="15">
      <c r="A30" s="37"/>
      <c r="B30" s="108" t="s">
        <v>43</v>
      </c>
      <c r="C30" s="34"/>
      <c r="D30" s="35"/>
      <c r="E30" s="35"/>
      <c r="F30" s="35"/>
      <c r="G30" s="36"/>
      <c r="H30" s="37"/>
    </row>
    <row r="31" spans="1:8" ht="14.25">
      <c r="A31" s="37"/>
      <c r="B31" s="109" t="s">
        <v>24</v>
      </c>
      <c r="C31" s="34"/>
      <c r="D31" s="35"/>
      <c r="E31" s="35"/>
      <c r="F31" s="35"/>
      <c r="G31" s="36"/>
      <c r="H31" s="37"/>
    </row>
    <row r="32" spans="1:8" ht="12.75">
      <c r="A32" s="37"/>
      <c r="B32" s="37"/>
      <c r="C32" s="34"/>
      <c r="D32" s="35"/>
      <c r="E32" s="35"/>
      <c r="F32" s="35"/>
      <c r="G32" s="36"/>
      <c r="H32" s="37"/>
    </row>
  </sheetData>
  <sheetProtection selectLockedCells="1" selectUnlockedCells="1"/>
  <mergeCells count="25">
    <mergeCell ref="A5:A6"/>
    <mergeCell ref="B5:L5"/>
    <mergeCell ref="M5:M6"/>
    <mergeCell ref="A7:A8"/>
    <mergeCell ref="B7:L7"/>
    <mergeCell ref="M7:M8"/>
    <mergeCell ref="A9:A10"/>
    <mergeCell ref="B9:L9"/>
    <mergeCell ref="M9:M10"/>
    <mergeCell ref="A11:A12"/>
    <mergeCell ref="B11:L11"/>
    <mergeCell ref="M11:M12"/>
    <mergeCell ref="A13:A14"/>
    <mergeCell ref="B13:L13"/>
    <mergeCell ref="M13:M14"/>
    <mergeCell ref="A15:A16"/>
    <mergeCell ref="B15:L15"/>
    <mergeCell ref="M15:M16"/>
    <mergeCell ref="A21:F21"/>
    <mergeCell ref="A17:A18"/>
    <mergeCell ref="B17:L17"/>
    <mergeCell ref="M17:M18"/>
    <mergeCell ref="A19:A20"/>
    <mergeCell ref="B19:L19"/>
    <mergeCell ref="M19:M20"/>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2:M18"/>
  <sheetViews>
    <sheetView zoomScalePageLayoutView="0" workbookViewId="0" topLeftCell="A1">
      <selection activeCell="G7" sqref="G7"/>
    </sheetView>
  </sheetViews>
  <sheetFormatPr defaultColWidth="9.140625" defaultRowHeight="12.75"/>
  <cols>
    <col min="1" max="1" width="5.8515625" style="110" customWidth="1"/>
    <col min="2" max="2" width="51.7109375" style="110" customWidth="1"/>
    <col min="3" max="3" width="6.28125" style="110" customWidth="1"/>
    <col min="4" max="4" width="7.7109375" style="110" customWidth="1"/>
    <col min="5" max="5" width="10.00390625" style="110" customWidth="1"/>
    <col min="6" max="6" width="12.28125" style="110" customWidth="1"/>
    <col min="7" max="7" width="12.7109375" style="110" customWidth="1"/>
    <col min="8" max="8" width="8.00390625" style="110" customWidth="1"/>
    <col min="9" max="9" width="10.7109375" style="110" customWidth="1"/>
    <col min="10" max="10" width="12.140625" style="110" customWidth="1"/>
    <col min="11" max="11" width="11.7109375" style="110" customWidth="1"/>
    <col min="12" max="12" width="14.57421875" style="110" customWidth="1"/>
    <col min="13" max="16384" width="9.140625" style="110" customWidth="1"/>
  </cols>
  <sheetData>
    <row r="2" spans="1:10" ht="12.75">
      <c r="A2" s="111"/>
      <c r="B2" s="112" t="s">
        <v>466</v>
      </c>
      <c r="C2" s="111"/>
      <c r="D2" s="111"/>
      <c r="E2" s="111"/>
      <c r="F2" s="111"/>
      <c r="G2" s="111"/>
      <c r="H2" s="111"/>
      <c r="I2" s="111"/>
      <c r="J2" s="111"/>
    </row>
    <row r="3" spans="1:10" ht="12.75">
      <c r="A3" s="111"/>
      <c r="B3" s="111"/>
      <c r="C3" s="111"/>
      <c r="D3" s="111"/>
      <c r="E3" s="111"/>
      <c r="F3" s="111"/>
      <c r="G3" s="111"/>
      <c r="H3" s="111"/>
      <c r="I3" s="111"/>
      <c r="J3" s="111"/>
    </row>
    <row r="4" spans="1:13" ht="48.75" customHeight="1">
      <c r="A4" s="3" t="s">
        <v>0</v>
      </c>
      <c r="B4" s="3" t="s">
        <v>1</v>
      </c>
      <c r="C4" s="3" t="s">
        <v>2</v>
      </c>
      <c r="D4" s="4" t="s">
        <v>3</v>
      </c>
      <c r="E4" s="3" t="s">
        <v>4</v>
      </c>
      <c r="F4" s="3" t="s">
        <v>5</v>
      </c>
      <c r="G4" s="3" t="s">
        <v>6</v>
      </c>
      <c r="H4" s="3" t="s">
        <v>7</v>
      </c>
      <c r="I4" s="3" t="s">
        <v>8</v>
      </c>
      <c r="J4" s="3" t="s">
        <v>9</v>
      </c>
      <c r="K4" s="3" t="s">
        <v>10</v>
      </c>
      <c r="L4" s="3" t="s">
        <v>11</v>
      </c>
      <c r="M4" s="5" t="s">
        <v>45</v>
      </c>
    </row>
    <row r="5" spans="1:13" ht="19.5" customHeight="1">
      <c r="A5" s="3">
        <v>1</v>
      </c>
      <c r="B5" s="3">
        <v>2</v>
      </c>
      <c r="C5" s="3">
        <v>3</v>
      </c>
      <c r="D5" s="4">
        <v>4</v>
      </c>
      <c r="E5" s="3">
        <v>5</v>
      </c>
      <c r="F5" s="3">
        <v>6</v>
      </c>
      <c r="G5" s="3">
        <v>7</v>
      </c>
      <c r="H5" s="3">
        <v>8</v>
      </c>
      <c r="I5" s="3">
        <v>9</v>
      </c>
      <c r="J5" s="3">
        <v>10</v>
      </c>
      <c r="K5" s="3">
        <v>11</v>
      </c>
      <c r="L5" s="3">
        <v>12</v>
      </c>
      <c r="M5" s="3">
        <v>13</v>
      </c>
    </row>
    <row r="6" spans="1:13" ht="29.25" customHeight="1">
      <c r="A6" s="511">
        <v>1</v>
      </c>
      <c r="B6" s="536" t="s">
        <v>56</v>
      </c>
      <c r="C6" s="536"/>
      <c r="D6" s="536"/>
      <c r="E6" s="536"/>
      <c r="F6" s="536"/>
      <c r="G6" s="536"/>
      <c r="H6" s="536"/>
      <c r="I6" s="536"/>
      <c r="J6" s="536"/>
      <c r="K6" s="536"/>
      <c r="L6" s="536"/>
      <c r="M6" s="537"/>
    </row>
    <row r="7" spans="1:13" ht="12.75">
      <c r="A7" s="511"/>
      <c r="B7" s="22"/>
      <c r="C7" s="22" t="s">
        <v>57</v>
      </c>
      <c r="D7" s="115">
        <v>100</v>
      </c>
      <c r="E7" s="116"/>
      <c r="F7" s="117"/>
      <c r="G7" s="116"/>
      <c r="H7" s="118"/>
      <c r="I7" s="113"/>
      <c r="J7" s="119"/>
      <c r="K7" s="117"/>
      <c r="L7" s="117"/>
      <c r="M7" s="537"/>
    </row>
    <row r="8" spans="1:12" ht="14.25" customHeight="1">
      <c r="A8" s="531" t="s">
        <v>21</v>
      </c>
      <c r="B8" s="531"/>
      <c r="C8" s="531"/>
      <c r="D8" s="531"/>
      <c r="E8" s="531"/>
      <c r="F8" s="531"/>
      <c r="G8" s="120">
        <f>G7</f>
        <v>0</v>
      </c>
      <c r="H8" s="121"/>
      <c r="I8" s="121"/>
      <c r="J8" s="22"/>
      <c r="K8" s="538"/>
      <c r="L8" s="538"/>
    </row>
    <row r="9" spans="1:10" ht="12.75">
      <c r="A9" s="111"/>
      <c r="B9" s="111"/>
      <c r="C9" s="122"/>
      <c r="D9" s="123"/>
      <c r="E9" s="123"/>
      <c r="F9" s="123"/>
      <c r="G9" s="111"/>
      <c r="H9" s="111"/>
      <c r="I9" s="111"/>
      <c r="J9" s="111"/>
    </row>
    <row r="10" spans="1:10" ht="12.75" customHeight="1">
      <c r="A10" s="111"/>
      <c r="B10" s="539"/>
      <c r="C10" s="539"/>
      <c r="D10" s="539"/>
      <c r="E10" s="539"/>
      <c r="F10" s="539"/>
      <c r="G10" s="539"/>
      <c r="H10" s="539"/>
      <c r="I10" s="539"/>
      <c r="J10" s="539"/>
    </row>
    <row r="11" spans="1:10" ht="12.75">
      <c r="A11" s="111"/>
      <c r="B11" s="111"/>
      <c r="C11" s="122"/>
      <c r="D11" s="123"/>
      <c r="E11" s="123"/>
      <c r="F11" s="123"/>
      <c r="G11" s="111"/>
      <c r="H11" s="111"/>
      <c r="I11" s="111"/>
      <c r="J11" s="111"/>
    </row>
    <row r="12" spans="1:10" ht="12.75">
      <c r="A12" s="111"/>
      <c r="B12" s="124" t="s">
        <v>58</v>
      </c>
      <c r="C12" s="122"/>
      <c r="D12" s="123"/>
      <c r="E12" s="123"/>
      <c r="F12" s="123"/>
      <c r="G12" s="111"/>
      <c r="H12" s="111"/>
      <c r="I12" s="111"/>
      <c r="J12" s="111"/>
    </row>
    <row r="13" spans="1:10" ht="12.75">
      <c r="A13" s="111"/>
      <c r="B13" s="124" t="s">
        <v>24</v>
      </c>
      <c r="C13" s="111"/>
      <c r="D13" s="123"/>
      <c r="E13" s="123"/>
      <c r="F13" s="123"/>
      <c r="G13" s="111"/>
      <c r="H13" s="111"/>
      <c r="I13" s="111"/>
      <c r="J13" s="111"/>
    </row>
    <row r="14" spans="1:10" ht="12.75">
      <c r="A14" s="111"/>
      <c r="B14" s="111"/>
      <c r="C14" s="111"/>
      <c r="D14" s="123"/>
      <c r="E14" s="123"/>
      <c r="F14" s="123"/>
      <c r="G14" s="125"/>
      <c r="H14" s="126"/>
      <c r="I14" s="127"/>
      <c r="J14" s="127"/>
    </row>
    <row r="15" spans="1:10" ht="12.75">
      <c r="A15" s="111"/>
      <c r="B15" s="111"/>
      <c r="C15" s="122"/>
      <c r="D15" s="123"/>
      <c r="E15" s="123"/>
      <c r="F15" s="123"/>
      <c r="G15" s="125"/>
      <c r="H15" s="126"/>
      <c r="I15" s="127"/>
      <c r="J15" s="128"/>
    </row>
    <row r="16" spans="4:6" ht="12.75">
      <c r="D16" s="129"/>
      <c r="E16" s="129"/>
      <c r="F16" s="129"/>
    </row>
    <row r="17" spans="4:6" ht="12.75">
      <c r="D17" s="129"/>
      <c r="E17" s="129"/>
      <c r="F17" s="129"/>
    </row>
    <row r="18" spans="4:6" ht="12.75">
      <c r="D18" s="129"/>
      <c r="E18" s="129"/>
      <c r="F18" s="129"/>
    </row>
  </sheetData>
  <sheetProtection selectLockedCells="1" selectUnlockedCells="1"/>
  <mergeCells count="6">
    <mergeCell ref="A6:A7"/>
    <mergeCell ref="B6:L6"/>
    <mergeCell ref="M6:M7"/>
    <mergeCell ref="A8:F8"/>
    <mergeCell ref="K8:L8"/>
    <mergeCell ref="B10:J10"/>
  </mergeCells>
  <printOptions/>
  <pageMargins left="0.7" right="0.7" top="0.75" bottom="0.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M17"/>
  <sheetViews>
    <sheetView zoomScaleSheetLayoutView="100" zoomScalePageLayoutView="0" workbookViewId="0" topLeftCell="A1">
      <selection activeCell="F28" sqref="F28"/>
    </sheetView>
  </sheetViews>
  <sheetFormatPr defaultColWidth="9.140625" defaultRowHeight="12.75"/>
  <cols>
    <col min="1" max="1" width="5.140625" style="130" customWidth="1"/>
    <col min="2" max="2" width="25.28125" style="130" customWidth="1"/>
    <col min="3" max="3" width="6.7109375" style="130" customWidth="1"/>
    <col min="4" max="4" width="6.28125" style="130" customWidth="1"/>
    <col min="5" max="6" width="8.140625" style="130" customWidth="1"/>
    <col min="7" max="7" width="11.57421875" style="130" customWidth="1"/>
    <col min="8" max="8" width="9.140625" style="130" customWidth="1"/>
    <col min="9" max="9" width="13.140625" style="130" customWidth="1"/>
    <col min="10" max="10" width="12.140625" style="130" customWidth="1"/>
    <col min="11" max="11" width="13.140625" style="130" customWidth="1"/>
    <col min="12" max="12" width="21.28125" style="130" customWidth="1"/>
    <col min="13" max="16384" width="9.140625" style="130" customWidth="1"/>
  </cols>
  <sheetData>
    <row r="1" spans="1:10" s="53" customFormat="1" ht="15.75">
      <c r="A1" s="54"/>
      <c r="B1" s="2" t="s">
        <v>59</v>
      </c>
      <c r="C1" s="54"/>
      <c r="D1" s="54"/>
      <c r="E1" s="54"/>
      <c r="F1" s="54"/>
      <c r="G1" s="54"/>
      <c r="H1" s="54"/>
      <c r="I1" s="54"/>
      <c r="J1" s="131"/>
    </row>
    <row r="2" spans="1:10" s="53" customFormat="1" ht="15.75">
      <c r="A2" s="54"/>
      <c r="B2" s="2"/>
      <c r="C2" s="54"/>
      <c r="D2" s="54"/>
      <c r="E2" s="54"/>
      <c r="F2" s="54"/>
      <c r="G2" s="54"/>
      <c r="H2" s="54"/>
      <c r="I2" s="54"/>
      <c r="J2" s="131"/>
    </row>
    <row r="3" spans="1:13" s="53" customFormat="1" ht="48" customHeight="1">
      <c r="A3" s="3" t="s">
        <v>0</v>
      </c>
      <c r="B3" s="3" t="s">
        <v>1</v>
      </c>
      <c r="C3" s="3" t="s">
        <v>2</v>
      </c>
      <c r="D3" s="4" t="s">
        <v>3</v>
      </c>
      <c r="E3" s="3" t="s">
        <v>4</v>
      </c>
      <c r="F3" s="3" t="s">
        <v>5</v>
      </c>
      <c r="G3" s="3" t="s">
        <v>6</v>
      </c>
      <c r="H3" s="3" t="s">
        <v>7</v>
      </c>
      <c r="I3" s="3" t="s">
        <v>8</v>
      </c>
      <c r="J3" s="3" t="s">
        <v>9</v>
      </c>
      <c r="K3" s="3" t="s">
        <v>10</v>
      </c>
      <c r="L3" s="3" t="s">
        <v>11</v>
      </c>
      <c r="M3" s="5" t="s">
        <v>45</v>
      </c>
    </row>
    <row r="4" spans="1:13" s="53" customFormat="1" ht="12.75">
      <c r="A4" s="3">
        <v>1</v>
      </c>
      <c r="B4" s="3">
        <v>2</v>
      </c>
      <c r="C4" s="3">
        <v>3</v>
      </c>
      <c r="D4" s="4">
        <v>4</v>
      </c>
      <c r="E4" s="3">
        <v>5</v>
      </c>
      <c r="F4" s="3">
        <v>6</v>
      </c>
      <c r="G4" s="3">
        <v>7</v>
      </c>
      <c r="H4" s="3">
        <v>8</v>
      </c>
      <c r="I4" s="3">
        <v>9</v>
      </c>
      <c r="J4" s="3">
        <v>10</v>
      </c>
      <c r="K4" s="3">
        <v>11</v>
      </c>
      <c r="L4" s="3">
        <v>12</v>
      </c>
      <c r="M4" s="3">
        <v>13</v>
      </c>
    </row>
    <row r="5" spans="1:13" s="53" customFormat="1" ht="122.25" customHeight="1">
      <c r="A5" s="527" t="s">
        <v>26</v>
      </c>
      <c r="B5" s="528" t="s">
        <v>60</v>
      </c>
      <c r="C5" s="528"/>
      <c r="D5" s="528"/>
      <c r="E5" s="528"/>
      <c r="F5" s="528"/>
      <c r="G5" s="528"/>
      <c r="H5" s="528"/>
      <c r="I5" s="528"/>
      <c r="J5" s="528"/>
      <c r="K5" s="528"/>
      <c r="L5" s="528"/>
      <c r="M5" s="540"/>
    </row>
    <row r="6" spans="1:13" s="53" customFormat="1" ht="14.25">
      <c r="A6" s="527"/>
      <c r="B6" s="64"/>
      <c r="C6" s="65" t="s">
        <v>15</v>
      </c>
      <c r="D6" s="66">
        <v>40</v>
      </c>
      <c r="E6" s="61"/>
      <c r="F6" s="132"/>
      <c r="G6" s="61"/>
      <c r="H6" s="68">
        <v>0.08</v>
      </c>
      <c r="I6" s="60"/>
      <c r="J6" s="61"/>
      <c r="K6" s="132"/>
      <c r="L6" s="132"/>
      <c r="M6" s="540"/>
    </row>
    <row r="7" spans="1:12" s="53" customFormat="1" ht="15" customHeight="1">
      <c r="A7" s="531" t="s">
        <v>21</v>
      </c>
      <c r="B7" s="531"/>
      <c r="C7" s="531"/>
      <c r="D7" s="531"/>
      <c r="E7" s="531"/>
      <c r="F7" s="531"/>
      <c r="G7" s="104">
        <f>SUM(G6:G6)</f>
        <v>0</v>
      </c>
      <c r="H7" s="60"/>
      <c r="I7" s="60"/>
      <c r="J7" s="89">
        <f>SUM(J6:J6)</f>
        <v>0</v>
      </c>
      <c r="K7" s="133"/>
      <c r="L7" s="133"/>
    </row>
    <row r="8" spans="1:9" s="53" customFormat="1" ht="12.75">
      <c r="A8" s="99"/>
      <c r="B8" s="134"/>
      <c r="C8" s="99"/>
      <c r="D8" s="135"/>
      <c r="E8" s="136"/>
      <c r="F8" s="136"/>
      <c r="G8" s="136"/>
      <c r="H8" s="30"/>
      <c r="I8" s="137"/>
    </row>
    <row r="9" spans="1:8" s="53" customFormat="1" ht="12.75">
      <c r="A9" s="31"/>
      <c r="B9" s="31"/>
      <c r="C9" s="97"/>
      <c r="D9" s="98"/>
      <c r="E9" s="98"/>
      <c r="F9" s="98"/>
      <c r="G9" s="99"/>
      <c r="H9" s="31"/>
    </row>
    <row r="10" spans="1:8" s="53" customFormat="1" ht="12.75">
      <c r="A10" s="31"/>
      <c r="B10" s="96"/>
      <c r="C10" s="97"/>
      <c r="D10" s="98"/>
      <c r="E10" s="98"/>
      <c r="F10" s="98"/>
      <c r="G10" s="99"/>
      <c r="H10" s="31"/>
    </row>
    <row r="11" spans="1:9" s="53" customFormat="1" ht="12.75">
      <c r="A11" s="31"/>
      <c r="B11" s="31"/>
      <c r="C11" s="97"/>
      <c r="D11" s="98"/>
      <c r="F11" s="98"/>
      <c r="G11" s="99"/>
      <c r="H11" s="31"/>
      <c r="I11" s="100"/>
    </row>
    <row r="12" spans="1:8" s="53" customFormat="1" ht="12.75">
      <c r="A12" s="31"/>
      <c r="B12" s="31"/>
      <c r="C12" s="97"/>
      <c r="D12" s="98"/>
      <c r="E12" s="98"/>
      <c r="F12" s="98"/>
      <c r="G12" s="99"/>
      <c r="H12" s="31"/>
    </row>
    <row r="13" spans="1:8" s="53" customFormat="1" ht="12.75">
      <c r="A13" s="31"/>
      <c r="B13" s="31"/>
      <c r="C13" s="97"/>
      <c r="D13" s="98"/>
      <c r="E13" s="98"/>
      <c r="F13" s="98"/>
      <c r="G13" s="99"/>
      <c r="H13" s="31"/>
    </row>
    <row r="14" spans="1:8" s="53" customFormat="1" ht="12.75">
      <c r="A14" s="31"/>
      <c r="B14" s="38" t="s">
        <v>23</v>
      </c>
      <c r="C14" s="97"/>
      <c r="D14" s="98"/>
      <c r="E14" s="98"/>
      <c r="F14" s="98"/>
      <c r="G14" s="99"/>
      <c r="H14" s="31"/>
    </row>
    <row r="15" spans="2:8" s="53" customFormat="1" ht="12.75" customHeight="1">
      <c r="B15" s="138" t="s">
        <v>61</v>
      </c>
      <c r="C15" s="139"/>
      <c r="D15" s="139"/>
      <c r="E15" s="139"/>
      <c r="F15" s="139"/>
      <c r="G15" s="139"/>
      <c r="H15" s="31"/>
    </row>
    <row r="16" s="53" customFormat="1" ht="12.75"/>
    <row r="17" spans="1:9" s="53" customFormat="1" ht="31.5" customHeight="1">
      <c r="A17" s="541"/>
      <c r="B17" s="541"/>
      <c r="C17" s="541"/>
      <c r="D17" s="541"/>
      <c r="E17" s="541"/>
      <c r="F17" s="541"/>
      <c r="G17" s="541"/>
      <c r="H17" s="541"/>
      <c r="I17" s="541"/>
    </row>
    <row r="18" s="53" customFormat="1" ht="12.75"/>
    <row r="19" s="53" customFormat="1" ht="12.75"/>
    <row r="20" s="53" customFormat="1" ht="12.75"/>
    <row r="21" s="53" customFormat="1" ht="12.75"/>
    <row r="22" s="53" customFormat="1" ht="12.75"/>
    <row r="23" s="53" customFormat="1" ht="12.75"/>
    <row r="24" s="53" customFormat="1" ht="12.75"/>
    <row r="25" s="53" customFormat="1" ht="12.75"/>
    <row r="26" s="53" customFormat="1" ht="12.75"/>
    <row r="27" s="53" customFormat="1" ht="12.75"/>
    <row r="28" s="53" customFormat="1" ht="12.75"/>
    <row r="29" s="53" customFormat="1" ht="12.75"/>
    <row r="30" s="53" customFormat="1" ht="12.75"/>
    <row r="31" s="53" customFormat="1" ht="12.75"/>
    <row r="32" s="53" customFormat="1" ht="12.75"/>
    <row r="33" s="53" customFormat="1" ht="12.75"/>
    <row r="34" s="53" customFormat="1" ht="12.75"/>
    <row r="35" s="53" customFormat="1" ht="12.75"/>
    <row r="36" s="53" customFormat="1" ht="12.75"/>
    <row r="37" s="53" customFormat="1" ht="12.75"/>
    <row r="38" s="53" customFormat="1" ht="12.75"/>
    <row r="39" s="53" customFormat="1" ht="12.75"/>
    <row r="40" s="53" customFormat="1" ht="12.75"/>
    <row r="41" s="53" customFormat="1" ht="12.75"/>
    <row r="42" s="53" customFormat="1" ht="12.75"/>
    <row r="43" s="53" customFormat="1" ht="12.75"/>
    <row r="44" s="53" customFormat="1" ht="12.75"/>
    <row r="45" s="53" customFormat="1" ht="12.75"/>
    <row r="46" s="53" customFormat="1" ht="12.75"/>
    <row r="47" s="53" customFormat="1" ht="12.75"/>
    <row r="48" s="53" customFormat="1" ht="12.75"/>
    <row r="49" s="53" customFormat="1" ht="12.75"/>
  </sheetData>
  <sheetProtection selectLockedCells="1" selectUnlockedCells="1"/>
  <mergeCells count="5">
    <mergeCell ref="A5:A6"/>
    <mergeCell ref="B5:L5"/>
    <mergeCell ref="M5:M6"/>
    <mergeCell ref="A7:F7"/>
    <mergeCell ref="A17:I17"/>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M61"/>
  <sheetViews>
    <sheetView zoomScaleSheetLayoutView="85" zoomScalePageLayoutView="0" workbookViewId="0" topLeftCell="A22">
      <selection activeCell="G41" sqref="G41"/>
    </sheetView>
  </sheetViews>
  <sheetFormatPr defaultColWidth="9.140625" defaultRowHeight="12.75"/>
  <cols>
    <col min="1" max="1" width="4.421875" style="0" customWidth="1"/>
    <col min="2" max="2" width="22.28125" style="0" customWidth="1"/>
    <col min="3" max="3" width="6.57421875" style="0" customWidth="1"/>
    <col min="4" max="5" width="7.8515625" style="0" customWidth="1"/>
    <col min="6" max="6" width="8.421875" style="0" customWidth="1"/>
    <col min="7" max="7" width="10.7109375" style="0" customWidth="1"/>
    <col min="8" max="8" width="7.8515625" style="0" customWidth="1"/>
    <col min="9" max="9" width="12.8515625" style="0" customWidth="1"/>
    <col min="10" max="10" width="12.28125" style="0" customWidth="1"/>
    <col min="11" max="11" width="11.7109375" style="0" customWidth="1"/>
    <col min="12" max="12" width="20.140625" style="0" customWidth="1"/>
  </cols>
  <sheetData>
    <row r="1" spans="2:10" ht="15.75">
      <c r="B1" s="140" t="s">
        <v>62</v>
      </c>
      <c r="C1" s="141"/>
      <c r="D1" s="141"/>
      <c r="E1" s="141"/>
      <c r="F1" s="141"/>
      <c r="G1" s="141"/>
      <c r="H1" s="141"/>
      <c r="I1" s="141"/>
      <c r="J1" s="141"/>
    </row>
    <row r="2" spans="1:10" ht="15.75">
      <c r="A2" s="140"/>
      <c r="B2" s="140"/>
      <c r="C2" s="141"/>
      <c r="D2" s="141"/>
      <c r="E2" s="141"/>
      <c r="F2" s="141"/>
      <c r="G2" s="141"/>
      <c r="H2" s="141"/>
      <c r="I2" s="141"/>
      <c r="J2" s="141"/>
    </row>
    <row r="3" spans="1:13" ht="46.5" customHeight="1">
      <c r="A3" s="3" t="s">
        <v>0</v>
      </c>
      <c r="B3" s="3" t="s">
        <v>1</v>
      </c>
      <c r="C3" s="3" t="s">
        <v>2</v>
      </c>
      <c r="D3" s="4" t="s">
        <v>3</v>
      </c>
      <c r="E3" s="3" t="s">
        <v>4</v>
      </c>
      <c r="F3" s="3" t="s">
        <v>5</v>
      </c>
      <c r="G3" s="3" t="s">
        <v>6</v>
      </c>
      <c r="H3" s="3" t="s">
        <v>7</v>
      </c>
      <c r="I3" s="3" t="s">
        <v>8</v>
      </c>
      <c r="J3" s="3" t="s">
        <v>9</v>
      </c>
      <c r="K3" s="3" t="s">
        <v>10</v>
      </c>
      <c r="L3" s="3" t="s">
        <v>11</v>
      </c>
      <c r="M3" s="5" t="s">
        <v>12</v>
      </c>
    </row>
    <row r="4" spans="1:13" ht="12.75">
      <c r="A4" s="3">
        <v>1</v>
      </c>
      <c r="B4" s="3">
        <v>2</v>
      </c>
      <c r="C4" s="3">
        <v>3</v>
      </c>
      <c r="D4" s="4">
        <v>4</v>
      </c>
      <c r="E4" s="3">
        <v>5</v>
      </c>
      <c r="F4" s="3">
        <v>6</v>
      </c>
      <c r="G4" s="3">
        <v>7</v>
      </c>
      <c r="H4" s="3">
        <v>8</v>
      </c>
      <c r="I4" s="3">
        <v>9</v>
      </c>
      <c r="J4" s="3">
        <v>10</v>
      </c>
      <c r="K4" s="3">
        <v>11</v>
      </c>
      <c r="L4" s="3">
        <v>12</v>
      </c>
      <c r="M4" s="3">
        <v>13</v>
      </c>
    </row>
    <row r="5" spans="1:13" ht="15" customHeight="1">
      <c r="A5" s="512" t="s">
        <v>63</v>
      </c>
      <c r="B5" s="512"/>
      <c r="C5" s="512"/>
      <c r="D5" s="512"/>
      <c r="E5" s="512"/>
      <c r="F5" s="512"/>
      <c r="G5" s="512"/>
      <c r="H5" s="512"/>
      <c r="I5" s="512"/>
      <c r="J5" s="512"/>
      <c r="K5" s="512"/>
      <c r="L5" s="512"/>
      <c r="M5" s="142"/>
    </row>
    <row r="6" spans="1:13" ht="12.75" customHeight="1">
      <c r="A6" s="550" t="s">
        <v>26</v>
      </c>
      <c r="B6" s="547" t="s">
        <v>64</v>
      </c>
      <c r="C6" s="547"/>
      <c r="D6" s="547"/>
      <c r="E6" s="547"/>
      <c r="F6" s="547"/>
      <c r="G6" s="547"/>
      <c r="H6" s="547"/>
      <c r="I6" s="547"/>
      <c r="J6" s="547"/>
      <c r="K6" s="547"/>
      <c r="L6" s="547"/>
      <c r="M6" s="521"/>
    </row>
    <row r="7" spans="1:13" ht="12.75" customHeight="1">
      <c r="A7" s="550"/>
      <c r="B7" s="545" t="s">
        <v>65</v>
      </c>
      <c r="C7" s="545"/>
      <c r="D7" s="545"/>
      <c r="E7" s="545"/>
      <c r="F7" s="545"/>
      <c r="G7" s="545"/>
      <c r="H7" s="545"/>
      <c r="I7" s="545"/>
      <c r="J7" s="545"/>
      <c r="K7" s="545"/>
      <c r="L7" s="545"/>
      <c r="M7" s="521"/>
    </row>
    <row r="8" spans="1:13" ht="14.25" customHeight="1">
      <c r="A8" s="550"/>
      <c r="B8" s="545" t="s">
        <v>66</v>
      </c>
      <c r="C8" s="545"/>
      <c r="D8" s="545"/>
      <c r="E8" s="545"/>
      <c r="F8" s="545"/>
      <c r="G8" s="545"/>
      <c r="H8" s="545"/>
      <c r="I8" s="545"/>
      <c r="J8" s="545"/>
      <c r="K8" s="545"/>
      <c r="L8" s="545"/>
      <c r="M8" s="521"/>
    </row>
    <row r="9" spans="1:13" ht="16.5" customHeight="1">
      <c r="A9" s="550"/>
      <c r="B9" s="545" t="s">
        <v>67</v>
      </c>
      <c r="C9" s="545"/>
      <c r="D9" s="545"/>
      <c r="E9" s="545"/>
      <c r="F9" s="545"/>
      <c r="G9" s="545"/>
      <c r="H9" s="545"/>
      <c r="I9" s="545"/>
      <c r="J9" s="545"/>
      <c r="K9" s="545"/>
      <c r="L9" s="545"/>
      <c r="M9" s="521"/>
    </row>
    <row r="10" spans="1:13" ht="12.75" customHeight="1">
      <c r="A10" s="550"/>
      <c r="B10" s="545" t="s">
        <v>68</v>
      </c>
      <c r="C10" s="545"/>
      <c r="D10" s="545"/>
      <c r="E10" s="545"/>
      <c r="F10" s="545"/>
      <c r="G10" s="545"/>
      <c r="H10" s="545"/>
      <c r="I10" s="545"/>
      <c r="J10" s="545"/>
      <c r="K10" s="545"/>
      <c r="L10" s="545"/>
      <c r="M10" s="521"/>
    </row>
    <row r="11" spans="1:13" ht="15.75" customHeight="1">
      <c r="A11" s="550"/>
      <c r="B11" s="545" t="s">
        <v>69</v>
      </c>
      <c r="C11" s="545"/>
      <c r="D11" s="545"/>
      <c r="E11" s="545"/>
      <c r="F11" s="545"/>
      <c r="G11" s="545"/>
      <c r="H11" s="545"/>
      <c r="I11" s="545"/>
      <c r="J11" s="545"/>
      <c r="K11" s="545"/>
      <c r="L11" s="545"/>
      <c r="M11" s="521"/>
    </row>
    <row r="12" spans="1:13" ht="15.75" customHeight="1">
      <c r="A12" s="550"/>
      <c r="B12" s="545" t="s">
        <v>70</v>
      </c>
      <c r="C12" s="545"/>
      <c r="D12" s="545"/>
      <c r="E12" s="545"/>
      <c r="F12" s="545"/>
      <c r="G12" s="545"/>
      <c r="H12" s="545"/>
      <c r="I12" s="545"/>
      <c r="J12" s="545"/>
      <c r="K12" s="545"/>
      <c r="L12" s="545"/>
      <c r="M12" s="521"/>
    </row>
    <row r="13" spans="1:13" ht="14.25" customHeight="1">
      <c r="A13" s="550"/>
      <c r="B13" s="542" t="s">
        <v>71</v>
      </c>
      <c r="C13" s="542"/>
      <c r="D13" s="542"/>
      <c r="E13" s="542"/>
      <c r="F13" s="542"/>
      <c r="G13" s="542"/>
      <c r="H13" s="542"/>
      <c r="I13" s="542"/>
      <c r="J13" s="542"/>
      <c r="K13" s="542"/>
      <c r="L13" s="542"/>
      <c r="M13" s="521"/>
    </row>
    <row r="14" spans="1:13" ht="14.25">
      <c r="A14" s="550"/>
      <c r="B14" s="10" t="s">
        <v>16</v>
      </c>
      <c r="C14" s="11" t="s">
        <v>15</v>
      </c>
      <c r="D14" s="12">
        <v>6250</v>
      </c>
      <c r="E14" s="13"/>
      <c r="F14" s="17"/>
      <c r="G14" s="14"/>
      <c r="H14" s="68">
        <v>0.08</v>
      </c>
      <c r="I14" s="17"/>
      <c r="J14" s="14">
        <f>PRODUCT(G14*1.08)</f>
        <v>0</v>
      </c>
      <c r="K14" s="17"/>
      <c r="L14" s="17"/>
      <c r="M14" s="521"/>
    </row>
    <row r="15" spans="1:13" ht="15.75" customHeight="1">
      <c r="A15" s="521" t="s">
        <v>72</v>
      </c>
      <c r="B15" s="548" t="s">
        <v>73</v>
      </c>
      <c r="C15" s="548"/>
      <c r="D15" s="548"/>
      <c r="E15" s="548"/>
      <c r="F15" s="548"/>
      <c r="G15" s="548"/>
      <c r="H15" s="548"/>
      <c r="I15" s="548"/>
      <c r="J15" s="548"/>
      <c r="K15" s="548"/>
      <c r="L15" s="548"/>
      <c r="M15" s="521"/>
    </row>
    <row r="16" spans="1:13" ht="15.75" customHeight="1">
      <c r="A16" s="521"/>
      <c r="B16" s="549" t="s">
        <v>74</v>
      </c>
      <c r="C16" s="549"/>
      <c r="D16" s="549"/>
      <c r="E16" s="549"/>
      <c r="F16" s="549"/>
      <c r="G16" s="549"/>
      <c r="H16" s="549"/>
      <c r="I16" s="549"/>
      <c r="J16" s="549"/>
      <c r="K16" s="549"/>
      <c r="L16" s="549"/>
      <c r="M16" s="521"/>
    </row>
    <row r="17" spans="1:13" ht="15.75" customHeight="1">
      <c r="A17" s="521"/>
      <c r="B17" s="549" t="s">
        <v>75</v>
      </c>
      <c r="C17" s="549"/>
      <c r="D17" s="549"/>
      <c r="E17" s="549"/>
      <c r="F17" s="549"/>
      <c r="G17" s="549"/>
      <c r="H17" s="549"/>
      <c r="I17" s="549"/>
      <c r="J17" s="549"/>
      <c r="K17" s="549"/>
      <c r="L17" s="549"/>
      <c r="M17" s="521"/>
    </row>
    <row r="18" spans="1:13" ht="15.75" customHeight="1">
      <c r="A18" s="521"/>
      <c r="B18" s="549" t="s">
        <v>76</v>
      </c>
      <c r="C18" s="549"/>
      <c r="D18" s="549"/>
      <c r="E18" s="549"/>
      <c r="F18" s="549"/>
      <c r="G18" s="549"/>
      <c r="H18" s="549"/>
      <c r="I18" s="549"/>
      <c r="J18" s="549"/>
      <c r="K18" s="549"/>
      <c r="L18" s="549"/>
      <c r="M18" s="521"/>
    </row>
    <row r="19" spans="1:13" ht="15.75" customHeight="1">
      <c r="A19" s="521"/>
      <c r="B19" s="549" t="s">
        <v>77</v>
      </c>
      <c r="C19" s="549"/>
      <c r="D19" s="549"/>
      <c r="E19" s="549"/>
      <c r="F19" s="549"/>
      <c r="G19" s="549"/>
      <c r="H19" s="549"/>
      <c r="I19" s="549"/>
      <c r="J19" s="549"/>
      <c r="K19" s="549"/>
      <c r="L19" s="549"/>
      <c r="M19" s="521"/>
    </row>
    <row r="20" spans="1:13" ht="15.75" customHeight="1">
      <c r="A20" s="521"/>
      <c r="B20" s="549" t="s">
        <v>78</v>
      </c>
      <c r="C20" s="549"/>
      <c r="D20" s="549"/>
      <c r="E20" s="549"/>
      <c r="F20" s="549"/>
      <c r="G20" s="549"/>
      <c r="H20" s="549"/>
      <c r="I20" s="549"/>
      <c r="J20" s="549"/>
      <c r="K20" s="549"/>
      <c r="L20" s="549"/>
      <c r="M20" s="521"/>
    </row>
    <row r="21" spans="1:13" ht="15.75" customHeight="1">
      <c r="A21" s="521"/>
      <c r="B21" s="549" t="s">
        <v>79</v>
      </c>
      <c r="C21" s="549"/>
      <c r="D21" s="549"/>
      <c r="E21" s="549"/>
      <c r="F21" s="549"/>
      <c r="G21" s="549"/>
      <c r="H21" s="549"/>
      <c r="I21" s="549"/>
      <c r="J21" s="549"/>
      <c r="K21" s="549"/>
      <c r="L21" s="549"/>
      <c r="M21" s="521"/>
    </row>
    <row r="22" spans="1:13" ht="15.75" customHeight="1">
      <c r="A22" s="521"/>
      <c r="B22" s="542" t="s">
        <v>80</v>
      </c>
      <c r="C22" s="542"/>
      <c r="D22" s="542"/>
      <c r="E22" s="542"/>
      <c r="F22" s="542"/>
      <c r="G22" s="542"/>
      <c r="H22" s="542"/>
      <c r="I22" s="542"/>
      <c r="J22" s="542"/>
      <c r="K22" s="542"/>
      <c r="L22" s="542"/>
      <c r="M22" s="521"/>
    </row>
    <row r="23" spans="1:13" ht="14.25">
      <c r="A23" s="521"/>
      <c r="B23" s="10"/>
      <c r="C23" s="11" t="s">
        <v>15</v>
      </c>
      <c r="D23" s="12">
        <v>15600</v>
      </c>
      <c r="E23" s="13"/>
      <c r="F23" s="17"/>
      <c r="G23" s="14"/>
      <c r="H23" s="68">
        <v>0.08</v>
      </c>
      <c r="I23" s="17"/>
      <c r="J23" s="14">
        <f>PRODUCT(G23*1.08)</f>
        <v>0</v>
      </c>
      <c r="K23" s="17"/>
      <c r="L23" s="17"/>
      <c r="M23" s="521"/>
    </row>
    <row r="24" spans="1:13" ht="15.75" customHeight="1">
      <c r="A24" s="521" t="s">
        <v>81</v>
      </c>
      <c r="B24" s="547" t="s">
        <v>82</v>
      </c>
      <c r="C24" s="547"/>
      <c r="D24" s="547"/>
      <c r="E24" s="547"/>
      <c r="F24" s="547"/>
      <c r="G24" s="547"/>
      <c r="H24" s="547"/>
      <c r="I24" s="547"/>
      <c r="J24" s="547"/>
      <c r="K24" s="547"/>
      <c r="L24" s="547"/>
      <c r="M24" s="521"/>
    </row>
    <row r="25" spans="1:13" ht="15.75" customHeight="1">
      <c r="A25" s="521"/>
      <c r="B25" s="545" t="s">
        <v>74</v>
      </c>
      <c r="C25" s="545"/>
      <c r="D25" s="545"/>
      <c r="E25" s="545"/>
      <c r="F25" s="545"/>
      <c r="G25" s="545"/>
      <c r="H25" s="545"/>
      <c r="I25" s="545"/>
      <c r="J25" s="545"/>
      <c r="K25" s="545"/>
      <c r="L25" s="545"/>
      <c r="M25" s="521"/>
    </row>
    <row r="26" spans="1:13" ht="15.75" customHeight="1">
      <c r="A26" s="521"/>
      <c r="B26" s="545" t="s">
        <v>83</v>
      </c>
      <c r="C26" s="545"/>
      <c r="D26" s="545"/>
      <c r="E26" s="545"/>
      <c r="F26" s="545"/>
      <c r="G26" s="545"/>
      <c r="H26" s="545"/>
      <c r="I26" s="545"/>
      <c r="J26" s="545"/>
      <c r="K26" s="545"/>
      <c r="L26" s="545"/>
      <c r="M26" s="521"/>
    </row>
    <row r="27" spans="1:13" ht="15.75" customHeight="1">
      <c r="A27" s="521"/>
      <c r="B27" s="545" t="s">
        <v>84</v>
      </c>
      <c r="C27" s="545"/>
      <c r="D27" s="545"/>
      <c r="E27" s="545"/>
      <c r="F27" s="545"/>
      <c r="G27" s="545"/>
      <c r="H27" s="545"/>
      <c r="I27" s="545"/>
      <c r="J27" s="545"/>
      <c r="K27" s="545"/>
      <c r="L27" s="545"/>
      <c r="M27" s="521"/>
    </row>
    <row r="28" spans="1:13" ht="15.75" customHeight="1">
      <c r="A28" s="521"/>
      <c r="B28" s="545" t="s">
        <v>68</v>
      </c>
      <c r="C28" s="545"/>
      <c r="D28" s="545"/>
      <c r="E28" s="545"/>
      <c r="F28" s="545"/>
      <c r="G28" s="545"/>
      <c r="H28" s="545"/>
      <c r="I28" s="545"/>
      <c r="J28" s="545"/>
      <c r="K28" s="545"/>
      <c r="L28" s="545"/>
      <c r="M28" s="521"/>
    </row>
    <row r="29" spans="1:13" ht="15.75" customHeight="1">
      <c r="A29" s="521"/>
      <c r="B29" s="545" t="s">
        <v>78</v>
      </c>
      <c r="C29" s="545"/>
      <c r="D29" s="545"/>
      <c r="E29" s="545"/>
      <c r="F29" s="545"/>
      <c r="G29" s="545"/>
      <c r="H29" s="545"/>
      <c r="I29" s="545"/>
      <c r="J29" s="545"/>
      <c r="K29" s="545"/>
      <c r="L29" s="545"/>
      <c r="M29" s="521"/>
    </row>
    <row r="30" spans="1:13" ht="15.75" customHeight="1">
      <c r="A30" s="521"/>
      <c r="B30" s="545" t="s">
        <v>85</v>
      </c>
      <c r="C30" s="545"/>
      <c r="D30" s="545"/>
      <c r="E30" s="545"/>
      <c r="F30" s="545"/>
      <c r="G30" s="545"/>
      <c r="H30" s="545"/>
      <c r="I30" s="545"/>
      <c r="J30" s="545"/>
      <c r="K30" s="545"/>
      <c r="L30" s="545"/>
      <c r="M30" s="521"/>
    </row>
    <row r="31" spans="1:13" ht="15.75" customHeight="1">
      <c r="A31" s="521"/>
      <c r="B31" s="545" t="s">
        <v>86</v>
      </c>
      <c r="C31" s="545"/>
      <c r="D31" s="545"/>
      <c r="E31" s="545"/>
      <c r="F31" s="545"/>
      <c r="G31" s="545"/>
      <c r="H31" s="545"/>
      <c r="I31" s="545"/>
      <c r="J31" s="545"/>
      <c r="K31" s="545"/>
      <c r="L31" s="545"/>
      <c r="M31" s="521"/>
    </row>
    <row r="32" spans="1:13" ht="15.75" customHeight="1">
      <c r="A32" s="521"/>
      <c r="B32" s="542" t="s">
        <v>87</v>
      </c>
      <c r="C32" s="542"/>
      <c r="D32" s="542"/>
      <c r="E32" s="542"/>
      <c r="F32" s="542"/>
      <c r="G32" s="542"/>
      <c r="H32" s="542"/>
      <c r="I32" s="542"/>
      <c r="J32" s="542"/>
      <c r="K32" s="542"/>
      <c r="L32" s="542"/>
      <c r="M32" s="521"/>
    </row>
    <row r="33" spans="1:13" ht="14.25">
      <c r="A33" s="521"/>
      <c r="B33" s="10"/>
      <c r="C33" s="11" t="s">
        <v>15</v>
      </c>
      <c r="D33" s="12">
        <v>6250</v>
      </c>
      <c r="E33" s="13"/>
      <c r="F33" s="17"/>
      <c r="G33" s="14"/>
      <c r="H33" s="68">
        <v>0.08</v>
      </c>
      <c r="I33" s="17"/>
      <c r="J33" s="14">
        <f>PRODUCT(G33*1.08)</f>
        <v>0</v>
      </c>
      <c r="K33" s="17"/>
      <c r="L33" s="17"/>
      <c r="M33" s="521"/>
    </row>
    <row r="34" spans="1:13" ht="15.75" customHeight="1">
      <c r="A34" s="546" t="s">
        <v>88</v>
      </c>
      <c r="B34" s="547" t="s">
        <v>89</v>
      </c>
      <c r="C34" s="547"/>
      <c r="D34" s="547"/>
      <c r="E34" s="547"/>
      <c r="F34" s="547"/>
      <c r="G34" s="547"/>
      <c r="H34" s="547"/>
      <c r="I34" s="547"/>
      <c r="J34" s="547"/>
      <c r="K34" s="547"/>
      <c r="L34" s="547"/>
      <c r="M34" s="521"/>
    </row>
    <row r="35" spans="1:13" ht="15.75" customHeight="1">
      <c r="A35" s="546"/>
      <c r="B35" s="545" t="s">
        <v>65</v>
      </c>
      <c r="C35" s="545"/>
      <c r="D35" s="545"/>
      <c r="E35" s="545"/>
      <c r="F35" s="545"/>
      <c r="G35" s="545"/>
      <c r="H35" s="545"/>
      <c r="I35" s="545"/>
      <c r="J35" s="545"/>
      <c r="K35" s="545"/>
      <c r="L35" s="545"/>
      <c r="M35" s="521"/>
    </row>
    <row r="36" spans="1:13" ht="15.75" customHeight="1">
      <c r="A36" s="546"/>
      <c r="B36" s="545" t="s">
        <v>90</v>
      </c>
      <c r="C36" s="545"/>
      <c r="D36" s="545"/>
      <c r="E36" s="545"/>
      <c r="F36" s="545"/>
      <c r="G36" s="545"/>
      <c r="H36" s="545"/>
      <c r="I36" s="545"/>
      <c r="J36" s="545"/>
      <c r="K36" s="545"/>
      <c r="L36" s="545"/>
      <c r="M36" s="521"/>
    </row>
    <row r="37" spans="1:13" ht="15.75" customHeight="1">
      <c r="A37" s="546"/>
      <c r="B37" s="545" t="s">
        <v>91</v>
      </c>
      <c r="C37" s="545"/>
      <c r="D37" s="545"/>
      <c r="E37" s="545"/>
      <c r="F37" s="545"/>
      <c r="G37" s="545"/>
      <c r="H37" s="545"/>
      <c r="I37" s="545"/>
      <c r="J37" s="545"/>
      <c r="K37" s="545"/>
      <c r="L37" s="545"/>
      <c r="M37" s="521"/>
    </row>
    <row r="38" spans="1:13" ht="15.75" customHeight="1">
      <c r="A38" s="546"/>
      <c r="B38" s="545" t="s">
        <v>92</v>
      </c>
      <c r="C38" s="545"/>
      <c r="D38" s="545"/>
      <c r="E38" s="545"/>
      <c r="F38" s="545"/>
      <c r="G38" s="545"/>
      <c r="H38" s="545"/>
      <c r="I38" s="545"/>
      <c r="J38" s="545"/>
      <c r="K38" s="545"/>
      <c r="L38" s="545"/>
      <c r="M38" s="521"/>
    </row>
    <row r="39" spans="1:13" ht="15.75" customHeight="1">
      <c r="A39" s="546"/>
      <c r="B39" s="545" t="s">
        <v>79</v>
      </c>
      <c r="C39" s="545"/>
      <c r="D39" s="545"/>
      <c r="E39" s="545"/>
      <c r="F39" s="545"/>
      <c r="G39" s="545"/>
      <c r="H39" s="545"/>
      <c r="I39" s="545"/>
      <c r="J39" s="545"/>
      <c r="K39" s="545"/>
      <c r="L39" s="545"/>
      <c r="M39" s="521"/>
    </row>
    <row r="40" spans="1:13" ht="15.75" customHeight="1">
      <c r="A40" s="546"/>
      <c r="B40" s="542" t="s">
        <v>93</v>
      </c>
      <c r="C40" s="542"/>
      <c r="D40" s="542"/>
      <c r="E40" s="542"/>
      <c r="F40" s="542"/>
      <c r="G40" s="542"/>
      <c r="H40" s="542"/>
      <c r="I40" s="542"/>
      <c r="J40" s="542"/>
      <c r="K40" s="542"/>
      <c r="L40" s="542"/>
      <c r="M40" s="521"/>
    </row>
    <row r="41" spans="1:13" ht="14.25">
      <c r="A41" s="546"/>
      <c r="B41" s="10"/>
      <c r="C41" s="11" t="s">
        <v>15</v>
      </c>
      <c r="D41" s="12">
        <v>3750</v>
      </c>
      <c r="E41" s="13"/>
      <c r="F41" s="17"/>
      <c r="G41" s="14"/>
      <c r="H41" s="68">
        <v>0.08</v>
      </c>
      <c r="I41" s="17"/>
      <c r="J41" s="14"/>
      <c r="K41" s="17"/>
      <c r="L41" s="17"/>
      <c r="M41" s="521"/>
    </row>
    <row r="42" spans="1:13" ht="15">
      <c r="A42" s="543" t="s">
        <v>94</v>
      </c>
      <c r="B42" s="543"/>
      <c r="C42" s="543"/>
      <c r="D42" s="543"/>
      <c r="E42" s="543"/>
      <c r="F42" s="543"/>
      <c r="G42" s="543"/>
      <c r="H42" s="543"/>
      <c r="I42" s="543"/>
      <c r="J42" s="543"/>
      <c r="K42" s="543"/>
      <c r="L42" s="543"/>
      <c r="M42" s="142"/>
    </row>
    <row r="43" spans="1:13" ht="71.25">
      <c r="A43" s="43">
        <v>5</v>
      </c>
      <c r="B43" s="10" t="s">
        <v>95</v>
      </c>
      <c r="C43" s="11" t="s">
        <v>15</v>
      </c>
      <c r="D43" s="12">
        <v>15</v>
      </c>
      <c r="E43" s="13">
        <v>22</v>
      </c>
      <c r="F43" s="17"/>
      <c r="G43" s="14">
        <f>PRODUCT(D43,E43)</f>
        <v>330</v>
      </c>
      <c r="H43" s="68">
        <v>0.08</v>
      </c>
      <c r="I43" s="17"/>
      <c r="J43" s="14">
        <f>PRODUCT(G43*1.08)</f>
        <v>356.40000000000003</v>
      </c>
      <c r="K43" s="17"/>
      <c r="L43" s="17"/>
      <c r="M43" s="43"/>
    </row>
    <row r="44" spans="1:13" ht="15">
      <c r="A44" s="43">
        <v>6</v>
      </c>
      <c r="B44" s="10" t="s">
        <v>96</v>
      </c>
      <c r="C44" s="11" t="s">
        <v>15</v>
      </c>
      <c r="D44" s="12">
        <v>75</v>
      </c>
      <c r="E44" s="13"/>
      <c r="F44" s="17"/>
      <c r="G44" s="14"/>
      <c r="H44" s="68">
        <v>0.08</v>
      </c>
      <c r="I44" s="17"/>
      <c r="J44" s="14">
        <f>PRODUCT(G44*1.08)</f>
        <v>0</v>
      </c>
      <c r="K44" s="17"/>
      <c r="L44" s="17"/>
      <c r="M44" s="43"/>
    </row>
    <row r="45" spans="1:13" ht="28.5" customHeight="1">
      <c r="A45" s="522" t="s">
        <v>97</v>
      </c>
      <c r="B45" s="522"/>
      <c r="C45" s="522"/>
      <c r="D45" s="522"/>
      <c r="E45" s="522"/>
      <c r="F45" s="522"/>
      <c r="G45" s="522"/>
      <c r="H45" s="522"/>
      <c r="I45" s="522"/>
      <c r="J45" s="522"/>
      <c r="K45" s="522"/>
      <c r="L45" s="522"/>
      <c r="M45" s="142"/>
    </row>
    <row r="46" spans="1:13" ht="15">
      <c r="A46" s="43">
        <v>7</v>
      </c>
      <c r="B46" s="10"/>
      <c r="C46" s="11" t="s">
        <v>15</v>
      </c>
      <c r="D46" s="12">
        <v>375</v>
      </c>
      <c r="E46" s="13"/>
      <c r="F46" s="17"/>
      <c r="G46" s="14"/>
      <c r="H46" s="68">
        <v>0.08</v>
      </c>
      <c r="I46" s="17"/>
      <c r="J46" s="14">
        <f>PRODUCT(G46*1.08)</f>
        <v>0</v>
      </c>
      <c r="K46" s="17"/>
      <c r="L46" s="17"/>
      <c r="M46" s="142"/>
    </row>
    <row r="47" spans="1:13" ht="32.25" customHeight="1">
      <c r="A47" s="522" t="s">
        <v>98</v>
      </c>
      <c r="B47" s="522"/>
      <c r="C47" s="522"/>
      <c r="D47" s="522"/>
      <c r="E47" s="522"/>
      <c r="F47" s="522"/>
      <c r="G47" s="522"/>
      <c r="H47" s="522"/>
      <c r="I47" s="522"/>
      <c r="J47" s="522"/>
      <c r="K47" s="522"/>
      <c r="L47" s="522"/>
      <c r="M47" s="142"/>
    </row>
    <row r="48" spans="1:13" ht="15">
      <c r="A48" s="43">
        <v>8</v>
      </c>
      <c r="B48" s="10" t="s">
        <v>99</v>
      </c>
      <c r="C48" s="11" t="s">
        <v>15</v>
      </c>
      <c r="D48" s="12">
        <v>20</v>
      </c>
      <c r="E48" s="13"/>
      <c r="F48" s="17"/>
      <c r="G48" s="14"/>
      <c r="H48" s="68">
        <v>0.08</v>
      </c>
      <c r="I48" s="17"/>
      <c r="J48" s="14">
        <f>PRODUCT(G48*1.08)</f>
        <v>0</v>
      </c>
      <c r="K48" s="17"/>
      <c r="L48" s="17"/>
      <c r="M48" s="142"/>
    </row>
    <row r="49" spans="1:12" ht="15">
      <c r="A49" s="531" t="s">
        <v>21</v>
      </c>
      <c r="B49" s="531"/>
      <c r="C49" s="531"/>
      <c r="D49" s="531"/>
      <c r="E49" s="531"/>
      <c r="F49" s="531"/>
      <c r="G49" s="143"/>
      <c r="H49" s="17"/>
      <c r="I49" s="17"/>
      <c r="J49" s="143"/>
      <c r="K49" s="47"/>
      <c r="L49" s="47"/>
    </row>
    <row r="50" spans="1:8" ht="12.75">
      <c r="A50" s="144"/>
      <c r="B50" s="37"/>
      <c r="C50" s="34"/>
      <c r="D50" s="35"/>
      <c r="E50" s="35"/>
      <c r="F50" s="35"/>
      <c r="G50" s="36"/>
      <c r="H50" s="37"/>
    </row>
    <row r="51" spans="1:8" ht="12.75">
      <c r="A51" s="144"/>
      <c r="B51" t="s">
        <v>100</v>
      </c>
      <c r="C51" s="34"/>
      <c r="D51" s="35"/>
      <c r="E51" s="35"/>
      <c r="F51" s="35"/>
      <c r="G51" s="36"/>
      <c r="H51" s="37"/>
    </row>
    <row r="52" spans="1:8" ht="12.75">
      <c r="A52" s="144"/>
      <c r="B52" s="37"/>
      <c r="C52" s="34"/>
      <c r="D52" s="35"/>
      <c r="F52" s="35"/>
      <c r="G52" s="36"/>
      <c r="H52" s="37"/>
    </row>
    <row r="53" spans="1:9" ht="12.75">
      <c r="A53" s="144"/>
      <c r="B53" s="38" t="s">
        <v>23</v>
      </c>
      <c r="C53" s="34"/>
      <c r="D53" s="35"/>
      <c r="E53" s="35"/>
      <c r="F53" s="35"/>
      <c r="G53" s="145"/>
      <c r="H53" s="37"/>
      <c r="I53" s="127"/>
    </row>
    <row r="54" spans="1:9" ht="12.75">
      <c r="A54" s="37"/>
      <c r="B54" s="138" t="s">
        <v>61</v>
      </c>
      <c r="C54" s="34"/>
      <c r="D54" s="35"/>
      <c r="E54" s="35"/>
      <c r="F54" s="35"/>
      <c r="G54" s="36"/>
      <c r="H54" s="37"/>
      <c r="I54" s="107"/>
    </row>
    <row r="55" spans="1:8" ht="12.75">
      <c r="A55" s="37"/>
      <c r="B55" s="53"/>
      <c r="C55" s="34"/>
      <c r="D55" s="35"/>
      <c r="E55" s="35"/>
      <c r="F55" s="35"/>
      <c r="G55" s="36"/>
      <c r="H55" s="37"/>
    </row>
    <row r="56" spans="3:7" ht="12.75">
      <c r="C56" s="49"/>
      <c r="D56" s="41"/>
      <c r="E56" s="41"/>
      <c r="F56" s="41"/>
      <c r="G56" s="7"/>
    </row>
    <row r="57" spans="4:7" ht="12.75">
      <c r="D57" s="41"/>
      <c r="E57" s="41"/>
      <c r="F57" s="41"/>
      <c r="G57" s="7"/>
    </row>
    <row r="58" spans="4:7" ht="12.75">
      <c r="D58" s="41"/>
      <c r="E58" s="41"/>
      <c r="F58" s="41"/>
      <c r="G58" s="7"/>
    </row>
    <row r="59" spans="4:7" ht="12.75">
      <c r="D59" s="41"/>
      <c r="E59" s="41"/>
      <c r="F59" s="41"/>
      <c r="G59" s="7"/>
    </row>
    <row r="61" spans="1:8" ht="34.5" customHeight="1">
      <c r="A61" s="544"/>
      <c r="B61" s="544"/>
      <c r="C61" s="544"/>
      <c r="D61" s="544"/>
      <c r="E61" s="544"/>
      <c r="F61" s="544"/>
      <c r="G61" s="544"/>
      <c r="H61" s="544"/>
    </row>
  </sheetData>
  <sheetProtection selectLockedCells="1" selectUnlockedCells="1"/>
  <mergeCells count="46">
    <mergeCell ref="A5:L5"/>
    <mergeCell ref="A6:A14"/>
    <mergeCell ref="B6:L6"/>
    <mergeCell ref="M6:M14"/>
    <mergeCell ref="B7:L7"/>
    <mergeCell ref="B8:L8"/>
    <mergeCell ref="B9:L9"/>
    <mergeCell ref="B10:L10"/>
    <mergeCell ref="B11:L11"/>
    <mergeCell ref="B12:L12"/>
    <mergeCell ref="B13:L13"/>
    <mergeCell ref="A15:A23"/>
    <mergeCell ref="B15:L15"/>
    <mergeCell ref="M15:M23"/>
    <mergeCell ref="B16:L16"/>
    <mergeCell ref="B17:L17"/>
    <mergeCell ref="B18:L18"/>
    <mergeCell ref="B19:L19"/>
    <mergeCell ref="B20:L20"/>
    <mergeCell ref="B21:L21"/>
    <mergeCell ref="B22:L22"/>
    <mergeCell ref="A24:A33"/>
    <mergeCell ref="B24:L24"/>
    <mergeCell ref="M24:M33"/>
    <mergeCell ref="B25:L25"/>
    <mergeCell ref="B26:L26"/>
    <mergeCell ref="B27:L27"/>
    <mergeCell ref="B28:L28"/>
    <mergeCell ref="B29:L29"/>
    <mergeCell ref="B30:L30"/>
    <mergeCell ref="B31:L31"/>
    <mergeCell ref="B32:L32"/>
    <mergeCell ref="A34:A41"/>
    <mergeCell ref="B34:L34"/>
    <mergeCell ref="M34:M41"/>
    <mergeCell ref="B35:L35"/>
    <mergeCell ref="B36:L36"/>
    <mergeCell ref="B37:L37"/>
    <mergeCell ref="B38:L38"/>
    <mergeCell ref="B39:L39"/>
    <mergeCell ref="B40:L40"/>
    <mergeCell ref="A42:L42"/>
    <mergeCell ref="A45:L45"/>
    <mergeCell ref="A47:L47"/>
    <mergeCell ref="A49:F49"/>
    <mergeCell ref="A61:H61"/>
  </mergeCells>
  <printOptions/>
  <pageMargins left="0.7083333333333334" right="0.7083333333333334" top="0.7479166666666667" bottom="0.7479166666666667" header="0.5118055555555555" footer="0.5118055555555555"/>
  <pageSetup horizontalDpi="300" verticalDpi="300" orientation="landscape" paperSize="9"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sheetPr>
    <tabColor rgb="FF92D050"/>
  </sheetPr>
  <dimension ref="A1:M24"/>
  <sheetViews>
    <sheetView zoomScalePageLayoutView="0" workbookViewId="0" topLeftCell="A1">
      <selection activeCell="G6" sqref="G6:G8"/>
    </sheetView>
  </sheetViews>
  <sheetFormatPr defaultColWidth="9.140625" defaultRowHeight="12.75"/>
  <cols>
    <col min="1" max="1" width="4.421875" style="53" customWidth="1"/>
    <col min="2" max="2" width="22.8515625" style="53" customWidth="1"/>
    <col min="3" max="3" width="12.57421875" style="53" customWidth="1"/>
    <col min="4" max="4" width="8.28125" style="53" customWidth="1"/>
    <col min="5" max="5" width="9.28125" style="53" customWidth="1"/>
    <col min="6" max="6" width="9.57421875" style="53" customWidth="1"/>
    <col min="7" max="7" width="11.00390625" style="53" customWidth="1"/>
    <col min="8" max="8" width="8.8515625" style="53" customWidth="1"/>
    <col min="9" max="9" width="11.28125" style="53" customWidth="1"/>
    <col min="10" max="10" width="10.140625" style="53" customWidth="1"/>
    <col min="11" max="11" width="10.57421875" style="53" customWidth="1"/>
    <col min="12" max="12" width="14.8515625" style="53" customWidth="1"/>
    <col min="13" max="16384" width="9.140625" style="53" customWidth="1"/>
  </cols>
  <sheetData>
    <row r="1" spans="1:9" ht="15">
      <c r="A1" s="54"/>
      <c r="B1" s="2" t="s">
        <v>101</v>
      </c>
      <c r="C1" s="2"/>
      <c r="D1" s="54"/>
      <c r="E1" s="54"/>
      <c r="F1" s="54"/>
      <c r="G1" s="54"/>
      <c r="H1" s="54"/>
      <c r="I1" s="54"/>
    </row>
    <row r="2" spans="1:9" ht="15">
      <c r="A2" s="54"/>
      <c r="B2" s="2"/>
      <c r="C2" s="2"/>
      <c r="D2" s="54"/>
      <c r="E2" s="54"/>
      <c r="F2" s="54"/>
      <c r="G2" s="54"/>
      <c r="H2" s="54"/>
      <c r="I2" s="54"/>
    </row>
    <row r="3" spans="1:13" ht="58.5" customHeight="1">
      <c r="A3" s="3" t="s">
        <v>0</v>
      </c>
      <c r="B3" s="3" t="s">
        <v>1</v>
      </c>
      <c r="C3" s="3" t="s">
        <v>2</v>
      </c>
      <c r="D3" s="4" t="s">
        <v>3</v>
      </c>
      <c r="E3" s="3" t="s">
        <v>4</v>
      </c>
      <c r="F3" s="3" t="s">
        <v>5</v>
      </c>
      <c r="G3" s="3" t="s">
        <v>6</v>
      </c>
      <c r="H3" s="3" t="s">
        <v>7</v>
      </c>
      <c r="I3" s="3" t="s">
        <v>8</v>
      </c>
      <c r="J3" s="3" t="s">
        <v>9</v>
      </c>
      <c r="K3" s="3" t="s">
        <v>10</v>
      </c>
      <c r="L3" s="3" t="s">
        <v>11</v>
      </c>
      <c r="M3" s="5" t="s">
        <v>45</v>
      </c>
    </row>
    <row r="4" spans="1:13" s="146" customFormat="1" ht="12.75">
      <c r="A4" s="3">
        <v>1</v>
      </c>
      <c r="B4" s="3">
        <v>2</v>
      </c>
      <c r="C4" s="3">
        <v>3</v>
      </c>
      <c r="D4" s="4">
        <v>4</v>
      </c>
      <c r="E4" s="3">
        <v>5</v>
      </c>
      <c r="F4" s="3">
        <v>6</v>
      </c>
      <c r="G4" s="3">
        <v>7</v>
      </c>
      <c r="H4" s="3">
        <v>8</v>
      </c>
      <c r="I4" s="3">
        <v>9</v>
      </c>
      <c r="J4" s="3">
        <v>10</v>
      </c>
      <c r="K4" s="3">
        <v>11</v>
      </c>
      <c r="L4" s="3">
        <v>12</v>
      </c>
      <c r="M4" s="3">
        <v>13</v>
      </c>
    </row>
    <row r="5" spans="1:13" ht="46.5" customHeight="1">
      <c r="A5" s="65">
        <v>1</v>
      </c>
      <c r="B5" s="528" t="s">
        <v>102</v>
      </c>
      <c r="C5" s="528"/>
      <c r="D5" s="528"/>
      <c r="E5" s="528"/>
      <c r="F5" s="528"/>
      <c r="G5" s="528"/>
      <c r="H5" s="528"/>
      <c r="I5" s="528"/>
      <c r="J5" s="528"/>
      <c r="K5" s="528"/>
      <c r="L5" s="528"/>
      <c r="M5" s="65"/>
    </row>
    <row r="6" spans="1:13" ht="71.25">
      <c r="A6" s="65" t="s">
        <v>103</v>
      </c>
      <c r="B6" s="147" t="s">
        <v>104</v>
      </c>
      <c r="C6" s="148" t="s">
        <v>20</v>
      </c>
      <c r="D6" s="149">
        <v>375</v>
      </c>
      <c r="E6" s="150"/>
      <c r="F6" s="60"/>
      <c r="G6" s="61"/>
      <c r="H6" s="68">
        <v>0.08</v>
      </c>
      <c r="I6" s="60"/>
      <c r="J6" s="61">
        <f>PRODUCT(G6*1.08)</f>
        <v>0</v>
      </c>
      <c r="K6" s="60"/>
      <c r="L6" s="60"/>
      <c r="M6" s="65"/>
    </row>
    <row r="7" spans="1:13" ht="71.25">
      <c r="A7" s="65" t="s">
        <v>105</v>
      </c>
      <c r="B7" s="147" t="s">
        <v>106</v>
      </c>
      <c r="C7" s="148" t="s">
        <v>20</v>
      </c>
      <c r="D7" s="149">
        <v>375</v>
      </c>
      <c r="E7" s="150"/>
      <c r="F7" s="60"/>
      <c r="G7" s="61"/>
      <c r="H7" s="68">
        <v>0.08</v>
      </c>
      <c r="I7" s="60"/>
      <c r="J7" s="61">
        <f>PRODUCT(G7*1.08)</f>
        <v>0</v>
      </c>
      <c r="K7" s="60"/>
      <c r="L7" s="60"/>
      <c r="M7" s="65"/>
    </row>
    <row r="8" spans="1:13" ht="71.25">
      <c r="A8" s="65" t="s">
        <v>107</v>
      </c>
      <c r="B8" s="147" t="s">
        <v>108</v>
      </c>
      <c r="C8" s="148" t="s">
        <v>20</v>
      </c>
      <c r="D8" s="149">
        <v>25</v>
      </c>
      <c r="E8" s="150"/>
      <c r="F8" s="60"/>
      <c r="G8" s="61"/>
      <c r="H8" s="68">
        <v>0.08</v>
      </c>
      <c r="I8" s="60"/>
      <c r="J8" s="61">
        <f>PRODUCT(G8*1.08)</f>
        <v>0</v>
      </c>
      <c r="K8" s="60"/>
      <c r="L8" s="60"/>
      <c r="M8" s="65"/>
    </row>
    <row r="9" spans="1:13" ht="15" customHeight="1">
      <c r="A9" s="551">
        <v>2</v>
      </c>
      <c r="B9" s="528" t="s">
        <v>109</v>
      </c>
      <c r="C9" s="528"/>
      <c r="D9" s="528"/>
      <c r="E9" s="528"/>
      <c r="F9" s="528"/>
      <c r="G9" s="528"/>
      <c r="H9" s="528"/>
      <c r="I9" s="528"/>
      <c r="J9" s="528"/>
      <c r="K9" s="528"/>
      <c r="L9" s="528"/>
      <c r="M9" s="551"/>
    </row>
    <row r="10" spans="1:13" ht="21" customHeight="1">
      <c r="A10" s="551"/>
      <c r="B10" s="64" t="s">
        <v>110</v>
      </c>
      <c r="C10" s="65" t="s">
        <v>111</v>
      </c>
      <c r="D10" s="151">
        <v>450</v>
      </c>
      <c r="E10" s="67"/>
      <c r="F10" s="60"/>
      <c r="G10" s="61"/>
      <c r="H10" s="68">
        <v>0.08</v>
      </c>
      <c r="I10" s="60"/>
      <c r="J10" s="61">
        <f>PRODUCT(G10*1.08)</f>
        <v>0</v>
      </c>
      <c r="K10" s="60"/>
      <c r="L10" s="60"/>
      <c r="M10" s="551"/>
    </row>
    <row r="11" spans="1:12" ht="15">
      <c r="A11" s="531" t="s">
        <v>21</v>
      </c>
      <c r="B11" s="531"/>
      <c r="C11" s="531"/>
      <c r="D11" s="531"/>
      <c r="E11" s="531"/>
      <c r="F11" s="531"/>
      <c r="G11" s="104">
        <f>SUM(G5:G10)</f>
        <v>0</v>
      </c>
      <c r="H11" s="68"/>
      <c r="I11" s="60"/>
      <c r="J11" s="104">
        <f>SUM(J5:J10)</f>
        <v>0</v>
      </c>
      <c r="K11" s="152"/>
      <c r="L11" s="152"/>
    </row>
    <row r="12" spans="1:9" ht="12.75">
      <c r="A12" s="99"/>
      <c r="B12" s="96"/>
      <c r="C12" s="99"/>
      <c r="D12" s="135"/>
      <c r="E12" s="136"/>
      <c r="F12" s="136"/>
      <c r="G12" s="136"/>
      <c r="H12" s="30"/>
      <c r="I12" s="31"/>
    </row>
    <row r="13" spans="1:8" ht="12.75">
      <c r="A13" s="31"/>
      <c r="B13" s="96"/>
      <c r="C13" s="97"/>
      <c r="D13" s="98"/>
      <c r="E13" s="98"/>
      <c r="F13" s="98"/>
      <c r="G13" s="99"/>
      <c r="H13" s="31"/>
    </row>
    <row r="14" spans="1:8" ht="12.75">
      <c r="A14" s="31"/>
      <c r="B14" s="96"/>
      <c r="C14" s="97"/>
      <c r="D14" s="98"/>
      <c r="E14" s="98"/>
      <c r="F14" s="98"/>
      <c r="G14" s="99"/>
      <c r="H14" s="31"/>
    </row>
    <row r="15" spans="1:8" ht="12.75">
      <c r="A15" s="31"/>
      <c r="B15" s="31"/>
      <c r="C15" s="97"/>
      <c r="D15" s="98"/>
      <c r="F15" s="98"/>
      <c r="H15" s="31"/>
    </row>
    <row r="16" spans="1:8" ht="12.75">
      <c r="A16" s="31"/>
      <c r="B16" s="31"/>
      <c r="C16" s="97"/>
      <c r="D16" s="98"/>
      <c r="E16" s="98"/>
      <c r="F16" s="98"/>
      <c r="G16" s="99"/>
      <c r="H16" s="31"/>
    </row>
    <row r="17" ht="12.75">
      <c r="I17" s="100"/>
    </row>
    <row r="18" ht="12.75">
      <c r="B18" s="38" t="s">
        <v>23</v>
      </c>
    </row>
    <row r="19" ht="12.75">
      <c r="B19" s="153" t="s">
        <v>478</v>
      </c>
    </row>
    <row r="20" ht="12.75">
      <c r="B20" s="153"/>
    </row>
    <row r="21" ht="12.75">
      <c r="B21" s="153"/>
    </row>
    <row r="22" ht="12.75">
      <c r="B22" s="153"/>
    </row>
    <row r="23" ht="12.75">
      <c r="B23" s="153"/>
    </row>
    <row r="24" spans="1:8" ht="38.25" customHeight="1">
      <c r="A24" s="552"/>
      <c r="B24" s="552"/>
      <c r="C24" s="552"/>
      <c r="D24" s="552"/>
      <c r="E24" s="552"/>
      <c r="F24" s="552"/>
      <c r="G24" s="552"/>
      <c r="H24" s="552"/>
    </row>
  </sheetData>
  <sheetProtection selectLockedCells="1" selectUnlockedCells="1"/>
  <mergeCells count="6">
    <mergeCell ref="B5:L5"/>
    <mergeCell ref="A9:A10"/>
    <mergeCell ref="B9:L9"/>
    <mergeCell ref="M9:M10"/>
    <mergeCell ref="A11:F11"/>
    <mergeCell ref="A24:H2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92D050"/>
  </sheetPr>
  <dimension ref="A1:M22"/>
  <sheetViews>
    <sheetView zoomScaleSheetLayoutView="100" zoomScalePageLayoutView="0" workbookViewId="0" topLeftCell="A1">
      <selection activeCell="G10" sqref="G10"/>
    </sheetView>
  </sheetViews>
  <sheetFormatPr defaultColWidth="9.140625" defaultRowHeight="12.75"/>
  <cols>
    <col min="1" max="1" width="4.57421875" style="0" customWidth="1"/>
    <col min="2" max="2" width="24.28125" style="0" customWidth="1"/>
    <col min="3" max="3" width="6.8515625" style="0" customWidth="1"/>
    <col min="4" max="4" width="6.421875" style="0" customWidth="1"/>
    <col min="5" max="5" width="8.7109375" style="0" customWidth="1"/>
    <col min="6" max="6" width="8.421875" style="0" customWidth="1"/>
    <col min="7" max="7" width="11.140625" style="0" customWidth="1"/>
    <col min="8" max="8" width="8.28125" style="0" customWidth="1"/>
    <col min="9" max="9" width="13.8515625" style="0" customWidth="1"/>
    <col min="10" max="10" width="11.8515625" style="0" customWidth="1"/>
    <col min="11" max="11" width="14.28125" style="0" customWidth="1"/>
    <col min="12" max="12" width="21.421875" style="0" customWidth="1"/>
  </cols>
  <sheetData>
    <row r="1" spans="1:9" ht="15">
      <c r="A1" s="1"/>
      <c r="B1" s="2" t="s">
        <v>467</v>
      </c>
      <c r="C1" s="154"/>
      <c r="D1" s="1"/>
      <c r="E1" s="1"/>
      <c r="F1" s="1"/>
      <c r="G1" s="1"/>
      <c r="H1" s="1"/>
      <c r="I1" s="1"/>
    </row>
    <row r="2" spans="1:9" ht="15">
      <c r="A2" s="1"/>
      <c r="B2" s="2"/>
      <c r="C2" s="154"/>
      <c r="D2" s="1"/>
      <c r="E2" s="1"/>
      <c r="F2" s="1"/>
      <c r="G2" s="1"/>
      <c r="H2" s="1"/>
      <c r="I2" s="1"/>
    </row>
    <row r="3" spans="1:13" ht="45.75" customHeight="1">
      <c r="A3" s="3" t="s">
        <v>0</v>
      </c>
      <c r="B3" s="3" t="s">
        <v>1</v>
      </c>
      <c r="C3" s="3" t="s">
        <v>2</v>
      </c>
      <c r="D3" s="4" t="s">
        <v>3</v>
      </c>
      <c r="E3" s="3" t="s">
        <v>4</v>
      </c>
      <c r="F3" s="3" t="s">
        <v>5</v>
      </c>
      <c r="G3" s="3" t="s">
        <v>6</v>
      </c>
      <c r="H3" s="3" t="s">
        <v>7</v>
      </c>
      <c r="I3" s="3" t="s">
        <v>8</v>
      </c>
      <c r="J3" s="3" t="s">
        <v>9</v>
      </c>
      <c r="K3" s="3" t="s">
        <v>10</v>
      </c>
      <c r="L3" s="3" t="s">
        <v>11</v>
      </c>
      <c r="M3" s="5" t="s">
        <v>45</v>
      </c>
    </row>
    <row r="4" spans="1:13" s="7" customFormat="1" ht="12.75">
      <c r="A4" s="3">
        <v>1</v>
      </c>
      <c r="B4" s="3">
        <v>2</v>
      </c>
      <c r="C4" s="3">
        <v>3</v>
      </c>
      <c r="D4" s="4">
        <v>4</v>
      </c>
      <c r="E4" s="3">
        <v>5</v>
      </c>
      <c r="F4" s="3">
        <v>6</v>
      </c>
      <c r="G4" s="3">
        <v>7</v>
      </c>
      <c r="H4" s="3">
        <v>8</v>
      </c>
      <c r="I4" s="3">
        <v>9</v>
      </c>
      <c r="J4" s="3">
        <v>10</v>
      </c>
      <c r="K4" s="3">
        <v>11</v>
      </c>
      <c r="L4" s="3">
        <v>12</v>
      </c>
      <c r="M4" s="3">
        <v>13</v>
      </c>
    </row>
    <row r="5" spans="1:13" ht="58.5" customHeight="1">
      <c r="A5" s="551" t="s">
        <v>26</v>
      </c>
      <c r="B5" s="528" t="s">
        <v>112</v>
      </c>
      <c r="C5" s="528"/>
      <c r="D5" s="528"/>
      <c r="E5" s="528"/>
      <c r="F5" s="528"/>
      <c r="G5" s="528"/>
      <c r="H5" s="528"/>
      <c r="I5" s="528"/>
      <c r="J5" s="528"/>
      <c r="K5" s="528"/>
      <c r="L5" s="528"/>
      <c r="M5" s="551"/>
    </row>
    <row r="6" spans="1:13" ht="14.25">
      <c r="A6" s="551"/>
      <c r="B6" s="64"/>
      <c r="C6" s="65" t="s">
        <v>15</v>
      </c>
      <c r="D6" s="66">
        <v>160</v>
      </c>
      <c r="E6" s="67"/>
      <c r="F6" s="155"/>
      <c r="G6" s="14"/>
      <c r="H6" s="68">
        <v>0.08</v>
      </c>
      <c r="I6" s="60"/>
      <c r="J6" s="14">
        <f>PRODUCT(G6*1.08)</f>
        <v>0</v>
      </c>
      <c r="K6" s="155"/>
      <c r="L6" s="155"/>
      <c r="M6" s="551"/>
    </row>
    <row r="7" spans="1:13" ht="45" customHeight="1">
      <c r="A7" s="551" t="s">
        <v>72</v>
      </c>
      <c r="B7" s="528" t="s">
        <v>113</v>
      </c>
      <c r="C7" s="528"/>
      <c r="D7" s="528"/>
      <c r="E7" s="528"/>
      <c r="F7" s="528"/>
      <c r="G7" s="528"/>
      <c r="H7" s="528"/>
      <c r="I7" s="528"/>
      <c r="J7" s="528"/>
      <c r="K7" s="528"/>
      <c r="L7" s="528"/>
      <c r="M7" s="551"/>
    </row>
    <row r="8" spans="1:13" ht="14.25">
      <c r="A8" s="551"/>
      <c r="B8" s="64"/>
      <c r="C8" s="65" t="s">
        <v>15</v>
      </c>
      <c r="D8" s="66">
        <v>190</v>
      </c>
      <c r="E8" s="67"/>
      <c r="F8" s="24"/>
      <c r="G8" s="14"/>
      <c r="H8" s="68">
        <v>0.08</v>
      </c>
      <c r="I8" s="60"/>
      <c r="J8" s="14">
        <f>PRODUCT(G8*1.08)</f>
        <v>0</v>
      </c>
      <c r="K8" s="24"/>
      <c r="L8" s="24"/>
      <c r="M8" s="551"/>
    </row>
    <row r="9" spans="1:13" ht="32.25" customHeight="1">
      <c r="A9" s="551" t="s">
        <v>81</v>
      </c>
      <c r="B9" s="528" t="s">
        <v>114</v>
      </c>
      <c r="C9" s="528"/>
      <c r="D9" s="528"/>
      <c r="E9" s="528"/>
      <c r="F9" s="528"/>
      <c r="G9" s="528"/>
      <c r="H9" s="528"/>
      <c r="I9" s="528"/>
      <c r="J9" s="528"/>
      <c r="K9" s="528"/>
      <c r="L9" s="528"/>
      <c r="M9" s="551"/>
    </row>
    <row r="10" spans="1:13" ht="14.25">
      <c r="A10" s="551"/>
      <c r="B10" s="64"/>
      <c r="C10" s="65" t="s">
        <v>15</v>
      </c>
      <c r="D10" s="66">
        <v>80</v>
      </c>
      <c r="E10" s="67"/>
      <c r="F10" s="24"/>
      <c r="G10" s="14"/>
      <c r="H10" s="68">
        <v>0.08</v>
      </c>
      <c r="I10" s="60"/>
      <c r="J10" s="14">
        <f>PRODUCT(G10*1.08)</f>
        <v>0</v>
      </c>
      <c r="K10" s="24"/>
      <c r="L10" s="24"/>
      <c r="M10" s="551"/>
    </row>
    <row r="11" spans="1:13" ht="29.25" customHeight="1">
      <c r="A11" s="551" t="s">
        <v>88</v>
      </c>
      <c r="B11" s="528" t="s">
        <v>115</v>
      </c>
      <c r="C11" s="528"/>
      <c r="D11" s="528"/>
      <c r="E11" s="528"/>
      <c r="F11" s="528"/>
      <c r="G11" s="528"/>
      <c r="H11" s="528"/>
      <c r="I11" s="528"/>
      <c r="J11" s="528"/>
      <c r="K11" s="528"/>
      <c r="L11" s="528"/>
      <c r="M11" s="551"/>
    </row>
    <row r="12" spans="1:13" ht="14.25">
      <c r="A12" s="551"/>
      <c r="B12" s="64"/>
      <c r="C12" s="65" t="s">
        <v>15</v>
      </c>
      <c r="D12" s="66">
        <v>95</v>
      </c>
      <c r="E12" s="67"/>
      <c r="F12" s="24"/>
      <c r="G12" s="14"/>
      <c r="H12" s="68">
        <v>0.08</v>
      </c>
      <c r="I12" s="60"/>
      <c r="J12" s="14">
        <f>PRODUCT(G12*1.08)</f>
        <v>0</v>
      </c>
      <c r="K12" s="24"/>
      <c r="L12" s="24"/>
      <c r="M12" s="551"/>
    </row>
    <row r="13" spans="1:13" ht="31.5" customHeight="1">
      <c r="A13" s="551" t="s">
        <v>116</v>
      </c>
      <c r="B13" s="528" t="s">
        <v>117</v>
      </c>
      <c r="C13" s="528"/>
      <c r="D13" s="528"/>
      <c r="E13" s="528"/>
      <c r="F13" s="528"/>
      <c r="G13" s="528"/>
      <c r="H13" s="528"/>
      <c r="I13" s="528"/>
      <c r="J13" s="528"/>
      <c r="K13" s="528"/>
      <c r="L13" s="528"/>
      <c r="M13" s="551"/>
    </row>
    <row r="14" spans="1:13" ht="14.25">
      <c r="A14" s="551"/>
      <c r="B14" s="64"/>
      <c r="C14" s="65" t="s">
        <v>15</v>
      </c>
      <c r="D14" s="66">
        <v>100</v>
      </c>
      <c r="E14" s="67"/>
      <c r="F14" s="24"/>
      <c r="G14" s="14"/>
      <c r="H14" s="68">
        <v>0.08</v>
      </c>
      <c r="I14" s="60"/>
      <c r="J14" s="14">
        <f>PRODUCT(G14*1.08)</f>
        <v>0</v>
      </c>
      <c r="K14" s="24"/>
      <c r="L14" s="24"/>
      <c r="M14" s="551"/>
    </row>
    <row r="15" spans="1:12" ht="15">
      <c r="A15" s="531" t="s">
        <v>21</v>
      </c>
      <c r="B15" s="531"/>
      <c r="C15" s="531"/>
      <c r="D15" s="531"/>
      <c r="E15" s="531"/>
      <c r="F15" s="531"/>
      <c r="G15" s="143"/>
      <c r="H15" s="156"/>
      <c r="I15" s="156"/>
      <c r="J15" s="143">
        <f>SUM(J6:J14)</f>
        <v>0</v>
      </c>
      <c r="K15" s="16"/>
      <c r="L15" s="16"/>
    </row>
    <row r="16" spans="1:9" ht="12.75">
      <c r="A16" s="36"/>
      <c r="B16" s="157"/>
      <c r="C16" s="36"/>
      <c r="D16" s="158"/>
      <c r="E16" s="159"/>
      <c r="F16" s="159"/>
      <c r="G16" s="159"/>
      <c r="H16" s="160"/>
      <c r="I16" s="161"/>
    </row>
    <row r="17" spans="1:8" ht="12.75">
      <c r="A17" s="37"/>
      <c r="B17" s="37"/>
      <c r="C17" s="34"/>
      <c r="D17" s="35"/>
      <c r="E17" s="35"/>
      <c r="F17" s="35"/>
      <c r="G17" s="36"/>
      <c r="H17" s="37"/>
    </row>
    <row r="18" spans="1:8" ht="12.75">
      <c r="A18" s="31"/>
      <c r="B18" s="38" t="s">
        <v>23</v>
      </c>
      <c r="C18" s="97"/>
      <c r="D18" s="98"/>
      <c r="E18" s="98"/>
      <c r="F18" s="98"/>
      <c r="G18" s="99"/>
      <c r="H18" s="37"/>
    </row>
    <row r="19" spans="1:9" ht="12.75" customHeight="1">
      <c r="A19" s="162"/>
      <c r="B19" s="162" t="s">
        <v>24</v>
      </c>
      <c r="C19" s="163"/>
      <c r="D19" s="163"/>
      <c r="E19" s="163"/>
      <c r="F19" s="163"/>
      <c r="G19" s="163"/>
      <c r="H19" s="37"/>
      <c r="I19" s="107"/>
    </row>
    <row r="20" spans="1:8" ht="12.75">
      <c r="A20" s="53"/>
      <c r="B20" s="53"/>
      <c r="C20" s="53"/>
      <c r="D20" s="53"/>
      <c r="E20" s="53"/>
      <c r="F20" s="53"/>
      <c r="G20" s="53"/>
      <c r="H20" s="37"/>
    </row>
    <row r="21" ht="12.75">
      <c r="H21" s="37"/>
    </row>
    <row r="22" ht="12.75">
      <c r="H22" s="37"/>
    </row>
  </sheetData>
  <sheetProtection selectLockedCells="1" selectUnlockedCells="1"/>
  <mergeCells count="16">
    <mergeCell ref="A5:A6"/>
    <mergeCell ref="B5:L5"/>
    <mergeCell ref="M5:M6"/>
    <mergeCell ref="A7:A8"/>
    <mergeCell ref="B7:L7"/>
    <mergeCell ref="M7:M8"/>
    <mergeCell ref="A13:A14"/>
    <mergeCell ref="B13:L13"/>
    <mergeCell ref="M13:M14"/>
    <mergeCell ref="A15:F15"/>
    <mergeCell ref="A9:A10"/>
    <mergeCell ref="B9:L9"/>
    <mergeCell ref="M9:M10"/>
    <mergeCell ref="A11:A12"/>
    <mergeCell ref="B11:L11"/>
    <mergeCell ref="M11:M12"/>
  </mergeCells>
  <printOptions/>
  <pageMargins left="0.5902777777777778" right="0.39375" top="0.5902777777777778" bottom="0.39375" header="0.5118055555555555" footer="0.5118055555555555"/>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Miłosz Cackowski</dc:creator>
  <cp:keywords/>
  <dc:description/>
  <cp:lastModifiedBy>mcackowski</cp:lastModifiedBy>
  <cp:lastPrinted>2022-09-21T06:39:50Z</cp:lastPrinted>
  <dcterms:created xsi:type="dcterms:W3CDTF">2022-10-07T10:03:10Z</dcterms:created>
  <dcterms:modified xsi:type="dcterms:W3CDTF">2022-10-07T11:37:36Z</dcterms:modified>
  <cp:category/>
  <cp:version/>
  <cp:contentType/>
  <cp:contentStatus/>
</cp:coreProperties>
</file>