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center2\Dokumenty\Dokumenty\GMINY\Zambrów UG\2022 - przetarg\PRZETARG\SWZ 2022\SWZ Gm. Zambrów - projekt OST. 24.11.2021\"/>
    </mc:Choice>
  </mc:AlternateContent>
  <xr:revisionPtr revIDLastSave="0" documentId="13_ncr:1_{F2BD9ED0-62D3-4A3D-914A-A52A951F4A2B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Zakładka nr 1" sheetId="12" r:id="rId1"/>
    <sheet name="Zakładka nr 2" sheetId="3" r:id="rId2"/>
    <sheet name="Zakładka nr 3" sheetId="4" r:id="rId3"/>
    <sheet name="Zakładka nr 4" sheetId="5" r:id="rId4"/>
    <sheet name="Zakładka nr 5" sheetId="19" r:id="rId5"/>
  </sheets>
  <definedNames>
    <definedName name="_xlnm._FilterDatabase" localSheetId="0" hidden="1">'Zakładka nr 1'!$A$2:$N$2</definedName>
    <definedName name="_xlnm._FilterDatabase" localSheetId="2" hidden="1">'Zakładka nr 3'!#REF!</definedName>
    <definedName name="_xlnm._FilterDatabase" localSheetId="3" hidden="1">'Zakładka nr 4'!#REF!</definedName>
    <definedName name="_xlnm.Print_Area" localSheetId="0">'Zakładka nr 1'!$A$1:$L$13</definedName>
    <definedName name="_xlnm.Print_Area" localSheetId="1">'Zakładka nr 2'!$A$2:$J$49</definedName>
    <definedName name="_xlnm.Print_Area" localSheetId="2">'Zakładka nr 3'!$A$1:$F$68</definedName>
    <definedName name="_xlnm.Print_Area" localSheetId="3">'Zakładka nr 4'!$A$2:$W$24</definedName>
    <definedName name="_xlnm.Print_Titles" localSheetId="0">'Zakładka nr 1'!$2:$2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3" l="1"/>
  <c r="C4" i="3"/>
  <c r="E214" i="3"/>
  <c r="E211" i="3"/>
  <c r="E202" i="3"/>
  <c r="E192" i="3"/>
  <c r="E181" i="3"/>
  <c r="E168" i="3"/>
  <c r="E167" i="3"/>
  <c r="E34" i="3"/>
  <c r="E45" i="3"/>
  <c r="E43" i="3"/>
  <c r="E42" i="3"/>
  <c r="E41" i="3"/>
  <c r="E40" i="3"/>
  <c r="E39" i="3"/>
  <c r="E38" i="3"/>
  <c r="E36" i="3"/>
  <c r="E33" i="3"/>
  <c r="E32" i="3"/>
  <c r="E31" i="3"/>
  <c r="E30" i="3"/>
  <c r="E29" i="3"/>
  <c r="E28" i="3"/>
  <c r="E27" i="3"/>
  <c r="E26" i="3"/>
  <c r="E25" i="3"/>
  <c r="E24" i="3"/>
  <c r="E22" i="3"/>
  <c r="E20" i="3"/>
  <c r="C3" i="3" s="1"/>
  <c r="E19" i="3"/>
  <c r="E17" i="3"/>
  <c r="C23" i="4"/>
  <c r="C17" i="4"/>
  <c r="C57" i="4"/>
  <c r="C63" i="4"/>
  <c r="C62" i="4"/>
  <c r="C52" i="4"/>
  <c r="C6" i="3" l="1"/>
  <c r="E15" i="19" l="1"/>
  <c r="C15" i="19"/>
  <c r="C17" i="19" l="1"/>
  <c r="C5" i="4" l="1"/>
  <c r="C48" i="4" l="1"/>
  <c r="C43" i="4" l="1"/>
  <c r="C38" i="4"/>
  <c r="C11" i="4"/>
  <c r="C28" i="4"/>
  <c r="C56" i="4" l="1"/>
  <c r="C33" i="4"/>
  <c r="C6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KasiaM</author>
    <author>Przemek</author>
    <author>PrzemekB</author>
  </authors>
  <commentList>
    <comment ref="S13" authorId="0" shapeId="0" xr:uid="{708A52A5-9843-41B0-AE48-5E181B91DDC6}">
      <text>
        <r>
          <rPr>
            <b/>
            <sz val="9"/>
            <color indexed="81"/>
            <rFont val="Tahoma"/>
            <family val="2"/>
            <charset val="238"/>
          </rPr>
          <t xml:space="preserve">PŁYTY WARSTWOWE: 
</t>
        </r>
        <r>
          <rPr>
            <sz val="9"/>
            <color indexed="81"/>
            <rFont val="Tahoma"/>
            <family val="2"/>
            <charset val="238"/>
          </rPr>
          <t>lekkie elementy budowlane wykonane z dwóch zewnętrznych okładzin z blachy falistej, przedzielonych rdzeniem z lekkiego materiału o dobrej izolacyjności termicznej - materiały łatwopalne</t>
        </r>
      </text>
    </comment>
    <comment ref="Z13" authorId="0" shapeId="0" xr:uid="{E2CD02F8-5EB4-4791-ABEC-ACCBF8A06675}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Z16" authorId="0" shapeId="0" xr:uid="{7F7C3EB7-B0B0-46DE-B269-EDAE31672FCE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16" authorId="1" shapeId="0" xr:uid="{EFF75053-1A52-4EA4-B117-576BCB626C35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16" authorId="1" shapeId="0" xr:uid="{754199B7-F90C-4AFE-8D50-A61BCED4D492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16" authorId="2" shapeId="0" xr:uid="{3BEED910-77E2-40D0-861A-CC3956BBCC9F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16" authorId="2" shapeId="0" xr:uid="{F2FA7720-6987-428A-A3AD-E3C10FBFB796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17" authorId="0" shapeId="0" xr:uid="{9CB8F194-C712-44EF-8D14-A59E5A8DA66E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17" authorId="1" shapeId="0" xr:uid="{39306AEB-CB8C-4E46-A31D-37F409288D2E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17" authorId="1" shapeId="0" xr:uid="{27B93841-F252-4717-8654-92F5220504BF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17" authorId="2" shapeId="0" xr:uid="{45F19935-273B-4387-834E-99489592CB3A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17" authorId="2" shapeId="0" xr:uid="{34734636-84B2-4F10-9551-61F9ACF04F43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18" authorId="0" shapeId="0" xr:uid="{B8071933-97FE-4FB8-9303-5EDDF11C8CD1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18" authorId="1" shapeId="0" xr:uid="{381DAD28-7CF4-4C0B-9E5E-A49AD2B91DDB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18" authorId="1" shapeId="0" xr:uid="{B064F9BA-8C06-4A7A-9210-CB4E23F35BF2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18" authorId="2" shapeId="0" xr:uid="{9AC03783-F423-4DED-80C4-D228E54C333A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18" authorId="2" shapeId="0" xr:uid="{C1CF6947-038B-45D8-9E2D-7D8CC7949DAF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19" authorId="0" shapeId="0" xr:uid="{BD873F01-E657-44FB-91B5-2383B5A0D2E4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19" authorId="1" shapeId="0" xr:uid="{2D8FF2B7-17DE-4F2E-B380-E37E955651EC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19" authorId="1" shapeId="0" xr:uid="{704DD1AA-9135-49B5-BC2F-E7719EDDBAD2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19" authorId="2" shapeId="0" xr:uid="{E69DBE72-8703-4479-BF55-5BA14EB68E8A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19" authorId="2" shapeId="0" xr:uid="{0101C39B-D257-4715-B2EE-175D8BA9ECC7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20" authorId="0" shapeId="0" xr:uid="{E6AC40A2-4163-4ED0-A2EA-742F306F0269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20" authorId="1" shapeId="0" xr:uid="{D443CE36-2C83-4589-8FF8-051E4D407BFB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20" authorId="1" shapeId="0" xr:uid="{D1B3DDBC-3EF6-4023-ACEC-262582E5C3F0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20" authorId="2" shapeId="0" xr:uid="{B13E93ED-7896-4912-BB79-B346A309ABA8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20" authorId="2" shapeId="0" xr:uid="{2C2AE7C4-DA7A-4F39-92B7-741979BCC9DA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21" authorId="0" shapeId="0" xr:uid="{7AC4408F-093A-434A-8509-BE75AEF307A2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21" authorId="1" shapeId="0" xr:uid="{055850EA-342D-4B63-85E6-517181A23E76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21" authorId="1" shapeId="0" xr:uid="{7B50B349-77E1-4A9A-8678-BED3ADC9623E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21" authorId="2" shapeId="0" xr:uid="{37F760E7-F9B7-4698-A464-1BFEF05F9C0C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21" authorId="2" shapeId="0" xr:uid="{18DD5324-F1D5-47E1-8D6D-3B8BD93249FC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22" authorId="0" shapeId="0" xr:uid="{75268975-454E-4090-B096-D7C8B4B69573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22" authorId="1" shapeId="0" xr:uid="{32A7BD32-2193-4DDF-8633-292FCC849CFB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22" authorId="1" shapeId="0" xr:uid="{AF919F66-BEBF-4789-8F91-7F0D75427C21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22" authorId="2" shapeId="0" xr:uid="{BC6CF3BB-4CF2-4DF0-A903-649DB6E48AED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22" authorId="2" shapeId="0" xr:uid="{61C7077C-2C10-4DCE-ABF9-0602E62FDE77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23" authorId="0" shapeId="0" xr:uid="{A53DAB8A-B4D9-4E20-A4E9-2B3E78F52B6F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23" authorId="1" shapeId="0" xr:uid="{8A1FC41A-EBD4-43EF-989C-86142A28FB6C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23" authorId="1" shapeId="0" xr:uid="{14D4A210-43AB-4380-A7E8-F04184F18F27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23" authorId="2" shapeId="0" xr:uid="{C60C1F4D-D3C3-4F0A-8ACE-A812551540F8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23" authorId="2" shapeId="0" xr:uid="{2E781334-B276-43CD-9DB3-1EF73D14B07A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24" authorId="0" shapeId="0" xr:uid="{BEF05DE9-D9DF-433E-9995-98155AE7C81E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24" authorId="1" shapeId="0" xr:uid="{00129CFA-8FE9-4F5C-88C3-35CA3F5394A9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24" authorId="1" shapeId="0" xr:uid="{E25A55CC-2AE6-433E-B124-E758ACA5D81C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24" authorId="2" shapeId="0" xr:uid="{7A9CA6AA-A32B-4EDD-A59C-1EF0B0D4C445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24" authorId="2" shapeId="0" xr:uid="{7F942E98-7740-4365-8C1D-A7D2E91306A5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25" authorId="0" shapeId="0" xr:uid="{44D1327B-E9EA-4814-BDCA-144A3FDB845B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25" authorId="1" shapeId="0" xr:uid="{44A3DA7A-C4B4-4C02-A3F1-7C3BF62851D8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25" authorId="1" shapeId="0" xr:uid="{4049EA60-D811-47EC-B5A4-F0FEE738C614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25" authorId="2" shapeId="0" xr:uid="{3B37D005-3E69-4F34-BCC1-5B23259777ED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25" authorId="2" shapeId="0" xr:uid="{F494462F-F877-4057-A274-92B777B5BC35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26" authorId="0" shapeId="0" xr:uid="{1F99D6F3-F816-49FC-998A-722903B2F523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26" authorId="1" shapeId="0" xr:uid="{3F5B21BD-1613-4765-B014-48C2A84736B7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26" authorId="1" shapeId="0" xr:uid="{B01025BC-E6F2-42BC-95E3-2303526167B5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26" authorId="2" shapeId="0" xr:uid="{7573C120-AB66-454A-AFEC-F47628F01DC3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26" authorId="2" shapeId="0" xr:uid="{DF49A181-17FF-4702-87F9-B7D5166E9526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27" authorId="0" shapeId="0" xr:uid="{0861E41D-77F4-44CC-9BF5-ED2BD1C2DC75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27" authorId="1" shapeId="0" xr:uid="{7DAFEAD7-7EB7-421F-A6F4-55EDA1780261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27" authorId="1" shapeId="0" xr:uid="{53665B52-80A6-4909-B483-6869C07B3294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27" authorId="2" shapeId="0" xr:uid="{94505D1F-8AE4-4575-856E-F902FBF9534C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27" authorId="2" shapeId="0" xr:uid="{1B43ABF4-B07D-4297-B286-A00373EFB391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28" authorId="0" shapeId="0" xr:uid="{915EB8A5-829A-4C6F-AF37-1262B50ECE5E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28" authorId="1" shapeId="0" xr:uid="{7C51406B-A14F-438C-945A-B0B85EE6B831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28" authorId="1" shapeId="0" xr:uid="{6F90C819-6DAD-4945-B998-941FD90D6711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28" authorId="2" shapeId="0" xr:uid="{B79F91DC-FA59-4EE0-9EFB-5F51F9EBAABE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28" authorId="2" shapeId="0" xr:uid="{5F4035EE-37D4-4743-9668-E0244344F18B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29" authorId="0" shapeId="0" xr:uid="{B206E033-8E84-47A8-BCC7-055BD4B15464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29" authorId="1" shapeId="0" xr:uid="{55A40371-D89E-4355-8F7B-CB7AEFF87C98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29" authorId="1" shapeId="0" xr:uid="{0A6A6EA1-BC0D-4B5F-8BAD-C5F1BDCA87C5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29" authorId="2" shapeId="0" xr:uid="{ADC8297D-B9D8-4979-B82C-EC501917F7C2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29" authorId="2" shapeId="0" xr:uid="{5777F6C7-B06A-4542-ACDD-5FF0B853C927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30" authorId="0" shapeId="0" xr:uid="{65B8B44D-45D5-41C9-B2C1-7483222641DA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30" authorId="1" shapeId="0" xr:uid="{F96B8781-3C81-4E1F-AF47-AC2D56E5F530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30" authorId="1" shapeId="0" xr:uid="{D9F7DA29-7C87-4384-912B-241886806C67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30" authorId="2" shapeId="0" xr:uid="{EA50DCDD-3D24-40D8-A938-AF6E0B6433D3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30" authorId="2" shapeId="0" xr:uid="{64E231B2-E7E8-444C-A17A-2917C1F9D13E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31" authorId="0" shapeId="0" xr:uid="{7F18B612-9240-45E1-BD2F-DD49707C9630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31" authorId="1" shapeId="0" xr:uid="{0FBA2994-4C1B-470B-89E7-7B599880AFE1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31" authorId="1" shapeId="0" xr:uid="{60842C42-6215-42A3-BFD8-F92B1E81AFB4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31" authorId="2" shapeId="0" xr:uid="{3347F57A-28E3-4000-B114-FD4248556849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31" authorId="2" shapeId="0" xr:uid="{BD818E66-9ADA-4957-BD9B-259AD3C1E3FF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32" authorId="0" shapeId="0" xr:uid="{2A28B38F-8386-4101-91C2-0E02880484BC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32" authorId="1" shapeId="0" xr:uid="{36B3CA34-C7DD-4634-9D47-9B527A450C0E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32" authorId="1" shapeId="0" xr:uid="{9D0EF046-1FCA-4AD4-B46E-1C9D8EACFE81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32" authorId="2" shapeId="0" xr:uid="{F7E6A7DF-A5BA-478D-B156-EFEB5EC7F9F3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32" authorId="2" shapeId="0" xr:uid="{9F7AD8D9-656C-4355-BE08-26DCA3D38973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33" authorId="0" shapeId="0" xr:uid="{5E93470A-16E9-4E6B-8689-2352132F6BA2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33" authorId="1" shapeId="0" xr:uid="{964B55AB-637D-486F-9845-C59E9CD5D57A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33" authorId="1" shapeId="0" xr:uid="{4C727655-C2B0-4E76-B7C1-6836D5FE3AE8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33" authorId="2" shapeId="0" xr:uid="{8013C8C3-0367-4486-81EE-2C4345A348A5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33" authorId="2" shapeId="0" xr:uid="{E4A9B7E8-B661-48B4-A433-3C474C046AE0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34" authorId="0" shapeId="0" xr:uid="{8B9AB391-1618-40E0-A8C0-640BF73311FD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34" authorId="1" shapeId="0" xr:uid="{FD641AAD-0456-4011-9453-59FC17D2BA1C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34" authorId="1" shapeId="0" xr:uid="{32946C1A-A8D2-4CBD-9849-59F5D325A00A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34" authorId="2" shapeId="0" xr:uid="{2D6A1FE3-5CE7-4828-A604-55B17DE5603F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34" authorId="2" shapeId="0" xr:uid="{2A95D7AE-5F2B-44C0-B062-22697B8AB938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35" authorId="0" shapeId="0" xr:uid="{D5BF3F85-1239-4253-BEF4-F42B842A914F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35" authorId="1" shapeId="0" xr:uid="{BEB2CD96-528B-46B7-83A2-CDB395CDBDA7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35" authorId="1" shapeId="0" xr:uid="{0CA170DD-A6AC-44AE-BC6E-0270657495B6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35" authorId="2" shapeId="0" xr:uid="{D5903BC4-4868-4878-AAB3-9D8DD58C36EA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35" authorId="2" shapeId="0" xr:uid="{B407F8FA-DDB5-4B4A-B37B-B7345A23209A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36" authorId="0" shapeId="0" xr:uid="{5CD7E7AE-9C8E-4118-90C7-584D00F3DC38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36" authorId="1" shapeId="0" xr:uid="{917E4DEC-563B-41D5-AF3B-BA01B3646662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36" authorId="1" shapeId="0" xr:uid="{B3432254-C699-490D-B5D3-A1D12DF141C1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36" authorId="2" shapeId="0" xr:uid="{F26FBC75-ABE4-49A6-B6F0-B331FB0E34DC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36" authorId="2" shapeId="0" xr:uid="{1315AFEA-D9F6-488B-9E8C-B6C308F285DC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37" authorId="0" shapeId="0" xr:uid="{63A6DF05-3744-47D8-95E8-E2A545C14D31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37" authorId="1" shapeId="0" xr:uid="{0360BBD5-808E-40CF-997D-476544E269C7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37" authorId="1" shapeId="0" xr:uid="{726B0C4A-61C9-47FA-8472-7A98A2C21260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37" authorId="2" shapeId="0" xr:uid="{4A6335A8-8D02-43D2-BDB8-05972A19F26F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37" authorId="2" shapeId="0" xr:uid="{E270BD9B-3827-4B35-8173-2C142A451699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38" authorId="0" shapeId="0" xr:uid="{B20D69D2-CE51-44B7-9A16-213A77D11B0B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38" authorId="1" shapeId="0" xr:uid="{51A7C1B6-207E-4BFA-BCBE-17DA456E3851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38" authorId="1" shapeId="0" xr:uid="{CF95650A-B2ED-4CB5-A1CC-211B6D191014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38" authorId="2" shapeId="0" xr:uid="{8850EF75-849A-43EF-84A4-13F64A9BA3A1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38" authorId="2" shapeId="0" xr:uid="{46BE6B66-87CB-4817-AB86-B53C847FAB80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39" authorId="0" shapeId="0" xr:uid="{D68DB960-A663-4B87-BEA1-434F27D3EC66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39" authorId="1" shapeId="0" xr:uid="{30AA6090-2FC8-414D-A7BB-03D47E78E6DC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39" authorId="1" shapeId="0" xr:uid="{EA8BC4AA-C890-4333-9198-572D3294AB65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39" authorId="2" shapeId="0" xr:uid="{0396B6E1-E60A-446E-9938-D7BEF443D850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39" authorId="2" shapeId="0" xr:uid="{AD18E7CF-8B3C-4AF0-9BF0-74E9BD3FB955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40" authorId="0" shapeId="0" xr:uid="{172DCEB3-595E-4018-88E0-BC185D88F01B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40" authorId="1" shapeId="0" xr:uid="{29DB7989-C4D2-42A3-9AFC-7A73233D30AB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40" authorId="1" shapeId="0" xr:uid="{C223D02F-443A-4E51-8C9C-5C0815D03584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40" authorId="2" shapeId="0" xr:uid="{9764B6E6-4D8C-4036-8BC7-344566FC903B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40" authorId="2" shapeId="0" xr:uid="{15EB1EE2-BEFC-4AC5-AEFE-7147165528CE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41" authorId="0" shapeId="0" xr:uid="{15255415-FF9D-42D3-9DBE-2EA3B0473D80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41" authorId="1" shapeId="0" xr:uid="{05D4CCAC-AFBE-402D-ADF3-61B9BD51ECBD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41" authorId="1" shapeId="0" xr:uid="{398AFDB3-EC4D-4F65-94DE-EA97C12A396A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41" authorId="2" shapeId="0" xr:uid="{4F06257D-6AD1-4B76-960F-3545089FD038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41" authorId="2" shapeId="0" xr:uid="{FA0A5DD5-6A42-481A-BB37-4911382299F3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42" authorId="0" shapeId="0" xr:uid="{AEA55D79-B010-4DF6-B831-9C08422849E8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42" authorId="1" shapeId="0" xr:uid="{856903BF-FB6A-4B25-9FD1-9B9D72DFBD7A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42" authorId="1" shapeId="0" xr:uid="{B20713A2-3771-4EE3-8F23-D92B60A957FE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42" authorId="2" shapeId="0" xr:uid="{F93E14F6-06E6-446D-8DA7-4C90F27D6BA3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42" authorId="2" shapeId="0" xr:uid="{3424B0FC-AE80-48DF-BB0D-6D3159CE4F20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43" authorId="0" shapeId="0" xr:uid="{62FDF69B-470D-4B72-9C2A-429396BFE08C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43" authorId="1" shapeId="0" xr:uid="{44947262-EBD2-4562-9540-2B8EE6481098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43" authorId="1" shapeId="0" xr:uid="{D9B75325-0333-4A13-87AB-B8A14F340DB5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43" authorId="2" shapeId="0" xr:uid="{7AD24B6A-7954-459A-869C-37F0AE8F1AAC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43" authorId="2" shapeId="0" xr:uid="{798BE482-107F-43D2-9596-71D21EF842EA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45" authorId="0" shapeId="0" xr:uid="{8C9DBDA0-E7F4-4263-A36C-EC3B9BD4D8F5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45" authorId="1" shapeId="0" xr:uid="{0875550E-CA7B-4399-BAB4-C307239B4188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45" authorId="1" shapeId="0" xr:uid="{90360927-0A58-4A49-A206-F53143DAE972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45" authorId="2" shapeId="0" xr:uid="{54ACFF90-01C7-4F97-93A6-95CEA4629FFD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45" authorId="2" shapeId="0" xr:uid="{91EDEC23-4D94-4429-B4B6-B03D6CEE7F6D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47" authorId="0" shapeId="0" xr:uid="{F0A7F6F2-D691-4BFB-936C-0A85313790CB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47" authorId="1" shapeId="0" xr:uid="{F6F87F20-D9AA-4D76-839C-FAD8CE6B627C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47" authorId="1" shapeId="0" xr:uid="{14CF8287-C6F2-4853-90FD-21179C16EC7C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47" authorId="2" shapeId="0" xr:uid="{100B56FD-E783-4691-A41B-0A6D654B78FE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47" authorId="2" shapeId="0" xr:uid="{3B9CDBD7-32C2-4540-87FF-847BB1A52ED3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S164" authorId="0" shapeId="0" xr:uid="{385DC351-62F5-4EC9-BE4D-231DC2BF94FD}">
      <text>
        <r>
          <rPr>
            <b/>
            <sz val="9"/>
            <color indexed="81"/>
            <rFont val="Tahoma"/>
            <family val="2"/>
            <charset val="238"/>
          </rPr>
          <t xml:space="preserve">PŁYTY WARSTWOWE: 
</t>
        </r>
        <r>
          <rPr>
            <sz val="9"/>
            <color indexed="81"/>
            <rFont val="Tahoma"/>
            <family val="2"/>
            <charset val="238"/>
          </rPr>
          <t>lekkie elementy budowlane wykonane z dwóch zewnętrznych okładzin z blachy falistej, przedzielonych rdzeniem z lekkiego materiału o dobrej izolacyjności termicznej - materiały łatwopalne</t>
        </r>
      </text>
    </comment>
    <comment ref="Z164" authorId="0" shapeId="0" xr:uid="{1E3C9439-17AD-435C-AFC5-4E3BB71AF177}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Z167" authorId="0" shapeId="0" xr:uid="{0071DE14-CF7E-44D1-AC44-37D2B0EA0B3E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167" authorId="1" shapeId="0" xr:uid="{AFCCC8EA-8CC0-4E18-B058-5A70A71EE929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167" authorId="1" shapeId="0" xr:uid="{57FCFAC2-7E3D-46A2-AA5F-B96E52B3E1C1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167" authorId="2" shapeId="0" xr:uid="{7F1D0E07-9675-4586-9302-1005D94B4CBD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167" authorId="2" shapeId="0" xr:uid="{73FF6200-BE9D-4E54-81BF-DA31EBDFC9F1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168" authorId="0" shapeId="0" xr:uid="{F46FDA15-FC0E-410E-972E-951ED0380BFF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168" authorId="1" shapeId="0" xr:uid="{E62DB0E7-D85B-4C70-BFC7-7881E17CC118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168" authorId="1" shapeId="0" xr:uid="{BE64F171-EFD0-41FE-B89B-D94855878D08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168" authorId="2" shapeId="0" xr:uid="{E3EE5A88-933D-4EE8-8D88-DFDB809D2A45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168" authorId="2" shapeId="0" xr:uid="{5CC5DBA6-EE61-4D42-A834-AEE1C9C520CC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S178" authorId="0" shapeId="0" xr:uid="{4E67368C-1BB6-4B6B-AFC3-441BDD8A71FF}">
      <text>
        <r>
          <rPr>
            <b/>
            <sz val="9"/>
            <color indexed="81"/>
            <rFont val="Tahoma"/>
            <family val="2"/>
            <charset val="238"/>
          </rPr>
          <t xml:space="preserve">PŁYTY WARSTWOWE: 
</t>
        </r>
        <r>
          <rPr>
            <sz val="9"/>
            <color indexed="81"/>
            <rFont val="Tahoma"/>
            <family val="2"/>
            <charset val="238"/>
          </rPr>
          <t>lekkie elementy budowlane wykonane z dwóch zewnętrznych okładzin z blachy falistej, przedzielonych rdzeniem z lekkiego materiału o dobrej izolacyjności termicznej - materiały łatwopalne</t>
        </r>
      </text>
    </comment>
    <comment ref="Z178" authorId="0" shapeId="0" xr:uid="{A5BBB797-2C3F-4EBB-B30F-F923C8D87FD5}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Z181" authorId="0" shapeId="0" xr:uid="{671BB1F7-8DD3-4021-B9A9-9BEB71E091D4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181" authorId="1" shapeId="0" xr:uid="{B0875F7F-31B5-485D-965E-B8F9B81895D2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181" authorId="1" shapeId="0" xr:uid="{E430AD27-455C-4933-9478-FE94568270CA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181" authorId="2" shapeId="0" xr:uid="{5689CB0B-031C-4703-8F21-DCE184E887F9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181" authorId="2" shapeId="0" xr:uid="{386AFE62-66EE-47E8-9C22-A728D3011456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193" authorId="0" shapeId="0" xr:uid="{0C0F3A79-335D-41A0-999C-B4494055B14D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193" authorId="1" shapeId="0" xr:uid="{CE8BF4CF-321B-4F0A-8DFA-D8097E49567B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193" authorId="1" shapeId="0" xr:uid="{12D33774-6CF8-418C-BA4F-3288BC96F732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193" authorId="2" shapeId="0" xr:uid="{9344DF15-05E0-4F0F-A1D1-C8F0E125015E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193" authorId="2" shapeId="0" xr:uid="{792C3306-7B33-41C6-9918-2C0D5B72510E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S199" authorId="0" shapeId="0" xr:uid="{6FD0B775-C8C4-419F-B835-8F867967B22E}">
      <text>
        <r>
          <rPr>
            <b/>
            <sz val="9"/>
            <color indexed="81"/>
            <rFont val="Tahoma"/>
            <family val="2"/>
            <charset val="238"/>
          </rPr>
          <t xml:space="preserve">PŁYTY WARSTWOWE: 
</t>
        </r>
        <r>
          <rPr>
            <sz val="9"/>
            <color indexed="81"/>
            <rFont val="Tahoma"/>
            <family val="2"/>
            <charset val="238"/>
          </rPr>
          <t>lekkie elementy budowlane wykonane z dwóch zewnętrznych okładzin z blachy falistej, przedzielonych rdzeniem z lekkiego materiału o dobrej izolacyjności termicznej - materiały łatwopalne</t>
        </r>
      </text>
    </comment>
    <comment ref="Z199" authorId="0" shapeId="0" xr:uid="{CD2EBF3E-5FF9-43E6-8704-5E8D2AF9D0BB}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Z202" authorId="0" shapeId="0" xr:uid="{EB23A1AD-A239-4706-B341-7F9EDF445899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202" authorId="1" shapeId="0" xr:uid="{5F396447-93ED-42E2-B161-7D1F0898ADF6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202" authorId="1" shapeId="0" xr:uid="{65C1FEE5-093E-4701-AA40-226D9C75D571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202" authorId="2" shapeId="0" xr:uid="{CDCE5550-7FC6-4635-8ACA-DB9C127BD6A5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202" authorId="2" shapeId="0" xr:uid="{50148816-5190-4563-88CB-AD39DFF2CF1B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S208" authorId="0" shapeId="0" xr:uid="{222D60C1-E822-4686-A63F-89960813AD05}">
      <text>
        <r>
          <rPr>
            <b/>
            <sz val="9"/>
            <color indexed="81"/>
            <rFont val="Tahoma"/>
            <family val="2"/>
            <charset val="238"/>
          </rPr>
          <t xml:space="preserve">PŁYTY WARSTWOWE: 
</t>
        </r>
        <r>
          <rPr>
            <sz val="9"/>
            <color indexed="81"/>
            <rFont val="Tahoma"/>
            <family val="2"/>
            <charset val="238"/>
          </rPr>
          <t>lekkie elementy budowlane wykonane z dwóch zewnętrznych okładzin z blachy falistej, przedzielonych rdzeniem z lekkiego materiału o dobrej izolacyjności termicznej - materiały łatwopalne</t>
        </r>
      </text>
    </comment>
    <comment ref="Z208" authorId="0" shapeId="0" xr:uid="{360ACF82-100A-49C9-8F31-FF939DF02276}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Z211" authorId="0" shapeId="0" xr:uid="{2A8F2379-7387-44FC-BBD2-4E7775281FB2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211" authorId="1" shapeId="0" xr:uid="{C6F8C3AC-973D-4955-8A08-F8EF5DCBA451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211" authorId="1" shapeId="0" xr:uid="{D8E700A7-664F-4472-BFD8-6835B439C680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211" authorId="2" shapeId="0" xr:uid="{7066326A-2A04-4667-B8F7-F11446CA6B24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211" authorId="2" shapeId="0" xr:uid="{B7217EDB-6254-402D-BE5F-7326A184472D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212" authorId="0" shapeId="0" xr:uid="{98DB97DD-348B-46CA-A024-90A5C19ED554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212" authorId="1" shapeId="0" xr:uid="{EBF112AD-6CCD-49A5-8250-FCD7D5ACEF65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212" authorId="1" shapeId="0" xr:uid="{22197B95-5AAD-4B17-8E94-BF15CB10A2FC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212" authorId="2" shapeId="0" xr:uid="{AE6E624E-5661-4DCF-98E7-A8B4B88D8189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212" authorId="2" shapeId="0" xr:uid="{5184FAE0-8A37-4AD9-B896-23722AB2D174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213" authorId="0" shapeId="0" xr:uid="{88322A59-03EC-4BC7-ABB9-039A08ABE967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213" authorId="1" shapeId="0" xr:uid="{F189A598-3954-4596-809D-1C0E55FB306F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213" authorId="1" shapeId="0" xr:uid="{EEE3671D-6C7A-45DD-8259-068A9881E606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213" authorId="2" shapeId="0" xr:uid="{E0B130E3-D26C-401C-B39E-2D611B5231A1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213" authorId="2" shapeId="0" xr:uid="{1D3DB3AD-778F-4749-AB8A-A6A490E2B06A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214" authorId="0" shapeId="0" xr:uid="{A2CF511E-BF0C-40F4-9F4D-03A7175A2FC2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214" authorId="1" shapeId="0" xr:uid="{3ADED086-2F0C-45DD-BE93-3017BF55DBD1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214" authorId="1" shapeId="0" xr:uid="{B2ACAB80-2705-4308-9A0A-91CEF833D787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214" authorId="2" shapeId="0" xr:uid="{83332A5F-C39A-4AD2-B578-4037DD1714B8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214" authorId="2" shapeId="0" xr:uid="{61B004F7-B26D-4F72-9CB0-8DF3298D3884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S221" authorId="0" shapeId="0" xr:uid="{E32A8C5F-4147-4404-96A1-24A4710016E2}">
      <text>
        <r>
          <rPr>
            <b/>
            <sz val="9"/>
            <color indexed="81"/>
            <rFont val="Tahoma"/>
            <family val="2"/>
            <charset val="238"/>
          </rPr>
          <t xml:space="preserve">PŁYTY WARSTWOWE: 
</t>
        </r>
        <r>
          <rPr>
            <sz val="9"/>
            <color indexed="81"/>
            <rFont val="Tahoma"/>
            <family val="2"/>
            <charset val="238"/>
          </rPr>
          <t>lekkie elementy budowlane wykonane z dwóch zewnętrznych okładzin z blachy falistej, przedzielonych rdzeniem z lekkiego materiału o dobrej izolacyjności termicznej - materiały łatwopalne</t>
        </r>
      </text>
    </comment>
    <comment ref="Z221" authorId="0" shapeId="0" xr:uid="{CBBEF2F6-A46E-4ECA-90A5-9AB5274DBA5F}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Z224" authorId="0" shapeId="0" xr:uid="{B926AAE3-5093-4DA9-955B-D25009AE5518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224" authorId="1" shapeId="0" xr:uid="{0E6649D1-AEB6-4F1C-BEB1-C4AA1DAD2A53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224" authorId="1" shapeId="0" xr:uid="{B414A379-2973-41CD-BB44-C18DD659262B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224" authorId="2" shapeId="0" xr:uid="{F8A2C842-C2A2-48FF-84DA-2FF6D4335D98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224" authorId="2" shapeId="0" xr:uid="{89A24D2D-AAAD-4A09-B712-E8B59DD85DAF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S233" authorId="0" shapeId="0" xr:uid="{0342D9E1-63F3-4139-B62A-2115CFDF1FD9}">
      <text>
        <r>
          <rPr>
            <b/>
            <sz val="9"/>
            <color indexed="81"/>
            <rFont val="Tahoma"/>
            <family val="2"/>
            <charset val="238"/>
          </rPr>
          <t xml:space="preserve">PŁYTY WARSTWOWE: 
</t>
        </r>
        <r>
          <rPr>
            <sz val="9"/>
            <color indexed="81"/>
            <rFont val="Tahoma"/>
            <family val="2"/>
            <charset val="238"/>
          </rPr>
          <t>lekkie elementy budowlane wykonane z dwóch zewnętrznych okładzin z blachy falistej, przedzielonych rdzeniem z lekkiego materiału o dobrej izolacyjności termicznej - materiały łatwopalne</t>
        </r>
      </text>
    </comment>
    <comment ref="Z233" authorId="0" shapeId="0" xr:uid="{17226D82-7BEB-4CEB-A6E4-A1779CBB4FDF}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Z236" authorId="0" shapeId="0" xr:uid="{5712B205-5EF0-41AA-AADA-0CD0720895DF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236" authorId="1" shapeId="0" xr:uid="{CAD90D50-6FDA-4CCF-9543-2563EEC6C7DF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236" authorId="1" shapeId="0" xr:uid="{DA8DA1B5-126E-4F8E-B93F-F975EA0E681E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236" authorId="2" shapeId="0" xr:uid="{C9366353-4D37-45AF-BA1B-7A0DCB4902A0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236" authorId="2" shapeId="0" xr:uid="{C53199A7-EB4F-4173-9FDC-069F713519E1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237" authorId="0" shapeId="0" xr:uid="{C52546E6-2EA4-473A-AB45-C3BF2E137A15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237" authorId="1" shapeId="0" xr:uid="{B0C6A8B1-F99C-4E55-A33D-7D03DC2BFC4A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237" authorId="1" shapeId="0" xr:uid="{1A0B306E-8119-43D1-BBA8-14EB5A48929D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I237" authorId="2" shapeId="0" xr:uid="{54B6CF3A-F0C9-4753-8C61-AB62766B3C2E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237" authorId="2" shapeId="0" xr:uid="{2613293C-28A9-4E46-9E02-0A2C81348DF6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S247" authorId="0" shapeId="0" xr:uid="{FC6FFEC4-A758-4823-A570-F0CC51FD85BF}">
      <text>
        <r>
          <rPr>
            <b/>
            <sz val="9"/>
            <color indexed="81"/>
            <rFont val="Tahoma"/>
            <family val="2"/>
            <charset val="238"/>
          </rPr>
          <t xml:space="preserve">PŁYTY WARSTWOWE: 
</t>
        </r>
        <r>
          <rPr>
            <sz val="9"/>
            <color indexed="81"/>
            <rFont val="Tahoma"/>
            <family val="2"/>
            <charset val="238"/>
          </rPr>
          <t>lekkie elementy budowlane wykonane z dwóch zewnętrznych okładzin z blachy falistej, przedzielonych rdzeniem z lekkiego materiału o dobrej izolacyjności termicznej - materiały łatwopalne</t>
        </r>
      </text>
    </comment>
    <comment ref="Z247" authorId="0" shapeId="0" xr:uid="{01DE6222-BA12-4394-9664-940421E1EF4C}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</commentList>
</comments>
</file>

<file path=xl/sharedStrings.xml><?xml version="1.0" encoding="utf-8"?>
<sst xmlns="http://schemas.openxmlformats.org/spreadsheetml/2006/main" count="2731" uniqueCount="747">
  <si>
    <t>Lp.</t>
  </si>
  <si>
    <t>Przedmiot ubezpieczenia</t>
  </si>
  <si>
    <t>Liczba miejsc</t>
  </si>
  <si>
    <t>Zabezpieczenia przeciwkradzieżowe</t>
  </si>
  <si>
    <t>Rodzaj pojazdu</t>
  </si>
  <si>
    <t>Zgodne z przepisami o ochronie przeciwpożarowej</t>
  </si>
  <si>
    <t>Alarm z sygnałem lokalnym</t>
  </si>
  <si>
    <t xml:space="preserve">System alarmowy z powiadomieniem służb patrolowych z całodobową ochroną          </t>
  </si>
  <si>
    <t>Monitoring (kamery przemysłowe)</t>
  </si>
  <si>
    <t>Czy są stosowane zabezpieczenia przeciwpożarowe?</t>
  </si>
  <si>
    <t>Lokalizacja (adres)</t>
  </si>
  <si>
    <t>Czy obiekt jest użytkowany?</t>
  </si>
  <si>
    <t>RAZEM:</t>
  </si>
  <si>
    <t>Adres</t>
  </si>
  <si>
    <t xml:space="preserve">Liczba zatrudnionych </t>
  </si>
  <si>
    <t>Pełna nazwa jednostki</t>
  </si>
  <si>
    <t>Ulica</t>
  </si>
  <si>
    <t>Kod pocztowy</t>
  </si>
  <si>
    <t>Główne PKD</t>
  </si>
  <si>
    <t>REGON</t>
  </si>
  <si>
    <t>NIP</t>
  </si>
  <si>
    <t>Telefon</t>
  </si>
  <si>
    <t>E-mail</t>
  </si>
  <si>
    <t>Ogółem</t>
  </si>
  <si>
    <t>Nauczycieli</t>
  </si>
  <si>
    <t>Opis działalności</t>
  </si>
  <si>
    <t>Rodzaj budynku</t>
  </si>
  <si>
    <t>Powierzchnia użytkowa w m²</t>
  </si>
  <si>
    <t>Rok / lata budowy</t>
  </si>
  <si>
    <t>Materiały konstrukcyjne</t>
  </si>
  <si>
    <t>Czy w konstrukcji budynku występują płyty warstwowe?</t>
  </si>
  <si>
    <t>Rodzaj ogrzewania</t>
  </si>
  <si>
    <t>Czy obiekt posiada sprawne urządzenie odgromowe?</t>
  </si>
  <si>
    <t>Czy budynek znajduje się pod nadzorem konserwatora zabytków?</t>
  </si>
  <si>
    <t>Zabezpieczenia ppoż.</t>
  </si>
  <si>
    <t>ścian</t>
  </si>
  <si>
    <t>stropów</t>
  </si>
  <si>
    <t>konstrukcji dachu</t>
  </si>
  <si>
    <t>pokrycie dachu</t>
  </si>
  <si>
    <t>Czy obiekt przeznaczony jest do rozbiórki?</t>
  </si>
  <si>
    <t>Czy są stosowane zabezpieczenia przeciwkradzieżowe?</t>
  </si>
  <si>
    <t>Wszystkie drzwi zewnętrzne zaopatrzone są w co najmniej 2 zamki wielozastawkowe  lub 1 zamek antywłamaniowy lub 1 zamek wielopunktowy</t>
  </si>
  <si>
    <t>Instalacja sygnalizacji pożaru sygnalizująca w miejscu chronionym</t>
  </si>
  <si>
    <t>Instalacja sygnalizacji pożaru z powiadomieniem służb patrolowych</t>
  </si>
  <si>
    <t>Wartość</t>
  </si>
  <si>
    <t>Rok produkcji lub zakupu</t>
  </si>
  <si>
    <t>Data ważności badań techn.</t>
  </si>
  <si>
    <t>Przebieg pojazdu (wg stanu licznika)</t>
  </si>
  <si>
    <t>UWAGI / INFORMACJE DODATKOWE</t>
  </si>
  <si>
    <t>Sprzęt elektroniczny stacjonarny</t>
  </si>
  <si>
    <t>Sprzęt elektroniczny przenośny</t>
  </si>
  <si>
    <t xml:space="preserve">Suma ubezpieczenia </t>
  </si>
  <si>
    <t>Sprzęt elektroniczny</t>
  </si>
  <si>
    <t>1</t>
  </si>
  <si>
    <t>brak</t>
  </si>
  <si>
    <t>TAK</t>
  </si>
  <si>
    <t>NIE</t>
  </si>
  <si>
    <t>Powierzchnia zabudowy w m²</t>
  </si>
  <si>
    <t>Liczba kondygnacji oraz podpiwniczenie i poddasze</t>
  </si>
  <si>
    <t>Przeprowadzane remonty istotnie podwyższające wartość obiektu - data i zakres remontu</t>
  </si>
  <si>
    <t>Czy w budynku są zainstalowane windy / urządzenia dźwigowe?</t>
  </si>
  <si>
    <t xml:space="preserve">Czy obiekt posiada książkę obiektu budowlanego? </t>
  </si>
  <si>
    <t>Czy jest przeprowadzona okresowa kontrola stanu technicznego obiektu budowalnego zgodnie z art. 62 ustawy Prawo budowlane?</t>
  </si>
  <si>
    <t>Użytkowanie obiektu</t>
  </si>
  <si>
    <t>Powódź * / Zagrożenie powodziowe</t>
  </si>
  <si>
    <t>Liczba kondygnacji ponad poziom gruntu</t>
  </si>
  <si>
    <t>Liczba kondygnacji poniżej poziomu gruntu</t>
  </si>
  <si>
    <t>Czy budynek posiada poddasze?</t>
  </si>
  <si>
    <t>Czy budynek jest podpiwniczony?</t>
  </si>
  <si>
    <t xml:space="preserve">Czy mienie było dotknięte ryzykiem powodzi od 1997 roku do dnia dzisiejszego? </t>
  </si>
  <si>
    <t>Wszystkie drzwi zewnętrzne i okna są w należytym stanie technicznym uniemożliwiającym ich wywarzenie i włamanie bez użycia siły i/lub narzędzi</t>
  </si>
  <si>
    <t xml:space="preserve">Wszystkie drzwi zewnętrzne i okna zaopatrzone są w co najmniej 1 zamek wielozastawkowy        </t>
  </si>
  <si>
    <t>Wszystkie drzwi zewnętrzne są drzwiami antywłamaniowymi</t>
  </si>
  <si>
    <t>Czy teren jest ogrodzony?</t>
  </si>
  <si>
    <t>Czy teren jest oświetlony w godzinach nocnych?</t>
  </si>
  <si>
    <t>Instalacja sygnalizacji pożaru sygnalizująca poza miejscem chronionym</t>
  </si>
  <si>
    <t>Czy oznakowane są miejsca usytuowania urządzeń przeciwpożarowych, elementów sterujących urządzeniami pożarowymi, przeciwpożarowych wyłączników prądu, głównych zaworów gazu, drogi ewakuacyjne?</t>
  </si>
  <si>
    <t>Czy w lokalizacji obowiązuje zakaz palenia tytoniu?</t>
  </si>
  <si>
    <t>Czy są wydzielone miejsca do palenia tytoniu?</t>
  </si>
  <si>
    <t>10</t>
  </si>
  <si>
    <t>Suma ubezpieczenia</t>
  </si>
  <si>
    <t xml:space="preserve">Numer rejestracyjny </t>
  </si>
  <si>
    <t>Marka pojazdu</t>
  </si>
  <si>
    <t>Typ, model pojazdu</t>
  </si>
  <si>
    <t>Przeznaczenie pojazdu / wykorzystanie pojazdu</t>
  </si>
  <si>
    <t>Rok produkcji</t>
  </si>
  <si>
    <t>Dopuszczalna ładowność [kg]</t>
  </si>
  <si>
    <t>Dopuszczalna masa całkowita DMC</t>
  </si>
  <si>
    <t>Pojemność silnika [ccm]</t>
  </si>
  <si>
    <t>Moc silnika [kW]</t>
  </si>
  <si>
    <t>Data pierwszej rejestracji</t>
  </si>
  <si>
    <t>Numer identyfikacyjny (VIN/ nadwozia/ podwozia/ ramy)</t>
  </si>
  <si>
    <t>10.</t>
  </si>
  <si>
    <t>1.</t>
  </si>
  <si>
    <t>Jeśli NIE, 
okres nieużytkowania</t>
  </si>
  <si>
    <t>Jeśli TYMCZASOWO,
do kiedy?</t>
  </si>
  <si>
    <t>Przyczyna nieużytkowania</t>
  </si>
  <si>
    <t>Uwagi / informacje dodatkowe</t>
  </si>
  <si>
    <t>Jeśli TAK, prosimy wskazać przyczynę.</t>
  </si>
  <si>
    <t>Zagrożenie powodziowe - opis</t>
  </si>
  <si>
    <t>Szkody powodziowe w przeszłości - wartość</t>
  </si>
  <si>
    <t>Pozostałe zabezpieczenia, informacje dodatkowe do poprzednich</t>
  </si>
  <si>
    <t>dobry</t>
  </si>
  <si>
    <t>0</t>
  </si>
  <si>
    <t>nie</t>
  </si>
  <si>
    <t>6</t>
  </si>
  <si>
    <t>TAK - zewnętrzny</t>
  </si>
  <si>
    <t>suma ubezpieczenia</t>
  </si>
  <si>
    <t>cegła</t>
  </si>
  <si>
    <t>2</t>
  </si>
  <si>
    <t xml:space="preserve"> </t>
  </si>
  <si>
    <t>blacha</t>
  </si>
  <si>
    <t>FS Lublin</t>
  </si>
  <si>
    <t>-</t>
  </si>
  <si>
    <t>olej opałowy</t>
  </si>
  <si>
    <t>IVECO</t>
  </si>
  <si>
    <t>EUROCARGO</t>
  </si>
  <si>
    <t>MAN</t>
  </si>
  <si>
    <t>8520Z</t>
  </si>
  <si>
    <t>brak danych</t>
  </si>
  <si>
    <t>przyczepa lekka</t>
  </si>
  <si>
    <t>Urząd Gminy Zambrów</t>
  </si>
  <si>
    <t>18-300 Zambrów</t>
  </si>
  <si>
    <t>ul. Fabryczna 3</t>
  </si>
  <si>
    <t>bozenap@onet.eu</t>
  </si>
  <si>
    <t>Gminna Jednostka Organizacyjna</t>
  </si>
  <si>
    <t>Szkoła Podstawowa im. Papieża Jana Pawła II w Osowcu</t>
  </si>
  <si>
    <t>Szkoła Podstawowa w Porytem-Jabłoni</t>
  </si>
  <si>
    <t>Szkoła Podstawowa w Starym Laskowcu</t>
  </si>
  <si>
    <t>Szkoła Podstawowa w Starym Skarżynie</t>
  </si>
  <si>
    <t>Szkoła Podstawowa im. Marii Konopnickiej w Starym Zakrzewie</t>
  </si>
  <si>
    <t>Szkoła Podstawowa w Wiśniewie</t>
  </si>
  <si>
    <t>Gminny Ośrodek Pomocy Społecznej</t>
  </si>
  <si>
    <t>Przedszkole Samorządowe Gminy Zambrów</t>
  </si>
  <si>
    <t>Osowiec 22</t>
  </si>
  <si>
    <t>Poryte Jabłoń 103</t>
  </si>
  <si>
    <t>Stary Laskowiec 14</t>
  </si>
  <si>
    <t>Stary Skarżyn 44</t>
  </si>
  <si>
    <t>Stare Zakrzewo 15</t>
  </si>
  <si>
    <t>Wiśniewo 10</t>
  </si>
  <si>
    <t>8010B</t>
  </si>
  <si>
    <t>9251A</t>
  </si>
  <si>
    <t>723-14-34-127</t>
  </si>
  <si>
    <t xml:space="preserve">723-10-22-264 </t>
  </si>
  <si>
    <t>723-14-85-082</t>
  </si>
  <si>
    <t>000719719</t>
  </si>
  <si>
    <t>723-14-85-053</t>
  </si>
  <si>
    <t>723-14-85-320</t>
  </si>
  <si>
    <t>723-14-85-136</t>
  </si>
  <si>
    <t>001129291</t>
  </si>
  <si>
    <t>723-14-84-993</t>
  </si>
  <si>
    <t xml:space="preserve"> 001129316</t>
  </si>
  <si>
    <t>2.</t>
  </si>
  <si>
    <t>3.</t>
  </si>
  <si>
    <t>4.</t>
  </si>
  <si>
    <t>5.</t>
  </si>
  <si>
    <t>6.</t>
  </si>
  <si>
    <t>7.</t>
  </si>
  <si>
    <t>8.</t>
  </si>
  <si>
    <t>9.</t>
  </si>
  <si>
    <t>WYKAZ   SPRZĘTU   ELEKTRONICZNEGO</t>
  </si>
  <si>
    <t>Częstotliwość archiwizacji  danych</t>
  </si>
  <si>
    <t>Kserokopiarki, urządzenia wielofunkcyjne</t>
  </si>
  <si>
    <t>Monitoring</t>
  </si>
  <si>
    <t>Razem:</t>
  </si>
  <si>
    <t>2009-2020</t>
  </si>
  <si>
    <t>Sprzet elektroniczny stacjonarny</t>
  </si>
  <si>
    <t>Razem suma</t>
  </si>
  <si>
    <r>
      <rPr>
        <b/>
        <sz val="10"/>
        <color theme="1"/>
        <rFont val="Tahoma"/>
        <family val="2"/>
        <charset val="238"/>
      </rPr>
      <t xml:space="preserve">UWAGA: </t>
    </r>
    <r>
      <rPr>
        <sz val="10"/>
        <color theme="1"/>
        <rFont val="Tahoma"/>
        <family val="2"/>
        <charset val="238"/>
      </rPr>
      <t>Zamawiający zastrzega sobie prawo do zmiany rodzaju wartości podanych powyżej, obligatoryjnie dla wykonawcy, jeśli zamawiający wyrazi taką wolę.</t>
    </r>
  </si>
  <si>
    <r>
      <rPr>
        <b/>
        <sz val="10"/>
        <color theme="1"/>
        <rFont val="Tahoma"/>
        <family val="2"/>
        <charset val="238"/>
      </rPr>
      <t xml:space="preserve">UWAGA: </t>
    </r>
    <r>
      <rPr>
        <sz val="10"/>
        <color theme="1"/>
        <rFont val="Tahoma"/>
        <family val="2"/>
        <charset val="238"/>
      </rPr>
      <t xml:space="preserve">Zamawiający informuje, że przed rozpoczęciem okresu ubezpieczenia lub w czasie jego trwania, może dojść do zmiany jednostek zarządzających poszczególnymi składnikami mienia. </t>
    </r>
  </si>
  <si>
    <r>
      <rPr>
        <b/>
        <sz val="10"/>
        <color theme="1"/>
        <rFont val="Tahoma"/>
        <family val="2"/>
        <charset val="238"/>
      </rPr>
      <t xml:space="preserve">UWAGA: </t>
    </r>
    <r>
      <rPr>
        <sz val="10"/>
        <color theme="1"/>
        <rFont val="Tahoma"/>
        <family val="2"/>
        <charset val="238"/>
      </rPr>
      <t>Zamawiający pozostawia sobie prawo do ostatecznej weryfikacji wykazów majątkowych po rozstrzygnięciu postępowania.</t>
    </r>
  </si>
  <si>
    <t>BZA 14AR</t>
  </si>
  <si>
    <t>specjalny pożarniczy</t>
  </si>
  <si>
    <t>900 kg</t>
  </si>
  <si>
    <t>2 417 cm3</t>
  </si>
  <si>
    <t>SUL332212W0032316</t>
  </si>
  <si>
    <t>Gmina Zambrów /UG Zambrów / użytkownik OSP Chorzele</t>
  </si>
  <si>
    <t>BZA 13RW</t>
  </si>
  <si>
    <t>Iveco</t>
  </si>
  <si>
    <t>ML140E24</t>
  </si>
  <si>
    <t>5 880 cm3</t>
  </si>
  <si>
    <t>ZCFB1JJ8202495020</t>
  </si>
  <si>
    <t>Gmina Zambrów / UG Zambrów / użytkownik OSP Stary Skarżyn</t>
  </si>
  <si>
    <t>BZA 40UG</t>
  </si>
  <si>
    <t>ML140 E24EUROCARGO</t>
  </si>
  <si>
    <t>ZCFB1JJ8202491079</t>
  </si>
  <si>
    <t>BZA 60TF</t>
  </si>
  <si>
    <t>WIOLA</t>
  </si>
  <si>
    <t>Przyczepka lekka</t>
  </si>
  <si>
    <t>495 kg</t>
  </si>
  <si>
    <t>SUCE3ASA4H1000812</t>
  </si>
  <si>
    <t>Gmina Zambrów /UG Zambrów</t>
  </si>
  <si>
    <t>BZA 48PY</t>
  </si>
  <si>
    <t>TGM 18.240</t>
  </si>
  <si>
    <t>6 871 cm3</t>
  </si>
  <si>
    <t>WMAN08ZZ67Y176216</t>
  </si>
  <si>
    <t>Gmina Zambrów /UG Zambrów / użytkownik OSP Stary Laskowiec</t>
  </si>
  <si>
    <t>BZA 72GA</t>
  </si>
  <si>
    <t>Mercedes Benz</t>
  </si>
  <si>
    <t>1222AF</t>
  </si>
  <si>
    <t>4 520 kg</t>
  </si>
  <si>
    <t>10 888 cm3</t>
  </si>
  <si>
    <t>WDB61526415202736</t>
  </si>
  <si>
    <t>Gmina Zambrów /UG Zambrów / użytkownik OSP Łady-Borowe</t>
  </si>
  <si>
    <t>BZA 35MA</t>
  </si>
  <si>
    <t>1222 AF</t>
  </si>
  <si>
    <t>WDB65028615763502</t>
  </si>
  <si>
    <t>Gmina Zambrów /UG Zambrów / użytkownik OSP Wiśniewo</t>
  </si>
  <si>
    <t>BZA 11UG</t>
  </si>
  <si>
    <t>Opel</t>
  </si>
  <si>
    <t>VIVARO KOMBI EDITION 1.6 CDTI</t>
  </si>
  <si>
    <t>osobowy</t>
  </si>
  <si>
    <t>1 598 cm3</t>
  </si>
  <si>
    <t>W0L1J7200FV634816</t>
  </si>
  <si>
    <t>BZA V499</t>
  </si>
  <si>
    <t>Osobowy</t>
  </si>
  <si>
    <t>1 870 cm3</t>
  </si>
  <si>
    <t>W0LJ7ACA65V62227</t>
  </si>
  <si>
    <t>Gmina Zambrów /UG Zambrów / użytkownik OSP Krajewo Białe</t>
  </si>
  <si>
    <t>BZA 51RM</t>
  </si>
  <si>
    <t>Renault</t>
  </si>
  <si>
    <t>Midlum</t>
  </si>
  <si>
    <t>6 174 cm3</t>
  </si>
  <si>
    <t>VF644GCA000000286</t>
  </si>
  <si>
    <t>Gmina Zambrów /UG Zambrów / użytkownik OSP Tabędz</t>
  </si>
  <si>
    <t>BZA 99JU</t>
  </si>
  <si>
    <t>Sam</t>
  </si>
  <si>
    <t>500 kg</t>
  </si>
  <si>
    <t>BZA008100024</t>
  </si>
  <si>
    <t>Gmina Zambrów /OSP Krajewo Białe</t>
  </si>
  <si>
    <t>BZA G737</t>
  </si>
  <si>
    <t>Kymco</t>
  </si>
  <si>
    <t>Activ 50</t>
  </si>
  <si>
    <t>motorower</t>
  </si>
  <si>
    <t>49.5 cm3</t>
  </si>
  <si>
    <t>LC2B8200081300201</t>
  </si>
  <si>
    <t>Gmina Zambrów /SP w Zakrzewie</t>
  </si>
  <si>
    <t>BZA 27VM</t>
  </si>
  <si>
    <t>Specjalny pożarniczy</t>
  </si>
  <si>
    <t>VF640ACF300001381</t>
  </si>
  <si>
    <t>Gmina Zambrów /UG Zambrów / użytkownik OSP Długobórz</t>
  </si>
  <si>
    <t>BZA 25WE</t>
  </si>
  <si>
    <t>5861 cm3</t>
  </si>
  <si>
    <t>ZCFA1EG0002178754</t>
  </si>
  <si>
    <t>Gmina Zambrów /UG Zambrów / / użytkownik OSP Stary Laskowiec</t>
  </si>
  <si>
    <t>BZA 7J41</t>
  </si>
  <si>
    <t>Citroen</t>
  </si>
  <si>
    <t>Jumper</t>
  </si>
  <si>
    <t>2 198 cm3</t>
  </si>
  <si>
    <t>VF7YDBMGC11440306</t>
  </si>
  <si>
    <t>Gmina Zambrów /UG Zambrów / Ochotnicza Straż Pożarna w Porytem-Jabłoni</t>
  </si>
  <si>
    <t>BZA 7J40</t>
  </si>
  <si>
    <t>Ford</t>
  </si>
  <si>
    <t>Transit</t>
  </si>
  <si>
    <t>1 080 kg</t>
  </si>
  <si>
    <t xml:space="preserve">2 198 cm3 </t>
  </si>
  <si>
    <t>WF0NXXTTFNDD06717</t>
  </si>
  <si>
    <t>LT PS107 B&amp;S</t>
  </si>
  <si>
    <t>traktorek-</t>
  </si>
  <si>
    <t> -------</t>
  </si>
  <si>
    <t>UG Zambrów</t>
  </si>
  <si>
    <t>BZA 6M88</t>
  </si>
  <si>
    <t xml:space="preserve">2 179 cm3 </t>
  </si>
  <si>
    <t>VF3YDBNFC12N20365</t>
  </si>
  <si>
    <t>samochód specjalny</t>
  </si>
  <si>
    <t>pożarniczy</t>
  </si>
  <si>
    <t>18.09.1998</t>
  </si>
  <si>
    <t>02.12.2021</t>
  </si>
  <si>
    <t>29.12.2006 r.</t>
  </si>
  <si>
    <t>03.02.2022 r.</t>
  </si>
  <si>
    <t>20.12.2006 r.</t>
  </si>
  <si>
    <t>26.05.2021 r.</t>
  </si>
  <si>
    <t>10.04.2017 r.</t>
  </si>
  <si>
    <t>bezterminowy</t>
  </si>
  <si>
    <t>specjalny</t>
  </si>
  <si>
    <t>28.03.2011 r.</t>
  </si>
  <si>
    <t>13.04.2022 r.</t>
  </si>
  <si>
    <t>12.05.1986 r.</t>
  </si>
  <si>
    <t>09.11.2021 r.</t>
  </si>
  <si>
    <t>4 860 kg</t>
  </si>
  <si>
    <t>5958 cm3</t>
  </si>
  <si>
    <t>26.07.1994 r.</t>
  </si>
  <si>
    <t>06.11.2021</t>
  </si>
  <si>
    <t>22.05.2015</t>
  </si>
  <si>
    <t>21.05.2022</t>
  </si>
  <si>
    <t>VIVARO X83</t>
  </si>
  <si>
    <t>18.02.2005 r.</t>
  </si>
  <si>
    <t>16.06.2022 r.</t>
  </si>
  <si>
    <t>brak wpisu</t>
  </si>
  <si>
    <t>13.07.2005</t>
  </si>
  <si>
    <t>28.12.2021 r.</t>
  </si>
  <si>
    <t>24.08.2009</t>
  </si>
  <si>
    <t>bezterminowo</t>
  </si>
  <si>
    <t>26.09.2008</t>
  </si>
  <si>
    <t>Midlinder S150</t>
  </si>
  <si>
    <t>23.09.1998</t>
  </si>
  <si>
    <t>22.02.2022</t>
  </si>
  <si>
    <t>24.03.1997 r.</t>
  </si>
  <si>
    <t>Samochód specjalny</t>
  </si>
  <si>
    <t>23.05.2008 r.</t>
  </si>
  <si>
    <t>02.09.2022 r.</t>
  </si>
  <si>
    <t>Specjalny</t>
  </si>
  <si>
    <t>11.03.2014 r.</t>
  </si>
  <si>
    <t>18.08.2022 r.</t>
  </si>
  <si>
    <t>kosiarka</t>
  </si>
  <si>
    <t xml:space="preserve">Peugeot  </t>
  </si>
  <si>
    <t>Boxer</t>
  </si>
  <si>
    <t>samochód ciężarowy</t>
  </si>
  <si>
    <t>08.05.2020</t>
  </si>
  <si>
    <t>07.05.2023</t>
  </si>
  <si>
    <t>sp-skarzyn@oswiata.org.pl</t>
  </si>
  <si>
    <t>Budynek szkoły</t>
  </si>
  <si>
    <t>własny</t>
  </si>
  <si>
    <t>cegła pełna grub. 42 cm</t>
  </si>
  <si>
    <t>DMS</t>
  </si>
  <si>
    <t>stropodach, izolacje płytami wiórowo-cementowymi</t>
  </si>
  <si>
    <t>papa bitumiczna na lepiku dwuwarstwowo</t>
  </si>
  <si>
    <t>sala informatyczna</t>
  </si>
  <si>
    <t>TAK - uruchamiana ręcznie</t>
  </si>
  <si>
    <t>1 raz w miesiącu</t>
  </si>
  <si>
    <t>spporyte@op.pl</t>
  </si>
  <si>
    <t>Edukacja dzieci i młodzieży</t>
  </si>
  <si>
    <t>Budynek szkolny</t>
  </si>
  <si>
    <t>Poryte - Jabłoń 103</t>
  </si>
  <si>
    <t>krokwie drewniane</t>
  </si>
  <si>
    <t>termomodrenizacja budynku-</t>
  </si>
  <si>
    <t>plac zabaw dla dzieci</t>
  </si>
  <si>
    <t>psg.zambrow@wp.pl</t>
  </si>
  <si>
    <t>splaskowiec@wp.pl</t>
  </si>
  <si>
    <t>Szkoła Prowadzi działalność dydaktyczną, wychowawczą i opiekuńczą. Stołówki brak.</t>
  </si>
  <si>
    <t>własność</t>
  </si>
  <si>
    <t>3</t>
  </si>
  <si>
    <t>prefabrykaty</t>
  </si>
  <si>
    <t>drewniana</t>
  </si>
  <si>
    <t>blachodachówka</t>
  </si>
  <si>
    <t>olejowe</t>
  </si>
  <si>
    <t>tak</t>
  </si>
  <si>
    <t>TAK - uruchamiana automatycznie</t>
  </si>
  <si>
    <t>ogrodzenie</t>
  </si>
  <si>
    <t>plac zabaw</t>
  </si>
  <si>
    <t>2006-2020</t>
  </si>
  <si>
    <t>Centrala telefoniczna</t>
  </si>
  <si>
    <t>codziennie</t>
  </si>
  <si>
    <t>Klimatyzacja</t>
  </si>
  <si>
    <t>2007-2021</t>
  </si>
  <si>
    <t>000719790</t>
  </si>
  <si>
    <t>sp.zakrzewo@op.pl</t>
  </si>
  <si>
    <t xml:space="preserve">Budynek szkoły </t>
  </si>
  <si>
    <t>Stare Zakrzewo 15, 18-300 Zambrów</t>
  </si>
  <si>
    <t>ściany murowane z bloczków betonowych</t>
  </si>
  <si>
    <t>żelbetowe zbrojone</t>
  </si>
  <si>
    <t>stalowo-betonowa</t>
  </si>
  <si>
    <t>papa</t>
  </si>
  <si>
    <t>Centalne ogrzewanie- olejowe</t>
  </si>
  <si>
    <t>9</t>
  </si>
  <si>
    <t>proszkowe</t>
  </si>
  <si>
    <t>Hala sportowa</t>
  </si>
  <si>
    <t>centalne ogrzewanie- olejowe</t>
  </si>
  <si>
    <t>Budynek gospodarczy</t>
  </si>
  <si>
    <t>Budynek szkoły - nowa część dobudowana w 2019 r. z windą</t>
  </si>
  <si>
    <t>Budowle-plac zabaw</t>
  </si>
  <si>
    <t xml:space="preserve">Oczyszczalnia ścieków </t>
  </si>
  <si>
    <t>Gminne Centrum Biblioteki, Kultury i Sportu w Osowcu</t>
  </si>
  <si>
    <t>(86) 2714616</t>
  </si>
  <si>
    <t>gcbkis@ugzambrow.pl</t>
  </si>
  <si>
    <t>Działalność bibliotek publicznych</t>
  </si>
  <si>
    <t>1 raz na 6 miesięcy</t>
  </si>
  <si>
    <t>Wiśniewo 10, 18-300 Zambrów</t>
  </si>
  <si>
    <t>własność Gminy Zambrów</t>
  </si>
  <si>
    <t>pustaki żużlo-betonowe na zaprawie cementowo-wapienniej, obłożone od zewnątrz cegłą</t>
  </si>
  <si>
    <t>prefabrykowane DMS ocieolone supremą gr. 7 cm na zaprawie cementowej</t>
  </si>
  <si>
    <t>stropodach</t>
  </si>
  <si>
    <t>blacha, papa termozgrzewalna</t>
  </si>
  <si>
    <t>2014 r. - rozbudowa (2 sale i toalety), 2020 r.- rozbudowa (3 sale, toalety, szatnia, magazynek w-f)</t>
  </si>
  <si>
    <t>TAK - wewnętrzny i zewnętrzny</t>
  </si>
  <si>
    <t>8</t>
  </si>
  <si>
    <t>Garaż</t>
  </si>
  <si>
    <t>sp.wisniewo@wp.pl</t>
  </si>
  <si>
    <t>Działalność dydaktyczna, brak stołówki</t>
  </si>
  <si>
    <t>(86)2714616</t>
  </si>
  <si>
    <t>(86)2705121</t>
  </si>
  <si>
    <t>(86)2713123</t>
  </si>
  <si>
    <t>(86)2717502</t>
  </si>
  <si>
    <t>(86)2705971</t>
  </si>
  <si>
    <t xml:space="preserve">(86)2705274 </t>
  </si>
  <si>
    <t>723-10-22-264</t>
  </si>
  <si>
    <t>723-16-39-585</t>
  </si>
  <si>
    <t>723-16-35-541</t>
  </si>
  <si>
    <t>000719731</t>
  </si>
  <si>
    <t>8510Z</t>
  </si>
  <si>
    <t>(86)2714265</t>
  </si>
  <si>
    <t>dk_o@poczta.onet.pl</t>
  </si>
  <si>
    <t>Budynek Szkoły</t>
  </si>
  <si>
    <t xml:space="preserve"> Osowiec 22 18-300 Zambrów</t>
  </si>
  <si>
    <t>pustak</t>
  </si>
  <si>
    <t>beton</t>
  </si>
  <si>
    <t>2016</t>
  </si>
  <si>
    <t>tak, w piwnicach</t>
  </si>
  <si>
    <t>7 - 15</t>
  </si>
  <si>
    <t xml:space="preserve">Hala gimnastyczna </t>
  </si>
  <si>
    <t>Osowiec 22 18-300 Zambrów</t>
  </si>
  <si>
    <t>płyta warstwowa</t>
  </si>
  <si>
    <t>stal</t>
  </si>
  <si>
    <t xml:space="preserve">Ogrodzenie  </t>
  </si>
  <si>
    <t xml:space="preserve">Budowle - oczyszczalnia ścieków </t>
  </si>
  <si>
    <t xml:space="preserve">Szkolny plac zabaw wraz z wyposażeniem  </t>
  </si>
  <si>
    <t xml:space="preserve">Szkolny plac zabaw dla dzieci młodszych </t>
  </si>
  <si>
    <t>Świetlica wiejska Łady Polne* ( z uwzględnieniem remontów z 2017 r.)</t>
  </si>
  <si>
    <t>Łady Polne 11b</t>
  </si>
  <si>
    <t>murowane</t>
  </si>
  <si>
    <t>żelbetonowy</t>
  </si>
  <si>
    <t>Świetlica wiejska Konopki – Jałbrzyków Stok</t>
  </si>
  <si>
    <t xml:space="preserve">Konopki Jałbrzyków - Stok 17                    </t>
  </si>
  <si>
    <t>dostateczny</t>
  </si>
  <si>
    <t>konstrukcja metalowa (stalowa), kryta blachą, ściany konstrukcyjne wewn. - ściany murowane; część socjalna ściany murowane</t>
  </si>
  <si>
    <t>nie - budynek posiada wypełninie wełną mineralną</t>
  </si>
  <si>
    <t xml:space="preserve">Cieciorki  45              </t>
  </si>
  <si>
    <t>Świetlica wiejska Zagroby Łętownica</t>
  </si>
  <si>
    <t>Zagroby Łętownica 25a</t>
  </si>
  <si>
    <t>papa termozgrzewalna</t>
  </si>
  <si>
    <t>Remiza strażacka Stary Skarżyn</t>
  </si>
  <si>
    <t>Stary Skarżyn 48</t>
  </si>
  <si>
    <t>murowane, otynkowane</t>
  </si>
  <si>
    <t>blacha trapezowa</t>
  </si>
  <si>
    <t>Stary Laskowiec</t>
  </si>
  <si>
    <t>Świetlica wiejska Nowy Borek</t>
  </si>
  <si>
    <t>Nowy Borek 19a</t>
  </si>
  <si>
    <t>murowane: ściany konstrukcyjne z bloczków cementowo-wapiennych</t>
  </si>
  <si>
    <t>żelbetonowe</t>
  </si>
  <si>
    <t>Świetlica wiejska Krajewo Białe</t>
  </si>
  <si>
    <t>Krajewo Białe  30</t>
  </si>
  <si>
    <t xml:space="preserve">brak stropu-jest podbitka więźby dachowej z paneli PCV </t>
  </si>
  <si>
    <t>Świetlica wiejska Zbrzeźnica</t>
  </si>
  <si>
    <t>Zbrzeźnica 31B</t>
  </si>
  <si>
    <t>ściany zewn. z pustaków gazobetonowych, ocieplone, ściany działowe z bloczków i cegły cementowo-wapiennej</t>
  </si>
  <si>
    <t>Świetlica wiejska Poryte Jabłoń</t>
  </si>
  <si>
    <t>Poryte Jabłoń 109</t>
  </si>
  <si>
    <t>stropy żelbetonowo monolityczne</t>
  </si>
  <si>
    <t>Remiza Łady Borowe</t>
  </si>
  <si>
    <t>Łady Borowe 26a</t>
  </si>
  <si>
    <t>murowane; ściany konstrukcyjne z pustakó żużlobetonowych; ściana działowa z pustaków gazbetonowych</t>
  </si>
  <si>
    <t>żelbetonowy z wypełnieniem z płyt korytkowych</t>
  </si>
  <si>
    <t>papa termozgrzewlna</t>
  </si>
  <si>
    <t>Świetlica wiejska Krajewo- Ćwikły</t>
  </si>
  <si>
    <t>Krajewo - Cwikły nr działki 221</t>
  </si>
  <si>
    <t>Świetlica wiejska Wola Zambrowska</t>
  </si>
  <si>
    <t>Wola Zambrowska 2</t>
  </si>
  <si>
    <t>murowane; z betonu komórkowego</t>
  </si>
  <si>
    <t>Świetlica wiejska Wdziękoń Drugi</t>
  </si>
  <si>
    <t>Wdziękoń Drugi 6d</t>
  </si>
  <si>
    <t>murowane, konstrukcja z bloczków gazobetonowych</t>
  </si>
  <si>
    <t>Świetlica wiejska Wiśniewo</t>
  </si>
  <si>
    <t>Wiśniewo 16a</t>
  </si>
  <si>
    <t>murowane; konstrukcja z bloczków gazobetonowych i cegieł cementowo-wapiennych; ściany działowe z cegły cementowo-wapiennej</t>
  </si>
  <si>
    <t>Świetlica wiejska Goski Duże</t>
  </si>
  <si>
    <t>Goski Duże 8a</t>
  </si>
  <si>
    <t>murowane; konstrukcja z bloczków cementowo-wapiennych, nieotynkowane</t>
  </si>
  <si>
    <t>Świetlica wiejska Zaręby Krzętki</t>
  </si>
  <si>
    <t>Zaręby Krztęki  nr działki 63</t>
  </si>
  <si>
    <t>w części żelbeton; na sali głównej brak stropu, podsufitka z PCV na deskowaniu</t>
  </si>
  <si>
    <t>Świetlica wiejska Wądołki Bućki</t>
  </si>
  <si>
    <t>Wądołki - Bućki 11b</t>
  </si>
  <si>
    <t>murowane (konstrukcja z bloczkó cementowo-wapiennych i gazobetonowych; ściany działowe z bloczków gazobetonowym)</t>
  </si>
  <si>
    <t>Świetlica wiejska Przeździecko - Mroczki</t>
  </si>
  <si>
    <t>Przeźdizecko- Mroczki 5</t>
  </si>
  <si>
    <t>Rykacze 5a</t>
  </si>
  <si>
    <t>Murowane, otynkowane z elewacją: ściany konstrukcyjne z pustaków gazobetonowych; sciany działaowe z cegły ceramicznej i cementowo-wapiennej</t>
  </si>
  <si>
    <t>żelbetonowe na belkach stalowych</t>
  </si>
  <si>
    <t>Świetlica wiejska Tabędz</t>
  </si>
  <si>
    <t>Tabędz 16a</t>
  </si>
  <si>
    <t>murowane, z bloczków gazobetonowych, otynkowane z elewacją</t>
  </si>
  <si>
    <t>Tabędz</t>
  </si>
  <si>
    <t>bloczki z betonu komórkowego, otynkowane z elewacją</t>
  </si>
  <si>
    <t>brak stropów</t>
  </si>
  <si>
    <t>konstrukcja stalowa pokryta płytą ocieploną oraz blacho-dachówka; płyty warstwowe wypełnione pianką poliuretanową</t>
  </si>
  <si>
    <t>Świetlica wiejska Długobórz Pierwszy</t>
  </si>
  <si>
    <t xml:space="preserve">Długobórz Pierwszy      ul. Długa 8 </t>
  </si>
  <si>
    <t>Garaż Wiśniewo</t>
  </si>
  <si>
    <t>Remiza Chorzele</t>
  </si>
  <si>
    <t>Chorzele 29</t>
  </si>
  <si>
    <t>zły</t>
  </si>
  <si>
    <t>cegła ceramiczna; budynek otynkowany</t>
  </si>
  <si>
    <t>drewniane</t>
  </si>
  <si>
    <t>blacha falista ocynkowana</t>
  </si>
  <si>
    <t>Świetlica wiejska (wraz z częścia mieszkalną - lokal mieszkalny o pow. 57,42)- Zagroby Zakrzewo</t>
  </si>
  <si>
    <t>Zagroby Zakrzewo 1a</t>
  </si>
  <si>
    <t>Lokal mieszkalny Czerwony Bór 64/30</t>
  </si>
  <si>
    <t xml:space="preserve">Czerwony Bór </t>
  </si>
  <si>
    <t>nie - ocieplone</t>
  </si>
  <si>
    <t xml:space="preserve">nie </t>
  </si>
  <si>
    <t>Lokal mieszkalny Czerwony Bór 64/12</t>
  </si>
  <si>
    <t>nie -ocieplone</t>
  </si>
  <si>
    <t>Lokal mieszkalny Czerwony Bór 60/5</t>
  </si>
  <si>
    <t>Świetlica Wiejska w Nagórkach Jabłoni</t>
  </si>
  <si>
    <t>Nagórki Jabłoń 50A</t>
  </si>
  <si>
    <t>bloczek z betonu komurkowego</t>
  </si>
  <si>
    <t>płyta gipsowo kartonowa (sufit podwieszany)</t>
  </si>
  <si>
    <t>pompa ciepłą</t>
  </si>
  <si>
    <t>nie dotyczy</t>
  </si>
  <si>
    <t>przystanek autobusowy Gardlin</t>
  </si>
  <si>
    <t>przystanek autobusowy Długobórz Pierwszy</t>
  </si>
  <si>
    <t>przystanek autobusowy Krajewo – Korytki</t>
  </si>
  <si>
    <t>przystanek autobusowy Goski Pełki</t>
  </si>
  <si>
    <t>przystanek autobusowy Konopki – Jałbrzyków Stok</t>
  </si>
  <si>
    <t xml:space="preserve">przystanek autobusowy Nagórki – Jabłoń </t>
  </si>
  <si>
    <t>przystanek autobusowy Przeździecko-Mroczki</t>
  </si>
  <si>
    <t>przystanek autobusowy Sędziwuje</t>
  </si>
  <si>
    <t>przystanek autobusowy Szeligi Stare</t>
  </si>
  <si>
    <t>przystanek autobusowy Tabędź</t>
  </si>
  <si>
    <t>przystanek autobusowy Wądołki Borowe</t>
  </si>
  <si>
    <t>przystanek autobusowy Wiśniewo</t>
  </si>
  <si>
    <t>przystanek autobusowy Zaręby Krzątki</t>
  </si>
  <si>
    <t>przystanek autobusowy Zbrzeźnica</t>
  </si>
  <si>
    <t>przystanek autobusowy Cieciorki</t>
  </si>
  <si>
    <t>przystanek autobusowy Krajewo Borowe</t>
  </si>
  <si>
    <t>przystanek autobusowy Krajewo-Łętowo</t>
  </si>
  <si>
    <t>przystanek autobusowy Sasiny</t>
  </si>
  <si>
    <t>przystanek autobusowy Stare Krajewo</t>
  </si>
  <si>
    <t>przystanek autobusowy Stare Zakrzewo</t>
  </si>
  <si>
    <t>wiata przystankowa Grzymały</t>
  </si>
  <si>
    <t>wiata przystankowa Brajewo-Sierzputy</t>
  </si>
  <si>
    <t>wiata przystankowa Cieciorki kolonia</t>
  </si>
  <si>
    <t>wiata przystankowa Bacze Mokre</t>
  </si>
  <si>
    <t>wiata przystankowa Czartosy</t>
  </si>
  <si>
    <t>wiata przystankowa Krajewo-Ćwikły</t>
  </si>
  <si>
    <t>wiata przystankowa Nowe Zakrzewo</t>
  </si>
  <si>
    <t>wiata przystankowa Rykacze</t>
  </si>
  <si>
    <t>wiata przystankowa Śledzie</t>
  </si>
  <si>
    <t>wiata przystankowa Zagroby-Łętownica</t>
  </si>
  <si>
    <t>wiata przystankowa Osowiec</t>
  </si>
  <si>
    <t>wiata przystankowa Stary Skarżyn</t>
  </si>
  <si>
    <t>wiata przystankowa Długobórz</t>
  </si>
  <si>
    <t>wiata przystankowa Nowe Szeligi</t>
  </si>
  <si>
    <t>wiata przystankowa Nowy Borek</t>
  </si>
  <si>
    <t>wiata przystankowa Sędziwuje</t>
  </si>
  <si>
    <t>wiata przystankowa Tarnowo Goski</t>
  </si>
  <si>
    <t>wiata przystankowa Wądołki Bućki</t>
  </si>
  <si>
    <t>wiata przystankowa Zaręby Grzymały</t>
  </si>
  <si>
    <t>wiata przystankowa Zagroby Zakrzewo</t>
  </si>
  <si>
    <t>plac zabaw Krajewo Białe</t>
  </si>
  <si>
    <t>plac zabaw Tabędź</t>
  </si>
  <si>
    <t>plac zabaw Przeździecko-Mroczki</t>
  </si>
  <si>
    <t>sprzęt sportowy-siłownia Zbrzeźnica</t>
  </si>
  <si>
    <t>przystanek autobusowy Wola Zambrowska</t>
  </si>
  <si>
    <t>sprzęt sportowy Wola Zambrowska</t>
  </si>
  <si>
    <t>plac zabaw +piłkochwyty Zagroby Zakrzewo</t>
  </si>
  <si>
    <t>altana z wyposażeniem Krajewo Białe</t>
  </si>
  <si>
    <t>altana z ławkami Zaręby Grzymały</t>
  </si>
  <si>
    <t>altana z wyposażeniem Goski Duże</t>
  </si>
  <si>
    <t>altana z wyposażeniem Grzymały</t>
  </si>
  <si>
    <t>altana z wyposażeniem Stare Zakrzewo</t>
  </si>
  <si>
    <t>boisko sportowe Poryte – Jabłoń</t>
  </si>
  <si>
    <t>boisko sportowe Przeździecko Mroczki</t>
  </si>
  <si>
    <t>boisko sportowe Wiśniewo</t>
  </si>
  <si>
    <t>boisko sportowe Wola Zambrowska</t>
  </si>
  <si>
    <t>boisko sportowe Stary Laskowiec</t>
  </si>
  <si>
    <t>ogrodzenie działki Konopki-Jałbrzyków Stok</t>
  </si>
  <si>
    <t>ogrodzenie stawu Stare Zakrzewo</t>
  </si>
  <si>
    <t>ogrodzenie stawu Krajewo-Korytki</t>
  </si>
  <si>
    <t>ogrodzenie świetlicy wiejskiej Wdziękoń Drugi</t>
  </si>
  <si>
    <t>Piłkochwyty Tabędź</t>
  </si>
  <si>
    <t>plac zabaw Zbrzeźnica</t>
  </si>
  <si>
    <t>plac zabaw z ogrodzeniem Zaręby-Grzymały</t>
  </si>
  <si>
    <t>Plac zabaw + ogrodzenie Grzymały</t>
  </si>
  <si>
    <t>ogrodzenie działki Przeździecko-Mroczki</t>
  </si>
  <si>
    <t>ogrodzenie działki Zbrzeźnica</t>
  </si>
  <si>
    <t>ogrodzenie placu zabaw Koziki-Jałbrzyków Stok</t>
  </si>
  <si>
    <t>ogrodzenie remizy strażackiej Stary Skarżyn</t>
  </si>
  <si>
    <t>ogrodzenie remizy strażackiej Przeździecko-Mroczki</t>
  </si>
  <si>
    <t>oczyszczalnia ścieków Poryte-Jabłoń</t>
  </si>
  <si>
    <t>stacja wodociągowa Przeździecko-Mroczki</t>
  </si>
  <si>
    <t>przystanek autobusowy Łady Borowe</t>
  </si>
  <si>
    <t>przystanek autobusowy Grochy-Łętownica</t>
  </si>
  <si>
    <t>przystanek autobusowy Nowy Skarżyn</t>
  </si>
  <si>
    <t>Plac zabaw i siłownia wraz z ogrodzeniem Grochy-Pogorzele (2017)</t>
  </si>
  <si>
    <t>Plac zabaw i siłownia wraz z ogrodzeniem Krajewo-Ćwikły (2017)</t>
  </si>
  <si>
    <t>Plac zabaw i siłownia wraz z ogrodzeniem Bacze Mokre (2017)</t>
  </si>
  <si>
    <t>Plac zabaw i siłownia wraz z ogrodzeniem Konopki-Jałbrzyków Stok (2017)</t>
  </si>
  <si>
    <t>Plac zabaw i siłownia wraz z ogrodzeniem Nowe Wierzbowo (2017)</t>
  </si>
  <si>
    <t>Altana z wyposażeniem Przeździecko-Mroczki (2017)</t>
  </si>
  <si>
    <t>Altana z wyposażeniem Nowe Zakrzewo (2017)</t>
  </si>
  <si>
    <t>Altana z wyposażeniem Długobórz Pierwszy (2017)</t>
  </si>
  <si>
    <t>Obelisk Nowe Zakrzewo (2017)</t>
  </si>
  <si>
    <t>Altana z wyposażeniem Zagroby-Zakrzewo (2017)</t>
  </si>
  <si>
    <t>Wiata przystankowa Chorzele</t>
  </si>
  <si>
    <t>wiata przystankowa Grochy Pogorzele</t>
  </si>
  <si>
    <t>Stacja uzdatniania wody w miejscowości Łosie Dołęgi działka nr 118/3</t>
  </si>
  <si>
    <t>miejsce wypoczynku i rekreacji przy świetlicy wiejskiej Łady Polne  tj. altana, siłownia zewnętrzna, plac zabaw, boisko poliuretanowe (wielofunkcyjne), boiska do piłki nożnej, ogrodzenia oraz utwardzenie terenu</t>
  </si>
  <si>
    <t xml:space="preserve">miejsce wypoczynku i rekeracji przy świetlicy w Cieciorkach oraz budowa ogrodzenia </t>
  </si>
  <si>
    <t>plac zabaw Poryte-Jabłoń</t>
  </si>
  <si>
    <t>Wiata Stary Skarżyn</t>
  </si>
  <si>
    <t>Plac zabaw Sędziwuje</t>
  </si>
  <si>
    <t>Piłkochwyty Cieciorki</t>
  </si>
  <si>
    <t>Piłkochwyty Grochy-Pogorzele</t>
  </si>
  <si>
    <t>Piłkochwyty Przeździecko-Mroczki</t>
  </si>
  <si>
    <t>Wiata przystankowa Rykacze</t>
  </si>
  <si>
    <t>Wiata przystankowa Stare Krajewo</t>
  </si>
  <si>
    <t>Wiata przystaknowa Wądołki-Bućki</t>
  </si>
  <si>
    <t>Wiata przystankowa Nagórki-Jabłoń</t>
  </si>
  <si>
    <t>Oświetlenie przejścia dla pieszych Stary Laskowiec</t>
  </si>
  <si>
    <t>Oświetlenie w miejscowości Sędziwuje</t>
  </si>
  <si>
    <t xml:space="preserve">wyposażenie i urządzenia </t>
  </si>
  <si>
    <t>płyta warstwowa (wełna mineralna)</t>
  </si>
  <si>
    <t>płyta MFP, wełna mineralna, blacha ocynkowana</t>
  </si>
  <si>
    <t>8532D</t>
  </si>
  <si>
    <t>(86) 271 46 16</t>
  </si>
  <si>
    <t>gops@ugzambrow.pl</t>
  </si>
  <si>
    <t>Realizacja zadań z zakresu pomocy społecznej zleconych gminie oraz zadań własnych gminy określonych w ustawie z 12 marca 2004 r. o pomocy społecznej</t>
  </si>
  <si>
    <t>BZA 5W25</t>
  </si>
  <si>
    <t>WMA38DZZ6MY431726</t>
  </si>
  <si>
    <t>02.11.2021</t>
  </si>
  <si>
    <t>ul. Papieża  Jana Pawła II 1A,</t>
  </si>
  <si>
    <r>
      <t>Tytuł prawny do zajmowanej nieruchomości
(</t>
    </r>
    <r>
      <rPr>
        <b/>
        <i/>
        <sz val="9"/>
        <rFont val="Tahoma"/>
        <family val="2"/>
        <charset val="238"/>
      </rPr>
      <t>np. własność, dzierżawa)</t>
    </r>
  </si>
  <si>
    <r>
      <t xml:space="preserve">Stan techniczny budynku 
</t>
    </r>
    <r>
      <rPr>
        <b/>
        <i/>
        <sz val="9"/>
        <rFont val="Tahoma"/>
        <family val="2"/>
        <charset val="238"/>
      </rPr>
      <t>(prosimy ocenić wizualnie oraz podać jedną z trzech ocen: dobry, dostateczny, zły)</t>
    </r>
  </si>
  <si>
    <r>
      <t xml:space="preserve">Czy w pobliżu znajdują się cieki wodne stwarzające zagrożenie powodzią?
</t>
    </r>
    <r>
      <rPr>
        <b/>
        <i/>
        <sz val="9"/>
        <rFont val="Tahoma"/>
        <family val="2"/>
        <charset val="238"/>
      </rPr>
      <t>(prosimy podać odległość i nazwę)</t>
    </r>
  </si>
  <si>
    <t>I.</t>
  </si>
  <si>
    <t>BUDOWLE</t>
  </si>
  <si>
    <r>
      <t xml:space="preserve">Czy okna budynków są okratowane
</t>
    </r>
    <r>
      <rPr>
        <b/>
        <i/>
        <sz val="9"/>
        <rFont val="Tahoma"/>
        <family val="2"/>
        <charset val="238"/>
      </rPr>
      <t>(jeśli tak proszę podać, które i w jakich pomieszczeniach)</t>
    </r>
  </si>
  <si>
    <r>
      <t xml:space="preserve">Stały dozór fizyczny - ochrona własna 
</t>
    </r>
    <r>
      <rPr>
        <b/>
        <i/>
        <sz val="9"/>
        <rFont val="Tahoma"/>
        <family val="2"/>
        <charset val="238"/>
      </rPr>
      <t>(w jakich godzinach)</t>
    </r>
  </si>
  <si>
    <r>
      <t xml:space="preserve">Stały dozór fizyczny - pracownicy firmy ochrony mienia. 
</t>
    </r>
    <r>
      <rPr>
        <b/>
        <i/>
        <sz val="9"/>
        <rFont val="Tahoma"/>
        <family val="2"/>
        <charset val="238"/>
      </rPr>
      <t>(w jakich godzinach)</t>
    </r>
  </si>
  <si>
    <r>
      <t xml:space="preserve">Gaśnice
</t>
    </r>
    <r>
      <rPr>
        <b/>
        <i/>
        <sz val="9"/>
        <rFont val="Tahoma"/>
        <family val="2"/>
        <charset val="238"/>
      </rPr>
      <t>(podać liczbę)</t>
    </r>
  </si>
  <si>
    <r>
      <t xml:space="preserve">Agregaty gaśnicze
</t>
    </r>
    <r>
      <rPr>
        <b/>
        <i/>
        <sz val="9"/>
        <rFont val="Tahoma"/>
        <family val="2"/>
        <charset val="238"/>
      </rPr>
      <t>(podać liczbę)</t>
    </r>
  </si>
  <si>
    <r>
      <t xml:space="preserve">Hydranty wewnętrzne
</t>
    </r>
    <r>
      <rPr>
        <b/>
        <i/>
        <sz val="9"/>
        <rFont val="Tahoma"/>
        <family val="2"/>
        <charset val="238"/>
      </rPr>
      <t>(podać liczbę)</t>
    </r>
  </si>
  <si>
    <r>
      <t xml:space="preserve">Hydranty zewnętrzne
</t>
    </r>
    <r>
      <rPr>
        <b/>
        <i/>
        <sz val="9"/>
        <rFont val="Tahoma"/>
        <family val="2"/>
        <charset val="238"/>
      </rPr>
      <t>(podać liczbę)</t>
    </r>
  </si>
  <si>
    <r>
      <t xml:space="preserve">Koce gaśnicze
</t>
    </r>
    <r>
      <rPr>
        <b/>
        <i/>
        <sz val="9"/>
        <rFont val="Tahoma"/>
        <family val="2"/>
        <charset val="238"/>
      </rPr>
      <t>(podać liczbę)</t>
    </r>
  </si>
  <si>
    <r>
      <t xml:space="preserve">Sprawna instalacja gaśnicza
</t>
    </r>
    <r>
      <rPr>
        <b/>
        <i/>
        <sz val="9"/>
        <rFont val="Tahoma"/>
        <family val="2"/>
        <charset val="238"/>
      </rPr>
      <t>(rodzaj instalacji gaśniczej)</t>
    </r>
  </si>
  <si>
    <r>
      <t xml:space="preserve">Czy zainstalowano urządzenia oddymiające (klapy dymowe, żaluzje dymowe, okna oddymiające)?
</t>
    </r>
    <r>
      <rPr>
        <b/>
        <i/>
        <sz val="9"/>
        <rFont val="Tahoma"/>
        <family val="2"/>
        <charset val="238"/>
      </rPr>
      <t>(jakie?)</t>
    </r>
  </si>
  <si>
    <r>
      <t xml:space="preserve">Czy w pobliżu znajdują się cieki wodne stwarzające zagrożenie powodzią?
</t>
    </r>
    <r>
      <rPr>
        <i/>
        <sz val="9"/>
        <rFont val="Tahoma"/>
        <family val="2"/>
        <charset val="238"/>
      </rPr>
      <t>(prosimy podać odległość i nazwę)</t>
    </r>
  </si>
  <si>
    <r>
      <t xml:space="preserve">Czy okna budynków są okratowane
</t>
    </r>
    <r>
      <rPr>
        <i/>
        <sz val="9"/>
        <rFont val="Tahoma"/>
        <family val="2"/>
        <charset val="238"/>
      </rPr>
      <t>(jeśli tak proszę podać, które i w jakich pomieszczeniach)</t>
    </r>
  </si>
  <si>
    <r>
      <t xml:space="preserve">Stały dozór fizyczny - ochrona własna 
</t>
    </r>
    <r>
      <rPr>
        <i/>
        <sz val="9"/>
        <rFont val="Tahoma"/>
        <family val="2"/>
        <charset val="238"/>
      </rPr>
      <t>(w jakich godzinach)</t>
    </r>
  </si>
  <si>
    <r>
      <t xml:space="preserve">Stały dozór fizyczny - pracownicy firmy ochrony mienia. 
</t>
    </r>
    <r>
      <rPr>
        <i/>
        <sz val="9"/>
        <rFont val="Tahoma"/>
        <family val="2"/>
        <charset val="238"/>
      </rPr>
      <t>(w jakich godzinach)</t>
    </r>
  </si>
  <si>
    <r>
      <t xml:space="preserve">Gaśnice
</t>
    </r>
    <r>
      <rPr>
        <i/>
        <sz val="9"/>
        <rFont val="Tahoma"/>
        <family val="2"/>
        <charset val="238"/>
      </rPr>
      <t>(podać liczbę)</t>
    </r>
  </si>
  <si>
    <r>
      <t xml:space="preserve">Agregaty gaśnicze
</t>
    </r>
    <r>
      <rPr>
        <i/>
        <sz val="9"/>
        <rFont val="Tahoma"/>
        <family val="2"/>
        <charset val="238"/>
      </rPr>
      <t>(podać liczbę)</t>
    </r>
  </si>
  <si>
    <r>
      <t xml:space="preserve">Hydranty wewnętrzne
</t>
    </r>
    <r>
      <rPr>
        <i/>
        <sz val="9"/>
        <rFont val="Tahoma"/>
        <family val="2"/>
        <charset val="238"/>
      </rPr>
      <t>(podać liczbę)</t>
    </r>
  </si>
  <si>
    <r>
      <t xml:space="preserve">Hydranty zewnętrzne
</t>
    </r>
    <r>
      <rPr>
        <i/>
        <sz val="9"/>
        <rFont val="Tahoma"/>
        <family val="2"/>
        <charset val="238"/>
      </rPr>
      <t>(podać liczbę)</t>
    </r>
  </si>
  <si>
    <r>
      <t xml:space="preserve">Koce gaśnicze
</t>
    </r>
    <r>
      <rPr>
        <i/>
        <sz val="9"/>
        <rFont val="Tahoma"/>
        <family val="2"/>
        <charset val="238"/>
      </rPr>
      <t>(podać liczbę)</t>
    </r>
  </si>
  <si>
    <r>
      <t xml:space="preserve">Sprawna instalacja gaśnicza
</t>
    </r>
    <r>
      <rPr>
        <i/>
        <sz val="9"/>
        <rFont val="Tahoma"/>
        <family val="2"/>
        <charset val="238"/>
      </rPr>
      <t>(rodzaj instalacji gaśniczej)</t>
    </r>
  </si>
  <si>
    <r>
      <t xml:space="preserve">Czy zainstalowano urządzenia oddymiające (klapy dymowe, żaluzje dymowe, okna oddymiające)?
</t>
    </r>
    <r>
      <rPr>
        <i/>
        <sz val="9"/>
        <rFont val="Tahoma"/>
        <family val="2"/>
        <charset val="238"/>
      </rPr>
      <t>(jakie?)</t>
    </r>
  </si>
  <si>
    <t>BUDYNKI</t>
  </si>
  <si>
    <t>II.</t>
  </si>
  <si>
    <t xml:space="preserve">III. </t>
  </si>
  <si>
    <t>KB</t>
  </si>
  <si>
    <t>WO</t>
  </si>
  <si>
    <t xml:space="preserve">I. </t>
  </si>
  <si>
    <t>Pow. użytkowa w m²</t>
  </si>
  <si>
    <t>Pow. zabudowy w m²</t>
  </si>
  <si>
    <t xml:space="preserve">II. </t>
  </si>
  <si>
    <t>nie zgłaszaja mienia systemem sum stałych</t>
  </si>
  <si>
    <t>Stary Laskowiec 14,           18-300 Zambrów</t>
  </si>
  <si>
    <t xml:space="preserve"> Stary Laskowiec 14,          18-300 Zambrów</t>
  </si>
  <si>
    <t>Poryte Jabłoń</t>
  </si>
  <si>
    <t>wyposażenie i urządzenia:  Obiekt kontenerowy mieszkalny  o pow. 14,74</t>
  </si>
  <si>
    <t xml:space="preserve"> kontener socjalny, stojący na bloczkach cementowych z możliwością przenoszenia - zamieszkały, z instalacją elektryczną i podłączonym prądem, zamykany na 1 zamek ;   UWAGA obiekt kontenerowy wpisany do  grupy VIII KŚT </t>
  </si>
  <si>
    <t>Zambrów, ul. Papieża  Jana Pawła II 1A</t>
  </si>
  <si>
    <t>2022</t>
  </si>
  <si>
    <t xml:space="preserve">Lampa hybrydowa - 3 szt. Wiśniewo, Gardlin </t>
  </si>
  <si>
    <t xml:space="preserve">6 871 cm3 </t>
  </si>
  <si>
    <t>02.11.2024</t>
  </si>
  <si>
    <t>Gmina Zambrów / OSP Stary Laskowiec</t>
  </si>
  <si>
    <t>Maszyny, wyposażenie i urządzenia</t>
  </si>
  <si>
    <r>
      <rPr>
        <b/>
        <sz val="10"/>
        <color theme="1"/>
        <rFont val="Tahoma"/>
        <family val="2"/>
        <charset val="238"/>
      </rPr>
      <t xml:space="preserve">UWAGA: </t>
    </r>
    <r>
      <rPr>
        <sz val="10"/>
        <color theme="1"/>
        <rFont val="Tahoma"/>
        <family val="2"/>
        <charset val="238"/>
      </rPr>
      <t>Zamawiający pozostawia sobie prawo do zmiany rodzaju wartości przedmiotu ubezpieczenia, co do zasady z wartości księgowej brutto na wartość odtworzeniową nową.</t>
    </r>
  </si>
  <si>
    <t xml:space="preserve">WYKAZ POJAZDÓW GMINY ZAMBRÓW </t>
  </si>
  <si>
    <t>01.01.2019  -  31.12.2019</t>
  </si>
  <si>
    <t>01.01.2020  -  31.12.2020</t>
  </si>
  <si>
    <t>Wypłata w  zł</t>
  </si>
  <si>
    <t>Ilość szkód</t>
  </si>
  <si>
    <t>Wypłata w zł</t>
  </si>
  <si>
    <t xml:space="preserve">Mienie od wszystkich  ryzyk </t>
  </si>
  <si>
    <t>Mienie od kradzieży z włamaniem i rabunku</t>
  </si>
  <si>
    <t>Przedmioty szklane od stłuczenia</t>
  </si>
  <si>
    <t xml:space="preserve">Odpowiedzialność cywilna </t>
  </si>
  <si>
    <t>Obowiązkowe ubezpieczenie OC pojazdów</t>
  </si>
  <si>
    <t xml:space="preserve">Auto Casco </t>
  </si>
  <si>
    <t>Następstwa nieszczęśliwych wypadków OSP</t>
  </si>
  <si>
    <t>REZERWY</t>
  </si>
  <si>
    <t>SZKODOWOŚĆ  OGÓŁEM:</t>
  </si>
  <si>
    <t>Najwyższe odszkodowania:</t>
  </si>
  <si>
    <t>DOTYCHCZASOWY  PRZEBIEG  UBEZPIECZEŃ GM. ZAMBRÓW</t>
  </si>
  <si>
    <t>01.01.2018  -  31.12.2018</t>
  </si>
  <si>
    <t>01.01.2021  -  31.12.2021</t>
  </si>
  <si>
    <t>SUMA UBEZPIECZENIA AC</t>
  </si>
  <si>
    <t>Rodzaj wartości</t>
  </si>
  <si>
    <t>Właściciel zgodnie z dowodem rejestracyjnym</t>
  </si>
  <si>
    <t>Okres ubezpieczenia OC</t>
  </si>
  <si>
    <t>Okres ubezpieczenia AC</t>
  </si>
  <si>
    <t>Okres ubezpieczenia NNW</t>
  </si>
  <si>
    <t>szkoda z dn.14.11.2020 - wypłata 4638,39  zł uszkodzona nawierzchnia boiska przy szkole podstawowej - dewastacja</t>
  </si>
  <si>
    <t>szkoda z dn.17.02.2020 - wypłata 1935,41 zł zniszczenie ogrodzenia placu zabaw - dewastacja</t>
  </si>
  <si>
    <r>
      <t>16 900,00 zł</t>
    </r>
    <r>
      <rPr>
        <sz val="10"/>
        <color theme="1"/>
        <rFont val="Tahoma"/>
        <family val="2"/>
        <charset val="238"/>
      </rPr>
      <t>, w tym: 4 900,00 zł wartość wg Ubezpieczonego + wyposażenie dodatkowe: 12 000,00 zł</t>
    </r>
  </si>
  <si>
    <r>
      <t>340 317,00 zł</t>
    </r>
    <r>
      <rPr>
        <sz val="10"/>
        <color theme="1"/>
        <rFont val="Tahoma"/>
        <family val="2"/>
        <charset val="238"/>
      </rPr>
      <t>, w tym: 262 600,00 zł wartość wg Ubezpieczonego + wyposażenie  dodatkowe: 77 717,00 zł</t>
    </r>
  </si>
  <si>
    <r>
      <t>394 574,00 zł</t>
    </r>
    <r>
      <rPr>
        <sz val="10"/>
        <color theme="1"/>
        <rFont val="Tahoma"/>
        <family val="2"/>
        <charset val="238"/>
      </rPr>
      <t>, w tym: 296 200,00 zł wartość wg Ubezpieczonego + wyposażenie  dodatkowe: 98 374,00 zł</t>
    </r>
  </si>
  <si>
    <r>
      <t>323 713,00 zł</t>
    </r>
    <r>
      <rPr>
        <sz val="10"/>
        <color theme="1"/>
        <rFont val="Tahoma"/>
        <family val="2"/>
        <charset val="238"/>
      </rPr>
      <t>, w tym: 217 500,00 zł wartość wg Ubezpieczonego + wyposażenie  dodatkowe: 106 213,00 zł</t>
    </r>
  </si>
  <si>
    <r>
      <t>78 800,00 zł</t>
    </r>
    <r>
      <rPr>
        <sz val="10"/>
        <color theme="1"/>
        <rFont val="Tahoma"/>
        <family val="2"/>
        <charset val="238"/>
      </rPr>
      <t>, w tym: 55 600,00 zł wartość wg Ubezpieczonego + wyposażenie  dodatkowe 23 200,00 zł</t>
    </r>
  </si>
  <si>
    <r>
      <t>170 910,00 zł</t>
    </r>
    <r>
      <rPr>
        <sz val="10"/>
        <color theme="1"/>
        <rFont val="Tahoma"/>
        <family val="2"/>
        <charset val="238"/>
      </rPr>
      <t xml:space="preserve"> w tym: 104 200,00 zł wartość wg Ubezpieczonego + wyposażenie dodatkowe:  66 710,00 zł</t>
    </r>
  </si>
  <si>
    <r>
      <t>221 200,00 zł</t>
    </r>
    <r>
      <rPr>
        <sz val="10"/>
        <color theme="1"/>
        <rFont val="Tahoma"/>
        <family val="2"/>
        <charset val="238"/>
      </rPr>
      <t xml:space="preserve"> w tym: 207 500,00 zł wartość wg Ubezpieczonego + wyposażenie dodatkowe: 13 700,00 zł</t>
    </r>
  </si>
  <si>
    <r>
      <t>94 449,00 zł</t>
    </r>
    <r>
      <rPr>
        <sz val="10"/>
        <color theme="1"/>
        <rFont val="Tahoma"/>
        <family val="2"/>
        <charset val="238"/>
      </rPr>
      <t xml:space="preserve"> w tym: 73 300,00 zł wartość wg Ubezpieczonego + wyposażenie dodatkowe 21 149,00 zł</t>
    </r>
  </si>
  <si>
    <r>
      <t>107 435,00 zł</t>
    </r>
    <r>
      <rPr>
        <sz val="10"/>
        <color theme="1"/>
        <rFont val="Tahoma"/>
        <family val="2"/>
        <charset val="238"/>
      </rPr>
      <t xml:space="preserve"> w tym: 53 400,00 zł wartość wg Ubezpieczonego + wyposażenie dodatkowe 54 035,00 zł</t>
    </r>
  </si>
  <si>
    <r>
      <t>162 349,00 zł</t>
    </r>
    <r>
      <rPr>
        <sz val="10"/>
        <color theme="1"/>
        <rFont val="Tahoma"/>
        <family val="2"/>
        <charset val="238"/>
      </rPr>
      <t xml:space="preserve"> w tym: 148 000,00 zł wartość wg Ubezpieczonego + Wyposażenie dodatkowe 14 349,00 zł</t>
    </r>
  </si>
  <si>
    <r>
      <t>160 949,00 zł</t>
    </r>
    <r>
      <rPr>
        <sz val="10"/>
        <color theme="1"/>
        <rFont val="Tahoma"/>
        <family val="2"/>
        <charset val="238"/>
      </rPr>
      <t xml:space="preserve"> w tym, 141 500,00 zł wartość wg Ubezpieczonego + Wyposażenie dodatkowe 19 449,00 zł</t>
    </r>
  </si>
  <si>
    <t>BRUTTO</t>
  </si>
  <si>
    <t>1.01.2022 - 31.12.2024</t>
  </si>
  <si>
    <t>Edukacja dzieci i młodzieży, Szkoła prowadzi punkt wydawania gorących posiłków w naczyniach jednorazowych. Pożywienie (aktualnie dla 19 osób), przywożone jest jako usługa cateringowa</t>
  </si>
  <si>
    <t>Edukacja dzieci i młodzieży;   nauczyciele w ramach delegacji prowadzą zajęcia edukacyjne w Ośrodku dla Cudzoziemców  w Czerwonym Borze</t>
  </si>
  <si>
    <t>instalacja solarna z 2019 r. na dachu bydynku</t>
  </si>
  <si>
    <t>Monitoring, 4 kamery</t>
  </si>
  <si>
    <t>kb</t>
  </si>
  <si>
    <t>2004-2020</t>
  </si>
  <si>
    <t>1960, 2020</t>
  </si>
  <si>
    <t>ul. Fabryczna 3 a, 18-300 Zambrów</t>
  </si>
  <si>
    <t>Budynek administracyjny ZUS.</t>
  </si>
  <si>
    <t>wynajem 5 pomieszczeń na I pietrze</t>
  </si>
  <si>
    <t>Pomieszczenia wynajmowane nr 101,102,103,104,105,112  - każde zamykane na klucz deponowany u portiera , praca w godz. 7-15. Budynek jest monitorowany</t>
  </si>
  <si>
    <t xml:space="preserve">wyposażenie jednostek OSP </t>
  </si>
  <si>
    <t>Gmina Zambrów /UG Zambrów/użytkownik OSP Zbrzeźnica</t>
  </si>
  <si>
    <t>Gmina Zambrów /UG Zambrów / OSP  w Przeździecko - Mroczkach</t>
  </si>
  <si>
    <r>
      <t>47 100,00</t>
    </r>
    <r>
      <rPr>
        <sz val="10"/>
        <color theme="1"/>
        <rFont val="Tahoma"/>
        <family val="2"/>
        <charset val="238"/>
      </rPr>
      <t xml:space="preserve"> zł wg INFO-EKSPERT XI/2021</t>
    </r>
  </si>
  <si>
    <r>
      <t xml:space="preserve">47 699,00 zł </t>
    </r>
    <r>
      <rPr>
        <sz val="10"/>
        <color theme="1"/>
        <rFont val="Tahoma"/>
        <family val="2"/>
        <charset val="238"/>
      </rPr>
      <t>w tym: 12 200,00 zł wg INFO-EKSPERT XI/2021+wyposażenia dodatkowe 35 499,00 zł</t>
    </r>
  </si>
  <si>
    <r>
      <rPr>
        <b/>
        <sz val="10"/>
        <color rgb="FF000000"/>
        <rFont val="Tahoma"/>
        <family val="2"/>
        <charset val="238"/>
      </rPr>
      <t>1 099 600 zł</t>
    </r>
    <r>
      <rPr>
        <sz val="10"/>
        <color indexed="8"/>
        <rFont val="Tahoma"/>
        <family val="2"/>
        <charset val="238"/>
      </rPr>
      <t xml:space="preserve">   wg faktury</t>
    </r>
  </si>
  <si>
    <r>
      <t>Rodzaj ubezpiecze</t>
    </r>
    <r>
      <rPr>
        <b/>
        <sz val="11"/>
        <color rgb="FF000000"/>
        <rFont val="Cambria"/>
        <family val="1"/>
        <charset val="238"/>
        <scheme val="major"/>
      </rPr>
      <t>nia</t>
    </r>
  </si>
  <si>
    <t>ul. Fabryczna 3 a</t>
  </si>
  <si>
    <t>Świetlica wiejska Cieciorki</t>
  </si>
  <si>
    <t>Garaż Tabędz</t>
  </si>
  <si>
    <t>Świetlica wiejska Rykacze</t>
  </si>
  <si>
    <t>Garaż OSP Stary Laskowiec (uwzględnieniem remontu z 2017)</t>
  </si>
  <si>
    <r>
      <rPr>
        <b/>
        <sz val="10"/>
        <rFont val="Tahoma"/>
        <family val="2"/>
        <charset val="238"/>
      </rPr>
      <t>108 000 z</t>
    </r>
    <r>
      <rPr>
        <sz val="10"/>
        <rFont val="Tahoma"/>
        <family val="2"/>
        <charset val="238"/>
      </rPr>
      <t>ł brutto wg wyceny Info Ekspert XI 2021</t>
    </r>
  </si>
  <si>
    <t>przebieg ubezpieczeń zgodniez z wystawionymi zaświadczeniami na dzień  22.11.2021</t>
  </si>
  <si>
    <t>szkoda z dn. 09.06.2018 - wypłata  2700  zł - kradzież progu zwalniającego w miejscowości Wola Zambrowska</t>
  </si>
  <si>
    <r>
      <t xml:space="preserve">Lokal mieszkalny Czerwony Bór 64/11-parter </t>
    </r>
    <r>
      <rPr>
        <sz val="10"/>
        <color rgb="FF000000"/>
        <rFont val="Tahoma"/>
        <family val="2"/>
        <charset val="238"/>
      </rPr>
      <t xml:space="preserve"> (wartość zg. z operatem  szacunkowym rzeczoznawcy majątkowego)</t>
    </r>
  </si>
  <si>
    <r>
      <t xml:space="preserve">Lokal mieszkalny Czerwony Bór 60/8 - II piętro </t>
    </r>
    <r>
      <rPr>
        <sz val="10"/>
        <color rgb="FF000000"/>
        <rFont val="Tahoma"/>
        <family val="2"/>
        <charset val="238"/>
      </rPr>
      <t>(wartość zg. z operatem  szacunkowym rzeczoznawcy majątkowego)</t>
    </r>
  </si>
  <si>
    <t xml:space="preserve">własność </t>
  </si>
  <si>
    <t>Budynek Przedszkola Gminnego, dwukondygnacyjny z poddaszem użytkowym</t>
  </si>
  <si>
    <t>żelbetowe</t>
  </si>
  <si>
    <t>wielospadowy, pełne deskowanie</t>
  </si>
  <si>
    <t>blacha ocynkowana</t>
  </si>
  <si>
    <t>pompa ciepła</t>
  </si>
  <si>
    <t>boisko sportowe  SP Stary Skarżyn</t>
  </si>
  <si>
    <t>plac zabaw i siłownia zewn. Zaręby Kramki</t>
  </si>
  <si>
    <t>Gminne Centrum Biblioteki  Kultury i Sportu w Osowcu</t>
  </si>
  <si>
    <t>altana z wyposażeniem Krajewo Łętowo</t>
  </si>
  <si>
    <t>pojazdy wolnobieżne- 2 szt. traktorki kosiarki</t>
  </si>
  <si>
    <t xml:space="preserve">Tytuł prawny do zajmowanej nieruchomości
</t>
  </si>
  <si>
    <r>
      <t xml:space="preserve">Przedszkole jest publiczną placówką dydaktyczno-opiekuńczo – wychowawczą, prowadzoną przez Gminę Zambrów. Placówka pracuje 5 dni w tygodniu w godzinach 6:30- 16:30. Przedszkole nie posiada własnej stołówki, posiłki dowożone są przez firmę cateringową. Dzieci uczęszczają do 4 grup wiekowych.  </t>
    </r>
    <r>
      <rPr>
        <sz val="11"/>
        <color rgb="FFFF0000"/>
        <rFont val="Cambria"/>
        <family val="1"/>
        <charset val="238"/>
        <scheme val="major"/>
      </rPr>
      <t xml:space="preserve">Od roku 2022 planowane jest przeniesienie sie do nowowybudowanego bydynku w zambrowi przy ul. Fabrycznej </t>
    </r>
  </si>
  <si>
    <t>własność,  zakup w XI 2021</t>
  </si>
  <si>
    <t>własność,  zakup w XI 202</t>
  </si>
  <si>
    <t>Zambrów, ul. Fabryczna 8A</t>
  </si>
  <si>
    <t>boisko, plac zabaw i ogrodzenie stawu Krajewo Łętowo</t>
  </si>
  <si>
    <t>Siłownia zewn. przy świetlicy wiejskej Nagórki-Jabłoń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</si>
</sst>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[$-415]General"/>
    <numFmt numFmtId="166" formatCode="&quot; &quot;#,##0.00&quot; zł &quot;;&quot;-&quot;#,##0.00&quot; zł &quot;;&quot; -&quot;#&quot; zł &quot;;&quot; &quot;@&quot; &quot;"/>
    <numFmt numFmtId="167" formatCode="[$-415]0%"/>
    <numFmt numFmtId="168" formatCode="#,##0.00&quot; &quot;[$zł-415];[Red]&quot;-&quot;#,##0.00&quot; &quot;[$zł-415]"/>
    <numFmt numFmtId="169" formatCode="yyyy/mm/dd;@"/>
    <numFmt numFmtId="170" formatCode="#,##0.00\ &quot;zł&quot;;[Red]#,##0.00\ &quot;zł&quot;"/>
    <numFmt numFmtId="171" formatCode="_-* #,##0.00\ _z_ł_-;\-* #,##0.00\ _z_ł_-;_-* \-??\ _z_ł_-;_-@_-"/>
    <numFmt numFmtId="172" formatCode="_-* #,##0.00&quot; zł&quot;_-;\-* #,##0.00&quot; zł&quot;_-;_-* \-??&quot; zł&quot;_-;_-@_-"/>
  </numFmts>
  <fonts count="6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b/>
      <sz val="11"/>
      <color theme="0"/>
      <name val="Cambria"/>
      <family val="1"/>
      <charset val="238"/>
      <scheme val="major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1"/>
      <charset val="238"/>
    </font>
    <font>
      <u/>
      <sz val="10"/>
      <color rgb="FF0000FF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u/>
      <sz val="11"/>
      <color rgb="FF0000FF"/>
      <name val="Calibri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 CE1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mbira"/>
      <charset val="238"/>
    </font>
    <font>
      <sz val="8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indexed="8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name val="Cambria"/>
      <family val="1"/>
      <charset val="238"/>
      <scheme val="major"/>
    </font>
    <font>
      <b/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.5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9"/>
      <name val="Tahoma"/>
      <family val="2"/>
      <charset val="238"/>
    </font>
    <font>
      <b/>
      <i/>
      <sz val="9"/>
      <name val="Tahoma"/>
      <family val="2"/>
      <charset val="238"/>
    </font>
    <font>
      <b/>
      <sz val="12"/>
      <name val="Tahoma"/>
      <family val="2"/>
      <charset val="238"/>
    </font>
    <font>
      <b/>
      <sz val="12"/>
      <color indexed="9"/>
      <name val="Tahoma"/>
      <family val="2"/>
      <charset val="238"/>
    </font>
    <font>
      <b/>
      <sz val="12"/>
      <color theme="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sz val="9"/>
      <name val="Tahoma"/>
      <family val="2"/>
      <charset val="238"/>
    </font>
    <font>
      <i/>
      <sz val="9"/>
      <name val="Tahoma"/>
      <family val="2"/>
      <charset val="238"/>
    </font>
    <font>
      <sz val="12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9"/>
      <color theme="0"/>
      <name val="Tahoma"/>
      <family val="2"/>
      <charset val="238"/>
    </font>
    <font>
      <sz val="9"/>
      <color theme="1"/>
      <name val="Tahoma"/>
      <family val="2"/>
      <charset val="238"/>
    </font>
    <font>
      <b/>
      <sz val="10"/>
      <color theme="1"/>
      <name val="Cambira"/>
      <charset val="238"/>
    </font>
    <font>
      <sz val="1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Tahoma"/>
      <family val="2"/>
      <charset val="238"/>
    </font>
    <font>
      <b/>
      <sz val="9"/>
      <color theme="1"/>
      <name val="Tahoma"/>
      <family val="2"/>
      <charset val="238"/>
    </font>
    <font>
      <sz val="11"/>
      <color rgb="FFFF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0"/>
      <name val="Arial Narrow"/>
      <family val="2"/>
      <charset val="238"/>
    </font>
    <font>
      <sz val="10"/>
      <color rgb="FF077CE7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41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3" fillId="0" borderId="0"/>
    <xf numFmtId="166" fontId="14" fillId="0" borderId="0"/>
    <xf numFmtId="165" fontId="15" fillId="0" borderId="0"/>
    <xf numFmtId="165" fontId="14" fillId="0" borderId="0"/>
    <xf numFmtId="0" fontId="16" fillId="0" borderId="0"/>
    <xf numFmtId="0" fontId="17" fillId="0" borderId="0">
      <alignment horizontal="center"/>
    </xf>
    <xf numFmtId="0" fontId="17" fillId="0" borderId="0">
      <alignment horizontal="center" textRotation="90"/>
    </xf>
    <xf numFmtId="165" fontId="15" fillId="0" borderId="0"/>
    <xf numFmtId="165" fontId="18" fillId="0" borderId="0"/>
    <xf numFmtId="165" fontId="19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19" fillId="0" borderId="0"/>
    <xf numFmtId="165" fontId="20" fillId="0" borderId="0"/>
    <xf numFmtId="165" fontId="20" fillId="0" borderId="0"/>
    <xf numFmtId="165" fontId="21" fillId="0" borderId="0"/>
    <xf numFmtId="165" fontId="19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19" fillId="0" borderId="0"/>
    <xf numFmtId="165" fontId="20" fillId="0" borderId="0"/>
    <xf numFmtId="165" fontId="22" fillId="0" borderId="0"/>
    <xf numFmtId="165" fontId="20" fillId="0" borderId="0"/>
    <xf numFmtId="165" fontId="19" fillId="0" borderId="0"/>
    <xf numFmtId="165" fontId="20" fillId="0" borderId="0"/>
    <xf numFmtId="165" fontId="20" fillId="0" borderId="0"/>
    <xf numFmtId="165" fontId="21" fillId="0" borderId="0"/>
    <xf numFmtId="165" fontId="20" fillId="0" borderId="0"/>
    <xf numFmtId="165" fontId="21" fillId="0" borderId="0"/>
    <xf numFmtId="165" fontId="21" fillId="0" borderId="0"/>
    <xf numFmtId="165" fontId="22" fillId="0" borderId="0"/>
    <xf numFmtId="165" fontId="21" fillId="0" borderId="0"/>
    <xf numFmtId="167" fontId="14" fillId="0" borderId="0"/>
    <xf numFmtId="167" fontId="14" fillId="0" borderId="0"/>
    <xf numFmtId="0" fontId="23" fillId="0" borderId="0"/>
    <xf numFmtId="168" fontId="23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165" fontId="16" fillId="0" borderId="0"/>
    <xf numFmtId="0" fontId="8" fillId="0" borderId="0" applyNumberFormat="0" applyFill="0" applyBorder="0" applyAlignment="0" applyProtection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7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4" fillId="0" borderId="0"/>
    <xf numFmtId="0" fontId="24" fillId="0" borderId="0"/>
    <xf numFmtId="0" fontId="37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171" fontId="12" fillId="0" borderId="0" applyFill="0" applyBorder="0" applyAlignment="0" applyProtection="0"/>
    <xf numFmtId="44" fontId="1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</cellStyleXfs>
  <cellXfs count="496">
    <xf numFmtId="0" fontId="0" fillId="0" borderId="0" xfId="0"/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4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0" fontId="7" fillId="0" borderId="0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49" fontId="4" fillId="0" borderId="0" xfId="7" applyNumberFormat="1" applyFont="1" applyFill="1" applyBorder="1" applyAlignment="1" applyProtection="1">
      <alignment horizontal="center" vertical="center"/>
      <protection locked="0"/>
    </xf>
    <xf numFmtId="49" fontId="4" fillId="0" borderId="0" xfId="1" applyNumberFormat="1" applyFont="1" applyFill="1" applyBorder="1" applyAlignment="1">
      <alignment horizontal="center" vertical="center"/>
    </xf>
    <xf numFmtId="0" fontId="4" fillId="0" borderId="0" xfId="7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 wrapText="1"/>
    </xf>
    <xf numFmtId="169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4" fillId="0" borderId="0" xfId="7" applyFont="1" applyFill="1" applyBorder="1" applyAlignment="1">
      <alignment horizontal="center" vertical="center"/>
    </xf>
    <xf numFmtId="44" fontId="27" fillId="0" borderId="0" xfId="80" applyFont="1" applyFill="1" applyBorder="1"/>
    <xf numFmtId="0" fontId="10" fillId="0" borderId="0" xfId="0" applyFont="1" applyFill="1" applyBorder="1" applyAlignment="1">
      <alignment vertical="center" wrapText="1"/>
    </xf>
    <xf numFmtId="0" fontId="27" fillId="0" borderId="0" xfId="0" applyFont="1" applyFill="1" applyBorder="1"/>
    <xf numFmtId="49" fontId="5" fillId="0" borderId="0" xfId="7" applyNumberFormat="1" applyFont="1" applyFill="1" applyBorder="1" applyAlignment="1">
      <alignment vertical="center" wrapText="1"/>
    </xf>
    <xf numFmtId="164" fontId="4" fillId="0" borderId="0" xfId="7" applyNumberFormat="1" applyFont="1" applyFill="1" applyBorder="1" applyAlignment="1" applyProtection="1">
      <alignment vertical="center"/>
      <protection locked="0"/>
    </xf>
    <xf numFmtId="49" fontId="4" fillId="0" borderId="0" xfId="7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3" borderId="5" xfId="0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center" vertical="center" wrapText="1"/>
    </xf>
    <xf numFmtId="0" fontId="28" fillId="0" borderId="0" xfId="7" applyFont="1" applyFill="1" applyBorder="1" applyAlignment="1">
      <alignment horizontal="center" vertical="center" wrapText="1"/>
    </xf>
    <xf numFmtId="49" fontId="28" fillId="0" borderId="0" xfId="7" applyNumberFormat="1" applyFont="1" applyFill="1" applyBorder="1" applyAlignment="1" applyProtection="1">
      <alignment horizontal="center" vertical="center" wrapText="1"/>
      <protection locked="0"/>
    </xf>
    <xf numFmtId="4" fontId="28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Border="1" applyAlignment="1" applyProtection="1">
      <alignment horizontal="center" vertical="center" wrapText="1"/>
      <protection locked="0"/>
    </xf>
    <xf numFmtId="49" fontId="29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7" applyFont="1" applyFill="1" applyBorder="1" applyAlignment="1" applyProtection="1">
      <alignment horizontal="center" vertical="center" wrapText="1"/>
      <protection locked="0"/>
    </xf>
    <xf numFmtId="0" fontId="4" fillId="0" borderId="0" xfId="7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4" fontId="33" fillId="0" borderId="1" xfId="0" applyNumberFormat="1" applyFont="1" applyFill="1" applyBorder="1" applyAlignment="1">
      <alignment vertical="center"/>
    </xf>
    <xf numFmtId="44" fontId="35" fillId="0" borderId="2" xfId="0" applyNumberFormat="1" applyFont="1" applyFill="1" applyBorder="1" applyAlignment="1">
      <alignment vertical="center"/>
    </xf>
    <xf numFmtId="44" fontId="33" fillId="0" borderId="2" xfId="0" applyNumberFormat="1" applyFont="1" applyFill="1" applyBorder="1" applyAlignment="1">
      <alignment vertical="center"/>
    </xf>
    <xf numFmtId="0" fontId="27" fillId="0" borderId="1" xfId="0" applyNumberFormat="1" applyFont="1" applyFill="1" applyBorder="1" applyAlignment="1">
      <alignment horizontal="center" vertical="center" wrapText="1"/>
    </xf>
    <xf numFmtId="164" fontId="27" fillId="0" borderId="0" xfId="106" applyNumberFormat="1" applyFont="1" applyBorder="1" applyAlignment="1">
      <alignment vertical="center" wrapText="1"/>
    </xf>
    <xf numFmtId="44" fontId="33" fillId="0" borderId="0" xfId="106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164" fontId="27" fillId="0" borderId="1" xfId="106" applyNumberFormat="1" applyFont="1" applyBorder="1" applyAlignment="1">
      <alignment vertical="center" wrapText="1"/>
    </xf>
    <xf numFmtId="164" fontId="33" fillId="0" borderId="1" xfId="0" applyNumberFormat="1" applyFont="1" applyBorder="1" applyAlignment="1">
      <alignment horizontal="center" vertical="center" wrapText="1"/>
    </xf>
    <xf numFmtId="49" fontId="33" fillId="0" borderId="1" xfId="5" applyNumberFormat="1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44" fontId="33" fillId="0" borderId="1" xfId="0" applyNumberFormat="1" applyFont="1" applyBorder="1" applyAlignment="1">
      <alignment horizontal="center" vertical="center"/>
    </xf>
    <xf numFmtId="0" fontId="27" fillId="8" borderId="1" xfId="0" applyNumberFormat="1" applyFont="1" applyFill="1" applyBorder="1" applyAlignment="1">
      <alignment horizontal="center" vertical="center" wrapText="1"/>
    </xf>
    <xf numFmtId="49" fontId="27" fillId="8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44" fontId="33" fillId="0" borderId="1" xfId="106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right" vertical="center" wrapText="1"/>
    </xf>
    <xf numFmtId="164" fontId="33" fillId="0" borderId="1" xfId="106" applyNumberFormat="1" applyFont="1" applyBorder="1" applyAlignment="1">
      <alignment vertical="center" wrapText="1"/>
    </xf>
    <xf numFmtId="0" fontId="27" fillId="0" borderId="0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49" fontId="39" fillId="0" borderId="0" xfId="0" applyNumberFormat="1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vertical="center"/>
    </xf>
    <xf numFmtId="0" fontId="33" fillId="8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27" fillId="8" borderId="1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Fill="1" applyBorder="1" applyAlignment="1" applyProtection="1">
      <alignment vertical="center" wrapText="1"/>
      <protection locked="0"/>
    </xf>
    <xf numFmtId="44" fontId="3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right" vertical="center" wrapText="1"/>
      <protection locked="0"/>
    </xf>
    <xf numFmtId="49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" xfId="8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33" fillId="0" borderId="2" xfId="7" applyNumberFormat="1" applyFont="1" applyFill="1" applyBorder="1" applyAlignment="1">
      <alignment horizontal="center" vertical="center"/>
    </xf>
    <xf numFmtId="0" fontId="33" fillId="0" borderId="3" xfId="7" applyFont="1" applyFill="1" applyBorder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9" fillId="9" borderId="1" xfId="0" applyFont="1" applyFill="1" applyBorder="1" applyAlignment="1">
      <alignment vertical="center" wrapText="1"/>
    </xf>
    <xf numFmtId="49" fontId="50" fillId="7" borderId="1" xfId="7" applyNumberFormat="1" applyFont="1" applyFill="1" applyBorder="1" applyAlignment="1" applyProtection="1">
      <alignment horizontal="center" vertical="center" wrapText="1"/>
      <protection locked="0"/>
    </xf>
    <xf numFmtId="49" fontId="51" fillId="7" borderId="1" xfId="7" applyNumberFormat="1" applyFont="1" applyFill="1" applyBorder="1" applyAlignment="1" applyProtection="1">
      <alignment horizontal="center" vertical="center" wrapText="1"/>
      <protection locked="0"/>
    </xf>
    <xf numFmtId="4" fontId="51" fillId="7" borderId="1" xfId="7" applyNumberFormat="1" applyFont="1" applyFill="1" applyBorder="1" applyAlignment="1" applyProtection="1">
      <alignment horizontal="center" vertical="center" wrapText="1"/>
      <protection locked="0"/>
    </xf>
    <xf numFmtId="0" fontId="51" fillId="7" borderId="1" xfId="7" applyFont="1" applyFill="1" applyBorder="1" applyAlignment="1" applyProtection="1">
      <alignment horizontal="center" vertical="center" wrapText="1"/>
      <protection locked="0"/>
    </xf>
    <xf numFmtId="164" fontId="50" fillId="7" borderId="1" xfId="7" applyNumberFormat="1" applyFont="1" applyFill="1" applyBorder="1" applyAlignment="1" applyProtection="1">
      <alignment horizontal="center" vertical="center" wrapText="1"/>
      <protection locked="0"/>
    </xf>
    <xf numFmtId="0" fontId="50" fillId="7" borderId="1" xfId="7" applyFont="1" applyFill="1" applyBorder="1" applyAlignment="1" applyProtection="1">
      <alignment horizontal="center" vertical="center" wrapText="1"/>
      <protection locked="0"/>
    </xf>
    <xf numFmtId="0" fontId="27" fillId="7" borderId="1" xfId="7" applyFont="1" applyFill="1" applyBorder="1" applyAlignment="1" applyProtection="1">
      <alignment horizontal="center" vertical="center" wrapText="1"/>
      <protection locked="0"/>
    </xf>
    <xf numFmtId="0" fontId="49" fillId="0" borderId="1" xfId="0" applyFont="1" applyFill="1" applyBorder="1" applyAlignment="1">
      <alignment vertical="center" wrapText="1"/>
    </xf>
    <xf numFmtId="49" fontId="51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51" fillId="0" borderId="1" xfId="7" applyFont="1" applyFill="1" applyBorder="1" applyAlignment="1" applyProtection="1">
      <alignment horizontal="center" vertical="center" wrapText="1"/>
      <protection locked="0"/>
    </xf>
    <xf numFmtId="4" fontId="51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7" applyFont="1" applyFill="1" applyBorder="1" applyAlignment="1" applyProtection="1">
      <alignment horizontal="center" vertical="center" wrapText="1"/>
      <protection locked="0"/>
    </xf>
    <xf numFmtId="0" fontId="51" fillId="0" borderId="1" xfId="7" applyFont="1" applyBorder="1" applyAlignment="1">
      <alignment horizontal="center" vertical="center" wrapText="1"/>
    </xf>
    <xf numFmtId="164" fontId="51" fillId="7" borderId="1" xfId="7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34" fillId="6" borderId="0" xfId="0" applyFont="1" applyFill="1" applyBorder="1" applyAlignment="1">
      <alignment vertical="center"/>
    </xf>
    <xf numFmtId="164" fontId="27" fillId="7" borderId="2" xfId="0" applyNumberFormat="1" applyFont="1" applyFill="1" applyBorder="1" applyAlignment="1" applyProtection="1">
      <alignment vertical="center" wrapText="1"/>
      <protection locked="0"/>
    </xf>
    <xf numFmtId="0" fontId="34" fillId="0" borderId="0" xfId="0" applyFont="1" applyFill="1" applyBorder="1" applyAlignment="1">
      <alignment vertical="center"/>
    </xf>
    <xf numFmtId="0" fontId="27" fillId="6" borderId="0" xfId="0" applyFont="1" applyFill="1" applyBorder="1" applyAlignment="1">
      <alignment vertical="center"/>
    </xf>
    <xf numFmtId="0" fontId="34" fillId="0" borderId="1" xfId="0" applyFont="1" applyBorder="1" applyAlignment="1">
      <alignment horizontal="center" vertical="center"/>
    </xf>
    <xf numFmtId="0" fontId="51" fillId="0" borderId="1" xfId="7" applyFont="1" applyFill="1" applyBorder="1" applyAlignment="1">
      <alignment horizontal="center" vertical="center" wrapText="1"/>
    </xf>
    <xf numFmtId="164" fontId="51" fillId="0" borderId="1" xfId="7" applyNumberFormat="1" applyFont="1" applyFill="1" applyBorder="1" applyAlignment="1" applyProtection="1">
      <alignment horizontal="center" vertical="center" wrapText="1"/>
      <protection locked="0"/>
    </xf>
    <xf numFmtId="164" fontId="51" fillId="7" borderId="5" xfId="7" applyNumberFormat="1" applyFont="1" applyFill="1" applyBorder="1" applyAlignment="1" applyProtection="1">
      <alignment horizontal="center" vertical="center" wrapText="1"/>
      <protection locked="0"/>
    </xf>
    <xf numFmtId="49" fontId="27" fillId="7" borderId="1" xfId="0" applyNumberFormat="1" applyFont="1" applyFill="1" applyBorder="1" applyAlignment="1" applyProtection="1">
      <alignment vertical="center" wrapText="1"/>
      <protection locked="0"/>
    </xf>
    <xf numFmtId="49" fontId="27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2" xfId="0" applyFont="1" applyFill="1" applyBorder="1" applyAlignment="1">
      <alignment vertical="center" wrapText="1"/>
    </xf>
    <xf numFmtId="49" fontId="27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>
      <alignment vertical="center" wrapText="1"/>
    </xf>
    <xf numFmtId="0" fontId="27" fillId="0" borderId="0" xfId="1" applyFont="1" applyFill="1" applyBorder="1" applyAlignment="1">
      <alignment vertical="center" wrapText="1"/>
    </xf>
    <xf numFmtId="0" fontId="51" fillId="0" borderId="5" xfId="7" applyFont="1" applyBorder="1" applyAlignment="1">
      <alignment horizontal="center" vertical="center" wrapText="1"/>
    </xf>
    <xf numFmtId="49" fontId="51" fillId="7" borderId="5" xfId="7" applyNumberFormat="1" applyFont="1" applyFill="1" applyBorder="1" applyAlignment="1" applyProtection="1">
      <alignment horizontal="center" vertical="center" wrapText="1"/>
      <protection locked="0"/>
    </xf>
    <xf numFmtId="4" fontId="51" fillId="7" borderId="5" xfId="7" applyNumberFormat="1" applyFont="1" applyFill="1" applyBorder="1" applyAlignment="1" applyProtection="1">
      <alignment horizontal="center" vertical="center" wrapText="1"/>
      <protection locked="0"/>
    </xf>
    <xf numFmtId="0" fontId="51" fillId="7" borderId="5" xfId="7" applyFont="1" applyFill="1" applyBorder="1" applyAlignment="1" applyProtection="1">
      <alignment horizontal="center" vertical="center" wrapText="1"/>
      <protection locked="0"/>
    </xf>
    <xf numFmtId="0" fontId="27" fillId="7" borderId="5" xfId="7" applyFont="1" applyFill="1" applyBorder="1" applyAlignment="1" applyProtection="1">
      <alignment horizontal="center" vertical="center" wrapText="1"/>
      <protection locked="0"/>
    </xf>
    <xf numFmtId="0" fontId="33" fillId="0" borderId="5" xfId="7" applyFont="1" applyFill="1" applyBorder="1" applyAlignment="1">
      <alignment horizontal="center" vertical="center" wrapText="1"/>
    </xf>
    <xf numFmtId="0" fontId="33" fillId="0" borderId="1" xfId="7" applyFont="1" applyFill="1" applyBorder="1" applyAlignment="1">
      <alignment horizontal="center" vertical="center" wrapText="1"/>
    </xf>
    <xf numFmtId="170" fontId="51" fillId="0" borderId="1" xfId="7" applyNumberFormat="1" applyFont="1" applyFill="1" applyBorder="1" applyAlignment="1" applyProtection="1">
      <alignment horizontal="center" vertical="center" wrapText="1"/>
      <protection locked="0"/>
    </xf>
    <xf numFmtId="170" fontId="43" fillId="0" borderId="0" xfId="0" applyNumberFormat="1" applyFont="1" applyFill="1" applyAlignment="1">
      <alignment vertical="center" wrapText="1"/>
    </xf>
    <xf numFmtId="0" fontId="42" fillId="0" borderId="1" xfId="0" applyFont="1" applyBorder="1"/>
    <xf numFmtId="170" fontId="27" fillId="0" borderId="0" xfId="1" applyNumberFormat="1" applyFont="1" applyFill="1" applyBorder="1" applyAlignment="1">
      <alignment vertical="center" wrapText="1"/>
    </xf>
    <xf numFmtId="0" fontId="43" fillId="6" borderId="0" xfId="0" applyFont="1" applyFill="1" applyBorder="1" applyAlignment="1">
      <alignment vertical="center"/>
    </xf>
    <xf numFmtId="0" fontId="43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vertical="center" wrapText="1"/>
    </xf>
    <xf numFmtId="49" fontId="33" fillId="0" borderId="1" xfId="7" applyNumberFormat="1" applyFont="1" applyFill="1" applyBorder="1" applyAlignment="1">
      <alignment horizontal="center" vertical="center"/>
    </xf>
    <xf numFmtId="0" fontId="33" fillId="0" borderId="1" xfId="7" applyFont="1" applyFill="1" applyBorder="1" applyAlignment="1">
      <alignment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7" borderId="0" xfId="0" applyFont="1" applyFill="1" applyAlignment="1">
      <alignment vertical="center"/>
    </xf>
    <xf numFmtId="0" fontId="40" fillId="6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27" fillId="0" borderId="1" xfId="120" applyFont="1" applyFill="1" applyBorder="1" applyAlignment="1">
      <alignment horizontal="center" vertical="center" wrapText="1"/>
    </xf>
    <xf numFmtId="0" fontId="51" fillId="0" borderId="0" xfId="7" applyFont="1" applyFill="1" applyBorder="1" applyAlignment="1">
      <alignment horizontal="center" vertical="center" wrapText="1"/>
    </xf>
    <xf numFmtId="49" fontId="27" fillId="0" borderId="0" xfId="7" applyNumberFormat="1" applyFont="1" applyFill="1" applyBorder="1" applyAlignment="1" applyProtection="1">
      <alignment horizontal="center" vertical="center" wrapText="1"/>
      <protection locked="0"/>
    </xf>
    <xf numFmtId="49" fontId="51" fillId="0" borderId="0" xfId="7" applyNumberFormat="1" applyFont="1" applyFill="1" applyBorder="1" applyAlignment="1" applyProtection="1">
      <alignment horizontal="center" vertical="center" wrapText="1"/>
      <protection locked="0"/>
    </xf>
    <xf numFmtId="4" fontId="51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44" fillId="7" borderId="11" xfId="7" applyFont="1" applyFill="1" applyBorder="1" applyAlignment="1">
      <alignment horizontal="center" vertical="center" wrapText="1"/>
    </xf>
    <xf numFmtId="0" fontId="44" fillId="7" borderId="1" xfId="7" applyFont="1" applyFill="1" applyBorder="1" applyAlignment="1">
      <alignment horizontal="center" vertical="center" wrapText="1"/>
    </xf>
    <xf numFmtId="0" fontId="44" fillId="7" borderId="4" xfId="7" applyFont="1" applyFill="1" applyBorder="1" applyAlignment="1">
      <alignment horizontal="center" vertical="center" wrapText="1"/>
    </xf>
    <xf numFmtId="0" fontId="44" fillId="7" borderId="10" xfId="7" applyFont="1" applyFill="1" applyBorder="1" applyAlignment="1">
      <alignment horizontal="center" vertical="center" wrapText="1"/>
    </xf>
    <xf numFmtId="0" fontId="44" fillId="7" borderId="0" xfId="7" applyFont="1" applyFill="1" applyBorder="1" applyAlignment="1">
      <alignment horizontal="center" vertical="center" wrapText="1"/>
    </xf>
    <xf numFmtId="0" fontId="52" fillId="7" borderId="1" xfId="7" applyFont="1" applyFill="1" applyBorder="1" applyAlignment="1">
      <alignment horizontal="center" vertical="center" wrapText="1"/>
    </xf>
    <xf numFmtId="0" fontId="52" fillId="7" borderId="4" xfId="7" applyFont="1" applyFill="1" applyBorder="1" applyAlignment="1">
      <alignment horizontal="center" vertical="center" wrapText="1"/>
    </xf>
    <xf numFmtId="0" fontId="52" fillId="4" borderId="1" xfId="7" applyFont="1" applyFill="1" applyBorder="1" applyAlignment="1">
      <alignment horizontal="center" vertical="center" wrapText="1"/>
    </xf>
    <xf numFmtId="0" fontId="52" fillId="4" borderId="4" xfId="7" applyFont="1" applyFill="1" applyBorder="1" applyAlignment="1">
      <alignment horizontal="center" vertical="center" wrapText="1"/>
    </xf>
    <xf numFmtId="0" fontId="44" fillId="4" borderId="1" xfId="7" applyFont="1" applyFill="1" applyBorder="1" applyAlignment="1">
      <alignment horizontal="center" vertical="center" wrapText="1"/>
    </xf>
    <xf numFmtId="0" fontId="44" fillId="8" borderId="4" xfId="7" applyFont="1" applyFill="1" applyBorder="1" applyAlignment="1">
      <alignment horizontal="center" vertical="center" wrapText="1"/>
    </xf>
    <xf numFmtId="0" fontId="44" fillId="8" borderId="4" xfId="7" applyFont="1" applyFill="1" applyBorder="1" applyAlignment="1">
      <alignment horizontal="left" vertical="center" wrapText="1"/>
    </xf>
    <xf numFmtId="0" fontId="34" fillId="8" borderId="1" xfId="0" applyFont="1" applyFill="1" applyBorder="1" applyAlignment="1">
      <alignment horizontal="center" vertical="center"/>
    </xf>
    <xf numFmtId="49" fontId="33" fillId="8" borderId="1" xfId="0" applyNumberFormat="1" applyFont="1" applyFill="1" applyBorder="1" applyAlignment="1" applyProtection="1">
      <alignment vertical="center" wrapText="1"/>
      <protection locked="0"/>
    </xf>
    <xf numFmtId="49" fontId="27" fillId="8" borderId="1" xfId="0" applyNumberFormat="1" applyFont="1" applyFill="1" applyBorder="1" applyAlignment="1" applyProtection="1">
      <alignment vertical="center" wrapText="1"/>
      <protection locked="0"/>
    </xf>
    <xf numFmtId="164" fontId="27" fillId="7" borderId="1" xfId="0" applyNumberFormat="1" applyFont="1" applyFill="1" applyBorder="1" applyAlignment="1" applyProtection="1">
      <alignment vertical="center" wrapText="1"/>
      <protection locked="0"/>
    </xf>
    <xf numFmtId="0" fontId="34" fillId="7" borderId="1" xfId="0" applyFont="1" applyFill="1" applyBorder="1" applyAlignment="1">
      <alignment horizontal="center" vertical="center"/>
    </xf>
    <xf numFmtId="49" fontId="33" fillId="7" borderId="1" xfId="0" applyNumberFormat="1" applyFont="1" applyFill="1" applyBorder="1" applyAlignment="1" applyProtection="1">
      <alignment vertical="center" wrapText="1"/>
      <protection locked="0"/>
    </xf>
    <xf numFmtId="0" fontId="34" fillId="7" borderId="1" xfId="0" applyFont="1" applyFill="1" applyBorder="1" applyAlignment="1">
      <alignment vertical="center" wrapText="1"/>
    </xf>
    <xf numFmtId="0" fontId="34" fillId="7" borderId="1" xfId="0" applyFont="1" applyFill="1" applyBorder="1" applyAlignment="1">
      <alignment vertical="center"/>
    </xf>
    <xf numFmtId="164" fontId="33" fillId="7" borderId="1" xfId="0" applyNumberFormat="1" applyFont="1" applyFill="1" applyBorder="1" applyAlignment="1" applyProtection="1">
      <alignment vertical="center" wrapText="1"/>
      <protection locked="0"/>
    </xf>
    <xf numFmtId="8" fontId="33" fillId="7" borderId="1" xfId="0" applyNumberFormat="1" applyFont="1" applyFill="1" applyBorder="1" applyAlignment="1">
      <alignment horizontal="right" vertical="center" wrapText="1"/>
    </xf>
    <xf numFmtId="8" fontId="55" fillId="7" borderId="1" xfId="0" applyNumberFormat="1" applyFont="1" applyFill="1" applyBorder="1" applyAlignment="1">
      <alignment horizontal="right" vertical="center" wrapText="1"/>
    </xf>
    <xf numFmtId="0" fontId="27" fillId="9" borderId="1" xfId="0" applyFont="1" applyFill="1" applyBorder="1" applyAlignment="1">
      <alignment horizontal="center" vertical="center" wrapText="1"/>
    </xf>
    <xf numFmtId="0" fontId="49" fillId="9" borderId="1" xfId="0" applyFont="1" applyFill="1" applyBorder="1" applyAlignment="1">
      <alignment horizontal="center" vertical="center" wrapText="1"/>
    </xf>
    <xf numFmtId="49" fontId="51" fillId="7" borderId="1" xfId="7" applyNumberFormat="1" applyFont="1" applyFill="1" applyBorder="1" applyAlignment="1" applyProtection="1">
      <alignment horizontal="left" vertical="center" wrapText="1"/>
      <protection locked="0"/>
    </xf>
    <xf numFmtId="0" fontId="27" fillId="7" borderId="1" xfId="0" applyFont="1" applyFill="1" applyBorder="1" applyAlignment="1">
      <alignment vertical="center"/>
    </xf>
    <xf numFmtId="0" fontId="44" fillId="7" borderId="12" xfId="7" applyFont="1" applyFill="1" applyBorder="1" applyAlignment="1">
      <alignment horizontal="center" vertical="center" wrapText="1"/>
    </xf>
    <xf numFmtId="0" fontId="44" fillId="7" borderId="22" xfId="7" applyFont="1" applyFill="1" applyBorder="1" applyAlignment="1">
      <alignment horizontal="center" vertical="center" wrapText="1"/>
    </xf>
    <xf numFmtId="0" fontId="44" fillId="7" borderId="5" xfId="7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vertical="center" wrapText="1"/>
    </xf>
    <xf numFmtId="0" fontId="34" fillId="6" borderId="0" xfId="0" applyFont="1" applyFill="1" applyBorder="1" applyAlignment="1">
      <alignment horizontal="center" vertical="center"/>
    </xf>
    <xf numFmtId="0" fontId="52" fillId="7" borderId="12" xfId="7" applyFont="1" applyFill="1" applyBorder="1" applyAlignment="1">
      <alignment horizontal="center" vertical="center" wrapText="1"/>
    </xf>
    <xf numFmtId="0" fontId="52" fillId="7" borderId="5" xfId="7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170" fontId="33" fillId="7" borderId="1" xfId="0" applyNumberFormat="1" applyFont="1" applyFill="1" applyBorder="1" applyAlignment="1">
      <alignment horizontal="right" vertical="center" wrapText="1"/>
    </xf>
    <xf numFmtId="0" fontId="34" fillId="7" borderId="0" xfId="0" applyFont="1" applyFill="1" applyBorder="1" applyAlignment="1">
      <alignment horizontal="center" vertical="center"/>
    </xf>
    <xf numFmtId="49" fontId="27" fillId="7" borderId="0" xfId="0" applyNumberFormat="1" applyFont="1" applyFill="1" applyBorder="1" applyAlignment="1" applyProtection="1">
      <alignment vertical="center" wrapText="1"/>
      <protection locked="0"/>
    </xf>
    <xf numFmtId="0" fontId="34" fillId="7" borderId="0" xfId="0" applyFont="1" applyFill="1" applyBorder="1" applyAlignment="1">
      <alignment vertical="center" wrapText="1"/>
    </xf>
    <xf numFmtId="164" fontId="27" fillId="7" borderId="0" xfId="0" applyNumberFormat="1" applyFont="1" applyFill="1" applyBorder="1" applyAlignment="1" applyProtection="1">
      <alignment vertical="center" wrapText="1"/>
      <protection locked="0"/>
    </xf>
    <xf numFmtId="0" fontId="44" fillId="4" borderId="4" xfId="7" applyFont="1" applyFill="1" applyBorder="1" applyAlignment="1">
      <alignment horizontal="center" vertical="center" wrapText="1"/>
    </xf>
    <xf numFmtId="49" fontId="27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35" fillId="7" borderId="1" xfId="0" applyFont="1" applyFill="1" applyBorder="1" applyAlignment="1">
      <alignment horizontal="center" vertical="center"/>
    </xf>
    <xf numFmtId="49" fontId="51" fillId="0" borderId="1" xfId="7" applyNumberFormat="1" applyFont="1" applyFill="1" applyBorder="1" applyAlignment="1" applyProtection="1">
      <alignment horizontal="left" vertical="center" wrapText="1"/>
      <protection locked="0"/>
    </xf>
    <xf numFmtId="0" fontId="35" fillId="8" borderId="1" xfId="0" applyFont="1" applyFill="1" applyBorder="1" applyAlignment="1">
      <alignment horizontal="center" vertical="center"/>
    </xf>
    <xf numFmtId="164" fontId="50" fillId="7" borderId="1" xfId="7" applyNumberFormat="1" applyFont="1" applyFill="1" applyBorder="1" applyAlignment="1" applyProtection="1">
      <alignment horizontal="right" vertical="center" wrapText="1"/>
      <protection locked="0"/>
    </xf>
    <xf numFmtId="164" fontId="50" fillId="0" borderId="1" xfId="7" applyNumberFormat="1" applyFont="1" applyFill="1" applyBorder="1" applyAlignment="1" applyProtection="1">
      <alignment horizontal="right" vertical="center" wrapText="1"/>
      <protection locked="0"/>
    </xf>
    <xf numFmtId="164" fontId="50" fillId="7" borderId="5" xfId="7" applyNumberFormat="1" applyFont="1" applyFill="1" applyBorder="1" applyAlignment="1" applyProtection="1">
      <alignment horizontal="right" vertical="center" wrapText="1"/>
      <protection locked="0"/>
    </xf>
    <xf numFmtId="170" fontId="35" fillId="0" borderId="1" xfId="0" applyNumberFormat="1" applyFont="1" applyFill="1" applyBorder="1" applyAlignment="1">
      <alignment horizontal="right" vertical="center"/>
    </xf>
    <xf numFmtId="0" fontId="44" fillId="7" borderId="23" xfId="7" applyFont="1" applyFill="1" applyBorder="1" applyAlignment="1">
      <alignment horizontal="center" vertical="center" wrapText="1"/>
    </xf>
    <xf numFmtId="164" fontId="33" fillId="7" borderId="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1" xfId="0" applyFont="1" applyFill="1" applyBorder="1" applyAlignment="1">
      <alignment horizontal="right" vertical="center"/>
    </xf>
    <xf numFmtId="49" fontId="51" fillId="7" borderId="5" xfId="7" applyNumberFormat="1" applyFont="1" applyFill="1" applyBorder="1" applyAlignment="1" applyProtection="1">
      <alignment horizontal="left" vertical="center" wrapText="1"/>
      <protection locked="0"/>
    </xf>
    <xf numFmtId="49" fontId="27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27" fillId="8" borderId="1" xfId="0" applyNumberFormat="1" applyFont="1" applyFill="1" applyBorder="1" applyAlignment="1" applyProtection="1">
      <alignment horizontal="center" vertical="center" wrapText="1"/>
      <protection locked="0"/>
    </xf>
    <xf numFmtId="49" fontId="51" fillId="7" borderId="4" xfId="7" applyNumberFormat="1" applyFont="1" applyFill="1" applyBorder="1" applyAlignment="1" applyProtection="1">
      <alignment horizontal="center" vertical="center" wrapText="1"/>
      <protection locked="0"/>
    </xf>
    <xf numFmtId="164" fontId="51" fillId="7" borderId="4" xfId="7" applyNumberFormat="1" applyFont="1" applyFill="1" applyBorder="1" applyAlignment="1" applyProtection="1">
      <alignment horizontal="center" vertical="center" wrapText="1"/>
      <protection locked="0"/>
    </xf>
    <xf numFmtId="164" fontId="50" fillId="7" borderId="4" xfId="7" applyNumberFormat="1" applyFont="1" applyFill="1" applyBorder="1" applyAlignment="1" applyProtection="1">
      <alignment horizontal="right" vertical="center" wrapText="1"/>
      <protection locked="0"/>
    </xf>
    <xf numFmtId="164" fontId="3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7" fillId="7" borderId="10" xfId="7" applyFont="1" applyFill="1" applyBorder="1" applyAlignment="1">
      <alignment horizontal="center" vertical="center" wrapText="1"/>
    </xf>
    <xf numFmtId="0" fontId="27" fillId="7" borderId="11" xfId="7" applyFont="1" applyFill="1" applyBorder="1" applyAlignment="1">
      <alignment horizontal="center" vertical="center" wrapText="1"/>
    </xf>
    <xf numFmtId="0" fontId="27" fillId="7" borderId="4" xfId="7" applyFont="1" applyFill="1" applyBorder="1" applyAlignment="1">
      <alignment horizontal="center" vertical="center" wrapText="1"/>
    </xf>
    <xf numFmtId="0" fontId="43" fillId="7" borderId="1" xfId="0" applyFont="1" applyFill="1" applyBorder="1" applyAlignment="1">
      <alignment horizontal="center" vertical="center"/>
    </xf>
    <xf numFmtId="0" fontId="27" fillId="7" borderId="1" xfId="7" applyFont="1" applyFill="1" applyBorder="1" applyAlignment="1">
      <alignment horizontal="center" vertical="center" wrapText="1"/>
    </xf>
    <xf numFmtId="0" fontId="57" fillId="0" borderId="4" xfId="0" applyFont="1" applyFill="1" applyBorder="1" applyAlignment="1">
      <alignment horizontal="center" vertical="center" wrapText="1"/>
    </xf>
    <xf numFmtId="0" fontId="56" fillId="7" borderId="1" xfId="7" applyFont="1" applyFill="1" applyBorder="1" applyAlignment="1">
      <alignment horizontal="center" vertical="center" wrapText="1"/>
    </xf>
    <xf numFmtId="0" fontId="43" fillId="7" borderId="1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1" applyFont="1" applyFill="1" applyBorder="1" applyAlignment="1">
      <alignment wrapText="1"/>
    </xf>
    <xf numFmtId="0" fontId="35" fillId="0" borderId="1" xfId="0" applyFont="1" applyBorder="1" applyAlignment="1">
      <alignment vertical="center"/>
    </xf>
    <xf numFmtId="0" fontId="50" fillId="0" borderId="1" xfId="7" applyFont="1" applyFill="1" applyBorder="1" applyAlignment="1">
      <alignment horizontal="center" vertical="center" wrapText="1"/>
    </xf>
    <xf numFmtId="0" fontId="42" fillId="0" borderId="1" xfId="0" applyFont="1" applyBorder="1" applyAlignment="1">
      <alignment vertical="center"/>
    </xf>
    <xf numFmtId="0" fontId="27" fillId="0" borderId="21" xfId="0" applyFont="1" applyFill="1" applyBorder="1" applyAlignment="1" applyProtection="1">
      <alignment vertical="center" wrapText="1"/>
      <protection locked="0"/>
    </xf>
    <xf numFmtId="49" fontId="39" fillId="0" borderId="0" xfId="0" applyNumberFormat="1" applyFont="1" applyBorder="1" applyAlignment="1">
      <alignment horizontal="center" vertical="center" wrapText="1"/>
    </xf>
    <xf numFmtId="0" fontId="33" fillId="8" borderId="4" xfId="0" applyFont="1" applyFill="1" applyBorder="1" applyAlignment="1">
      <alignment horizontal="center" vertical="center"/>
    </xf>
    <xf numFmtId="44" fontId="27" fillId="8" borderId="10" xfId="0" applyNumberFormat="1" applyFont="1" applyFill="1" applyBorder="1" applyAlignment="1">
      <alignment horizontal="center" vertical="center"/>
    </xf>
    <xf numFmtId="0" fontId="33" fillId="8" borderId="0" xfId="0" applyFont="1" applyFill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3" fillId="8" borderId="14" xfId="0" applyFont="1" applyFill="1" applyBorder="1" applyAlignment="1">
      <alignment horizontal="center" vertical="center"/>
    </xf>
    <xf numFmtId="44" fontId="33" fillId="8" borderId="13" xfId="0" applyNumberFormat="1" applyFont="1" applyFill="1" applyBorder="1" applyAlignment="1">
      <alignment vertical="center"/>
    </xf>
    <xf numFmtId="0" fontId="27" fillId="7" borderId="1" xfId="0" applyFont="1" applyFill="1" applyBorder="1" applyAlignment="1" applyProtection="1">
      <alignment horizontal="right" vertical="center" wrapText="1"/>
      <protection locked="0"/>
    </xf>
    <xf numFmtId="0" fontId="27" fillId="7" borderId="5" xfId="0" applyFont="1" applyFill="1" applyBorder="1" applyAlignment="1" applyProtection="1">
      <alignment horizontal="right" vertical="center" wrapText="1"/>
      <protection locked="0"/>
    </xf>
    <xf numFmtId="0" fontId="27" fillId="4" borderId="1" xfId="0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left" vertical="center"/>
    </xf>
    <xf numFmtId="44" fontId="33" fillId="4" borderId="2" xfId="0" applyNumberFormat="1" applyFont="1" applyFill="1" applyBorder="1" applyAlignment="1">
      <alignment vertical="center"/>
    </xf>
    <xf numFmtId="44" fontId="33" fillId="4" borderId="1" xfId="80" applyFont="1" applyFill="1" applyBorder="1" applyAlignment="1">
      <alignment horizontal="left" vertical="center" wrapText="1"/>
    </xf>
    <xf numFmtId="44" fontId="33" fillId="8" borderId="10" xfId="0" applyNumberFormat="1" applyFont="1" applyFill="1" applyBorder="1" applyAlignment="1">
      <alignment horizontal="center" vertical="center"/>
    </xf>
    <xf numFmtId="44" fontId="33" fillId="4" borderId="1" xfId="8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64" fontId="34" fillId="0" borderId="0" xfId="0" applyNumberFormat="1" applyFont="1" applyAlignment="1">
      <alignment vertical="center"/>
    </xf>
    <xf numFmtId="164" fontId="27" fillId="0" borderId="1" xfId="80" applyNumberFormat="1" applyFont="1" applyBorder="1" applyAlignment="1">
      <alignment vertical="center" wrapText="1"/>
    </xf>
    <xf numFmtId="164" fontId="33" fillId="0" borderId="1" xfId="80" applyNumberFormat="1" applyFont="1" applyBorder="1" applyAlignment="1">
      <alignment vertical="center" wrapText="1"/>
    </xf>
    <xf numFmtId="0" fontId="44" fillId="7" borderId="1" xfId="0" applyFont="1" applyFill="1" applyBorder="1" applyAlignment="1">
      <alignment vertical="center" wrapText="1"/>
    </xf>
    <xf numFmtId="0" fontId="33" fillId="7" borderId="1" xfId="0" applyFont="1" applyFill="1" applyBorder="1" applyAlignment="1">
      <alignment vertical="center" wrapText="1"/>
    </xf>
    <xf numFmtId="0" fontId="46" fillId="7" borderId="27" xfId="0" applyFont="1" applyFill="1" applyBorder="1" applyAlignment="1">
      <alignment vertical="center"/>
    </xf>
    <xf numFmtId="0" fontId="58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 vertical="center" wrapText="1"/>
    </xf>
    <xf numFmtId="3" fontId="27" fillId="7" borderId="1" xfId="0" applyNumberFormat="1" applyFont="1" applyFill="1" applyBorder="1" applyAlignment="1" applyProtection="1">
      <alignment horizontal="center" vertical="center"/>
      <protection locked="0"/>
    </xf>
    <xf numFmtId="14" fontId="27" fillId="7" borderId="1" xfId="0" applyNumberFormat="1" applyFont="1" applyFill="1" applyBorder="1" applyAlignment="1" applyProtection="1">
      <alignment horizontal="center" vertical="center"/>
      <protection locked="0"/>
    </xf>
    <xf numFmtId="14" fontId="27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1" xfId="0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 applyProtection="1">
      <alignment horizontal="center" vertical="center" wrapText="1"/>
      <protection locked="0"/>
    </xf>
    <xf numFmtId="3" fontId="27" fillId="0" borderId="1" xfId="0" applyNumberFormat="1" applyFont="1" applyBorder="1" applyAlignment="1" applyProtection="1">
      <alignment horizontal="center" vertical="center"/>
      <protection locked="0"/>
    </xf>
    <xf numFmtId="14" fontId="27" fillId="0" borderId="1" xfId="0" applyNumberFormat="1" applyFont="1" applyBorder="1" applyAlignment="1" applyProtection="1">
      <alignment horizontal="center" vertical="center"/>
      <protection locked="0"/>
    </xf>
    <xf numFmtId="0" fontId="34" fillId="8" borderId="1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164" fontId="51" fillId="0" borderId="1" xfId="7" applyNumberFormat="1" applyFont="1" applyBorder="1" applyAlignment="1" applyProtection="1">
      <alignment horizontal="center" vertical="center" wrapText="1"/>
      <protection locked="0"/>
    </xf>
    <xf numFmtId="164" fontId="50" fillId="0" borderId="1" xfId="7" applyNumberFormat="1" applyFont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>
      <alignment vertical="center" wrapText="1"/>
    </xf>
    <xf numFmtId="44" fontId="10" fillId="7" borderId="0" xfId="80" applyFont="1" applyFill="1" applyBorder="1" applyAlignment="1">
      <alignment vertical="center" wrapText="1"/>
    </xf>
    <xf numFmtId="0" fontId="27" fillId="7" borderId="4" xfId="0" applyFont="1" applyFill="1" applyBorder="1" applyAlignment="1">
      <alignment horizontal="center" vertical="center" wrapText="1"/>
    </xf>
    <xf numFmtId="0" fontId="35" fillId="7" borderId="4" xfId="0" applyFont="1" applyFill="1" applyBorder="1" applyAlignment="1">
      <alignment horizontal="center" vertical="center" wrapText="1"/>
    </xf>
    <xf numFmtId="0" fontId="34" fillId="7" borderId="4" xfId="0" applyFont="1" applyFill="1" applyBorder="1" applyAlignment="1">
      <alignment horizontal="center" vertical="center" wrapText="1"/>
    </xf>
    <xf numFmtId="3" fontId="27" fillId="7" borderId="4" xfId="0" applyNumberFormat="1" applyFont="1" applyFill="1" applyBorder="1" applyAlignment="1" applyProtection="1">
      <alignment horizontal="center" vertical="center"/>
      <protection locked="0"/>
    </xf>
    <xf numFmtId="14" fontId="27" fillId="7" borderId="4" xfId="0" applyNumberFormat="1" applyFont="1" applyFill="1" applyBorder="1" applyAlignment="1" applyProtection="1">
      <alignment horizontal="center" vertical="center"/>
      <protection locked="0"/>
    </xf>
    <xf numFmtId="49" fontId="27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34" fillId="8" borderId="4" xfId="0" applyFont="1" applyFill="1" applyBorder="1" applyAlignment="1">
      <alignment horizontal="center" vertical="center" wrapText="1"/>
    </xf>
    <xf numFmtId="164" fontId="50" fillId="7" borderId="4" xfId="7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vertical="center" wrapText="1"/>
    </xf>
    <xf numFmtId="3" fontId="27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 wrapText="1"/>
    </xf>
    <xf numFmtId="49" fontId="27" fillId="0" borderId="2" xfId="0" applyNumberFormat="1" applyFont="1" applyFill="1" applyBorder="1" applyAlignment="1" applyProtection="1">
      <alignment vertical="center" wrapText="1"/>
      <protection locked="0"/>
    </xf>
    <xf numFmtId="0" fontId="43" fillId="6" borderId="1" xfId="0" applyFont="1" applyFill="1" applyBorder="1" applyAlignment="1">
      <alignment vertical="center"/>
    </xf>
    <xf numFmtId="0" fontId="34" fillId="6" borderId="1" xfId="0" applyFont="1" applyFill="1" applyBorder="1" applyAlignment="1">
      <alignment vertical="center"/>
    </xf>
    <xf numFmtId="0" fontId="34" fillId="6" borderId="1" xfId="0" applyFont="1" applyFill="1" applyBorder="1" applyAlignment="1">
      <alignment horizontal="center" vertical="center"/>
    </xf>
    <xf numFmtId="170" fontId="62" fillId="0" borderId="4" xfId="0" applyNumberFormat="1" applyFont="1" applyFill="1" applyBorder="1" applyAlignment="1">
      <alignment horizontal="right" vertical="center" wrapText="1"/>
    </xf>
    <xf numFmtId="0" fontId="51" fillId="0" borderId="0" xfId="7" applyFont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left" vertical="center" wrapText="1"/>
      <protection locked="0"/>
    </xf>
    <xf numFmtId="164" fontId="51" fillId="7" borderId="0" xfId="7" applyNumberFormat="1" applyFont="1" applyFill="1" applyBorder="1" applyAlignment="1" applyProtection="1">
      <alignment horizontal="center" vertical="center" wrapText="1"/>
      <protection locked="0"/>
    </xf>
    <xf numFmtId="0" fontId="51" fillId="7" borderId="0" xfId="7" applyFont="1" applyFill="1" applyBorder="1" applyAlignment="1" applyProtection="1">
      <alignment horizontal="center" vertical="center" wrapText="1"/>
      <protection locked="0"/>
    </xf>
    <xf numFmtId="4" fontId="51" fillId="7" borderId="0" xfId="7" applyNumberFormat="1" applyFont="1" applyFill="1" applyBorder="1" applyAlignment="1" applyProtection="1">
      <alignment horizontal="center" vertical="center" wrapText="1"/>
      <protection locked="0"/>
    </xf>
    <xf numFmtId="0" fontId="50" fillId="7" borderId="0" xfId="7" applyFont="1" applyFill="1" applyBorder="1" applyAlignment="1" applyProtection="1">
      <alignment horizontal="center" vertical="center" wrapText="1"/>
      <protection locked="0"/>
    </xf>
    <xf numFmtId="49" fontId="50" fillId="7" borderId="0" xfId="7" applyNumberFormat="1" applyFont="1" applyFill="1" applyBorder="1" applyAlignment="1" applyProtection="1">
      <alignment horizontal="center" vertical="center" wrapText="1"/>
      <protection locked="0"/>
    </xf>
    <xf numFmtId="164" fontId="50" fillId="7" borderId="0" xfId="7" applyNumberFormat="1" applyFont="1" applyFill="1" applyBorder="1" applyAlignment="1" applyProtection="1">
      <alignment horizontal="center" vertical="center" wrapText="1"/>
      <protection locked="0"/>
    </xf>
    <xf numFmtId="49" fontId="51" fillId="7" borderId="0" xfId="7" applyNumberFormat="1" applyFont="1" applyFill="1" applyBorder="1" applyAlignment="1" applyProtection="1">
      <alignment horizontal="center" vertical="center" wrapText="1"/>
      <protection locked="0"/>
    </xf>
    <xf numFmtId="0" fontId="27" fillId="7" borderId="0" xfId="7" applyFont="1" applyFill="1" applyBorder="1" applyAlignment="1" applyProtection="1">
      <alignment horizontal="center" vertical="center" wrapText="1"/>
      <protection locked="0"/>
    </xf>
    <xf numFmtId="0" fontId="33" fillId="7" borderId="4" xfId="7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right" vertical="center" wrapText="1"/>
    </xf>
    <xf numFmtId="8" fontId="49" fillId="7" borderId="1" xfId="0" applyNumberFormat="1" applyFont="1" applyFill="1" applyBorder="1" applyAlignment="1">
      <alignment horizontal="right" vertical="center" wrapText="1"/>
    </xf>
    <xf numFmtId="8" fontId="27" fillId="7" borderId="1" xfId="0" applyNumberFormat="1" applyFont="1" applyFill="1" applyBorder="1" applyAlignment="1">
      <alignment horizontal="right" vertical="center" wrapText="1"/>
    </xf>
    <xf numFmtId="164" fontId="51" fillId="7" borderId="1" xfId="7" applyNumberFormat="1" applyFont="1" applyFill="1" applyBorder="1" applyAlignment="1" applyProtection="1">
      <alignment horizontal="right" vertical="center" wrapText="1"/>
      <protection locked="0"/>
    </xf>
    <xf numFmtId="0" fontId="27" fillId="0" borderId="1" xfId="0" applyFont="1" applyFill="1" applyBorder="1" applyAlignment="1">
      <alignment vertical="center" wrapText="1"/>
    </xf>
    <xf numFmtId="8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/>
    </xf>
    <xf numFmtId="0" fontId="27" fillId="0" borderId="1" xfId="0" applyFont="1" applyFill="1" applyBorder="1"/>
    <xf numFmtId="0" fontId="35" fillId="4" borderId="4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64" fillId="10" borderId="20" xfId="0" applyFont="1" applyFill="1" applyBorder="1" applyAlignment="1">
      <alignment horizontal="center" vertical="center" wrapText="1"/>
    </xf>
    <xf numFmtId="0" fontId="64" fillId="10" borderId="18" xfId="0" applyFont="1" applyFill="1" applyBorder="1" applyAlignment="1">
      <alignment horizontal="center" vertical="center" wrapText="1"/>
    </xf>
    <xf numFmtId="0" fontId="64" fillId="10" borderId="31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vertical="center"/>
    </xf>
    <xf numFmtId="170" fontId="5" fillId="0" borderId="20" xfId="0" applyNumberFormat="1" applyFont="1" applyBorder="1" applyAlignment="1">
      <alignment horizontal="right" vertical="center"/>
    </xf>
    <xf numFmtId="1" fontId="5" fillId="0" borderId="20" xfId="0" applyNumberFormat="1" applyFont="1" applyBorder="1" applyAlignment="1">
      <alignment horizontal="right" vertical="center"/>
    </xf>
    <xf numFmtId="170" fontId="4" fillId="0" borderId="20" xfId="0" applyNumberFormat="1" applyFont="1" applyBorder="1" applyAlignment="1">
      <alignment horizontal="right" vertical="center"/>
    </xf>
    <xf numFmtId="1" fontId="4" fillId="0" borderId="20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 wrapText="1"/>
    </xf>
    <xf numFmtId="0" fontId="64" fillId="10" borderId="15" xfId="0" applyFont="1" applyFill="1" applyBorder="1" applyAlignment="1">
      <alignment horizontal="right" vertical="center"/>
    </xf>
    <xf numFmtId="164" fontId="32" fillId="10" borderId="30" xfId="0" applyNumberFormat="1" applyFont="1" applyFill="1" applyBorder="1" applyAlignment="1">
      <alignment horizontal="right" vertical="center"/>
    </xf>
    <xf numFmtId="0" fontId="32" fillId="10" borderId="30" xfId="0" applyFont="1" applyFill="1" applyBorder="1" applyAlignment="1">
      <alignment horizontal="center" vertical="center"/>
    </xf>
    <xf numFmtId="170" fontId="32" fillId="10" borderId="30" xfId="0" applyNumberFormat="1" applyFont="1" applyFill="1" applyBorder="1" applyAlignment="1">
      <alignment horizontal="right" vertical="center"/>
    </xf>
    <xf numFmtId="0" fontId="32" fillId="10" borderId="14" xfId="0" applyFont="1" applyFill="1" applyBorder="1" applyAlignment="1">
      <alignment horizontal="center" vertical="center"/>
    </xf>
    <xf numFmtId="0" fontId="32" fillId="10" borderId="14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/>
    </xf>
    <xf numFmtId="0" fontId="7" fillId="10" borderId="30" xfId="0" applyFont="1" applyFill="1" applyBorder="1" applyAlignment="1">
      <alignment horizontal="right" vertical="center"/>
    </xf>
    <xf numFmtId="0" fontId="7" fillId="10" borderId="30" xfId="0" applyFont="1" applyFill="1" applyBorder="1" applyAlignment="1">
      <alignment horizontal="center" vertical="center"/>
    </xf>
    <xf numFmtId="170" fontId="7" fillId="10" borderId="30" xfId="0" applyNumberFormat="1" applyFont="1" applyFill="1" applyBorder="1" applyAlignment="1">
      <alignment horizontal="right" vertical="center"/>
    </xf>
    <xf numFmtId="0" fontId="7" fillId="10" borderId="13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 applyProtection="1">
      <alignment vertical="center" wrapText="1"/>
      <protection locked="0"/>
    </xf>
    <xf numFmtId="0" fontId="27" fillId="0" borderId="5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/>
    </xf>
    <xf numFmtId="0" fontId="0" fillId="0" borderId="0" xfId="0" applyFill="1" applyBorder="1"/>
    <xf numFmtId="0" fontId="5" fillId="0" borderId="0" xfId="0" applyFont="1" applyFill="1" applyBorder="1" applyAlignment="1">
      <alignment horizontal="right" vertical="center" wrapText="1"/>
    </xf>
    <xf numFmtId="164" fontId="5" fillId="0" borderId="0" xfId="80" applyNumberFormat="1" applyFont="1" applyFill="1" applyBorder="1" applyAlignment="1">
      <alignment vertical="center" wrapText="1"/>
    </xf>
    <xf numFmtId="49" fontId="27" fillId="0" borderId="8" xfId="0" applyNumberFormat="1" applyFont="1" applyFill="1" applyBorder="1" applyAlignment="1" applyProtection="1">
      <alignment vertical="center" wrapText="1"/>
      <protection locked="0"/>
    </xf>
    <xf numFmtId="44" fontId="10" fillId="0" borderId="0" xfId="8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4" fillId="4" borderId="1" xfId="7" applyFont="1" applyFill="1" applyBorder="1" applyAlignment="1">
      <alignment horizontal="center" vertical="center" wrapText="1"/>
    </xf>
    <xf numFmtId="0" fontId="44" fillId="4" borderId="4" xfId="7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170" fontId="32" fillId="10" borderId="15" xfId="0" applyNumberFormat="1" applyFont="1" applyFill="1" applyBorder="1" applyAlignment="1">
      <alignment horizontal="right" vertical="center" wrapText="1"/>
    </xf>
    <xf numFmtId="170" fontId="7" fillId="10" borderId="15" xfId="0" applyNumberFormat="1" applyFont="1" applyFill="1" applyBorder="1" applyAlignment="1">
      <alignment horizontal="right" vertical="center" wrapText="1"/>
    </xf>
    <xf numFmtId="0" fontId="67" fillId="0" borderId="0" xfId="0" applyFont="1" applyAlignment="1">
      <alignment horizontal="center" vertical="center" wrapText="1"/>
    </xf>
    <xf numFmtId="0" fontId="55" fillId="9" borderId="1" xfId="0" applyFont="1" applyFill="1" applyBorder="1" applyAlignment="1">
      <alignment vertical="center" wrapText="1"/>
    </xf>
    <xf numFmtId="0" fontId="61" fillId="7" borderId="1" xfId="0" applyFont="1" applyFill="1" applyBorder="1" applyAlignment="1">
      <alignment horizontal="center" vertical="center" wrapText="1"/>
    </xf>
    <xf numFmtId="170" fontId="50" fillId="0" borderId="1" xfId="7" applyNumberFormat="1" applyFont="1" applyFill="1" applyBorder="1" applyAlignment="1" applyProtection="1">
      <alignment horizontal="right" vertical="center" wrapText="1"/>
      <protection locked="0"/>
    </xf>
    <xf numFmtId="4" fontId="28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7" applyFont="1" applyFill="1" applyBorder="1" applyAlignment="1" applyProtection="1">
      <alignment horizontal="center" vertical="center" wrapText="1"/>
      <protection locked="0"/>
    </xf>
    <xf numFmtId="0" fontId="29" fillId="0" borderId="1" xfId="7" applyFont="1" applyFill="1" applyBorder="1" applyAlignment="1" applyProtection="1">
      <alignment horizontal="center" vertical="center" wrapText="1"/>
      <protection locked="0"/>
    </xf>
    <xf numFmtId="49" fontId="29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7" applyFont="1" applyFill="1" applyBorder="1" applyAlignment="1" applyProtection="1">
      <alignment horizontal="center" vertical="center" wrapText="1"/>
      <protection locked="0"/>
    </xf>
    <xf numFmtId="49" fontId="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7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vertical="center" wrapText="1"/>
    </xf>
    <xf numFmtId="0" fontId="52" fillId="7" borderId="4" xfId="7" applyFont="1" applyFill="1" applyBorder="1" applyAlignment="1">
      <alignment horizontal="left" vertical="center" wrapText="1"/>
    </xf>
    <xf numFmtId="0" fontId="43" fillId="7" borderId="0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vertical="center" wrapText="1"/>
    </xf>
    <xf numFmtId="0" fontId="27" fillId="7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4" fontId="50" fillId="7" borderId="1" xfId="7" applyNumberFormat="1" applyFont="1" applyFill="1" applyBorder="1" applyAlignment="1" applyProtection="1">
      <alignment horizontal="center" vertical="center" wrapText="1"/>
      <protection locked="0"/>
    </xf>
    <xf numFmtId="164" fontId="33" fillId="0" borderId="1" xfId="7" applyNumberFormat="1" applyFont="1" applyFill="1" applyBorder="1" applyAlignment="1" applyProtection="1">
      <alignment horizontal="right" vertical="center" wrapText="1"/>
      <protection locked="0"/>
    </xf>
    <xf numFmtId="49" fontId="50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33" fillId="0" borderId="1" xfId="7" applyFont="1" applyFill="1" applyBorder="1" applyAlignment="1" applyProtection="1">
      <alignment horizontal="center" vertical="center" wrapText="1"/>
      <protection locked="0"/>
    </xf>
    <xf numFmtId="0" fontId="40" fillId="0" borderId="1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44" fontId="33" fillId="0" borderId="0" xfId="8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164" fontId="33" fillId="7" borderId="0" xfId="80" applyNumberFormat="1" applyFont="1" applyFill="1" applyBorder="1" applyAlignment="1">
      <alignment vertical="center" wrapText="1"/>
    </xf>
    <xf numFmtId="0" fontId="33" fillId="4" borderId="1" xfId="0" applyFont="1" applyFill="1" applyBorder="1" applyAlignment="1">
      <alignment horizontal="center" vertical="center" wrapText="1"/>
    </xf>
    <xf numFmtId="44" fontId="33" fillId="4" borderId="1" xfId="80" applyFont="1" applyFill="1" applyBorder="1" applyAlignment="1">
      <alignment horizontal="center" vertical="center" wrapText="1"/>
    </xf>
    <xf numFmtId="8" fontId="33" fillId="0" borderId="1" xfId="0" applyNumberFormat="1" applyFont="1" applyFill="1" applyBorder="1" applyAlignment="1">
      <alignment horizontal="right" vertical="center" wrapText="1"/>
    </xf>
    <xf numFmtId="164" fontId="33" fillId="0" borderId="1" xfId="0" applyNumberFormat="1" applyFont="1" applyFill="1" applyBorder="1" applyAlignment="1" applyProtection="1">
      <alignment vertical="center" wrapText="1"/>
      <protection locked="0"/>
    </xf>
    <xf numFmtId="44" fontId="33" fillId="0" borderId="1" xfId="80" applyFont="1" applyFill="1" applyBorder="1" applyAlignment="1">
      <alignment horizontal="right" vertical="center" wrapText="1"/>
    </xf>
    <xf numFmtId="44" fontId="33" fillId="0" borderId="5" xfId="80" applyFont="1" applyFill="1" applyBorder="1" applyAlignment="1">
      <alignment horizontal="right" vertical="center" wrapText="1"/>
    </xf>
    <xf numFmtId="164" fontId="33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2" xfId="0" applyNumberFormat="1" applyFont="1" applyFill="1" applyBorder="1" applyAlignment="1" applyProtection="1">
      <alignment vertical="center" wrapText="1"/>
      <protection locked="0"/>
    </xf>
    <xf numFmtId="164" fontId="50" fillId="0" borderId="1" xfId="7" applyNumberFormat="1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>
      <alignment horizontal="center" vertical="center"/>
    </xf>
    <xf numFmtId="0" fontId="44" fillId="4" borderId="5" xfId="7" applyFont="1" applyFill="1" applyBorder="1" applyAlignment="1">
      <alignment horizontal="center" vertical="center" wrapText="1"/>
    </xf>
    <xf numFmtId="0" fontId="44" fillId="4" borderId="4" xfId="7" applyFont="1" applyFill="1" applyBorder="1" applyAlignment="1">
      <alignment horizontal="center" vertical="center" wrapText="1"/>
    </xf>
    <xf numFmtId="0" fontId="46" fillId="4" borderId="2" xfId="7" applyFont="1" applyFill="1" applyBorder="1" applyAlignment="1">
      <alignment horizontal="center" vertical="center" wrapText="1"/>
    </xf>
    <xf numFmtId="0" fontId="46" fillId="4" borderId="6" xfId="7" applyFont="1" applyFill="1" applyBorder="1" applyAlignment="1">
      <alignment horizontal="center" vertical="center" wrapText="1"/>
    </xf>
    <xf numFmtId="0" fontId="46" fillId="4" borderId="3" xfId="7" applyFont="1" applyFill="1" applyBorder="1" applyAlignment="1">
      <alignment horizontal="center" vertical="center" wrapText="1"/>
    </xf>
    <xf numFmtId="0" fontId="44" fillId="4" borderId="1" xfId="7" applyFont="1" applyFill="1" applyBorder="1" applyAlignment="1">
      <alignment horizontal="center" vertical="center" wrapText="1"/>
    </xf>
    <xf numFmtId="0" fontId="44" fillId="4" borderId="2" xfId="7" applyFont="1" applyFill="1" applyBorder="1" applyAlignment="1">
      <alignment horizontal="center" vertical="center" wrapText="1"/>
    </xf>
    <xf numFmtId="0" fontId="44" fillId="4" borderId="6" xfId="7" applyFont="1" applyFill="1" applyBorder="1" applyAlignment="1">
      <alignment horizontal="center" vertical="center" wrapText="1"/>
    </xf>
    <xf numFmtId="0" fontId="44" fillId="4" borderId="3" xfId="7" applyFont="1" applyFill="1" applyBorder="1" applyAlignment="1">
      <alignment horizontal="center" vertical="center" wrapText="1"/>
    </xf>
    <xf numFmtId="0" fontId="33" fillId="4" borderId="8" xfId="7" applyFont="1" applyFill="1" applyBorder="1" applyAlignment="1">
      <alignment horizontal="center" vertical="center" wrapText="1"/>
    </xf>
    <xf numFmtId="0" fontId="33" fillId="4" borderId="9" xfId="7" applyFont="1" applyFill="1" applyBorder="1" applyAlignment="1">
      <alignment horizontal="center" vertical="center" wrapText="1"/>
    </xf>
    <xf numFmtId="0" fontId="33" fillId="4" borderId="10" xfId="7" applyFont="1" applyFill="1" applyBorder="1" applyAlignment="1">
      <alignment horizontal="center" vertical="center" wrapText="1"/>
    </xf>
    <xf numFmtId="0" fontId="33" fillId="4" borderId="11" xfId="7" applyFont="1" applyFill="1" applyBorder="1" applyAlignment="1">
      <alignment horizontal="center" vertical="center" wrapText="1"/>
    </xf>
    <xf numFmtId="0" fontId="27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 wrapText="1"/>
    </xf>
    <xf numFmtId="0" fontId="46" fillId="4" borderId="10" xfId="7" applyFont="1" applyFill="1" applyBorder="1" applyAlignment="1">
      <alignment horizontal="center" vertical="center" wrapText="1"/>
    </xf>
    <xf numFmtId="0" fontId="46" fillId="4" borderId="19" xfId="7" applyFont="1" applyFill="1" applyBorder="1" applyAlignment="1">
      <alignment horizontal="center" vertical="center" wrapText="1"/>
    </xf>
    <xf numFmtId="0" fontId="48" fillId="4" borderId="2" xfId="7" applyFont="1" applyFill="1" applyBorder="1" applyAlignment="1">
      <alignment horizontal="center" vertical="center" wrapText="1"/>
    </xf>
    <xf numFmtId="0" fontId="48" fillId="4" borderId="6" xfId="7" applyFont="1" applyFill="1" applyBorder="1" applyAlignment="1">
      <alignment horizontal="center" vertical="center" wrapText="1"/>
    </xf>
    <xf numFmtId="0" fontId="48" fillId="4" borderId="3" xfId="7" applyFont="1" applyFill="1" applyBorder="1" applyAlignment="1">
      <alignment horizontal="center" vertical="center" wrapText="1"/>
    </xf>
    <xf numFmtId="0" fontId="27" fillId="0" borderId="2" xfId="0" applyFont="1" applyBorder="1" applyAlignment="1" applyProtection="1">
      <alignment horizontal="left" vertical="center" wrapText="1"/>
      <protection locked="0"/>
    </xf>
    <xf numFmtId="0" fontId="27" fillId="0" borderId="6" xfId="0" applyFont="1" applyBorder="1" applyAlignment="1" applyProtection="1">
      <alignment horizontal="left" vertical="center" wrapText="1"/>
      <protection locked="0"/>
    </xf>
    <xf numFmtId="0" fontId="27" fillId="0" borderId="3" xfId="0" applyFont="1" applyBorder="1" applyAlignment="1" applyProtection="1">
      <alignment horizontal="left" vertical="center" wrapText="1"/>
      <protection locked="0"/>
    </xf>
    <xf numFmtId="0" fontId="44" fillId="4" borderId="12" xfId="7" applyFont="1" applyFill="1" applyBorder="1" applyAlignment="1">
      <alignment horizontal="center" vertical="center" wrapText="1"/>
    </xf>
    <xf numFmtId="0" fontId="47" fillId="4" borderId="2" xfId="7" applyFont="1" applyFill="1" applyBorder="1" applyAlignment="1">
      <alignment horizontal="center" vertical="center" wrapText="1"/>
    </xf>
    <xf numFmtId="0" fontId="47" fillId="4" borderId="6" xfId="7" applyFont="1" applyFill="1" applyBorder="1" applyAlignment="1">
      <alignment horizontal="center" vertical="center" wrapText="1"/>
    </xf>
    <xf numFmtId="0" fontId="47" fillId="4" borderId="3" xfId="7" applyFont="1" applyFill="1" applyBorder="1" applyAlignment="1">
      <alignment horizontal="center" vertical="center" wrapText="1"/>
    </xf>
    <xf numFmtId="0" fontId="33" fillId="4" borderId="5" xfId="7" applyFont="1" applyFill="1" applyBorder="1" applyAlignment="1">
      <alignment horizontal="center" vertical="center" wrapText="1"/>
    </xf>
    <xf numFmtId="0" fontId="33" fillId="4" borderId="4" xfId="7" applyFont="1" applyFill="1" applyBorder="1" applyAlignment="1">
      <alignment horizontal="center" vertical="center" wrapText="1"/>
    </xf>
    <xf numFmtId="0" fontId="39" fillId="4" borderId="1" xfId="7" applyFont="1" applyFill="1" applyBorder="1" applyAlignment="1">
      <alignment horizontal="center" vertical="center" wrapText="1"/>
    </xf>
    <xf numFmtId="0" fontId="39" fillId="4" borderId="2" xfId="7" applyFont="1" applyFill="1" applyBorder="1" applyAlignment="1">
      <alignment horizontal="center" vertical="center" wrapText="1"/>
    </xf>
    <xf numFmtId="0" fontId="39" fillId="4" borderId="6" xfId="7" applyFont="1" applyFill="1" applyBorder="1" applyAlignment="1">
      <alignment horizontal="center" vertical="center" wrapText="1"/>
    </xf>
    <xf numFmtId="0" fontId="39" fillId="4" borderId="3" xfId="7" applyFont="1" applyFill="1" applyBorder="1" applyAlignment="1">
      <alignment horizontal="center" vertical="center" wrapText="1"/>
    </xf>
    <xf numFmtId="0" fontId="54" fillId="4" borderId="2" xfId="7" applyFont="1" applyFill="1" applyBorder="1" applyAlignment="1">
      <alignment horizontal="center" vertical="center" wrapText="1"/>
    </xf>
    <xf numFmtId="0" fontId="54" fillId="4" borderId="6" xfId="7" applyFont="1" applyFill="1" applyBorder="1" applyAlignment="1">
      <alignment horizontal="center" vertical="center" wrapText="1"/>
    </xf>
    <xf numFmtId="0" fontId="54" fillId="4" borderId="3" xfId="7" applyFont="1" applyFill="1" applyBorder="1" applyAlignment="1">
      <alignment horizontal="center" vertical="center" wrapText="1"/>
    </xf>
    <xf numFmtId="0" fontId="52" fillId="4" borderId="5" xfId="7" applyFont="1" applyFill="1" applyBorder="1" applyAlignment="1">
      <alignment horizontal="center" vertical="center" wrapText="1"/>
    </xf>
    <xf numFmtId="0" fontId="52" fillId="4" borderId="4" xfId="7" applyFont="1" applyFill="1" applyBorder="1" applyAlignment="1">
      <alignment horizontal="center" vertical="center" wrapText="1"/>
    </xf>
    <xf numFmtId="49" fontId="27" fillId="0" borderId="5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4" xfId="0" applyNumberFormat="1" applyFont="1" applyFill="1" applyBorder="1" applyAlignment="1">
      <alignment horizontal="center" vertical="center" wrapText="1"/>
    </xf>
    <xf numFmtId="0" fontId="27" fillId="0" borderId="5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5" xfId="0" applyFont="1" applyFill="1" applyBorder="1" applyAlignment="1">
      <alignment horizontal="center" vertical="center" wrapText="1"/>
    </xf>
    <xf numFmtId="0" fontId="27" fillId="7" borderId="5" xfId="0" applyNumberFormat="1" applyFont="1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49" fontId="27" fillId="7" borderId="5" xfId="0" applyNumberFormat="1" applyFont="1" applyFill="1" applyBorder="1" applyAlignment="1">
      <alignment horizontal="center" vertical="center" wrapText="1"/>
    </xf>
    <xf numFmtId="0" fontId="33" fillId="7" borderId="25" xfId="0" applyFont="1" applyFill="1" applyBorder="1" applyAlignment="1">
      <alignment horizontal="center" vertical="center" wrapText="1"/>
    </xf>
    <xf numFmtId="0" fontId="34" fillId="7" borderId="26" xfId="0" applyFont="1" applyFill="1" applyBorder="1" applyAlignment="1">
      <alignment horizontal="center" vertical="center" wrapText="1"/>
    </xf>
    <xf numFmtId="0" fontId="33" fillId="7" borderId="24" xfId="0" applyFont="1" applyFill="1" applyBorder="1" applyAlignment="1">
      <alignment horizontal="center" vertical="center" wrapText="1"/>
    </xf>
    <xf numFmtId="0" fontId="34" fillId="7" borderId="7" xfId="0" applyFont="1" applyFill="1" applyBorder="1" applyAlignment="1">
      <alignment horizontal="center" vertical="center" wrapText="1"/>
    </xf>
    <xf numFmtId="0" fontId="33" fillId="7" borderId="34" xfId="0" applyFont="1" applyFill="1" applyBorder="1" applyAlignment="1">
      <alignment horizontal="center" vertical="center" wrapText="1"/>
    </xf>
    <xf numFmtId="0" fontId="33" fillId="7" borderId="35" xfId="0" applyFont="1" applyFill="1" applyBorder="1" applyAlignment="1">
      <alignment horizontal="center" vertical="center" wrapText="1"/>
    </xf>
    <xf numFmtId="0" fontId="33" fillId="4" borderId="32" xfId="0" applyFont="1" applyFill="1" applyBorder="1" applyAlignment="1">
      <alignment horizontal="center" vertical="center" wrapText="1"/>
    </xf>
    <xf numFmtId="0" fontId="33" fillId="4" borderId="33" xfId="0" applyFont="1" applyFill="1" applyBorder="1" applyAlignment="1">
      <alignment horizontal="center" vertical="center" wrapText="1"/>
    </xf>
    <xf numFmtId="0" fontId="33" fillId="7" borderId="32" xfId="0" applyFont="1" applyFill="1" applyBorder="1" applyAlignment="1">
      <alignment horizontal="center" vertical="center" wrapText="1"/>
    </xf>
    <xf numFmtId="0" fontId="33" fillId="7" borderId="33" xfId="0" applyFont="1" applyFill="1" applyBorder="1" applyAlignment="1">
      <alignment horizontal="center" vertical="center" wrapText="1"/>
    </xf>
    <xf numFmtId="49" fontId="33" fillId="4" borderId="32" xfId="5" applyNumberFormat="1" applyFont="1" applyFill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49" fontId="33" fillId="7" borderId="32" xfId="5" applyNumberFormat="1" applyFont="1" applyFill="1" applyBorder="1" applyAlignment="1">
      <alignment horizontal="center" vertical="center" wrapText="1"/>
    </xf>
    <xf numFmtId="0" fontId="34" fillId="7" borderId="33" xfId="0" applyFont="1" applyFill="1" applyBorder="1" applyAlignment="1">
      <alignment horizontal="center" vertical="center" wrapText="1"/>
    </xf>
    <xf numFmtId="0" fontId="5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0" fillId="10" borderId="28" xfId="0" applyFont="1" applyFill="1" applyBorder="1" applyAlignment="1">
      <alignment horizontal="center" vertical="center"/>
    </xf>
    <xf numFmtId="0" fontId="10" fillId="10" borderId="31" xfId="0" applyFont="1" applyFill="1" applyBorder="1" applyAlignment="1">
      <alignment horizontal="center" vertical="center"/>
    </xf>
    <xf numFmtId="0" fontId="64" fillId="10" borderId="13" xfId="0" applyFont="1" applyFill="1" applyBorder="1" applyAlignment="1">
      <alignment horizontal="center" vertical="center"/>
    </xf>
    <xf numFmtId="0" fontId="64" fillId="10" borderId="29" xfId="0" applyFont="1" applyFill="1" applyBorder="1" applyAlignment="1">
      <alignment horizontal="center" vertical="center"/>
    </xf>
    <xf numFmtId="0" fontId="64" fillId="10" borderId="14" xfId="0" applyFont="1" applyFill="1" applyBorder="1" applyAlignment="1">
      <alignment horizontal="center" vertical="center"/>
    </xf>
    <xf numFmtId="0" fontId="64" fillId="10" borderId="30" xfId="0" applyFont="1" applyFill="1" applyBorder="1" applyAlignment="1">
      <alignment horizontal="center" vertical="center"/>
    </xf>
    <xf numFmtId="0" fontId="64" fillId="10" borderId="14" xfId="0" applyFont="1" applyFill="1" applyBorder="1" applyAlignment="1">
      <alignment horizontal="center" vertical="center" wrapText="1"/>
    </xf>
    <xf numFmtId="0" fontId="64" fillId="10" borderId="30" xfId="0" applyFont="1" applyFill="1" applyBorder="1" applyAlignment="1">
      <alignment horizontal="center" vertical="center" wrapText="1"/>
    </xf>
    <xf numFmtId="170" fontId="65" fillId="10" borderId="13" xfId="0" applyNumberFormat="1" applyFont="1" applyFill="1" applyBorder="1" applyAlignment="1">
      <alignment horizontal="center" vertical="center"/>
    </xf>
    <xf numFmtId="170" fontId="65" fillId="10" borderId="14" xfId="0" applyNumberFormat="1" applyFont="1" applyFill="1" applyBorder="1" applyAlignment="1">
      <alignment horizontal="center" vertical="center"/>
    </xf>
    <xf numFmtId="170" fontId="66" fillId="0" borderId="14" xfId="0" applyNumberFormat="1" applyFont="1" applyBorder="1" applyAlignment="1">
      <alignment horizontal="center" vertical="center"/>
    </xf>
    <xf numFmtId="170" fontId="66" fillId="0" borderId="30" xfId="0" applyNumberFormat="1" applyFont="1" applyBorder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70" fontId="33" fillId="7" borderId="1" xfId="7" applyNumberFormat="1" applyFont="1" applyFill="1" applyBorder="1" applyAlignment="1">
      <alignment horizontal="right" vertical="center" wrapText="1"/>
    </xf>
    <xf numFmtId="4" fontId="27" fillId="0" borderId="1" xfId="7" applyNumberFormat="1" applyFont="1" applyFill="1" applyBorder="1" applyAlignment="1" applyProtection="1">
      <alignment horizontal="center" vertical="center" wrapText="1"/>
      <protection locked="0"/>
    </xf>
    <xf numFmtId="49" fontId="33" fillId="0" borderId="1" xfId="7" applyNumberFormat="1" applyFont="1" applyFill="1" applyBorder="1" applyAlignment="1" applyProtection="1">
      <alignment horizontal="center" vertical="center" wrapText="1"/>
      <protection locked="0"/>
    </xf>
  </cellXfs>
  <cellStyles count="241">
    <cellStyle name="Dziesiętny 2" xfId="237" xr:uid="{06524A5B-9F03-431B-ABCF-3CD69ADE014E}"/>
    <cellStyle name="Excel Built-in Currency" xfId="15" xr:uid="{00000000-0005-0000-0000-000000000000}"/>
    <cellStyle name="Excel Built-in Hyperlink" xfId="16" xr:uid="{00000000-0005-0000-0000-000001000000}"/>
    <cellStyle name="Excel Built-in Normal" xfId="17" xr:uid="{00000000-0005-0000-0000-000002000000}"/>
    <cellStyle name="Excel Built-in Normal 1" xfId="18" xr:uid="{00000000-0005-0000-0000-000003000000}"/>
    <cellStyle name="Excel Built-in Normal 2" xfId="107" xr:uid="{0EF2A02F-08A1-49B5-B4AC-4D285FE00D5F}"/>
    <cellStyle name="Heading" xfId="19" xr:uid="{00000000-0005-0000-0000-000004000000}"/>
    <cellStyle name="Heading1" xfId="20" xr:uid="{00000000-0005-0000-0000-000005000000}"/>
    <cellStyle name="Hiperłącze" xfId="8" builtinId="8"/>
    <cellStyle name="Hiperłącze 2" xfId="9" xr:uid="{00000000-0005-0000-0000-000007000000}"/>
    <cellStyle name="Hiperłącze 2 2" xfId="21" xr:uid="{00000000-0005-0000-0000-000008000000}"/>
    <cellStyle name="Hiperłącze 3" xfId="22" xr:uid="{00000000-0005-0000-0000-000009000000}"/>
    <cellStyle name="Hiperłącze 3 2" xfId="108" xr:uid="{49749914-97F6-4308-8F6E-74C805351D02}"/>
    <cellStyle name="Normalny" xfId="0" builtinId="0"/>
    <cellStyle name="Normalny 10" xfId="23" xr:uid="{00000000-0005-0000-0000-00000B000000}"/>
    <cellStyle name="Normalny 10 2" xfId="109" xr:uid="{CB614CB2-5ABB-447D-A8C1-F0D8BF23ACFF}"/>
    <cellStyle name="Normalny 11" xfId="7" xr:uid="{00000000-0005-0000-0000-00000C000000}"/>
    <cellStyle name="Normalny 11 2" xfId="24" xr:uid="{00000000-0005-0000-0000-00000D000000}"/>
    <cellStyle name="Normalny 12" xfId="25" xr:uid="{00000000-0005-0000-0000-00000E000000}"/>
    <cellStyle name="Normalny 12 2" xfId="110" xr:uid="{D731EE52-FB5E-45FA-A80F-5C06AD958E44}"/>
    <cellStyle name="Normalny 13" xfId="26" xr:uid="{00000000-0005-0000-0000-00000F000000}"/>
    <cellStyle name="Normalny 13 2" xfId="111" xr:uid="{0E308579-6903-4BE1-8AE7-5AB8C861B550}"/>
    <cellStyle name="Normalny 14" xfId="27" xr:uid="{00000000-0005-0000-0000-000010000000}"/>
    <cellStyle name="Normalny 14 2" xfId="112" xr:uid="{46862634-116E-45F3-805A-532DDD17EECD}"/>
    <cellStyle name="Normalny 15" xfId="157" xr:uid="{6384DE6E-1ADE-4740-86E9-901FB9835F84}"/>
    <cellStyle name="Normalny 16" xfId="28" xr:uid="{00000000-0005-0000-0000-000011000000}"/>
    <cellStyle name="Normalny 16 2" xfId="113" xr:uid="{36484C00-E547-4F08-B372-3B87ED1002ED}"/>
    <cellStyle name="Normalny 17" xfId="29" xr:uid="{00000000-0005-0000-0000-000012000000}"/>
    <cellStyle name="Normalny 17 2" xfId="114" xr:uid="{BD27687E-F8CD-47E3-9407-EFEBB1DE6F82}"/>
    <cellStyle name="Normalny 18" xfId="30" xr:uid="{00000000-0005-0000-0000-000013000000}"/>
    <cellStyle name="Normalny 18 2" xfId="115" xr:uid="{A84CD629-3272-4289-98E6-F2F04C111FCB}"/>
    <cellStyle name="Normalny 19" xfId="31" xr:uid="{00000000-0005-0000-0000-000014000000}"/>
    <cellStyle name="Normalny 19 2" xfId="116" xr:uid="{BB166309-9CD9-4CFE-816A-41F5B0F35938}"/>
    <cellStyle name="Normalny 2" xfId="1" xr:uid="{00000000-0005-0000-0000-000015000000}"/>
    <cellStyle name="Normalny 2 2" xfId="33" xr:uid="{00000000-0005-0000-0000-000016000000}"/>
    <cellStyle name="Normalny 2 2 2" xfId="118" xr:uid="{5A5D9ACD-3DC9-433A-AEBF-299AF7B2B845}"/>
    <cellStyle name="Normalny 2 3" xfId="34" xr:uid="{00000000-0005-0000-0000-000017000000}"/>
    <cellStyle name="Normalny 2 3 2" xfId="119" xr:uid="{0A3FB5C1-C3E3-4016-BB50-C572CD493F58}"/>
    <cellStyle name="Normalny 2 4" xfId="35" xr:uid="{00000000-0005-0000-0000-000018000000}"/>
    <cellStyle name="Normalny 2 4 2" xfId="36" xr:uid="{00000000-0005-0000-0000-000019000000}"/>
    <cellStyle name="Normalny 2 4 2 2" xfId="121" xr:uid="{260901CD-0135-43FF-977C-796EDB5D4C7E}"/>
    <cellStyle name="Normalny 2 4 3" xfId="120" xr:uid="{8B927FB7-EEB3-42BB-990A-B4081DC0C577}"/>
    <cellStyle name="Normalny 2 5" xfId="32" xr:uid="{00000000-0005-0000-0000-00001A000000}"/>
    <cellStyle name="Normalny 2 6" xfId="117" xr:uid="{F5648DC0-265E-4E3B-B68B-D8E692813BDA}"/>
    <cellStyle name="Normalny 20" xfId="37" xr:uid="{00000000-0005-0000-0000-00001B000000}"/>
    <cellStyle name="Normalny 20 2" xfId="122" xr:uid="{05567E6B-4292-4BBD-A087-929B27085E07}"/>
    <cellStyle name="Normalny 21" xfId="38" xr:uid="{00000000-0005-0000-0000-00001C000000}"/>
    <cellStyle name="Normalny 21 2" xfId="123" xr:uid="{26DDC681-20E8-45F5-BF0E-7A0270086BF3}"/>
    <cellStyle name="Normalny 22" xfId="39" xr:uid="{00000000-0005-0000-0000-00001D000000}"/>
    <cellStyle name="Normalny 22 2" xfId="124" xr:uid="{24772430-D404-4141-AEFD-4A1BE4C8BE56}"/>
    <cellStyle name="Normalny 23" xfId="40" xr:uid="{00000000-0005-0000-0000-00001E000000}"/>
    <cellStyle name="Normalny 23 2" xfId="125" xr:uid="{908DC9B1-9815-4CB0-8D9E-F6C31667C5B3}"/>
    <cellStyle name="Normalny 3" xfId="3" xr:uid="{00000000-0005-0000-0000-00001F000000}"/>
    <cellStyle name="Normalny 3 2" xfId="5" xr:uid="{00000000-0005-0000-0000-000020000000}"/>
    <cellStyle name="Normalny 3 2 2" xfId="43" xr:uid="{00000000-0005-0000-0000-000021000000}"/>
    <cellStyle name="Normalny 3 2 2 2" xfId="127" xr:uid="{397A0791-E8DF-4061-9488-6B045F8025BD}"/>
    <cellStyle name="Normalny 3 2 3" xfId="42" xr:uid="{00000000-0005-0000-0000-000022000000}"/>
    <cellStyle name="Normalny 3 3" xfId="44" xr:uid="{00000000-0005-0000-0000-000023000000}"/>
    <cellStyle name="Normalny 3 3 2" xfId="128" xr:uid="{B2EC1158-AA00-4F81-AD06-B41871A7B44B}"/>
    <cellStyle name="Normalny 3 4" xfId="45" xr:uid="{00000000-0005-0000-0000-000024000000}"/>
    <cellStyle name="Normalny 3 4 2" xfId="129" xr:uid="{F7C621E2-39ED-4877-83AF-0F40B1636411}"/>
    <cellStyle name="Normalny 3 5" xfId="41" xr:uid="{00000000-0005-0000-0000-000025000000}"/>
    <cellStyle name="Normalny 3 6" xfId="126" xr:uid="{C78F0F60-2944-4D78-B454-5AC201AC7B3F}"/>
    <cellStyle name="Normalny 4" xfId="13" xr:uid="{00000000-0005-0000-0000-000026000000}"/>
    <cellStyle name="Normalny 4 2" xfId="47" xr:uid="{00000000-0005-0000-0000-000027000000}"/>
    <cellStyle name="Normalny 4 2 2" xfId="131" xr:uid="{D4C4EEE1-04E5-4366-B290-61B1F10C1BA4}"/>
    <cellStyle name="Normalny 4 3" xfId="48" xr:uid="{00000000-0005-0000-0000-000028000000}"/>
    <cellStyle name="Normalny 4 3 2" xfId="132" xr:uid="{60BBF449-412E-4878-BAE4-9FA4D5BCB03D}"/>
    <cellStyle name="Normalny 4 4" xfId="46" xr:uid="{00000000-0005-0000-0000-000029000000}"/>
    <cellStyle name="Normalny 4 5" xfId="130" xr:uid="{424F5C6A-014E-4581-AC52-42890A05EB84}"/>
    <cellStyle name="Normalny 5" xfId="49" xr:uid="{00000000-0005-0000-0000-00002A000000}"/>
    <cellStyle name="Normalny 5 2" xfId="133" xr:uid="{73B7388E-9189-40D7-B96E-0123F46A0393}"/>
    <cellStyle name="Normalny 6" xfId="50" xr:uid="{00000000-0005-0000-0000-00002B000000}"/>
    <cellStyle name="Normalny 6 2" xfId="51" xr:uid="{00000000-0005-0000-0000-00002C000000}"/>
    <cellStyle name="Normalny 6 2 2" xfId="135" xr:uid="{67A5AE9D-F635-4BA8-ACC3-DD2C2DB30A00}"/>
    <cellStyle name="Normalny 6 3" xfId="134" xr:uid="{4F22F8B2-CBF4-44FF-AFC4-729658BA3135}"/>
    <cellStyle name="Normalny 7" xfId="52" xr:uid="{00000000-0005-0000-0000-00002D000000}"/>
    <cellStyle name="Normalny 7 2" xfId="136" xr:uid="{AEB493EF-1BA0-408B-937C-C71E148F73C3}"/>
    <cellStyle name="Normalny 8" xfId="53" xr:uid="{00000000-0005-0000-0000-00002E000000}"/>
    <cellStyle name="Normalny 8 2" xfId="137" xr:uid="{1EF3956C-83F0-4CBA-96F5-AF909FBDAF59}"/>
    <cellStyle name="Normalny 9" xfId="14" xr:uid="{00000000-0005-0000-0000-00002F000000}"/>
    <cellStyle name="Procentowy 2" xfId="54" xr:uid="{00000000-0005-0000-0000-000031000000}"/>
    <cellStyle name="Procentowy 2 2" xfId="55" xr:uid="{00000000-0005-0000-0000-000032000000}"/>
    <cellStyle name="Procentowy 2 2 2" xfId="139" xr:uid="{30FE4F7F-189C-4CC5-9977-3F5D7E30E80C}"/>
    <cellStyle name="Procentowy 2 3" xfId="138" xr:uid="{FE2C36C0-BCBD-42F7-8054-017CAE85D1F2}"/>
    <cellStyle name="Result" xfId="56" xr:uid="{00000000-0005-0000-0000-000033000000}"/>
    <cellStyle name="Result2" xfId="57" xr:uid="{00000000-0005-0000-0000-000034000000}"/>
    <cellStyle name="Walutowy" xfId="80" builtinId="4"/>
    <cellStyle name="Walutowy 10" xfId="175" xr:uid="{7849C341-9FA6-4CF5-BB44-10F5C1FEFF73}"/>
    <cellStyle name="Walutowy 11" xfId="188" xr:uid="{C7C34C39-61C8-453F-BA5A-786D0CE5CB5A}"/>
    <cellStyle name="Walutowy 12" xfId="236" xr:uid="{848206D3-0855-4294-9914-427B418B19F1}"/>
    <cellStyle name="Walutowy 13" xfId="238" xr:uid="{015E749B-69A3-4338-82AB-A768066790BD}"/>
    <cellStyle name="Walutowy 2" xfId="2" xr:uid="{00000000-0005-0000-0000-000037000000}"/>
    <cellStyle name="Walutowy 2 10" xfId="176" xr:uid="{7F2CE1D0-7649-4827-B726-E99A95B38563}"/>
    <cellStyle name="Walutowy 2 11" xfId="224" xr:uid="{58A1FDF5-6167-40A4-BA3F-A67A5176C94D}"/>
    <cellStyle name="Walutowy 2 12" xfId="239" xr:uid="{B0A5DEE5-3870-45D1-A233-846D319C16F2}"/>
    <cellStyle name="Walutowy 2 2" xfId="10" xr:uid="{00000000-0005-0000-0000-000038000000}"/>
    <cellStyle name="Walutowy 2 2 2" xfId="60" xr:uid="{00000000-0005-0000-0000-000039000000}"/>
    <cellStyle name="Walutowy 2 2 2 2" xfId="143" xr:uid="{15AF2E13-27AC-4860-BE71-F035F50616CC}"/>
    <cellStyle name="Walutowy 2 2 2 2 2" xfId="192" xr:uid="{12582B2E-ED29-4750-B879-7A776F08B936}"/>
    <cellStyle name="Walutowy 2 2 2 3" xfId="170" xr:uid="{7BCFA79E-1B09-49EA-84DD-0DD9A8187177}"/>
    <cellStyle name="Walutowy 2 2 2 3 2" xfId="218" xr:uid="{2A85ED30-869A-4CB8-84AA-2DF135BB0794}"/>
    <cellStyle name="Walutowy 2 2 3" xfId="59" xr:uid="{00000000-0005-0000-0000-00003A000000}"/>
    <cellStyle name="Walutowy 2 2 4" xfId="77" xr:uid="{00000000-0005-0000-0000-00003B000000}"/>
    <cellStyle name="Walutowy 2 2 4 2" xfId="90" xr:uid="{00000000-0005-0000-0000-00003C000000}"/>
    <cellStyle name="Walutowy 2 2 4 3" xfId="103" xr:uid="{F5B97B74-CC98-4B5F-A48D-4ACAC1A045B6}"/>
    <cellStyle name="Walutowy 2 2 4 4" xfId="185" xr:uid="{87C02A63-1E26-4731-B980-F22D8E9C2245}"/>
    <cellStyle name="Walutowy 2 2 4 5" xfId="233" xr:uid="{393E5348-CD40-47DD-BC7C-F309CD307568}"/>
    <cellStyle name="Walutowy 2 2 5" xfId="84" xr:uid="{00000000-0005-0000-0000-00003D000000}"/>
    <cellStyle name="Walutowy 2 2 5 2" xfId="142" xr:uid="{803E1AF3-B099-4F75-A9D1-8FB8EBF506FD}"/>
    <cellStyle name="Walutowy 2 2 5 3" xfId="191" xr:uid="{2E950EB5-0FFB-43BE-936B-377B3A79C9C0}"/>
    <cellStyle name="Walutowy 2 2 6" xfId="160" xr:uid="{75C1CDC0-EAA2-4BEF-85D2-79F8F7396E2D}"/>
    <cellStyle name="Walutowy 2 2 6 2" xfId="208" xr:uid="{7E32F908-C450-4604-AA14-814051DCD895}"/>
    <cellStyle name="Walutowy 2 2 7" xfId="97" xr:uid="{F8FEDDB7-86F1-46F0-B264-714EC15E35CC}"/>
    <cellStyle name="Walutowy 2 2 8" xfId="179" xr:uid="{A736A1FB-6503-48CF-8E64-2E1AECD90B49}"/>
    <cellStyle name="Walutowy 2 2 9" xfId="227" xr:uid="{487E8C7E-487B-46C9-A0F4-7CAA7E50E9C8}"/>
    <cellStyle name="Walutowy 2 3" xfId="61" xr:uid="{00000000-0005-0000-0000-00003E000000}"/>
    <cellStyle name="Walutowy 2 3 2" xfId="144" xr:uid="{DAA1D380-C4F2-4259-8A1A-46ED839E0A19}"/>
    <cellStyle name="Walutowy 2 3 2 2" xfId="193" xr:uid="{C80040EB-95BE-4B8B-9C55-719FEDA1D9E1}"/>
    <cellStyle name="Walutowy 2 3 3" xfId="169" xr:uid="{75BC2E3C-0FE9-4408-87EF-A4BF5E7FBD1E}"/>
    <cellStyle name="Walutowy 2 3 3 2" xfId="217" xr:uid="{0008A23C-FBD7-4533-89C2-82EEDCCF088A}"/>
    <cellStyle name="Walutowy 2 4" xfId="62" xr:uid="{00000000-0005-0000-0000-00003F000000}"/>
    <cellStyle name="Walutowy 2 4 2" xfId="145" xr:uid="{B9909955-CD83-4978-89D0-54016D53E40A}"/>
    <cellStyle name="Walutowy 2 4 2 2" xfId="194" xr:uid="{C11E5E9C-4B77-4DD9-A139-94E7A05618AA}"/>
    <cellStyle name="Walutowy 2 4 3" xfId="165" xr:uid="{3FD2D19D-A91D-4D06-8333-1951244E30FB}"/>
    <cellStyle name="Walutowy 2 4 3 2" xfId="213" xr:uid="{2FFB6483-140E-4A85-B9E3-8840649B4494}"/>
    <cellStyle name="Walutowy 2 5" xfId="58" xr:uid="{00000000-0005-0000-0000-000040000000}"/>
    <cellStyle name="Walutowy 2 6" xfId="74" xr:uid="{00000000-0005-0000-0000-000041000000}"/>
    <cellStyle name="Walutowy 2 6 2" xfId="87" xr:uid="{00000000-0005-0000-0000-000042000000}"/>
    <cellStyle name="Walutowy 2 6 3" xfId="100" xr:uid="{4186F0E0-6F0B-4A90-82C9-3D61FDE4B5D0}"/>
    <cellStyle name="Walutowy 2 6 4" xfId="182" xr:uid="{B88A6884-7ACF-4DC6-A847-80457B1561BF}"/>
    <cellStyle name="Walutowy 2 6 5" xfId="230" xr:uid="{A6F3A768-31FC-45EE-8A9F-DF39E1EFE723}"/>
    <cellStyle name="Walutowy 2 7" xfId="81" xr:uid="{00000000-0005-0000-0000-000043000000}"/>
    <cellStyle name="Walutowy 2 7 2" xfId="141" xr:uid="{490F7638-EB2F-43A1-A9FC-2A0F6E51B8EF}"/>
    <cellStyle name="Walutowy 2 7 3" xfId="190" xr:uid="{FF89A9F5-0D90-44F2-80FF-F37074F8A0A7}"/>
    <cellStyle name="Walutowy 2 8" xfId="159" xr:uid="{5253F478-6BC8-4C86-AFE9-5BDC4D671B83}"/>
    <cellStyle name="Walutowy 2 8 2" xfId="207" xr:uid="{E108F165-0AE5-451D-9B28-4AE37CA87A8D}"/>
    <cellStyle name="Walutowy 2 9" xfId="94" xr:uid="{2B5DA33C-9951-4034-B7DE-6333B55686C1}"/>
    <cellStyle name="Walutowy 3" xfId="4" xr:uid="{00000000-0005-0000-0000-000044000000}"/>
    <cellStyle name="Walutowy 3 10" xfId="177" xr:uid="{854DCB2E-D10E-48BA-8A83-84C63F3067BA}"/>
    <cellStyle name="Walutowy 3 11" xfId="225" xr:uid="{9B4B942B-D135-4612-AF0D-2241AB042D75}"/>
    <cellStyle name="Walutowy 3 12" xfId="240" xr:uid="{8545EAA4-1BBE-4CA6-BC07-28F5D759D513}"/>
    <cellStyle name="Walutowy 3 2" xfId="6" xr:uid="{00000000-0005-0000-0000-000045000000}"/>
    <cellStyle name="Walutowy 3 2 10" xfId="226" xr:uid="{872069AE-1B74-4EE6-8C2F-7FF55BE493D0}"/>
    <cellStyle name="Walutowy 3 2 2" xfId="12" xr:uid="{00000000-0005-0000-0000-000046000000}"/>
    <cellStyle name="Walutowy 3 2 2 2" xfId="65" xr:uid="{00000000-0005-0000-0000-000047000000}"/>
    <cellStyle name="Walutowy 3 2 2 3" xfId="79" xr:uid="{00000000-0005-0000-0000-000048000000}"/>
    <cellStyle name="Walutowy 3 2 2 3 2" xfId="92" xr:uid="{00000000-0005-0000-0000-000049000000}"/>
    <cellStyle name="Walutowy 3 2 2 3 3" xfId="105" xr:uid="{5FEB37CE-5758-4810-B470-843931B29251}"/>
    <cellStyle name="Walutowy 3 2 2 3 4" xfId="187" xr:uid="{3DD264FC-5613-4EE0-9C14-1831059BD44A}"/>
    <cellStyle name="Walutowy 3 2 2 3 5" xfId="235" xr:uid="{B5C04BB5-4AC3-4642-A3CC-C1929B69C3CC}"/>
    <cellStyle name="Walutowy 3 2 2 4" xfId="86" xr:uid="{00000000-0005-0000-0000-00004A000000}"/>
    <cellStyle name="Walutowy 3 2 2 4 2" xfId="148" xr:uid="{6CAA90A7-46B8-40F4-A087-F841F83FBB6E}"/>
    <cellStyle name="Walutowy 3 2 2 4 3" xfId="197" xr:uid="{03951890-812C-410C-A232-AB3ADCE8F478}"/>
    <cellStyle name="Walutowy 3 2 2 5" xfId="172" xr:uid="{181205EE-5905-44A4-B2D4-49BC3843A010}"/>
    <cellStyle name="Walutowy 3 2 2 5 2" xfId="220" xr:uid="{401F1373-E718-4F6F-954E-5599A3D6FB03}"/>
    <cellStyle name="Walutowy 3 2 2 6" xfId="99" xr:uid="{ADDC710C-6083-4426-902F-BCB5AE756645}"/>
    <cellStyle name="Walutowy 3 2 2 7" xfId="181" xr:uid="{0DCCF0E6-8AD1-44D0-AE9B-DD3C959CDDF6}"/>
    <cellStyle name="Walutowy 3 2 2 8" xfId="229" xr:uid="{A01E37A5-4174-497E-9AB3-DF27C40489FD}"/>
    <cellStyle name="Walutowy 3 2 3" xfId="66" xr:uid="{00000000-0005-0000-0000-00004B000000}"/>
    <cellStyle name="Walutowy 3 2 3 2" xfId="149" xr:uid="{23C72984-6AD5-434B-A62B-504C3AB77873}"/>
    <cellStyle name="Walutowy 3 2 3 2 2" xfId="198" xr:uid="{BF8D7B7F-D1B3-49DA-B762-0D6A4EF94B3A}"/>
    <cellStyle name="Walutowy 3 2 3 3" xfId="167" xr:uid="{37DA7671-2A82-431A-A6C9-6CD59525E9E1}"/>
    <cellStyle name="Walutowy 3 2 3 3 2" xfId="215" xr:uid="{D6CFF6A2-F2E6-4BE8-8768-EC3F86EF84F4}"/>
    <cellStyle name="Walutowy 3 2 4" xfId="64" xr:uid="{00000000-0005-0000-0000-00004C000000}"/>
    <cellStyle name="Walutowy 3 2 5" xfId="76" xr:uid="{00000000-0005-0000-0000-00004D000000}"/>
    <cellStyle name="Walutowy 3 2 5 2" xfId="89" xr:uid="{00000000-0005-0000-0000-00004E000000}"/>
    <cellStyle name="Walutowy 3 2 5 3" xfId="102" xr:uid="{B383E74B-2D4A-4A67-B2C9-7C1217A1C231}"/>
    <cellStyle name="Walutowy 3 2 5 4" xfId="184" xr:uid="{7A2E5C26-1644-4DEE-9470-821FE36AC5BE}"/>
    <cellStyle name="Walutowy 3 2 5 5" xfId="232" xr:uid="{AFD2B230-F802-4C15-AB15-49A79D7364DD}"/>
    <cellStyle name="Walutowy 3 2 6" xfId="83" xr:uid="{00000000-0005-0000-0000-00004F000000}"/>
    <cellStyle name="Walutowy 3 2 6 2" xfId="147" xr:uid="{624F66E8-A964-4667-9EC6-23044549F1D4}"/>
    <cellStyle name="Walutowy 3 2 6 3" xfId="196" xr:uid="{621FF366-683D-4498-A741-3FA9845000FF}"/>
    <cellStyle name="Walutowy 3 2 7" xfId="162" xr:uid="{1A657D6B-0670-4203-A05A-3D4B19B31BDD}"/>
    <cellStyle name="Walutowy 3 2 7 2" xfId="210" xr:uid="{D2344A5D-5C03-4DAE-9EE9-100AB70A0194}"/>
    <cellStyle name="Walutowy 3 2 8" xfId="96" xr:uid="{20AA6B22-89BB-4F10-BF84-305C8FD897EF}"/>
    <cellStyle name="Walutowy 3 2 9" xfId="178" xr:uid="{5577A8B3-197B-4F6A-B1DE-2EFEB4DCE46E}"/>
    <cellStyle name="Walutowy 3 3" xfId="11" xr:uid="{00000000-0005-0000-0000-000050000000}"/>
    <cellStyle name="Walutowy 3 3 2" xfId="67" xr:uid="{00000000-0005-0000-0000-000051000000}"/>
    <cellStyle name="Walutowy 3 3 3" xfId="78" xr:uid="{00000000-0005-0000-0000-000052000000}"/>
    <cellStyle name="Walutowy 3 3 3 2" xfId="91" xr:uid="{00000000-0005-0000-0000-000053000000}"/>
    <cellStyle name="Walutowy 3 3 3 3" xfId="104" xr:uid="{89C9CACB-975E-4961-A012-8BDFF4B5CDD9}"/>
    <cellStyle name="Walutowy 3 3 3 4" xfId="186" xr:uid="{D7DC9BE6-B0EC-4928-86B0-74B8E67FE18D}"/>
    <cellStyle name="Walutowy 3 3 3 5" xfId="234" xr:uid="{D8ED84AF-59C5-47B1-9692-F3D8D49635BF}"/>
    <cellStyle name="Walutowy 3 3 4" xfId="85" xr:uid="{00000000-0005-0000-0000-000054000000}"/>
    <cellStyle name="Walutowy 3 3 4 2" xfId="150" xr:uid="{C0CBF9E8-E41D-4844-AFEF-83ACD5A205F2}"/>
    <cellStyle name="Walutowy 3 3 4 3" xfId="199" xr:uid="{A8B8B00A-1E58-4DB8-90D5-4A59303B5092}"/>
    <cellStyle name="Walutowy 3 3 5" xfId="171" xr:uid="{815FA547-C4B6-451E-87C4-6E0C2476D635}"/>
    <cellStyle name="Walutowy 3 3 5 2" xfId="219" xr:uid="{F1794EEE-B21B-4251-AA78-2BA2B9B34F68}"/>
    <cellStyle name="Walutowy 3 3 6" xfId="98" xr:uid="{D24442C8-B273-4314-AC4D-19BB1032330C}"/>
    <cellStyle name="Walutowy 3 3 7" xfId="180" xr:uid="{EEEC8211-618E-43CB-9118-F4C4E545CC2C}"/>
    <cellStyle name="Walutowy 3 3 8" xfId="228" xr:uid="{4D784547-663F-4258-B470-D5580BA33EB1}"/>
    <cellStyle name="Walutowy 3 4" xfId="68" xr:uid="{00000000-0005-0000-0000-000055000000}"/>
    <cellStyle name="Walutowy 3 4 2" xfId="151" xr:uid="{283FCAAC-AB7E-4BD6-BCC7-D25783C00B1D}"/>
    <cellStyle name="Walutowy 3 4 2 2" xfId="200" xr:uid="{09138DEC-F975-460C-9E50-61971CC8A8B0}"/>
    <cellStyle name="Walutowy 3 4 3" xfId="166" xr:uid="{FFB33F3A-0FAC-4B69-9E74-99A01380553D}"/>
    <cellStyle name="Walutowy 3 4 3 2" xfId="214" xr:uid="{D34F8D5F-DFC9-437C-A19E-822C1802D832}"/>
    <cellStyle name="Walutowy 3 5" xfId="63" xr:uid="{00000000-0005-0000-0000-000056000000}"/>
    <cellStyle name="Walutowy 3 6" xfId="75" xr:uid="{00000000-0005-0000-0000-000057000000}"/>
    <cellStyle name="Walutowy 3 6 2" xfId="88" xr:uid="{00000000-0005-0000-0000-000058000000}"/>
    <cellStyle name="Walutowy 3 6 3" xfId="101" xr:uid="{02419382-CD1A-4B3E-B216-BC6E2CF995D3}"/>
    <cellStyle name="Walutowy 3 6 4" xfId="183" xr:uid="{CA820E08-3EAC-45E9-AE66-AC3B426DBE88}"/>
    <cellStyle name="Walutowy 3 6 5" xfId="231" xr:uid="{39B66E28-05CF-4929-A1D8-F03F44674540}"/>
    <cellStyle name="Walutowy 3 7" xfId="82" xr:uid="{00000000-0005-0000-0000-000059000000}"/>
    <cellStyle name="Walutowy 3 7 2" xfId="146" xr:uid="{5CE4D413-DED3-44D4-BFD6-70732D994945}"/>
    <cellStyle name="Walutowy 3 7 3" xfId="195" xr:uid="{24BA0A52-0560-4F51-BBEA-73A3ACC83C78}"/>
    <cellStyle name="Walutowy 3 8" xfId="161" xr:uid="{5CD75CFB-A9D0-48B2-8197-5613588DFA6E}"/>
    <cellStyle name="Walutowy 3 8 2" xfId="209" xr:uid="{69A30465-590E-4B9B-8FE8-16FB90897081}"/>
    <cellStyle name="Walutowy 3 9" xfId="95" xr:uid="{465AAA88-F247-4373-9806-970B842D119A}"/>
    <cellStyle name="Walutowy 4" xfId="69" xr:uid="{00000000-0005-0000-0000-00005A000000}"/>
    <cellStyle name="Walutowy 4 2" xfId="70" xr:uid="{00000000-0005-0000-0000-00005B000000}"/>
    <cellStyle name="Walutowy 4 2 2" xfId="153" xr:uid="{24B9A135-9F32-439A-B620-DF0FC9D3D93F}"/>
    <cellStyle name="Walutowy 4 2 2 2" xfId="202" xr:uid="{0AC29893-EB32-4ED9-986A-5E34641A0020}"/>
    <cellStyle name="Walutowy 4 2 3" xfId="173" xr:uid="{C60C3404-295F-4323-8411-6CA24D4DF73B}"/>
    <cellStyle name="Walutowy 4 2 3 2" xfId="221" xr:uid="{2C72FB4C-F243-4D4A-93E6-DFA276F93215}"/>
    <cellStyle name="Walutowy 4 3" xfId="152" xr:uid="{23160CFD-3F02-495E-A470-1C1BDD1946FC}"/>
    <cellStyle name="Walutowy 4 3 2" xfId="201" xr:uid="{68733A5A-9E70-4FB4-93C3-7C6D767B0768}"/>
    <cellStyle name="Walutowy 4 4" xfId="163" xr:uid="{BFC8F3A2-4392-4917-8174-E6B6D23E197B}"/>
    <cellStyle name="Walutowy 4 4 2" xfId="211" xr:uid="{C4D79C7C-A756-49A4-BCDB-68AE5ACC43CB}"/>
    <cellStyle name="Walutowy 5" xfId="71" xr:uid="{00000000-0005-0000-0000-00005C000000}"/>
    <cellStyle name="Walutowy 5 2" xfId="72" xr:uid="{00000000-0005-0000-0000-00005D000000}"/>
    <cellStyle name="Walutowy 5 2 2" xfId="155" xr:uid="{A9216CED-102E-4438-AE01-216E04B1B36A}"/>
    <cellStyle name="Walutowy 5 2 2 2" xfId="204" xr:uid="{05C665F9-C2F9-4660-A728-C3077D85130F}"/>
    <cellStyle name="Walutowy 5 2 3" xfId="174" xr:uid="{04B7A462-49E7-4F6A-9592-F54D3C7D9BD0}"/>
    <cellStyle name="Walutowy 5 2 3 2" xfId="222" xr:uid="{B2406C3F-026A-4A7C-984C-910589CFCAD7}"/>
    <cellStyle name="Walutowy 5 3" xfId="154" xr:uid="{21218516-B633-42B9-8D53-5E6126CCCC91}"/>
    <cellStyle name="Walutowy 5 3 2" xfId="203" xr:uid="{6CC6917D-F0DB-4B66-89D3-DC2EA88635BC}"/>
    <cellStyle name="Walutowy 5 4" xfId="164" xr:uid="{5FE074A6-C849-49E0-85CE-CEF0EAD11BAE}"/>
    <cellStyle name="Walutowy 5 4 2" xfId="212" xr:uid="{155F8688-F9D6-47B4-96EE-AE0470D30259}"/>
    <cellStyle name="Walutowy 6" xfId="73" xr:uid="{00000000-0005-0000-0000-00005E000000}"/>
    <cellStyle name="Walutowy 6 2" xfId="156" xr:uid="{55927ABE-FC95-4AC5-82B4-163A1B4A02C8}"/>
    <cellStyle name="Walutowy 6 2 2" xfId="205" xr:uid="{F8B40127-1666-49E3-9C74-87EFD9C00EA1}"/>
    <cellStyle name="Walutowy 6 3" xfId="168" xr:uid="{732B4D04-0371-4425-B60A-86A082B1F1D8}"/>
    <cellStyle name="Walutowy 6 3 2" xfId="216" xr:uid="{75879438-DB0E-43D7-8930-8214AF069235}"/>
    <cellStyle name="Walutowy 7" xfId="93" xr:uid="{00000000-0005-0000-0000-00005F000000}"/>
    <cellStyle name="Walutowy 7 2" xfId="140" xr:uid="{7EAD2EAC-981F-4E13-A5FE-371974948303}"/>
    <cellStyle name="Walutowy 7 3" xfId="189" xr:uid="{F8CF055A-D89A-4F48-90E3-2DCDCD81B3BE}"/>
    <cellStyle name="Walutowy 8" xfId="158" xr:uid="{9A0E3204-EC88-4E4F-ACB9-401D754779C9}"/>
    <cellStyle name="Walutowy 8 2" xfId="206" xr:uid="{A43920B5-542C-4A16-B316-C5A1CAFFA9F8}"/>
    <cellStyle name="Walutowy 9" xfId="106" xr:uid="{894EE364-F0AC-422A-9F87-296A1D444525}"/>
    <cellStyle name="Walutowy 9 2" xfId="223" xr:uid="{841C607A-2FE3-4F6C-9DA6-7532B14D97C5}"/>
  </cellStyles>
  <dxfs count="0"/>
  <tableStyles count="0" defaultTableStyle="TableStyleMedium2" defaultPivotStyle="PivotStyleLight16"/>
  <colors>
    <mruColors>
      <color rgb="FF077CE7"/>
      <color rgb="FFCCFFFF"/>
      <color rgb="FF00FFFF"/>
      <color rgb="FF11C1FF"/>
      <color rgb="FFE9EFF7"/>
      <color rgb="FFFFCC00"/>
      <color rgb="FFAE5858"/>
      <color rgb="FF89C5FB"/>
      <color rgb="FF79BDFB"/>
      <color rgb="FF101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plaskowiec@wp.p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spporyte@op.pl" TargetMode="External"/><Relationship Id="rId1" Type="http://schemas.openxmlformats.org/officeDocument/2006/relationships/hyperlink" Target="mailto:sp-skarzyn@oswiata.org.pl" TargetMode="External"/><Relationship Id="rId6" Type="http://schemas.openxmlformats.org/officeDocument/2006/relationships/hyperlink" Target="mailto:gops@ugzambrow.pl" TargetMode="External"/><Relationship Id="rId5" Type="http://schemas.openxmlformats.org/officeDocument/2006/relationships/hyperlink" Target="mailto:dk_o@poczta.onet.pl" TargetMode="External"/><Relationship Id="rId4" Type="http://schemas.openxmlformats.org/officeDocument/2006/relationships/hyperlink" Target="mailto:sp.zakrzewo@op.p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"/>
  <sheetViews>
    <sheetView zoomScale="80" zoomScaleNormal="80" workbookViewId="0">
      <pane ySplit="2" topLeftCell="A3" activePane="bottomLeft" state="frozen"/>
      <selection pane="bottomLeft" activeCell="C17" sqref="C17"/>
    </sheetView>
  </sheetViews>
  <sheetFormatPr defaultColWidth="9.109375" defaultRowHeight="13.8"/>
  <cols>
    <col min="1" max="1" width="8.109375" style="4" customWidth="1"/>
    <col min="2" max="2" width="52.109375" style="1" customWidth="1"/>
    <col min="3" max="3" width="27.6640625" style="6" customWidth="1"/>
    <col min="4" max="4" width="20" style="6" customWidth="1"/>
    <col min="5" max="5" width="14.77734375" style="4" customWidth="1"/>
    <col min="6" max="6" width="14.6640625" style="4" customWidth="1"/>
    <col min="7" max="7" width="18.33203125" style="5" customWidth="1"/>
    <col min="8" max="8" width="18.44140625" style="5" customWidth="1"/>
    <col min="9" max="9" width="25.21875" style="6" customWidth="1"/>
    <col min="10" max="10" width="12.33203125" style="4" customWidth="1"/>
    <col min="11" max="11" width="13.88671875" style="4" customWidth="1"/>
    <col min="12" max="12" width="90.5546875" style="1" customWidth="1"/>
    <col min="13" max="13" width="9.109375" style="95"/>
    <col min="14" max="16384" width="9.109375" style="4"/>
  </cols>
  <sheetData>
    <row r="1" spans="1:13" ht="21" customHeight="1">
      <c r="A1" s="14"/>
      <c r="B1" s="15"/>
      <c r="C1" s="404" t="s">
        <v>13</v>
      </c>
      <c r="D1" s="404"/>
      <c r="E1" s="14"/>
      <c r="F1" s="14"/>
      <c r="G1" s="16"/>
      <c r="H1" s="16"/>
      <c r="I1" s="17"/>
      <c r="J1" s="404" t="s">
        <v>14</v>
      </c>
      <c r="K1" s="404"/>
      <c r="L1" s="15"/>
    </row>
    <row r="2" spans="1:13" ht="24" customHeight="1">
      <c r="A2" s="43" t="s">
        <v>0</v>
      </c>
      <c r="B2" s="43" t="s">
        <v>15</v>
      </c>
      <c r="C2" s="43" t="s">
        <v>16</v>
      </c>
      <c r="D2" s="43" t="s">
        <v>17</v>
      </c>
      <c r="E2" s="43" t="s">
        <v>18</v>
      </c>
      <c r="F2" s="44" t="s">
        <v>19</v>
      </c>
      <c r="G2" s="44" t="s">
        <v>20</v>
      </c>
      <c r="H2" s="44" t="s">
        <v>21</v>
      </c>
      <c r="I2" s="43" t="s">
        <v>22</v>
      </c>
      <c r="J2" s="43" t="s">
        <v>23</v>
      </c>
      <c r="K2" s="43" t="s">
        <v>24</v>
      </c>
      <c r="L2" s="96" t="s">
        <v>25</v>
      </c>
    </row>
    <row r="3" spans="1:13" ht="24" customHeight="1">
      <c r="A3" s="361">
        <v>1</v>
      </c>
      <c r="B3" s="106" t="s">
        <v>121</v>
      </c>
      <c r="C3" s="107" t="s">
        <v>123</v>
      </c>
      <c r="D3" s="107" t="s">
        <v>122</v>
      </c>
      <c r="E3" s="107">
        <v>7511</v>
      </c>
      <c r="F3" s="98">
        <v>450006089</v>
      </c>
      <c r="G3" s="107" t="s">
        <v>385</v>
      </c>
      <c r="H3" s="107" t="s">
        <v>379</v>
      </c>
      <c r="I3" s="98" t="s">
        <v>124</v>
      </c>
      <c r="J3" s="13">
        <v>35</v>
      </c>
      <c r="K3" s="13">
        <v>0</v>
      </c>
      <c r="L3" s="97" t="s">
        <v>125</v>
      </c>
    </row>
    <row r="4" spans="1:13" ht="34.200000000000003" customHeight="1">
      <c r="A4" s="362">
        <v>2</v>
      </c>
      <c r="B4" s="106" t="s">
        <v>126</v>
      </c>
      <c r="C4" s="107" t="s">
        <v>134</v>
      </c>
      <c r="D4" s="107" t="s">
        <v>122</v>
      </c>
      <c r="E4" s="107" t="s">
        <v>140</v>
      </c>
      <c r="F4" s="98" t="s">
        <v>149</v>
      </c>
      <c r="G4" s="107" t="s">
        <v>150</v>
      </c>
      <c r="H4" s="107" t="s">
        <v>390</v>
      </c>
      <c r="I4" s="100" t="s">
        <v>391</v>
      </c>
      <c r="J4" s="55">
        <v>22</v>
      </c>
      <c r="K4" s="55">
        <v>18</v>
      </c>
      <c r="L4" s="97" t="s">
        <v>701</v>
      </c>
    </row>
    <row r="5" spans="1:13" ht="30" customHeight="1">
      <c r="A5" s="362">
        <v>3</v>
      </c>
      <c r="B5" s="106" t="s">
        <v>127</v>
      </c>
      <c r="C5" s="107" t="s">
        <v>135</v>
      </c>
      <c r="D5" s="107" t="s">
        <v>122</v>
      </c>
      <c r="E5" s="107" t="s">
        <v>118</v>
      </c>
      <c r="F5" s="99" t="s">
        <v>388</v>
      </c>
      <c r="G5" s="107" t="s">
        <v>148</v>
      </c>
      <c r="H5" s="107" t="s">
        <v>380</v>
      </c>
      <c r="I5" s="98" t="s">
        <v>320</v>
      </c>
      <c r="J5" s="55">
        <v>26</v>
      </c>
      <c r="K5" s="55">
        <v>22</v>
      </c>
      <c r="L5" s="97" t="s">
        <v>702</v>
      </c>
      <c r="M5" s="93"/>
    </row>
    <row r="6" spans="1:13" ht="24" customHeight="1">
      <c r="A6" s="362">
        <v>4</v>
      </c>
      <c r="B6" s="106" t="s">
        <v>128</v>
      </c>
      <c r="C6" s="107" t="s">
        <v>136</v>
      </c>
      <c r="D6" s="107" t="s">
        <v>122</v>
      </c>
      <c r="E6" s="107" t="s">
        <v>118</v>
      </c>
      <c r="F6" s="98" t="s">
        <v>151</v>
      </c>
      <c r="G6" s="107" t="s">
        <v>147</v>
      </c>
      <c r="H6" s="107" t="s">
        <v>381</v>
      </c>
      <c r="I6" s="98" t="s">
        <v>328</v>
      </c>
      <c r="J6" s="7">
        <v>13</v>
      </c>
      <c r="K6" s="7">
        <v>11</v>
      </c>
      <c r="L6" s="97" t="s">
        <v>329</v>
      </c>
      <c r="M6" s="93"/>
    </row>
    <row r="7" spans="1:13" ht="31.8" customHeight="1">
      <c r="A7" s="362">
        <v>5</v>
      </c>
      <c r="B7" s="106" t="s">
        <v>129</v>
      </c>
      <c r="C7" s="107" t="s">
        <v>137</v>
      </c>
      <c r="D7" s="107" t="s">
        <v>122</v>
      </c>
      <c r="E7" s="107" t="s">
        <v>118</v>
      </c>
      <c r="F7" s="98" t="s">
        <v>145</v>
      </c>
      <c r="G7" s="107" t="s">
        <v>146</v>
      </c>
      <c r="H7" s="107" t="s">
        <v>382</v>
      </c>
      <c r="I7" s="98" t="s">
        <v>310</v>
      </c>
      <c r="J7" s="7">
        <v>17</v>
      </c>
      <c r="K7" s="7">
        <v>16</v>
      </c>
      <c r="L7" s="97" t="s">
        <v>321</v>
      </c>
    </row>
    <row r="8" spans="1:13" ht="29.4" customHeight="1">
      <c r="A8" s="362">
        <v>6</v>
      </c>
      <c r="B8" s="106" t="s">
        <v>130</v>
      </c>
      <c r="C8" s="107" t="s">
        <v>138</v>
      </c>
      <c r="D8" s="107" t="s">
        <v>122</v>
      </c>
      <c r="E8" s="107" t="s">
        <v>140</v>
      </c>
      <c r="F8" s="98" t="s">
        <v>345</v>
      </c>
      <c r="G8" s="107" t="s">
        <v>144</v>
      </c>
      <c r="H8" s="107" t="s">
        <v>383</v>
      </c>
      <c r="I8" s="98" t="s">
        <v>346</v>
      </c>
      <c r="J8" s="7">
        <v>26</v>
      </c>
      <c r="K8" s="7">
        <v>22</v>
      </c>
      <c r="L8" s="97" t="s">
        <v>321</v>
      </c>
    </row>
    <row r="9" spans="1:13" ht="29.4" customHeight="1">
      <c r="A9" s="362">
        <v>7</v>
      </c>
      <c r="B9" s="106" t="s">
        <v>131</v>
      </c>
      <c r="C9" s="107" t="s">
        <v>139</v>
      </c>
      <c r="D9" s="107" t="s">
        <v>122</v>
      </c>
      <c r="E9" s="107" t="s">
        <v>118</v>
      </c>
      <c r="F9" s="98">
        <v>450006089</v>
      </c>
      <c r="G9" s="107" t="s">
        <v>143</v>
      </c>
      <c r="H9" s="107" t="s">
        <v>384</v>
      </c>
      <c r="I9" s="98" t="s">
        <v>377</v>
      </c>
      <c r="J9" s="55">
        <v>21</v>
      </c>
      <c r="K9" s="55">
        <v>17</v>
      </c>
      <c r="L9" s="97" t="s">
        <v>378</v>
      </c>
      <c r="M9" s="93"/>
    </row>
    <row r="10" spans="1:13" ht="31.8" customHeight="1">
      <c r="A10" s="362">
        <v>8</v>
      </c>
      <c r="B10" s="106" t="s">
        <v>132</v>
      </c>
      <c r="C10" s="107" t="s">
        <v>719</v>
      </c>
      <c r="D10" s="107" t="s">
        <v>122</v>
      </c>
      <c r="E10" s="107" t="s">
        <v>604</v>
      </c>
      <c r="F10" s="98">
        <v>450672461</v>
      </c>
      <c r="G10" s="107" t="s">
        <v>142</v>
      </c>
      <c r="H10" s="107" t="s">
        <v>605</v>
      </c>
      <c r="I10" s="98" t="s">
        <v>606</v>
      </c>
      <c r="J10" s="7">
        <v>10</v>
      </c>
      <c r="K10" s="7">
        <v>0</v>
      </c>
      <c r="L10" s="97" t="s">
        <v>607</v>
      </c>
    </row>
    <row r="11" spans="1:13" ht="44.4" customHeight="1">
      <c r="A11" s="362">
        <v>9</v>
      </c>
      <c r="B11" s="106" t="s">
        <v>362</v>
      </c>
      <c r="C11" s="107" t="s">
        <v>134</v>
      </c>
      <c r="D11" s="107" t="s">
        <v>122</v>
      </c>
      <c r="E11" s="107" t="s">
        <v>141</v>
      </c>
      <c r="F11" s="98">
        <v>389331310</v>
      </c>
      <c r="G11" s="107" t="s">
        <v>386</v>
      </c>
      <c r="H11" s="107" t="s">
        <v>363</v>
      </c>
      <c r="I11" s="98" t="s">
        <v>364</v>
      </c>
      <c r="J11" s="7">
        <v>1</v>
      </c>
      <c r="K11" s="7">
        <v>0</v>
      </c>
      <c r="L11" s="97" t="s">
        <v>365</v>
      </c>
    </row>
    <row r="12" spans="1:13" ht="76.2" customHeight="1">
      <c r="A12" s="362">
        <v>10</v>
      </c>
      <c r="B12" s="106" t="s">
        <v>133</v>
      </c>
      <c r="C12" s="107" t="s">
        <v>611</v>
      </c>
      <c r="D12" s="107" t="s">
        <v>122</v>
      </c>
      <c r="E12" s="107" t="s">
        <v>389</v>
      </c>
      <c r="F12" s="98">
        <v>380599005</v>
      </c>
      <c r="G12" s="107" t="s">
        <v>387</v>
      </c>
      <c r="H12" s="107">
        <v>737271031</v>
      </c>
      <c r="I12" s="98" t="s">
        <v>327</v>
      </c>
      <c r="J12" s="7">
        <v>15</v>
      </c>
      <c r="K12" s="7">
        <v>10</v>
      </c>
      <c r="L12" s="97" t="s">
        <v>741</v>
      </c>
    </row>
  </sheetData>
  <mergeCells count="2">
    <mergeCell ref="C1:D1"/>
    <mergeCell ref="J1:K1"/>
  </mergeCells>
  <phoneticPr fontId="26" type="noConversion"/>
  <hyperlinks>
    <hyperlink ref="I7" r:id="rId1" xr:uid="{7FFBE086-0872-48A7-B320-2602B6F58803}"/>
    <hyperlink ref="I5" r:id="rId2" xr:uid="{D0551071-8433-4BC5-84E8-C0A700EDFC0D}"/>
    <hyperlink ref="I6" r:id="rId3" xr:uid="{BCB9B66E-5E95-4519-BCC5-511C2204AF7D}"/>
    <hyperlink ref="I8" r:id="rId4" xr:uid="{80112688-1DEB-4130-B1C4-68093916553C}"/>
    <hyperlink ref="I4" r:id="rId5" xr:uid="{4BBED915-5D4D-4EAC-A82D-62C940163EBF}"/>
    <hyperlink ref="I10" r:id="rId6" xr:uid="{A9F0C0EB-9A88-4ADF-9065-0AF2D057B68F}"/>
  </hyperlinks>
  <printOptions horizontalCentered="1"/>
  <pageMargins left="0.11811023622047245" right="0.11811023622047245" top="0.15748031496062992" bottom="0.15748031496062992" header="0.31496062992125984" footer="0.31496062992125984"/>
  <pageSetup paperSize="9" scale="80" pageOrder="overThenDown" orientation="landscape" r:id="rId7"/>
  <headerFooter>
    <oddHeader>&amp;RZakładka nr 1 - wykaz podmiotów do ubezpieczenia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Y329"/>
  <sheetViews>
    <sheetView topLeftCell="A244" zoomScale="90" zoomScaleNormal="90" zoomScaleSheetLayoutView="70" workbookViewId="0">
      <selection activeCell="H255" sqref="H255"/>
    </sheetView>
  </sheetViews>
  <sheetFormatPr defaultColWidth="9.109375" defaultRowHeight="13.8"/>
  <cols>
    <col min="1" max="1" width="7.6640625" style="37" customWidth="1"/>
    <col min="2" max="2" width="45.6640625" style="38" customWidth="1"/>
    <col min="3" max="3" width="25.109375" style="38" customWidth="1"/>
    <col min="4" max="4" width="18.33203125" style="38" customWidth="1"/>
    <col min="5" max="5" width="19" style="37" customWidth="1"/>
    <col min="6" max="6" width="10.6640625" style="41" customWidth="1"/>
    <col min="7" max="8" width="13.44140625" style="37" customWidth="1"/>
    <col min="9" max="9" width="12" style="37" customWidth="1"/>
    <col min="10" max="12" width="26" style="37" customWidth="1"/>
    <col min="13" max="13" width="17.5546875" style="37" customWidth="1"/>
    <col min="14" max="14" width="17.33203125" style="37" customWidth="1"/>
    <col min="15" max="15" width="26.5546875" style="37" customWidth="1"/>
    <col min="16" max="17" width="24.5546875" style="37" customWidth="1"/>
    <col min="18" max="19" width="16.88671875" style="37" customWidth="1"/>
    <col min="20" max="20" width="21.6640625" style="37" customWidth="1"/>
    <col min="21" max="21" width="31.88671875" style="37" customWidth="1"/>
    <col min="22" max="22" width="16" style="37" customWidth="1"/>
    <col min="23" max="23" width="20.109375" style="37" customWidth="1"/>
    <col min="24" max="24" width="21" style="37" customWidth="1"/>
    <col min="25" max="25" width="14.88671875" style="37" customWidth="1"/>
    <col min="26" max="26" width="24.33203125" style="37" customWidth="1"/>
    <col min="27" max="27" width="23.33203125" style="37" customWidth="1"/>
    <col min="28" max="28" width="15.109375" style="37" customWidth="1"/>
    <col min="29" max="29" width="23.44140625" style="37" customWidth="1"/>
    <col min="30" max="31" width="9.109375" style="40"/>
    <col min="32" max="32" width="19.109375" style="40" customWidth="1"/>
    <col min="33" max="33" width="14.33203125" style="40" customWidth="1"/>
    <col min="34" max="34" width="12.21875" style="40" customWidth="1"/>
    <col min="35" max="35" width="9.109375" style="40"/>
    <col min="36" max="36" width="17.109375" style="40" customWidth="1"/>
    <col min="37" max="37" width="15.109375" style="40" customWidth="1"/>
    <col min="38" max="38" width="16.109375" style="40" customWidth="1"/>
    <col min="39" max="39" width="16.44140625" style="40" customWidth="1"/>
    <col min="40" max="40" width="21.77734375" style="40" customWidth="1"/>
    <col min="41" max="58" width="9.109375" style="40"/>
    <col min="59" max="59" width="13.6640625" style="40" customWidth="1"/>
    <col min="60" max="60" width="17.44140625" style="40" customWidth="1"/>
    <col min="61" max="61" width="15.44140625" style="40" customWidth="1"/>
    <col min="62" max="62" width="14" style="40" customWidth="1"/>
    <col min="63" max="63" width="18.88671875" style="40" customWidth="1"/>
    <col min="64" max="64" width="14.88671875" style="40" customWidth="1"/>
    <col min="65" max="65" width="14.44140625" style="40" customWidth="1"/>
    <col min="66" max="66" width="12.5546875" style="40" customWidth="1"/>
    <col min="67" max="67" width="24.77734375" style="40" customWidth="1"/>
    <col min="68" max="77" width="9.109375" style="40"/>
    <col min="78" max="16384" width="9.109375" style="37"/>
  </cols>
  <sheetData>
    <row r="1" spans="1:77">
      <c r="F1" s="101"/>
    </row>
    <row r="2" spans="1:77" s="6" customFormat="1" ht="28.95" customHeight="1">
      <c r="A2" s="66"/>
      <c r="B2" s="395" t="s">
        <v>1</v>
      </c>
      <c r="C2" s="396" t="s">
        <v>51</v>
      </c>
      <c r="D2" s="267"/>
      <c r="E2" s="267"/>
      <c r="F2" s="66"/>
      <c r="G2" s="66"/>
    </row>
    <row r="3" spans="1:77" s="6" customFormat="1" ht="22.2" customHeight="1">
      <c r="A3" s="66"/>
      <c r="B3" s="270" t="s">
        <v>638</v>
      </c>
      <c r="C3" s="268">
        <f>SUM(E16:E47,E167:E168,E181:E182,E192,E202,E211:E214,E224,E250)</f>
        <v>40146007.310000002</v>
      </c>
      <c r="D3" s="267"/>
      <c r="E3" s="267"/>
      <c r="F3" s="66"/>
      <c r="G3" s="66"/>
    </row>
    <row r="4" spans="1:77" s="6" customFormat="1" ht="21.6" customHeight="1">
      <c r="A4" s="66"/>
      <c r="B4" s="270" t="s">
        <v>616</v>
      </c>
      <c r="C4" s="268">
        <f>SUM(E49:E157,E170:E173,E184:E185,E194:E195,E204,E216:E217,E226:E229)</f>
        <v>7509915.6300000008</v>
      </c>
      <c r="D4" s="267"/>
      <c r="E4" s="267"/>
      <c r="F4" s="66"/>
      <c r="G4" s="66"/>
    </row>
    <row r="5" spans="1:77" s="6" customFormat="1" ht="25.2" customHeight="1">
      <c r="A5" s="66"/>
      <c r="B5" s="271" t="s">
        <v>659</v>
      </c>
      <c r="C5" s="268">
        <f>SUM(E158:E160,E174,E186,E196,E218,E236,E251)</f>
        <v>5127210.75</v>
      </c>
      <c r="D5" s="267"/>
      <c r="E5" s="267"/>
      <c r="F5" s="66"/>
      <c r="G5" s="66"/>
    </row>
    <row r="6" spans="1:77" s="6" customFormat="1" ht="27.6" customHeight="1">
      <c r="A6" s="66"/>
      <c r="B6" s="77" t="s">
        <v>12</v>
      </c>
      <c r="C6" s="269">
        <f>SUM(C3:C5)</f>
        <v>52783133.690000005</v>
      </c>
      <c r="D6" s="66"/>
      <c r="E6" s="66"/>
      <c r="F6" s="66"/>
      <c r="G6" s="66"/>
    </row>
    <row r="7" spans="1:77" s="6" customFormat="1">
      <c r="A7" s="66"/>
      <c r="B7" s="66"/>
      <c r="C7" s="66"/>
      <c r="D7" s="66"/>
      <c r="E7" s="66"/>
      <c r="F7" s="66"/>
      <c r="G7" s="66"/>
    </row>
    <row r="8" spans="1:77" s="6" customFormat="1">
      <c r="A8" s="66"/>
      <c r="B8" s="66" t="s">
        <v>660</v>
      </c>
      <c r="C8" s="66"/>
      <c r="D8" s="66"/>
      <c r="E8" s="66"/>
      <c r="F8" s="66"/>
      <c r="G8" s="66"/>
    </row>
    <row r="9" spans="1:77" s="6" customFormat="1">
      <c r="A9" s="66"/>
      <c r="B9" s="66" t="s">
        <v>169</v>
      </c>
      <c r="C9" s="66"/>
      <c r="D9" s="66"/>
      <c r="E9" s="66"/>
      <c r="F9" s="66"/>
      <c r="G9" s="66"/>
    </row>
    <row r="10" spans="1:77" s="6" customFormat="1">
      <c r="A10" s="66"/>
      <c r="B10" s="66" t="s">
        <v>170</v>
      </c>
      <c r="C10" s="66"/>
      <c r="D10" s="66"/>
      <c r="E10" s="66"/>
      <c r="F10" s="66"/>
      <c r="G10" s="66"/>
    </row>
    <row r="11" spans="1:77">
      <c r="F11" s="101"/>
    </row>
    <row r="12" spans="1:77" ht="20.399999999999999" customHeight="1">
      <c r="A12" s="161" t="s">
        <v>53</v>
      </c>
      <c r="B12" s="156" t="s">
        <v>121</v>
      </c>
      <c r="C12" s="53"/>
      <c r="D12" s="110"/>
      <c r="E12" s="111"/>
      <c r="F12" s="10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</row>
    <row r="13" spans="1:77" ht="31.2" customHeight="1">
      <c r="A13" s="405" t="s">
        <v>0</v>
      </c>
      <c r="B13" s="405" t="s">
        <v>26</v>
      </c>
      <c r="C13" s="405" t="s">
        <v>10</v>
      </c>
      <c r="D13" s="405" t="s">
        <v>612</v>
      </c>
      <c r="E13" s="414" t="s">
        <v>80</v>
      </c>
      <c r="F13" s="415"/>
      <c r="G13" s="405" t="s">
        <v>27</v>
      </c>
      <c r="H13" s="405" t="s">
        <v>57</v>
      </c>
      <c r="I13" s="405" t="s">
        <v>28</v>
      </c>
      <c r="J13" s="405" t="s">
        <v>613</v>
      </c>
      <c r="K13" s="410" t="s">
        <v>58</v>
      </c>
      <c r="L13" s="410"/>
      <c r="M13" s="410"/>
      <c r="N13" s="410"/>
      <c r="O13" s="411" t="s">
        <v>29</v>
      </c>
      <c r="P13" s="412"/>
      <c r="Q13" s="412"/>
      <c r="R13" s="413"/>
      <c r="S13" s="405" t="s">
        <v>30</v>
      </c>
      <c r="T13" s="441" t="s">
        <v>31</v>
      </c>
      <c r="U13" s="441" t="s">
        <v>59</v>
      </c>
      <c r="V13" s="441" t="s">
        <v>60</v>
      </c>
      <c r="W13" s="441" t="s">
        <v>32</v>
      </c>
      <c r="X13" s="441" t="s">
        <v>33</v>
      </c>
      <c r="Y13" s="441" t="s">
        <v>61</v>
      </c>
      <c r="Z13" s="441" t="s">
        <v>62</v>
      </c>
      <c r="AA13" s="438" t="s">
        <v>63</v>
      </c>
      <c r="AB13" s="439"/>
      <c r="AC13" s="439"/>
      <c r="AD13" s="439"/>
      <c r="AE13" s="439"/>
      <c r="AF13" s="440"/>
      <c r="AG13" s="438" t="s">
        <v>64</v>
      </c>
      <c r="AH13" s="439"/>
      <c r="AI13" s="439"/>
      <c r="AJ13" s="439"/>
      <c r="AK13" s="440"/>
      <c r="AL13" s="438" t="s">
        <v>3</v>
      </c>
      <c r="AM13" s="439"/>
      <c r="AN13" s="439"/>
      <c r="AO13" s="439"/>
      <c r="AP13" s="439"/>
      <c r="AQ13" s="439"/>
      <c r="AR13" s="439"/>
      <c r="AS13" s="439"/>
      <c r="AT13" s="439"/>
      <c r="AU13" s="439"/>
      <c r="AV13" s="439"/>
      <c r="AW13" s="439"/>
      <c r="AX13" s="439"/>
      <c r="AY13" s="440"/>
      <c r="AZ13" s="438" t="s">
        <v>34</v>
      </c>
      <c r="BA13" s="439"/>
      <c r="BB13" s="439"/>
      <c r="BC13" s="439"/>
      <c r="BD13" s="439"/>
      <c r="BE13" s="439"/>
      <c r="BF13" s="439"/>
      <c r="BG13" s="439"/>
      <c r="BH13" s="439"/>
      <c r="BI13" s="439"/>
      <c r="BJ13" s="439"/>
      <c r="BK13" s="439"/>
      <c r="BL13" s="439"/>
      <c r="BM13" s="439"/>
      <c r="BN13" s="439"/>
      <c r="BO13" s="440"/>
    </row>
    <row r="14" spans="1:77" ht="151.19999999999999" customHeight="1">
      <c r="A14" s="406"/>
      <c r="B14" s="406"/>
      <c r="C14" s="406"/>
      <c r="D14" s="406"/>
      <c r="E14" s="416"/>
      <c r="F14" s="417"/>
      <c r="G14" s="406"/>
      <c r="H14" s="406"/>
      <c r="I14" s="406"/>
      <c r="J14" s="406"/>
      <c r="K14" s="182" t="s">
        <v>65</v>
      </c>
      <c r="L14" s="182" t="s">
        <v>66</v>
      </c>
      <c r="M14" s="182" t="s">
        <v>67</v>
      </c>
      <c r="N14" s="182" t="s">
        <v>68</v>
      </c>
      <c r="O14" s="182" t="s">
        <v>35</v>
      </c>
      <c r="P14" s="182" t="s">
        <v>36</v>
      </c>
      <c r="Q14" s="182" t="s">
        <v>37</v>
      </c>
      <c r="R14" s="182" t="s">
        <v>38</v>
      </c>
      <c r="S14" s="406"/>
      <c r="T14" s="442"/>
      <c r="U14" s="442"/>
      <c r="V14" s="442"/>
      <c r="W14" s="442"/>
      <c r="X14" s="442"/>
      <c r="Y14" s="442"/>
      <c r="Z14" s="442"/>
      <c r="AA14" s="181" t="s">
        <v>11</v>
      </c>
      <c r="AB14" s="181" t="s">
        <v>94</v>
      </c>
      <c r="AC14" s="181" t="s">
        <v>95</v>
      </c>
      <c r="AD14" s="181" t="s">
        <v>96</v>
      </c>
      <c r="AE14" s="181" t="s">
        <v>39</v>
      </c>
      <c r="AF14" s="181" t="s">
        <v>97</v>
      </c>
      <c r="AG14" s="181" t="s">
        <v>69</v>
      </c>
      <c r="AH14" s="181" t="s">
        <v>98</v>
      </c>
      <c r="AI14" s="181" t="s">
        <v>99</v>
      </c>
      <c r="AJ14" s="181" t="s">
        <v>627</v>
      </c>
      <c r="AK14" s="181" t="s">
        <v>100</v>
      </c>
      <c r="AL14" s="180" t="s">
        <v>40</v>
      </c>
      <c r="AM14" s="180" t="s">
        <v>70</v>
      </c>
      <c r="AN14" s="180" t="s">
        <v>41</v>
      </c>
      <c r="AO14" s="180" t="s">
        <v>71</v>
      </c>
      <c r="AP14" s="180" t="s">
        <v>72</v>
      </c>
      <c r="AQ14" s="180" t="s">
        <v>628</v>
      </c>
      <c r="AR14" s="180" t="s">
        <v>629</v>
      </c>
      <c r="AS14" s="180" t="s">
        <v>630</v>
      </c>
      <c r="AT14" s="180" t="s">
        <v>6</v>
      </c>
      <c r="AU14" s="180" t="s">
        <v>7</v>
      </c>
      <c r="AV14" s="180" t="s">
        <v>8</v>
      </c>
      <c r="AW14" s="180" t="s">
        <v>73</v>
      </c>
      <c r="AX14" s="180" t="s">
        <v>74</v>
      </c>
      <c r="AY14" s="180" t="s">
        <v>101</v>
      </c>
      <c r="AZ14" s="180" t="s">
        <v>9</v>
      </c>
      <c r="BA14" s="180" t="s">
        <v>5</v>
      </c>
      <c r="BB14" s="180" t="s">
        <v>631</v>
      </c>
      <c r="BC14" s="180" t="s">
        <v>632</v>
      </c>
      <c r="BD14" s="180" t="s">
        <v>633</v>
      </c>
      <c r="BE14" s="180" t="s">
        <v>634</v>
      </c>
      <c r="BF14" s="180" t="s">
        <v>635</v>
      </c>
      <c r="BG14" s="180" t="s">
        <v>42</v>
      </c>
      <c r="BH14" s="180" t="s">
        <v>75</v>
      </c>
      <c r="BI14" s="180" t="s">
        <v>43</v>
      </c>
      <c r="BJ14" s="180" t="s">
        <v>636</v>
      </c>
      <c r="BK14" s="180" t="s">
        <v>76</v>
      </c>
      <c r="BL14" s="180" t="s">
        <v>637</v>
      </c>
      <c r="BM14" s="180" t="s">
        <v>77</v>
      </c>
      <c r="BN14" s="180" t="s">
        <v>78</v>
      </c>
      <c r="BO14" s="180" t="s">
        <v>101</v>
      </c>
    </row>
    <row r="15" spans="1:77" ht="31.2" customHeight="1">
      <c r="A15" s="183" t="s">
        <v>615</v>
      </c>
      <c r="B15" s="184" t="s">
        <v>638</v>
      </c>
      <c r="C15" s="183"/>
      <c r="D15" s="175"/>
      <c r="E15" s="176"/>
      <c r="F15" s="173"/>
      <c r="G15" s="200"/>
      <c r="H15" s="200"/>
      <c r="I15" s="200"/>
      <c r="J15" s="201"/>
      <c r="K15" s="202"/>
      <c r="L15" s="202"/>
      <c r="M15" s="202"/>
      <c r="N15" s="202"/>
      <c r="O15" s="177"/>
      <c r="P15" s="177"/>
      <c r="Q15" s="177"/>
      <c r="R15" s="177"/>
      <c r="S15" s="177"/>
      <c r="T15" s="200"/>
      <c r="U15" s="200"/>
      <c r="V15" s="200"/>
      <c r="W15" s="200"/>
      <c r="X15" s="177"/>
      <c r="Y15" s="200"/>
      <c r="Z15" s="200"/>
      <c r="AA15" s="177"/>
      <c r="AB15" s="200"/>
      <c r="AC15" s="200"/>
      <c r="AD15" s="200"/>
      <c r="AE15" s="200"/>
      <c r="AF15" s="200"/>
      <c r="AG15" s="200"/>
      <c r="AH15" s="200"/>
      <c r="AI15" s="200"/>
      <c r="AJ15" s="207"/>
      <c r="AK15" s="207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</row>
    <row r="16" spans="1:77" s="39" customFormat="1" ht="40.200000000000003" customHeight="1">
      <c r="A16" s="196">
        <v>1</v>
      </c>
      <c r="B16" s="115" t="s">
        <v>407</v>
      </c>
      <c r="C16" s="117" t="s">
        <v>408</v>
      </c>
      <c r="D16" s="117" t="s">
        <v>330</v>
      </c>
      <c r="E16" s="194">
        <v>1128135.1000000001</v>
      </c>
      <c r="F16" s="209" t="s">
        <v>641</v>
      </c>
      <c r="G16" s="203">
        <v>445.45</v>
      </c>
      <c r="H16" s="118"/>
      <c r="I16" s="203">
        <v>1965</v>
      </c>
      <c r="J16" s="119" t="s">
        <v>102</v>
      </c>
      <c r="K16" s="116" t="s">
        <v>53</v>
      </c>
      <c r="L16" s="116" t="s">
        <v>113</v>
      </c>
      <c r="M16" s="119" t="s">
        <v>56</v>
      </c>
      <c r="N16" s="119" t="s">
        <v>55</v>
      </c>
      <c r="O16" s="203" t="s">
        <v>409</v>
      </c>
      <c r="P16" s="204" t="s">
        <v>410</v>
      </c>
      <c r="Q16" s="204"/>
      <c r="R16" s="204" t="s">
        <v>111</v>
      </c>
      <c r="S16" s="203" t="s">
        <v>104</v>
      </c>
      <c r="T16" s="116"/>
      <c r="U16" s="116"/>
      <c r="V16" s="119"/>
      <c r="W16" s="119"/>
      <c r="X16" s="203" t="s">
        <v>104</v>
      </c>
      <c r="Y16" s="119"/>
      <c r="Z16" s="119"/>
      <c r="AA16" s="203" t="s">
        <v>336</v>
      </c>
      <c r="AB16" s="119"/>
      <c r="AC16" s="116"/>
      <c r="AD16" s="116"/>
      <c r="AE16" s="119"/>
      <c r="AF16" s="116"/>
      <c r="AG16" s="119"/>
      <c r="AH16" s="116"/>
      <c r="AI16" s="116"/>
      <c r="AJ16" s="117"/>
      <c r="AK16" s="129"/>
      <c r="AL16" s="119" t="s">
        <v>55</v>
      </c>
      <c r="AM16" s="119"/>
      <c r="AN16" s="119"/>
      <c r="AO16" s="119"/>
      <c r="AP16" s="119"/>
      <c r="AQ16" s="117"/>
      <c r="AR16" s="117"/>
      <c r="AS16" s="117"/>
      <c r="AT16" s="119" t="s">
        <v>55</v>
      </c>
      <c r="AU16" s="119" t="s">
        <v>55</v>
      </c>
      <c r="AV16" s="119"/>
      <c r="AW16" s="119"/>
      <c r="AX16" s="119" t="s">
        <v>55</v>
      </c>
      <c r="AY16" s="117"/>
      <c r="AZ16" s="119" t="s">
        <v>55</v>
      </c>
      <c r="BA16" s="119"/>
      <c r="BB16" s="117" t="s">
        <v>53</v>
      </c>
      <c r="BC16" s="117"/>
      <c r="BD16" s="117"/>
      <c r="BE16" s="117"/>
      <c r="BF16" s="117"/>
      <c r="BG16" s="119"/>
      <c r="BH16" s="119"/>
      <c r="BI16" s="119"/>
      <c r="BJ16" s="122"/>
      <c r="BK16" s="119"/>
      <c r="BL16" s="122"/>
      <c r="BM16" s="119" t="s">
        <v>55</v>
      </c>
      <c r="BN16" s="119"/>
      <c r="BO16" s="117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</row>
    <row r="17" spans="1:77" s="39" customFormat="1" ht="66">
      <c r="A17" s="197">
        <v>2</v>
      </c>
      <c r="B17" s="115" t="s">
        <v>411</v>
      </c>
      <c r="C17" s="117" t="s">
        <v>412</v>
      </c>
      <c r="D17" s="117" t="s">
        <v>330</v>
      </c>
      <c r="E17" s="195">
        <f>G17*2500</f>
        <v>1212500</v>
      </c>
      <c r="F17" s="118" t="s">
        <v>642</v>
      </c>
      <c r="G17" s="204">
        <v>485</v>
      </c>
      <c r="H17" s="118"/>
      <c r="I17" s="204">
        <v>1999</v>
      </c>
      <c r="J17" s="119" t="s">
        <v>413</v>
      </c>
      <c r="K17" s="116" t="s">
        <v>53</v>
      </c>
      <c r="L17" s="116" t="s">
        <v>113</v>
      </c>
      <c r="M17" s="119" t="s">
        <v>56</v>
      </c>
      <c r="N17" s="119" t="s">
        <v>56</v>
      </c>
      <c r="O17" s="204" t="s">
        <v>414</v>
      </c>
      <c r="P17" s="204" t="s">
        <v>410</v>
      </c>
      <c r="Q17" s="204"/>
      <c r="R17" s="204" t="s">
        <v>111</v>
      </c>
      <c r="S17" s="204" t="s">
        <v>415</v>
      </c>
      <c r="T17" s="116"/>
      <c r="U17" s="116"/>
      <c r="V17" s="119"/>
      <c r="W17" s="119"/>
      <c r="X17" s="203" t="s">
        <v>104</v>
      </c>
      <c r="Y17" s="119"/>
      <c r="Z17" s="119"/>
      <c r="AA17" s="203" t="s">
        <v>336</v>
      </c>
      <c r="AB17" s="119"/>
      <c r="AC17" s="116"/>
      <c r="AD17" s="116"/>
      <c r="AE17" s="119"/>
      <c r="AF17" s="116"/>
      <c r="AG17" s="119"/>
      <c r="AH17" s="116"/>
      <c r="AI17" s="116"/>
      <c r="AJ17" s="117"/>
      <c r="AK17" s="129"/>
      <c r="AL17" s="119" t="s">
        <v>55</v>
      </c>
      <c r="AM17" s="119"/>
      <c r="AN17" s="119"/>
      <c r="AO17" s="119"/>
      <c r="AP17" s="119"/>
      <c r="AQ17" s="117"/>
      <c r="AR17" s="117"/>
      <c r="AS17" s="117"/>
      <c r="AT17" s="119"/>
      <c r="AU17" s="119"/>
      <c r="AV17" s="119"/>
      <c r="AW17" s="119"/>
      <c r="AX17" s="119"/>
      <c r="AY17" s="117"/>
      <c r="AZ17" s="119" t="s">
        <v>55</v>
      </c>
      <c r="BA17" s="119"/>
      <c r="BB17" s="117" t="s">
        <v>53</v>
      </c>
      <c r="BC17" s="117"/>
      <c r="BD17" s="117"/>
      <c r="BE17" s="117"/>
      <c r="BF17" s="117"/>
      <c r="BG17" s="119"/>
      <c r="BH17" s="119"/>
      <c r="BI17" s="119"/>
      <c r="BJ17" s="122"/>
      <c r="BK17" s="119"/>
      <c r="BL17" s="122"/>
      <c r="BM17" s="119" t="s">
        <v>55</v>
      </c>
      <c r="BN17" s="119"/>
      <c r="BO17" s="117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</row>
    <row r="18" spans="1:77" s="39" customFormat="1" ht="26.4" customHeight="1">
      <c r="A18" s="196">
        <v>3</v>
      </c>
      <c r="B18" s="115" t="s">
        <v>720</v>
      </c>
      <c r="C18" s="117" t="s">
        <v>416</v>
      </c>
      <c r="D18" s="117" t="s">
        <v>330</v>
      </c>
      <c r="E18" s="195">
        <v>1185000</v>
      </c>
      <c r="F18" s="209" t="s">
        <v>641</v>
      </c>
      <c r="G18" s="204">
        <v>223.31</v>
      </c>
      <c r="H18" s="118"/>
      <c r="I18" s="204">
        <v>1957</v>
      </c>
      <c r="J18" s="119" t="s">
        <v>102</v>
      </c>
      <c r="K18" s="116" t="s">
        <v>109</v>
      </c>
      <c r="L18" s="116" t="s">
        <v>113</v>
      </c>
      <c r="M18" s="119" t="s">
        <v>55</v>
      </c>
      <c r="N18" s="119" t="s">
        <v>56</v>
      </c>
      <c r="O18" s="204" t="s">
        <v>409</v>
      </c>
      <c r="P18" s="204" t="s">
        <v>410</v>
      </c>
      <c r="Q18" s="204"/>
      <c r="R18" s="204" t="s">
        <v>334</v>
      </c>
      <c r="S18" s="204" t="s">
        <v>104</v>
      </c>
      <c r="T18" s="116"/>
      <c r="U18" s="116"/>
      <c r="V18" s="119"/>
      <c r="W18" s="119"/>
      <c r="X18" s="203" t="s">
        <v>104</v>
      </c>
      <c r="Y18" s="119"/>
      <c r="Z18" s="119"/>
      <c r="AA18" s="203" t="s">
        <v>336</v>
      </c>
      <c r="AB18" s="119"/>
      <c r="AC18" s="116"/>
      <c r="AD18" s="116"/>
      <c r="AE18" s="119"/>
      <c r="AF18" s="116"/>
      <c r="AG18" s="119"/>
      <c r="AH18" s="116"/>
      <c r="AI18" s="116"/>
      <c r="AJ18" s="117"/>
      <c r="AK18" s="129"/>
      <c r="AL18" s="119" t="s">
        <v>55</v>
      </c>
      <c r="AM18" s="119"/>
      <c r="AN18" s="119"/>
      <c r="AO18" s="119"/>
      <c r="AP18" s="119"/>
      <c r="AQ18" s="117"/>
      <c r="AR18" s="117"/>
      <c r="AS18" s="117"/>
      <c r="AT18" s="119" t="s">
        <v>55</v>
      </c>
      <c r="AU18" s="119" t="s">
        <v>55</v>
      </c>
      <c r="AV18" s="119"/>
      <c r="AW18" s="119"/>
      <c r="AX18" s="119"/>
      <c r="AY18" s="117"/>
      <c r="AZ18" s="119" t="s">
        <v>55</v>
      </c>
      <c r="BA18" s="119"/>
      <c r="BB18" s="117" t="s">
        <v>53</v>
      </c>
      <c r="BC18" s="117"/>
      <c r="BD18" s="117"/>
      <c r="BE18" s="117"/>
      <c r="BF18" s="117"/>
      <c r="BG18" s="119"/>
      <c r="BH18" s="119"/>
      <c r="BI18" s="119"/>
      <c r="BJ18" s="122"/>
      <c r="BK18" s="119"/>
      <c r="BL18" s="122"/>
      <c r="BM18" s="119" t="s">
        <v>55</v>
      </c>
      <c r="BN18" s="119"/>
      <c r="BO18" s="117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</row>
    <row r="19" spans="1:77" s="39" customFormat="1" ht="24" customHeight="1">
      <c r="A19" s="197">
        <v>4</v>
      </c>
      <c r="B19" s="115" t="s">
        <v>417</v>
      </c>
      <c r="C19" s="117" t="s">
        <v>418</v>
      </c>
      <c r="D19" s="117" t="s">
        <v>330</v>
      </c>
      <c r="E19" s="195">
        <f>G19*2500</f>
        <v>232500</v>
      </c>
      <c r="F19" s="118" t="s">
        <v>642</v>
      </c>
      <c r="G19" s="204">
        <v>93</v>
      </c>
      <c r="H19" s="118"/>
      <c r="I19" s="204">
        <v>1970</v>
      </c>
      <c r="J19" s="119" t="s">
        <v>413</v>
      </c>
      <c r="K19" s="116" t="s">
        <v>53</v>
      </c>
      <c r="L19" s="116" t="s">
        <v>113</v>
      </c>
      <c r="M19" s="119" t="s">
        <v>56</v>
      </c>
      <c r="N19" s="119" t="s">
        <v>56</v>
      </c>
      <c r="O19" s="203" t="s">
        <v>409</v>
      </c>
      <c r="P19" s="203"/>
      <c r="Q19" s="203" t="s">
        <v>410</v>
      </c>
      <c r="R19" s="203" t="s">
        <v>419</v>
      </c>
      <c r="S19" s="203" t="s">
        <v>104</v>
      </c>
      <c r="T19" s="116"/>
      <c r="U19" s="116"/>
      <c r="V19" s="119"/>
      <c r="W19" s="119"/>
      <c r="X19" s="203" t="s">
        <v>104</v>
      </c>
      <c r="Y19" s="119"/>
      <c r="Z19" s="119"/>
      <c r="AA19" s="203" t="s">
        <v>336</v>
      </c>
      <c r="AB19" s="119"/>
      <c r="AC19" s="116"/>
      <c r="AD19" s="116"/>
      <c r="AE19" s="119"/>
      <c r="AF19" s="116"/>
      <c r="AG19" s="119"/>
      <c r="AH19" s="116"/>
      <c r="AI19" s="116"/>
      <c r="AJ19" s="117"/>
      <c r="AK19" s="129"/>
      <c r="AL19" s="119" t="s">
        <v>55</v>
      </c>
      <c r="AM19" s="119"/>
      <c r="AN19" s="119"/>
      <c r="AO19" s="119"/>
      <c r="AP19" s="119"/>
      <c r="AQ19" s="117"/>
      <c r="AR19" s="117"/>
      <c r="AS19" s="117"/>
      <c r="AT19" s="119"/>
      <c r="AU19" s="119"/>
      <c r="AV19" s="119"/>
      <c r="AW19" s="119"/>
      <c r="AX19" s="119"/>
      <c r="AY19" s="117"/>
      <c r="AZ19" s="119" t="s">
        <v>55</v>
      </c>
      <c r="BA19" s="119"/>
      <c r="BB19" s="117" t="s">
        <v>53</v>
      </c>
      <c r="BC19" s="117"/>
      <c r="BD19" s="117"/>
      <c r="BE19" s="117"/>
      <c r="BF19" s="117"/>
      <c r="BG19" s="119"/>
      <c r="BH19" s="119"/>
      <c r="BI19" s="119"/>
      <c r="BJ19" s="122"/>
      <c r="BK19" s="119"/>
      <c r="BL19" s="122"/>
      <c r="BM19" s="119" t="s">
        <v>55</v>
      </c>
      <c r="BN19" s="119"/>
      <c r="BO19" s="117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</row>
    <row r="20" spans="1:77" s="39" customFormat="1" ht="30.6" customHeight="1">
      <c r="A20" s="196">
        <v>5</v>
      </c>
      <c r="B20" s="115" t="s">
        <v>420</v>
      </c>
      <c r="C20" s="117" t="s">
        <v>421</v>
      </c>
      <c r="D20" s="117" t="s">
        <v>330</v>
      </c>
      <c r="E20" s="195">
        <f>G20*2500</f>
        <v>201925</v>
      </c>
      <c r="F20" s="118" t="s">
        <v>642</v>
      </c>
      <c r="G20" s="204">
        <v>80.77</v>
      </c>
      <c r="H20" s="118"/>
      <c r="I20" s="204">
        <v>1999</v>
      </c>
      <c r="J20" s="119" t="s">
        <v>413</v>
      </c>
      <c r="K20" s="116" t="s">
        <v>53</v>
      </c>
      <c r="L20" s="116" t="s">
        <v>113</v>
      </c>
      <c r="M20" s="119" t="s">
        <v>56</v>
      </c>
      <c r="N20" s="119" t="s">
        <v>56</v>
      </c>
      <c r="O20" s="204" t="s">
        <v>422</v>
      </c>
      <c r="P20" s="204" t="s">
        <v>410</v>
      </c>
      <c r="Q20" s="204"/>
      <c r="R20" s="204" t="s">
        <v>423</v>
      </c>
      <c r="S20" s="204" t="s">
        <v>104</v>
      </c>
      <c r="T20" s="116"/>
      <c r="U20" s="116"/>
      <c r="V20" s="119"/>
      <c r="W20" s="119"/>
      <c r="X20" s="203" t="s">
        <v>104</v>
      </c>
      <c r="Y20" s="119"/>
      <c r="Z20" s="119"/>
      <c r="AA20" s="203" t="s">
        <v>336</v>
      </c>
      <c r="AB20" s="119"/>
      <c r="AC20" s="116"/>
      <c r="AD20" s="116"/>
      <c r="AE20" s="119"/>
      <c r="AF20" s="116"/>
      <c r="AG20" s="119"/>
      <c r="AH20" s="116"/>
      <c r="AI20" s="116"/>
      <c r="AJ20" s="117"/>
      <c r="AK20" s="129"/>
      <c r="AL20" s="119" t="s">
        <v>55</v>
      </c>
      <c r="AM20" s="119"/>
      <c r="AN20" s="119"/>
      <c r="AO20" s="119"/>
      <c r="AP20" s="119"/>
      <c r="AQ20" s="117"/>
      <c r="AR20" s="117"/>
      <c r="AS20" s="117"/>
      <c r="AT20" s="119" t="s">
        <v>55</v>
      </c>
      <c r="AU20" s="119" t="s">
        <v>55</v>
      </c>
      <c r="AV20" s="119"/>
      <c r="AW20" s="119"/>
      <c r="AX20" s="119"/>
      <c r="AY20" s="117"/>
      <c r="AZ20" s="119" t="s">
        <v>55</v>
      </c>
      <c r="BA20" s="119"/>
      <c r="BB20" s="117" t="s">
        <v>53</v>
      </c>
      <c r="BC20" s="117"/>
      <c r="BD20" s="117"/>
      <c r="BE20" s="117"/>
      <c r="BF20" s="117"/>
      <c r="BG20" s="119"/>
      <c r="BH20" s="119"/>
      <c r="BI20" s="119"/>
      <c r="BJ20" s="122"/>
      <c r="BK20" s="119"/>
      <c r="BL20" s="122"/>
      <c r="BM20" s="119" t="s">
        <v>55</v>
      </c>
      <c r="BN20" s="119"/>
      <c r="BO20" s="117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</row>
    <row r="21" spans="1:77" s="39" customFormat="1" ht="30" customHeight="1">
      <c r="A21" s="197">
        <v>6</v>
      </c>
      <c r="B21" s="123" t="s">
        <v>723</v>
      </c>
      <c r="C21" s="117" t="s">
        <v>424</v>
      </c>
      <c r="D21" s="117" t="s">
        <v>330</v>
      </c>
      <c r="E21" s="195">
        <v>146452.45000000001</v>
      </c>
      <c r="F21" s="209" t="s">
        <v>641</v>
      </c>
      <c r="G21" s="204">
        <v>60</v>
      </c>
      <c r="H21" s="118"/>
      <c r="I21" s="204">
        <v>1986</v>
      </c>
      <c r="J21" s="119"/>
      <c r="K21" s="116"/>
      <c r="L21" s="116"/>
      <c r="M21" s="119" t="s">
        <v>56</v>
      </c>
      <c r="N21" s="119" t="s">
        <v>56</v>
      </c>
      <c r="O21" s="204" t="s">
        <v>409</v>
      </c>
      <c r="P21" s="204"/>
      <c r="Q21" s="204"/>
      <c r="R21" s="204" t="s">
        <v>111</v>
      </c>
      <c r="S21" s="204" t="s">
        <v>104</v>
      </c>
      <c r="T21" s="116"/>
      <c r="U21" s="116"/>
      <c r="V21" s="119"/>
      <c r="W21" s="119"/>
      <c r="X21" s="203" t="s">
        <v>104</v>
      </c>
      <c r="Y21" s="119"/>
      <c r="Z21" s="119"/>
      <c r="AA21" s="203" t="s">
        <v>336</v>
      </c>
      <c r="AB21" s="119"/>
      <c r="AC21" s="116"/>
      <c r="AD21" s="116"/>
      <c r="AE21" s="119"/>
      <c r="AF21" s="116"/>
      <c r="AG21" s="119"/>
      <c r="AH21" s="116"/>
      <c r="AI21" s="116"/>
      <c r="AJ21" s="117"/>
      <c r="AK21" s="129"/>
      <c r="AL21" s="119" t="s">
        <v>55</v>
      </c>
      <c r="AM21" s="119"/>
      <c r="AN21" s="119"/>
      <c r="AO21" s="119"/>
      <c r="AP21" s="119"/>
      <c r="AQ21" s="117"/>
      <c r="AR21" s="117"/>
      <c r="AS21" s="117"/>
      <c r="AT21" s="119" t="s">
        <v>55</v>
      </c>
      <c r="AU21" s="119" t="s">
        <v>55</v>
      </c>
      <c r="AV21" s="119"/>
      <c r="AW21" s="119"/>
      <c r="AX21" s="119"/>
      <c r="AY21" s="117"/>
      <c r="AZ21" s="119" t="s">
        <v>55</v>
      </c>
      <c r="BA21" s="119"/>
      <c r="BB21" s="117" t="s">
        <v>53</v>
      </c>
      <c r="BC21" s="117"/>
      <c r="BD21" s="117"/>
      <c r="BE21" s="117"/>
      <c r="BF21" s="117"/>
      <c r="BG21" s="119"/>
      <c r="BH21" s="119"/>
      <c r="BI21" s="119"/>
      <c r="BJ21" s="122"/>
      <c r="BK21" s="119"/>
      <c r="BL21" s="122"/>
      <c r="BM21" s="119" t="s">
        <v>55</v>
      </c>
      <c r="BN21" s="119"/>
      <c r="BO21" s="117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</row>
    <row r="22" spans="1:77" s="39" customFormat="1" ht="30.6" customHeight="1">
      <c r="A22" s="196">
        <v>7</v>
      </c>
      <c r="B22" s="115" t="s">
        <v>425</v>
      </c>
      <c r="C22" s="117" t="s">
        <v>426</v>
      </c>
      <c r="D22" s="117" t="s">
        <v>330</v>
      </c>
      <c r="E22" s="195">
        <f>G22*2500</f>
        <v>165400</v>
      </c>
      <c r="F22" s="118" t="s">
        <v>642</v>
      </c>
      <c r="G22" s="204">
        <v>66.16</v>
      </c>
      <c r="H22" s="118"/>
      <c r="I22" s="204">
        <v>1993</v>
      </c>
      <c r="J22" s="119" t="s">
        <v>413</v>
      </c>
      <c r="K22" s="116" t="s">
        <v>53</v>
      </c>
      <c r="L22" s="116" t="s">
        <v>113</v>
      </c>
      <c r="M22" s="119" t="s">
        <v>56</v>
      </c>
      <c r="N22" s="119" t="s">
        <v>56</v>
      </c>
      <c r="O22" s="204" t="s">
        <v>427</v>
      </c>
      <c r="P22" s="204" t="s">
        <v>428</v>
      </c>
      <c r="Q22" s="204"/>
      <c r="R22" s="204" t="s">
        <v>423</v>
      </c>
      <c r="S22" s="204" t="s">
        <v>104</v>
      </c>
      <c r="T22" s="116"/>
      <c r="U22" s="116"/>
      <c r="V22" s="119"/>
      <c r="W22" s="119"/>
      <c r="X22" s="203" t="s">
        <v>104</v>
      </c>
      <c r="Y22" s="119"/>
      <c r="Z22" s="119"/>
      <c r="AA22" s="203" t="s">
        <v>336</v>
      </c>
      <c r="AB22" s="119"/>
      <c r="AC22" s="116"/>
      <c r="AD22" s="116"/>
      <c r="AE22" s="119"/>
      <c r="AF22" s="116"/>
      <c r="AG22" s="119"/>
      <c r="AH22" s="116"/>
      <c r="AI22" s="116"/>
      <c r="AJ22" s="117"/>
      <c r="AK22" s="129"/>
      <c r="AL22" s="119" t="s">
        <v>55</v>
      </c>
      <c r="AM22" s="119"/>
      <c r="AN22" s="119"/>
      <c r="AO22" s="119"/>
      <c r="AP22" s="119"/>
      <c r="AQ22" s="117"/>
      <c r="AR22" s="117"/>
      <c r="AS22" s="117"/>
      <c r="AT22" s="119"/>
      <c r="AU22" s="119"/>
      <c r="AV22" s="119"/>
      <c r="AW22" s="119"/>
      <c r="AX22" s="119"/>
      <c r="AY22" s="117"/>
      <c r="AZ22" s="119" t="s">
        <v>55</v>
      </c>
      <c r="BA22" s="119"/>
      <c r="BB22" s="117" t="s">
        <v>53</v>
      </c>
      <c r="BC22" s="117"/>
      <c r="BD22" s="117"/>
      <c r="BE22" s="117"/>
      <c r="BF22" s="117"/>
      <c r="BG22" s="119"/>
      <c r="BH22" s="119"/>
      <c r="BI22" s="119"/>
      <c r="BJ22" s="122"/>
      <c r="BK22" s="119"/>
      <c r="BL22" s="122"/>
      <c r="BM22" s="119" t="s">
        <v>55</v>
      </c>
      <c r="BN22" s="119"/>
      <c r="BO22" s="117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</row>
    <row r="23" spans="1:77" s="39" customFormat="1" ht="39.6">
      <c r="A23" s="197">
        <v>8</v>
      </c>
      <c r="B23" s="115" t="s">
        <v>429</v>
      </c>
      <c r="C23" s="117" t="s">
        <v>430</v>
      </c>
      <c r="D23" s="117" t="s">
        <v>330</v>
      </c>
      <c r="E23" s="195">
        <v>550075.81000000006</v>
      </c>
      <c r="F23" s="209" t="s">
        <v>641</v>
      </c>
      <c r="G23" s="204">
        <v>171.31</v>
      </c>
      <c r="H23" s="118"/>
      <c r="I23" s="204">
        <v>1965</v>
      </c>
      <c r="J23" s="119" t="s">
        <v>102</v>
      </c>
      <c r="K23" s="116" t="s">
        <v>109</v>
      </c>
      <c r="L23" s="116" t="s">
        <v>113</v>
      </c>
      <c r="M23" s="119" t="s">
        <v>56</v>
      </c>
      <c r="N23" s="119" t="s">
        <v>56</v>
      </c>
      <c r="O23" s="204" t="s">
        <v>422</v>
      </c>
      <c r="P23" s="204" t="s">
        <v>431</v>
      </c>
      <c r="Q23" s="204"/>
      <c r="R23" s="204" t="s">
        <v>423</v>
      </c>
      <c r="S23" s="204" t="s">
        <v>104</v>
      </c>
      <c r="T23" s="116"/>
      <c r="U23" s="116"/>
      <c r="V23" s="119"/>
      <c r="W23" s="119"/>
      <c r="X23" s="203" t="s">
        <v>104</v>
      </c>
      <c r="Y23" s="119"/>
      <c r="Z23" s="119"/>
      <c r="AA23" s="203" t="s">
        <v>336</v>
      </c>
      <c r="AB23" s="119"/>
      <c r="AC23" s="116"/>
      <c r="AD23" s="116"/>
      <c r="AE23" s="119"/>
      <c r="AF23" s="116"/>
      <c r="AG23" s="119"/>
      <c r="AH23" s="116"/>
      <c r="AI23" s="116"/>
      <c r="AJ23" s="117"/>
      <c r="AK23" s="129"/>
      <c r="AL23" s="119" t="s">
        <v>55</v>
      </c>
      <c r="AM23" s="119"/>
      <c r="AN23" s="119"/>
      <c r="AO23" s="119"/>
      <c r="AP23" s="119"/>
      <c r="AQ23" s="117"/>
      <c r="AR23" s="117"/>
      <c r="AS23" s="117"/>
      <c r="AT23" s="119" t="s">
        <v>55</v>
      </c>
      <c r="AU23" s="119" t="s">
        <v>55</v>
      </c>
      <c r="AV23" s="119"/>
      <c r="AW23" s="119"/>
      <c r="AX23" s="119"/>
      <c r="AY23" s="117"/>
      <c r="AZ23" s="119" t="s">
        <v>55</v>
      </c>
      <c r="BA23" s="119"/>
      <c r="BB23" s="117" t="s">
        <v>53</v>
      </c>
      <c r="BC23" s="117"/>
      <c r="BD23" s="117"/>
      <c r="BE23" s="117"/>
      <c r="BF23" s="117"/>
      <c r="BG23" s="119"/>
      <c r="BH23" s="119"/>
      <c r="BI23" s="119"/>
      <c r="BJ23" s="122"/>
      <c r="BK23" s="119"/>
      <c r="BL23" s="122"/>
      <c r="BM23" s="119" t="s">
        <v>55</v>
      </c>
      <c r="BN23" s="119"/>
      <c r="BO23" s="117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</row>
    <row r="24" spans="1:77" s="39" customFormat="1" ht="70.8" customHeight="1">
      <c r="A24" s="196">
        <v>9</v>
      </c>
      <c r="B24" s="115" t="s">
        <v>432</v>
      </c>
      <c r="C24" s="117" t="s">
        <v>433</v>
      </c>
      <c r="D24" s="117" t="s">
        <v>330</v>
      </c>
      <c r="E24" s="195">
        <f t="shared" ref="E24:E34" si="0">G24*2500</f>
        <v>920000</v>
      </c>
      <c r="F24" s="118" t="s">
        <v>642</v>
      </c>
      <c r="G24" s="204">
        <v>368</v>
      </c>
      <c r="H24" s="118"/>
      <c r="I24" s="204">
        <v>1982</v>
      </c>
      <c r="J24" s="119" t="s">
        <v>413</v>
      </c>
      <c r="K24" s="116" t="s">
        <v>109</v>
      </c>
      <c r="L24" s="116" t="s">
        <v>113</v>
      </c>
      <c r="M24" s="119" t="s">
        <v>56</v>
      </c>
      <c r="N24" s="119" t="s">
        <v>55</v>
      </c>
      <c r="O24" s="204" t="s">
        <v>434</v>
      </c>
      <c r="P24" s="204" t="s">
        <v>410</v>
      </c>
      <c r="Q24" s="204"/>
      <c r="R24" s="204" t="s">
        <v>111</v>
      </c>
      <c r="S24" s="204" t="s">
        <v>104</v>
      </c>
      <c r="T24" s="116"/>
      <c r="U24" s="116"/>
      <c r="V24" s="119"/>
      <c r="W24" s="119"/>
      <c r="X24" s="203" t="s">
        <v>104</v>
      </c>
      <c r="Y24" s="119"/>
      <c r="Z24" s="119"/>
      <c r="AA24" s="203" t="s">
        <v>336</v>
      </c>
      <c r="AB24" s="119"/>
      <c r="AC24" s="116"/>
      <c r="AD24" s="116"/>
      <c r="AE24" s="119"/>
      <c r="AF24" s="116"/>
      <c r="AG24" s="119"/>
      <c r="AH24" s="116"/>
      <c r="AI24" s="116"/>
      <c r="AJ24" s="117"/>
      <c r="AK24" s="129"/>
      <c r="AL24" s="119" t="s">
        <v>55</v>
      </c>
      <c r="AM24" s="119"/>
      <c r="AN24" s="119"/>
      <c r="AO24" s="119"/>
      <c r="AP24" s="119"/>
      <c r="AQ24" s="117"/>
      <c r="AR24" s="117"/>
      <c r="AS24" s="117"/>
      <c r="AT24" s="119" t="s">
        <v>55</v>
      </c>
      <c r="AU24" s="119" t="s">
        <v>55</v>
      </c>
      <c r="AV24" s="119" t="s">
        <v>106</v>
      </c>
      <c r="AW24" s="119"/>
      <c r="AX24" s="119"/>
      <c r="AY24" s="117"/>
      <c r="AZ24" s="119" t="s">
        <v>55</v>
      </c>
      <c r="BA24" s="119"/>
      <c r="BB24" s="117" t="s">
        <v>53</v>
      </c>
      <c r="BC24" s="117"/>
      <c r="BD24" s="117"/>
      <c r="BE24" s="117"/>
      <c r="BF24" s="117"/>
      <c r="BG24" s="119"/>
      <c r="BH24" s="119"/>
      <c r="BI24" s="119"/>
      <c r="BJ24" s="122"/>
      <c r="BK24" s="119"/>
      <c r="BL24" s="122"/>
      <c r="BM24" s="119" t="s">
        <v>55</v>
      </c>
      <c r="BN24" s="119"/>
      <c r="BO24" s="117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</row>
    <row r="25" spans="1:77" s="39" customFormat="1" ht="39.6">
      <c r="A25" s="197">
        <v>10</v>
      </c>
      <c r="B25" s="115" t="s">
        <v>435</v>
      </c>
      <c r="C25" s="117" t="s">
        <v>436</v>
      </c>
      <c r="D25" s="117" t="s">
        <v>330</v>
      </c>
      <c r="E25" s="195">
        <f t="shared" si="0"/>
        <v>1000000</v>
      </c>
      <c r="F25" s="118" t="s">
        <v>642</v>
      </c>
      <c r="G25" s="204">
        <v>400</v>
      </c>
      <c r="H25" s="118"/>
      <c r="I25" s="204">
        <v>1975</v>
      </c>
      <c r="J25" s="119" t="s">
        <v>413</v>
      </c>
      <c r="K25" s="116" t="s">
        <v>109</v>
      </c>
      <c r="L25" s="116" t="s">
        <v>53</v>
      </c>
      <c r="M25" s="119" t="s">
        <v>56</v>
      </c>
      <c r="N25" s="119" t="s">
        <v>55</v>
      </c>
      <c r="O25" s="203" t="s">
        <v>409</v>
      </c>
      <c r="P25" s="203" t="s">
        <v>437</v>
      </c>
      <c r="Q25" s="203"/>
      <c r="R25" s="204" t="s">
        <v>111</v>
      </c>
      <c r="S25" s="204" t="s">
        <v>104</v>
      </c>
      <c r="T25" s="116"/>
      <c r="U25" s="116"/>
      <c r="V25" s="119"/>
      <c r="W25" s="119"/>
      <c r="X25" s="203" t="s">
        <v>104</v>
      </c>
      <c r="Y25" s="119"/>
      <c r="Z25" s="119"/>
      <c r="AA25" s="203" t="s">
        <v>336</v>
      </c>
      <c r="AB25" s="119"/>
      <c r="AC25" s="116"/>
      <c r="AD25" s="116"/>
      <c r="AE25" s="119"/>
      <c r="AF25" s="116"/>
      <c r="AG25" s="119"/>
      <c r="AH25" s="116"/>
      <c r="AI25" s="116"/>
      <c r="AJ25" s="117"/>
      <c r="AK25" s="129"/>
      <c r="AL25" s="119" t="s">
        <v>55</v>
      </c>
      <c r="AM25" s="119"/>
      <c r="AN25" s="119"/>
      <c r="AO25" s="119"/>
      <c r="AP25" s="119"/>
      <c r="AQ25" s="117"/>
      <c r="AR25" s="117"/>
      <c r="AS25" s="117"/>
      <c r="AT25" s="119" t="s">
        <v>55</v>
      </c>
      <c r="AU25" s="119" t="s">
        <v>55</v>
      </c>
      <c r="AV25" s="119" t="s">
        <v>106</v>
      </c>
      <c r="AW25" s="119"/>
      <c r="AX25" s="119"/>
      <c r="AY25" s="117"/>
      <c r="AZ25" s="119" t="s">
        <v>55</v>
      </c>
      <c r="BA25" s="119"/>
      <c r="BB25" s="117" t="s">
        <v>53</v>
      </c>
      <c r="BC25" s="117"/>
      <c r="BD25" s="117"/>
      <c r="BE25" s="117"/>
      <c r="BF25" s="117"/>
      <c r="BG25" s="119"/>
      <c r="BH25" s="119"/>
      <c r="BI25" s="119"/>
      <c r="BJ25" s="122"/>
      <c r="BK25" s="119"/>
      <c r="BL25" s="122"/>
      <c r="BM25" s="119" t="s">
        <v>55</v>
      </c>
      <c r="BN25" s="119"/>
      <c r="BO25" s="117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</row>
    <row r="26" spans="1:77" s="39" customFormat="1" ht="66">
      <c r="A26" s="196">
        <v>11</v>
      </c>
      <c r="B26" s="115" t="s">
        <v>438</v>
      </c>
      <c r="C26" s="117" t="s">
        <v>439</v>
      </c>
      <c r="D26" s="117" t="s">
        <v>330</v>
      </c>
      <c r="E26" s="195">
        <f t="shared" si="0"/>
        <v>182875</v>
      </c>
      <c r="F26" s="118" t="s">
        <v>642</v>
      </c>
      <c r="G26" s="204">
        <v>73.150000000000006</v>
      </c>
      <c r="H26" s="118"/>
      <c r="I26" s="204">
        <v>1990</v>
      </c>
      <c r="J26" s="119" t="s">
        <v>413</v>
      </c>
      <c r="K26" s="116" t="s">
        <v>53</v>
      </c>
      <c r="L26" s="116" t="s">
        <v>113</v>
      </c>
      <c r="M26" s="119" t="s">
        <v>56</v>
      </c>
      <c r="N26" s="119" t="s">
        <v>56</v>
      </c>
      <c r="O26" s="204" t="s">
        <v>440</v>
      </c>
      <c r="P26" s="204"/>
      <c r="Q26" s="204" t="s">
        <v>441</v>
      </c>
      <c r="R26" s="204" t="s">
        <v>442</v>
      </c>
      <c r="S26" s="204" t="s">
        <v>104</v>
      </c>
      <c r="T26" s="116"/>
      <c r="U26" s="116"/>
      <c r="V26" s="119"/>
      <c r="W26" s="119"/>
      <c r="X26" s="203" t="s">
        <v>104</v>
      </c>
      <c r="Y26" s="119"/>
      <c r="Z26" s="119"/>
      <c r="AA26" s="203" t="s">
        <v>336</v>
      </c>
      <c r="AB26" s="119"/>
      <c r="AC26" s="116"/>
      <c r="AD26" s="116"/>
      <c r="AE26" s="119"/>
      <c r="AF26" s="116"/>
      <c r="AG26" s="119"/>
      <c r="AH26" s="116"/>
      <c r="AI26" s="116"/>
      <c r="AJ26" s="117"/>
      <c r="AK26" s="129"/>
      <c r="AL26" s="119" t="s">
        <v>55</v>
      </c>
      <c r="AM26" s="119"/>
      <c r="AN26" s="119"/>
      <c r="AO26" s="119"/>
      <c r="AP26" s="119"/>
      <c r="AQ26" s="117"/>
      <c r="AR26" s="117"/>
      <c r="AS26" s="117"/>
      <c r="AT26" s="119" t="s">
        <v>55</v>
      </c>
      <c r="AU26" s="119" t="s">
        <v>55</v>
      </c>
      <c r="AV26" s="119"/>
      <c r="AW26" s="119"/>
      <c r="AX26" s="119"/>
      <c r="AY26" s="117"/>
      <c r="AZ26" s="119" t="s">
        <v>55</v>
      </c>
      <c r="BA26" s="119"/>
      <c r="BB26" s="117" t="s">
        <v>53</v>
      </c>
      <c r="BC26" s="117"/>
      <c r="BD26" s="117"/>
      <c r="BE26" s="117"/>
      <c r="BF26" s="117"/>
      <c r="BG26" s="119"/>
      <c r="BH26" s="119"/>
      <c r="BI26" s="119"/>
      <c r="BJ26" s="122"/>
      <c r="BK26" s="119"/>
      <c r="BL26" s="122"/>
      <c r="BM26" s="119" t="s">
        <v>55</v>
      </c>
      <c r="BN26" s="119"/>
      <c r="BO26" s="117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</row>
    <row r="27" spans="1:77" s="39" customFormat="1" ht="28.8" customHeight="1">
      <c r="A27" s="197">
        <v>12</v>
      </c>
      <c r="B27" s="115" t="s">
        <v>443</v>
      </c>
      <c r="C27" s="117" t="s">
        <v>444</v>
      </c>
      <c r="D27" s="117" t="s">
        <v>330</v>
      </c>
      <c r="E27" s="195">
        <f t="shared" si="0"/>
        <v>557500</v>
      </c>
      <c r="F27" s="118" t="s">
        <v>642</v>
      </c>
      <c r="G27" s="204">
        <v>223</v>
      </c>
      <c r="H27" s="118"/>
      <c r="I27" s="204">
        <v>2007</v>
      </c>
      <c r="J27" s="119" t="s">
        <v>413</v>
      </c>
      <c r="K27" s="116" t="s">
        <v>53</v>
      </c>
      <c r="L27" s="116" t="s">
        <v>113</v>
      </c>
      <c r="M27" s="119" t="s">
        <v>56</v>
      </c>
      <c r="N27" s="119" t="s">
        <v>55</v>
      </c>
      <c r="O27" s="204" t="s">
        <v>409</v>
      </c>
      <c r="P27" s="204" t="s">
        <v>410</v>
      </c>
      <c r="Q27" s="204"/>
      <c r="R27" s="204" t="s">
        <v>334</v>
      </c>
      <c r="S27" s="204" t="s">
        <v>104</v>
      </c>
      <c r="T27" s="116"/>
      <c r="U27" s="116"/>
      <c r="V27" s="119"/>
      <c r="W27" s="119"/>
      <c r="X27" s="203" t="s">
        <v>104</v>
      </c>
      <c r="Y27" s="119"/>
      <c r="Z27" s="119"/>
      <c r="AA27" s="203" t="s">
        <v>336</v>
      </c>
      <c r="AB27" s="119"/>
      <c r="AC27" s="116"/>
      <c r="AD27" s="116"/>
      <c r="AE27" s="119"/>
      <c r="AF27" s="116"/>
      <c r="AG27" s="119"/>
      <c r="AH27" s="116"/>
      <c r="AI27" s="116"/>
      <c r="AJ27" s="117"/>
      <c r="AK27" s="129"/>
      <c r="AL27" s="119" t="s">
        <v>55</v>
      </c>
      <c r="AM27" s="119"/>
      <c r="AN27" s="119"/>
      <c r="AO27" s="119"/>
      <c r="AP27" s="119"/>
      <c r="AQ27" s="117"/>
      <c r="AR27" s="117"/>
      <c r="AS27" s="117"/>
      <c r="AT27" s="119"/>
      <c r="AU27" s="119"/>
      <c r="AV27" s="119"/>
      <c r="AW27" s="119"/>
      <c r="AX27" s="119"/>
      <c r="AY27" s="117"/>
      <c r="AZ27" s="119" t="s">
        <v>55</v>
      </c>
      <c r="BA27" s="119"/>
      <c r="BB27" s="117" t="s">
        <v>53</v>
      </c>
      <c r="BC27" s="117"/>
      <c r="BD27" s="117"/>
      <c r="BE27" s="117"/>
      <c r="BF27" s="117"/>
      <c r="BG27" s="119"/>
      <c r="BH27" s="119"/>
      <c r="BI27" s="119"/>
      <c r="BJ27" s="122"/>
      <c r="BK27" s="119"/>
      <c r="BL27" s="122"/>
      <c r="BM27" s="119" t="s">
        <v>55</v>
      </c>
      <c r="BN27" s="119"/>
      <c r="BO27" s="117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</row>
    <row r="28" spans="1:77" s="39" customFormat="1" ht="34.200000000000003" customHeight="1">
      <c r="A28" s="196">
        <v>13</v>
      </c>
      <c r="B28" s="115" t="s">
        <v>445</v>
      </c>
      <c r="C28" s="117" t="s">
        <v>446</v>
      </c>
      <c r="D28" s="117" t="s">
        <v>330</v>
      </c>
      <c r="E28" s="195">
        <f t="shared" si="0"/>
        <v>900000</v>
      </c>
      <c r="F28" s="118" t="s">
        <v>642</v>
      </c>
      <c r="G28" s="204">
        <v>360</v>
      </c>
      <c r="H28" s="118"/>
      <c r="I28" s="204">
        <v>1984</v>
      </c>
      <c r="J28" s="119" t="s">
        <v>413</v>
      </c>
      <c r="K28" s="116" t="s">
        <v>109</v>
      </c>
      <c r="L28" s="116" t="s">
        <v>113</v>
      </c>
      <c r="M28" s="119" t="s">
        <v>56</v>
      </c>
      <c r="N28" s="119" t="s">
        <v>55</v>
      </c>
      <c r="O28" s="204" t="s">
        <v>447</v>
      </c>
      <c r="P28" s="204" t="s">
        <v>410</v>
      </c>
      <c r="Q28" s="204"/>
      <c r="R28" s="204" t="s">
        <v>423</v>
      </c>
      <c r="S28" s="204" t="s">
        <v>104</v>
      </c>
      <c r="T28" s="116"/>
      <c r="U28" s="116"/>
      <c r="V28" s="119"/>
      <c r="W28" s="119"/>
      <c r="X28" s="203" t="s">
        <v>104</v>
      </c>
      <c r="Y28" s="119"/>
      <c r="Z28" s="119"/>
      <c r="AA28" s="203" t="s">
        <v>336</v>
      </c>
      <c r="AB28" s="119"/>
      <c r="AC28" s="116"/>
      <c r="AD28" s="116"/>
      <c r="AE28" s="119"/>
      <c r="AF28" s="116"/>
      <c r="AG28" s="119"/>
      <c r="AH28" s="116"/>
      <c r="AI28" s="116"/>
      <c r="AJ28" s="117"/>
      <c r="AK28" s="129"/>
      <c r="AL28" s="119" t="s">
        <v>55</v>
      </c>
      <c r="AM28" s="119"/>
      <c r="AN28" s="119"/>
      <c r="AO28" s="119"/>
      <c r="AP28" s="119"/>
      <c r="AQ28" s="117"/>
      <c r="AR28" s="117"/>
      <c r="AS28" s="117"/>
      <c r="AT28" s="119"/>
      <c r="AU28" s="119"/>
      <c r="AV28" s="119"/>
      <c r="AW28" s="119"/>
      <c r="AX28" s="119"/>
      <c r="AY28" s="117"/>
      <c r="AZ28" s="119" t="s">
        <v>55</v>
      </c>
      <c r="BA28" s="119"/>
      <c r="BB28" s="117" t="s">
        <v>53</v>
      </c>
      <c r="BC28" s="117"/>
      <c r="BD28" s="117"/>
      <c r="BE28" s="117"/>
      <c r="BF28" s="117"/>
      <c r="BG28" s="119"/>
      <c r="BH28" s="119"/>
      <c r="BI28" s="119"/>
      <c r="BJ28" s="122"/>
      <c r="BK28" s="119"/>
      <c r="BL28" s="122"/>
      <c r="BM28" s="119" t="s">
        <v>55</v>
      </c>
      <c r="BN28" s="119"/>
      <c r="BO28" s="117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</row>
    <row r="29" spans="1:77" s="39" customFormat="1" ht="37.200000000000003" customHeight="1">
      <c r="A29" s="197">
        <v>14</v>
      </c>
      <c r="B29" s="115" t="s">
        <v>448</v>
      </c>
      <c r="C29" s="117" t="s">
        <v>449</v>
      </c>
      <c r="D29" s="117" t="s">
        <v>330</v>
      </c>
      <c r="E29" s="195">
        <f t="shared" si="0"/>
        <v>209500</v>
      </c>
      <c r="F29" s="118" t="s">
        <v>642</v>
      </c>
      <c r="G29" s="204">
        <v>83.8</v>
      </c>
      <c r="H29" s="118"/>
      <c r="I29" s="204">
        <v>2000</v>
      </c>
      <c r="J29" s="119" t="s">
        <v>413</v>
      </c>
      <c r="K29" s="116" t="s">
        <v>53</v>
      </c>
      <c r="L29" s="116" t="s">
        <v>113</v>
      </c>
      <c r="M29" s="119" t="s">
        <v>56</v>
      </c>
      <c r="N29" s="119" t="s">
        <v>56</v>
      </c>
      <c r="O29" s="204" t="s">
        <v>450</v>
      </c>
      <c r="P29" s="204"/>
      <c r="Q29" s="204" t="s">
        <v>410</v>
      </c>
      <c r="R29" s="204" t="s">
        <v>419</v>
      </c>
      <c r="S29" s="204" t="s">
        <v>104</v>
      </c>
      <c r="T29" s="116"/>
      <c r="U29" s="116"/>
      <c r="V29" s="119"/>
      <c r="W29" s="119"/>
      <c r="X29" s="203" t="s">
        <v>104</v>
      </c>
      <c r="Y29" s="119"/>
      <c r="Z29" s="119"/>
      <c r="AA29" s="203" t="s">
        <v>336</v>
      </c>
      <c r="AB29" s="119"/>
      <c r="AC29" s="116"/>
      <c r="AD29" s="116"/>
      <c r="AE29" s="119"/>
      <c r="AF29" s="116"/>
      <c r="AG29" s="119"/>
      <c r="AH29" s="116"/>
      <c r="AI29" s="116"/>
      <c r="AJ29" s="117"/>
      <c r="AK29" s="129"/>
      <c r="AL29" s="119" t="s">
        <v>55</v>
      </c>
      <c r="AM29" s="119"/>
      <c r="AN29" s="119"/>
      <c r="AO29" s="119"/>
      <c r="AP29" s="119"/>
      <c r="AQ29" s="117"/>
      <c r="AR29" s="117"/>
      <c r="AS29" s="117"/>
      <c r="AT29" s="119"/>
      <c r="AU29" s="119"/>
      <c r="AV29" s="119"/>
      <c r="AW29" s="119"/>
      <c r="AX29" s="119"/>
      <c r="AY29" s="117"/>
      <c r="AZ29" s="119" t="s">
        <v>55</v>
      </c>
      <c r="BA29" s="119"/>
      <c r="BB29" s="117" t="s">
        <v>53</v>
      </c>
      <c r="BC29" s="117"/>
      <c r="BD29" s="117"/>
      <c r="BE29" s="117"/>
      <c r="BF29" s="117"/>
      <c r="BG29" s="119"/>
      <c r="BH29" s="119"/>
      <c r="BI29" s="119"/>
      <c r="BJ29" s="122"/>
      <c r="BK29" s="119"/>
      <c r="BL29" s="122"/>
      <c r="BM29" s="119" t="s">
        <v>55</v>
      </c>
      <c r="BN29" s="119"/>
      <c r="BO29" s="117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</row>
    <row r="30" spans="1:77" s="39" customFormat="1" ht="98.4" customHeight="1">
      <c r="A30" s="196">
        <v>15</v>
      </c>
      <c r="B30" s="115" t="s">
        <v>451</v>
      </c>
      <c r="C30" s="117" t="s">
        <v>452</v>
      </c>
      <c r="D30" s="117" t="s">
        <v>330</v>
      </c>
      <c r="E30" s="195">
        <f t="shared" si="0"/>
        <v>1000000</v>
      </c>
      <c r="F30" s="118" t="s">
        <v>642</v>
      </c>
      <c r="G30" s="204">
        <v>400</v>
      </c>
      <c r="H30" s="118"/>
      <c r="I30" s="204">
        <v>1974</v>
      </c>
      <c r="J30" s="119" t="s">
        <v>413</v>
      </c>
      <c r="K30" s="116" t="s">
        <v>109</v>
      </c>
      <c r="L30" s="116" t="s">
        <v>113</v>
      </c>
      <c r="M30" s="119" t="s">
        <v>56</v>
      </c>
      <c r="N30" s="119" t="s">
        <v>55</v>
      </c>
      <c r="O30" s="204" t="s">
        <v>453</v>
      </c>
      <c r="P30" s="204" t="s">
        <v>428</v>
      </c>
      <c r="Q30" s="204"/>
      <c r="R30" s="204" t="s">
        <v>111</v>
      </c>
      <c r="S30" s="204" t="s">
        <v>104</v>
      </c>
      <c r="T30" s="116"/>
      <c r="U30" s="116"/>
      <c r="V30" s="119"/>
      <c r="W30" s="119"/>
      <c r="X30" s="203" t="s">
        <v>104</v>
      </c>
      <c r="Y30" s="119"/>
      <c r="Z30" s="119"/>
      <c r="AA30" s="203" t="s">
        <v>336</v>
      </c>
      <c r="AB30" s="119"/>
      <c r="AC30" s="116"/>
      <c r="AD30" s="116"/>
      <c r="AE30" s="119"/>
      <c r="AF30" s="116"/>
      <c r="AG30" s="119"/>
      <c r="AH30" s="116"/>
      <c r="AI30" s="116"/>
      <c r="AJ30" s="117"/>
      <c r="AK30" s="129"/>
      <c r="AL30" s="119" t="s">
        <v>55</v>
      </c>
      <c r="AM30" s="119"/>
      <c r="AN30" s="119"/>
      <c r="AO30" s="119"/>
      <c r="AP30" s="119"/>
      <c r="AQ30" s="117"/>
      <c r="AR30" s="117"/>
      <c r="AS30" s="117"/>
      <c r="AT30" s="119" t="s">
        <v>55</v>
      </c>
      <c r="AU30" s="119" t="s">
        <v>55</v>
      </c>
      <c r="AV30" s="119"/>
      <c r="AW30" s="119"/>
      <c r="AX30" s="119"/>
      <c r="AY30" s="117"/>
      <c r="AZ30" s="119" t="s">
        <v>55</v>
      </c>
      <c r="BA30" s="119"/>
      <c r="BB30" s="117" t="s">
        <v>53</v>
      </c>
      <c r="BC30" s="117"/>
      <c r="BD30" s="117"/>
      <c r="BE30" s="117"/>
      <c r="BF30" s="117"/>
      <c r="BG30" s="119"/>
      <c r="BH30" s="119"/>
      <c r="BI30" s="119"/>
      <c r="BJ30" s="122"/>
      <c r="BK30" s="119"/>
      <c r="BL30" s="122"/>
      <c r="BM30" s="119" t="s">
        <v>55</v>
      </c>
      <c r="BN30" s="119"/>
      <c r="BO30" s="117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</row>
    <row r="31" spans="1:77" s="39" customFormat="1" ht="64.8" customHeight="1">
      <c r="A31" s="197">
        <v>16</v>
      </c>
      <c r="B31" s="115" t="s">
        <v>454</v>
      </c>
      <c r="C31" s="117" t="s">
        <v>455</v>
      </c>
      <c r="D31" s="117" t="s">
        <v>330</v>
      </c>
      <c r="E31" s="195">
        <f t="shared" si="0"/>
        <v>222000</v>
      </c>
      <c r="F31" s="118" t="s">
        <v>642</v>
      </c>
      <c r="G31" s="204">
        <v>88.8</v>
      </c>
      <c r="H31" s="118"/>
      <c r="I31" s="204">
        <v>1982</v>
      </c>
      <c r="J31" s="119" t="s">
        <v>413</v>
      </c>
      <c r="K31" s="116" t="s">
        <v>53</v>
      </c>
      <c r="L31" s="116" t="s">
        <v>113</v>
      </c>
      <c r="M31" s="119" t="s">
        <v>56</v>
      </c>
      <c r="N31" s="119" t="s">
        <v>56</v>
      </c>
      <c r="O31" s="204" t="s">
        <v>456</v>
      </c>
      <c r="P31" s="204" t="s">
        <v>410</v>
      </c>
      <c r="Q31" s="204"/>
      <c r="R31" s="204" t="s">
        <v>334</v>
      </c>
      <c r="S31" s="204" t="s">
        <v>104</v>
      </c>
      <c r="T31" s="116"/>
      <c r="U31" s="116"/>
      <c r="V31" s="119"/>
      <c r="W31" s="119"/>
      <c r="X31" s="203" t="s">
        <v>104</v>
      </c>
      <c r="Y31" s="119"/>
      <c r="Z31" s="119"/>
      <c r="AA31" s="203" t="s">
        <v>336</v>
      </c>
      <c r="AB31" s="119"/>
      <c r="AC31" s="116"/>
      <c r="AD31" s="116"/>
      <c r="AE31" s="119"/>
      <c r="AF31" s="116"/>
      <c r="AG31" s="119"/>
      <c r="AH31" s="116"/>
      <c r="AI31" s="116"/>
      <c r="AJ31" s="117"/>
      <c r="AK31" s="129"/>
      <c r="AL31" s="119" t="s">
        <v>55</v>
      </c>
      <c r="AM31" s="119"/>
      <c r="AN31" s="119"/>
      <c r="AO31" s="119"/>
      <c r="AP31" s="119"/>
      <c r="AQ31" s="117"/>
      <c r="AR31" s="117"/>
      <c r="AS31" s="117"/>
      <c r="AT31" s="119"/>
      <c r="AU31" s="119"/>
      <c r="AV31" s="119"/>
      <c r="AW31" s="119"/>
      <c r="AX31" s="119"/>
      <c r="AY31" s="117"/>
      <c r="AZ31" s="119" t="s">
        <v>55</v>
      </c>
      <c r="BA31" s="119"/>
      <c r="BB31" s="117" t="s">
        <v>53</v>
      </c>
      <c r="BC31" s="117"/>
      <c r="BD31" s="117"/>
      <c r="BE31" s="117"/>
      <c r="BF31" s="117"/>
      <c r="BG31" s="119"/>
      <c r="BH31" s="119"/>
      <c r="BI31" s="119"/>
      <c r="BJ31" s="122"/>
      <c r="BK31" s="119"/>
      <c r="BL31" s="122"/>
      <c r="BM31" s="119" t="s">
        <v>55</v>
      </c>
      <c r="BN31" s="119"/>
      <c r="BO31" s="117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</row>
    <row r="32" spans="1:77" s="39" customFormat="1" ht="52.8">
      <c r="A32" s="196">
        <v>17</v>
      </c>
      <c r="B32" s="115" t="s">
        <v>457</v>
      </c>
      <c r="C32" s="117" t="s">
        <v>458</v>
      </c>
      <c r="D32" s="117" t="s">
        <v>330</v>
      </c>
      <c r="E32" s="195">
        <f t="shared" si="0"/>
        <v>225000</v>
      </c>
      <c r="F32" s="118" t="s">
        <v>642</v>
      </c>
      <c r="G32" s="204">
        <v>90</v>
      </c>
      <c r="H32" s="118"/>
      <c r="I32" s="204">
        <v>1970</v>
      </c>
      <c r="J32" s="119" t="s">
        <v>413</v>
      </c>
      <c r="K32" s="116" t="s">
        <v>53</v>
      </c>
      <c r="L32" s="116" t="s">
        <v>113</v>
      </c>
      <c r="M32" s="119" t="s">
        <v>56</v>
      </c>
      <c r="N32" s="119" t="s">
        <v>56</v>
      </c>
      <c r="O32" s="204" t="s">
        <v>409</v>
      </c>
      <c r="P32" s="204" t="s">
        <v>459</v>
      </c>
      <c r="Q32" s="204"/>
      <c r="R32" s="204" t="s">
        <v>334</v>
      </c>
      <c r="S32" s="204" t="s">
        <v>104</v>
      </c>
      <c r="T32" s="116"/>
      <c r="U32" s="116"/>
      <c r="V32" s="119"/>
      <c r="W32" s="119"/>
      <c r="X32" s="203" t="s">
        <v>104</v>
      </c>
      <c r="Y32" s="119"/>
      <c r="Z32" s="119"/>
      <c r="AA32" s="203" t="s">
        <v>336</v>
      </c>
      <c r="AB32" s="119"/>
      <c r="AC32" s="116"/>
      <c r="AD32" s="116"/>
      <c r="AE32" s="119"/>
      <c r="AF32" s="116"/>
      <c r="AG32" s="119"/>
      <c r="AH32" s="116"/>
      <c r="AI32" s="116"/>
      <c r="AJ32" s="117"/>
      <c r="AK32" s="129"/>
      <c r="AL32" s="119" t="s">
        <v>55</v>
      </c>
      <c r="AM32" s="119"/>
      <c r="AN32" s="119"/>
      <c r="AO32" s="119"/>
      <c r="AP32" s="119"/>
      <c r="AQ32" s="117"/>
      <c r="AR32" s="117"/>
      <c r="AS32" s="117"/>
      <c r="AT32" s="119"/>
      <c r="AU32" s="119"/>
      <c r="AV32" s="119"/>
      <c r="AW32" s="119"/>
      <c r="AX32" s="119"/>
      <c r="AY32" s="117"/>
      <c r="AZ32" s="119" t="s">
        <v>55</v>
      </c>
      <c r="BA32" s="119"/>
      <c r="BB32" s="117" t="s">
        <v>53</v>
      </c>
      <c r="BC32" s="117"/>
      <c r="BD32" s="117"/>
      <c r="BE32" s="117"/>
      <c r="BF32" s="117"/>
      <c r="BG32" s="119"/>
      <c r="BH32" s="119"/>
      <c r="BI32" s="119"/>
      <c r="BJ32" s="122"/>
      <c r="BK32" s="119"/>
      <c r="BL32" s="122"/>
      <c r="BM32" s="119" t="s">
        <v>55</v>
      </c>
      <c r="BN32" s="119"/>
      <c r="BO32" s="117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</row>
    <row r="33" spans="1:77" s="39" customFormat="1" ht="80.400000000000006" customHeight="1">
      <c r="A33" s="197">
        <v>18</v>
      </c>
      <c r="B33" s="115" t="s">
        <v>460</v>
      </c>
      <c r="C33" s="117" t="s">
        <v>461</v>
      </c>
      <c r="D33" s="117" t="s">
        <v>330</v>
      </c>
      <c r="E33" s="195">
        <f t="shared" si="0"/>
        <v>250000</v>
      </c>
      <c r="F33" s="118" t="s">
        <v>642</v>
      </c>
      <c r="G33" s="204">
        <v>100</v>
      </c>
      <c r="H33" s="118"/>
      <c r="I33" s="204">
        <v>1974</v>
      </c>
      <c r="J33" s="119" t="s">
        <v>413</v>
      </c>
      <c r="K33" s="116" t="s">
        <v>53</v>
      </c>
      <c r="L33" s="116" t="s">
        <v>113</v>
      </c>
      <c r="M33" s="119" t="s">
        <v>56</v>
      </c>
      <c r="N33" s="119" t="s">
        <v>56</v>
      </c>
      <c r="O33" s="204" t="s">
        <v>462</v>
      </c>
      <c r="P33" s="204"/>
      <c r="Q33" s="204" t="s">
        <v>410</v>
      </c>
      <c r="R33" s="204" t="s">
        <v>419</v>
      </c>
      <c r="S33" s="204" t="s">
        <v>104</v>
      </c>
      <c r="T33" s="116"/>
      <c r="U33" s="116"/>
      <c r="V33" s="119"/>
      <c r="W33" s="119"/>
      <c r="X33" s="203" t="s">
        <v>104</v>
      </c>
      <c r="Y33" s="119"/>
      <c r="Z33" s="119"/>
      <c r="AA33" s="203" t="s">
        <v>336</v>
      </c>
      <c r="AB33" s="119"/>
      <c r="AC33" s="116"/>
      <c r="AD33" s="116"/>
      <c r="AE33" s="119"/>
      <c r="AF33" s="116"/>
      <c r="AG33" s="119"/>
      <c r="AH33" s="116"/>
      <c r="AI33" s="116"/>
      <c r="AJ33" s="117"/>
      <c r="AK33" s="129"/>
      <c r="AL33" s="119" t="s">
        <v>55</v>
      </c>
      <c r="AM33" s="119"/>
      <c r="AN33" s="119"/>
      <c r="AO33" s="119"/>
      <c r="AP33" s="119"/>
      <c r="AQ33" s="117"/>
      <c r="AR33" s="117"/>
      <c r="AS33" s="117"/>
      <c r="AT33" s="119" t="s">
        <v>55</v>
      </c>
      <c r="AU33" s="119" t="s">
        <v>55</v>
      </c>
      <c r="AV33" s="119"/>
      <c r="AW33" s="119"/>
      <c r="AX33" s="119"/>
      <c r="AY33" s="117"/>
      <c r="AZ33" s="119" t="s">
        <v>55</v>
      </c>
      <c r="BA33" s="119"/>
      <c r="BB33" s="117" t="s">
        <v>53</v>
      </c>
      <c r="BC33" s="117"/>
      <c r="BD33" s="117"/>
      <c r="BE33" s="117"/>
      <c r="BF33" s="117"/>
      <c r="BG33" s="119"/>
      <c r="BH33" s="119"/>
      <c r="BI33" s="119"/>
      <c r="BJ33" s="122"/>
      <c r="BK33" s="119"/>
      <c r="BL33" s="122"/>
      <c r="BM33" s="119" t="s">
        <v>55</v>
      </c>
      <c r="BN33" s="119"/>
      <c r="BO33" s="117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</row>
    <row r="34" spans="1:77" s="39" customFormat="1" ht="34.200000000000003" customHeight="1">
      <c r="A34" s="196">
        <v>19</v>
      </c>
      <c r="B34" s="115" t="s">
        <v>463</v>
      </c>
      <c r="C34" s="117" t="s">
        <v>464</v>
      </c>
      <c r="D34" s="117" t="s">
        <v>330</v>
      </c>
      <c r="E34" s="195">
        <f t="shared" si="0"/>
        <v>336599.99999999994</v>
      </c>
      <c r="F34" s="118" t="s">
        <v>642</v>
      </c>
      <c r="G34" s="204">
        <v>134.63999999999999</v>
      </c>
      <c r="H34" s="118"/>
      <c r="I34" s="204">
        <v>1998</v>
      </c>
      <c r="J34" s="119" t="s">
        <v>413</v>
      </c>
      <c r="K34" s="116" t="s">
        <v>109</v>
      </c>
      <c r="L34" s="116" t="s">
        <v>113</v>
      </c>
      <c r="M34" s="119" t="s">
        <v>56</v>
      </c>
      <c r="N34" s="119" t="s">
        <v>56</v>
      </c>
      <c r="O34" s="204" t="s">
        <v>409</v>
      </c>
      <c r="P34" s="204" t="s">
        <v>428</v>
      </c>
      <c r="Q34" s="204"/>
      <c r="R34" s="204" t="s">
        <v>111</v>
      </c>
      <c r="S34" s="204" t="s">
        <v>104</v>
      </c>
      <c r="T34" s="116"/>
      <c r="U34" s="116"/>
      <c r="V34" s="119"/>
      <c r="W34" s="119"/>
      <c r="X34" s="203" t="s">
        <v>104</v>
      </c>
      <c r="Y34" s="119"/>
      <c r="Z34" s="119"/>
      <c r="AA34" s="203" t="s">
        <v>336</v>
      </c>
      <c r="AB34" s="119"/>
      <c r="AC34" s="116"/>
      <c r="AD34" s="116"/>
      <c r="AE34" s="119"/>
      <c r="AF34" s="116"/>
      <c r="AG34" s="119"/>
      <c r="AH34" s="116"/>
      <c r="AI34" s="116"/>
      <c r="AJ34" s="117"/>
      <c r="AK34" s="129"/>
      <c r="AL34" s="119" t="s">
        <v>55</v>
      </c>
      <c r="AM34" s="119"/>
      <c r="AN34" s="119"/>
      <c r="AO34" s="119"/>
      <c r="AP34" s="119"/>
      <c r="AQ34" s="117"/>
      <c r="AR34" s="117"/>
      <c r="AS34" s="117"/>
      <c r="AT34" s="119" t="s">
        <v>55</v>
      </c>
      <c r="AU34" s="119" t="s">
        <v>55</v>
      </c>
      <c r="AV34" s="119"/>
      <c r="AW34" s="119"/>
      <c r="AX34" s="119"/>
      <c r="AY34" s="117"/>
      <c r="AZ34" s="119" t="s">
        <v>55</v>
      </c>
      <c r="BA34" s="119"/>
      <c r="BB34" s="117" t="s">
        <v>53</v>
      </c>
      <c r="BC34" s="117"/>
      <c r="BD34" s="117"/>
      <c r="BE34" s="117"/>
      <c r="BF34" s="117"/>
      <c r="BG34" s="119"/>
      <c r="BH34" s="119"/>
      <c r="BI34" s="119"/>
      <c r="BJ34" s="122"/>
      <c r="BK34" s="119"/>
      <c r="BL34" s="122"/>
      <c r="BM34" s="119" t="s">
        <v>55</v>
      </c>
      <c r="BN34" s="119"/>
      <c r="BO34" s="117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</row>
    <row r="35" spans="1:77" s="39" customFormat="1" ht="87.6" customHeight="1">
      <c r="A35" s="197">
        <v>20</v>
      </c>
      <c r="B35" s="115" t="s">
        <v>722</v>
      </c>
      <c r="C35" s="117" t="s">
        <v>465</v>
      </c>
      <c r="D35" s="117" t="s">
        <v>330</v>
      </c>
      <c r="E35" s="195">
        <v>447650.63</v>
      </c>
      <c r="F35" s="386" t="s">
        <v>641</v>
      </c>
      <c r="G35" s="204">
        <v>120</v>
      </c>
      <c r="H35" s="118"/>
      <c r="I35" s="204">
        <v>1969</v>
      </c>
      <c r="J35" s="119" t="s">
        <v>413</v>
      </c>
      <c r="K35" s="116" t="s">
        <v>109</v>
      </c>
      <c r="L35" s="116" t="s">
        <v>113</v>
      </c>
      <c r="M35" s="119" t="s">
        <v>56</v>
      </c>
      <c r="N35" s="119" t="s">
        <v>55</v>
      </c>
      <c r="O35" s="204" t="s">
        <v>466</v>
      </c>
      <c r="P35" s="204" t="s">
        <v>467</v>
      </c>
      <c r="Q35" s="204"/>
      <c r="R35" s="204" t="s">
        <v>423</v>
      </c>
      <c r="S35" s="204" t="s">
        <v>104</v>
      </c>
      <c r="T35" s="116"/>
      <c r="U35" s="116"/>
      <c r="V35" s="119"/>
      <c r="W35" s="119"/>
      <c r="X35" s="203" t="s">
        <v>104</v>
      </c>
      <c r="Y35" s="119"/>
      <c r="Z35" s="119"/>
      <c r="AA35" s="203" t="s">
        <v>336</v>
      </c>
      <c r="AB35" s="119"/>
      <c r="AC35" s="116"/>
      <c r="AD35" s="116"/>
      <c r="AE35" s="119"/>
      <c r="AF35" s="116"/>
      <c r="AG35" s="119"/>
      <c r="AH35" s="116"/>
      <c r="AI35" s="116"/>
      <c r="AJ35" s="117"/>
      <c r="AK35" s="129"/>
      <c r="AL35" s="119" t="s">
        <v>55</v>
      </c>
      <c r="AM35" s="119"/>
      <c r="AN35" s="119"/>
      <c r="AO35" s="119"/>
      <c r="AP35" s="119"/>
      <c r="AQ35" s="117"/>
      <c r="AR35" s="117"/>
      <c r="AS35" s="117"/>
      <c r="AT35" s="119"/>
      <c r="AU35" s="119"/>
      <c r="AV35" s="119"/>
      <c r="AW35" s="119"/>
      <c r="AX35" s="119"/>
      <c r="AY35" s="117"/>
      <c r="AZ35" s="119" t="s">
        <v>55</v>
      </c>
      <c r="BA35" s="119"/>
      <c r="BB35" s="117" t="s">
        <v>53</v>
      </c>
      <c r="BC35" s="117"/>
      <c r="BD35" s="117"/>
      <c r="BE35" s="117"/>
      <c r="BF35" s="117"/>
      <c r="BG35" s="119"/>
      <c r="BH35" s="119"/>
      <c r="BI35" s="119"/>
      <c r="BJ35" s="122"/>
      <c r="BK35" s="119"/>
      <c r="BL35" s="122"/>
      <c r="BM35" s="119" t="s">
        <v>55</v>
      </c>
      <c r="BN35" s="119"/>
      <c r="BO35" s="117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</row>
    <row r="36" spans="1:77" s="39" customFormat="1" ht="39.6">
      <c r="A36" s="196">
        <v>21</v>
      </c>
      <c r="B36" s="115" t="s">
        <v>468</v>
      </c>
      <c r="C36" s="117" t="s">
        <v>469</v>
      </c>
      <c r="D36" s="117" t="s">
        <v>330</v>
      </c>
      <c r="E36" s="195">
        <f>G36*2500</f>
        <v>300000</v>
      </c>
      <c r="F36" s="118" t="s">
        <v>642</v>
      </c>
      <c r="G36" s="204">
        <v>120</v>
      </c>
      <c r="H36" s="118"/>
      <c r="I36" s="204">
        <v>1970</v>
      </c>
      <c r="J36" s="119" t="s">
        <v>413</v>
      </c>
      <c r="K36" s="116" t="s">
        <v>53</v>
      </c>
      <c r="L36" s="116" t="s">
        <v>113</v>
      </c>
      <c r="M36" s="119" t="s">
        <v>56</v>
      </c>
      <c r="N36" s="119" t="s">
        <v>56</v>
      </c>
      <c r="O36" s="204" t="s">
        <v>470</v>
      </c>
      <c r="P36" s="204" t="s">
        <v>410</v>
      </c>
      <c r="Q36" s="204"/>
      <c r="R36" s="204" t="s">
        <v>334</v>
      </c>
      <c r="S36" s="204" t="s">
        <v>104</v>
      </c>
      <c r="T36" s="116"/>
      <c r="U36" s="116"/>
      <c r="V36" s="119"/>
      <c r="W36" s="119"/>
      <c r="X36" s="203" t="s">
        <v>104</v>
      </c>
      <c r="Y36" s="119"/>
      <c r="Z36" s="119"/>
      <c r="AA36" s="203" t="s">
        <v>336</v>
      </c>
      <c r="AB36" s="119"/>
      <c r="AC36" s="116"/>
      <c r="AD36" s="116"/>
      <c r="AE36" s="119"/>
      <c r="AF36" s="116"/>
      <c r="AG36" s="119"/>
      <c r="AH36" s="116"/>
      <c r="AI36" s="116"/>
      <c r="AJ36" s="117"/>
      <c r="AK36" s="129"/>
      <c r="AL36" s="119" t="s">
        <v>55</v>
      </c>
      <c r="AM36" s="119"/>
      <c r="AN36" s="119"/>
      <c r="AO36" s="119"/>
      <c r="AP36" s="119"/>
      <c r="AQ36" s="117"/>
      <c r="AR36" s="117"/>
      <c r="AS36" s="117"/>
      <c r="AT36" s="119" t="s">
        <v>55</v>
      </c>
      <c r="AU36" s="119" t="s">
        <v>55</v>
      </c>
      <c r="AV36" s="119"/>
      <c r="AW36" s="119"/>
      <c r="AX36" s="119"/>
      <c r="AY36" s="117"/>
      <c r="AZ36" s="119" t="s">
        <v>55</v>
      </c>
      <c r="BA36" s="119"/>
      <c r="BB36" s="117" t="s">
        <v>53</v>
      </c>
      <c r="BC36" s="117"/>
      <c r="BD36" s="117"/>
      <c r="BE36" s="117"/>
      <c r="BF36" s="117"/>
      <c r="BG36" s="119"/>
      <c r="BH36" s="119"/>
      <c r="BI36" s="119"/>
      <c r="BJ36" s="122"/>
      <c r="BK36" s="119"/>
      <c r="BL36" s="122"/>
      <c r="BM36" s="119" t="s">
        <v>55</v>
      </c>
      <c r="BN36" s="119"/>
      <c r="BO36" s="117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</row>
    <row r="37" spans="1:77" s="39" customFormat="1" ht="94.8" customHeight="1">
      <c r="A37" s="197">
        <v>22</v>
      </c>
      <c r="B37" s="123" t="s">
        <v>721</v>
      </c>
      <c r="C37" s="124" t="s">
        <v>471</v>
      </c>
      <c r="D37" s="124" t="s">
        <v>330</v>
      </c>
      <c r="E37" s="195">
        <v>70000</v>
      </c>
      <c r="F37" s="209" t="s">
        <v>641</v>
      </c>
      <c r="G37" s="204">
        <v>59.38</v>
      </c>
      <c r="H37" s="118"/>
      <c r="I37" s="204">
        <v>2013</v>
      </c>
      <c r="J37" s="119"/>
      <c r="K37" s="116"/>
      <c r="L37" s="116"/>
      <c r="M37" s="119" t="s">
        <v>56</v>
      </c>
      <c r="N37" s="119" t="s">
        <v>56</v>
      </c>
      <c r="O37" s="204" t="s">
        <v>472</v>
      </c>
      <c r="P37" s="204" t="s">
        <v>473</v>
      </c>
      <c r="Q37" s="204"/>
      <c r="R37" s="204" t="s">
        <v>474</v>
      </c>
      <c r="S37" s="204" t="s">
        <v>104</v>
      </c>
      <c r="T37" s="116"/>
      <c r="U37" s="116"/>
      <c r="V37" s="119"/>
      <c r="W37" s="119"/>
      <c r="X37" s="203" t="s">
        <v>104</v>
      </c>
      <c r="Y37" s="119"/>
      <c r="Z37" s="119"/>
      <c r="AA37" s="203" t="s">
        <v>336</v>
      </c>
      <c r="AB37" s="119"/>
      <c r="AC37" s="116"/>
      <c r="AD37" s="116"/>
      <c r="AE37" s="119"/>
      <c r="AF37" s="116"/>
      <c r="AG37" s="119"/>
      <c r="AH37" s="116"/>
      <c r="AI37" s="116"/>
      <c r="AJ37" s="117"/>
      <c r="AK37" s="129"/>
      <c r="AL37" s="119" t="s">
        <v>55</v>
      </c>
      <c r="AM37" s="119"/>
      <c r="AN37" s="119"/>
      <c r="AO37" s="119"/>
      <c r="AP37" s="119"/>
      <c r="AQ37" s="117"/>
      <c r="AR37" s="117"/>
      <c r="AS37" s="117"/>
      <c r="AT37" s="119" t="s">
        <v>55</v>
      </c>
      <c r="AU37" s="119" t="s">
        <v>55</v>
      </c>
      <c r="AV37" s="119"/>
      <c r="AW37" s="119"/>
      <c r="AX37" s="119"/>
      <c r="AY37" s="117"/>
      <c r="AZ37" s="119" t="s">
        <v>55</v>
      </c>
      <c r="BA37" s="119"/>
      <c r="BB37" s="117" t="s">
        <v>53</v>
      </c>
      <c r="BC37" s="117"/>
      <c r="BD37" s="117" t="s">
        <v>336</v>
      </c>
      <c r="BE37" s="117"/>
      <c r="BF37" s="117"/>
      <c r="BG37" s="119"/>
      <c r="BH37" s="119"/>
      <c r="BI37" s="119"/>
      <c r="BJ37" s="122"/>
      <c r="BK37" s="119"/>
      <c r="BL37" s="122"/>
      <c r="BM37" s="119" t="s">
        <v>55</v>
      </c>
      <c r="BN37" s="119"/>
      <c r="BO37" s="117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</row>
    <row r="38" spans="1:77" s="39" customFormat="1" ht="39.6">
      <c r="A38" s="196">
        <v>23</v>
      </c>
      <c r="B38" s="115" t="s">
        <v>475</v>
      </c>
      <c r="C38" s="117" t="s">
        <v>476</v>
      </c>
      <c r="D38" s="117" t="s">
        <v>330</v>
      </c>
      <c r="E38" s="195">
        <f>G38*2500</f>
        <v>480000</v>
      </c>
      <c r="F38" s="118" t="s">
        <v>642</v>
      </c>
      <c r="G38" s="204">
        <v>192</v>
      </c>
      <c r="H38" s="118"/>
      <c r="I38" s="204">
        <v>1980</v>
      </c>
      <c r="J38" s="119" t="s">
        <v>413</v>
      </c>
      <c r="K38" s="116" t="s">
        <v>53</v>
      </c>
      <c r="L38" s="116" t="s">
        <v>113</v>
      </c>
      <c r="M38" s="119" t="s">
        <v>56</v>
      </c>
      <c r="N38" s="119" t="s">
        <v>56</v>
      </c>
      <c r="O38" s="204" t="s">
        <v>409</v>
      </c>
      <c r="P38" s="204" t="s">
        <v>428</v>
      </c>
      <c r="Q38" s="204"/>
      <c r="R38" s="204" t="s">
        <v>423</v>
      </c>
      <c r="S38" s="204" t="s">
        <v>104</v>
      </c>
      <c r="T38" s="116"/>
      <c r="U38" s="116"/>
      <c r="V38" s="119"/>
      <c r="W38" s="119"/>
      <c r="X38" s="203" t="s">
        <v>104</v>
      </c>
      <c r="Y38" s="119"/>
      <c r="Z38" s="119"/>
      <c r="AA38" s="203" t="s">
        <v>336</v>
      </c>
      <c r="AB38" s="119"/>
      <c r="AC38" s="116"/>
      <c r="AD38" s="116"/>
      <c r="AE38" s="119"/>
      <c r="AF38" s="116"/>
      <c r="AG38" s="119"/>
      <c r="AH38" s="116"/>
      <c r="AI38" s="116"/>
      <c r="AJ38" s="117"/>
      <c r="AK38" s="129"/>
      <c r="AL38" s="119" t="s">
        <v>55</v>
      </c>
      <c r="AM38" s="119"/>
      <c r="AN38" s="119"/>
      <c r="AO38" s="119"/>
      <c r="AP38" s="119"/>
      <c r="AQ38" s="117"/>
      <c r="AR38" s="117"/>
      <c r="AS38" s="117"/>
      <c r="AT38" s="119" t="s">
        <v>55</v>
      </c>
      <c r="AU38" s="119" t="s">
        <v>55</v>
      </c>
      <c r="AV38" s="119" t="s">
        <v>106</v>
      </c>
      <c r="AW38" s="119"/>
      <c r="AX38" s="119"/>
      <c r="AY38" s="117"/>
      <c r="AZ38" s="119" t="s">
        <v>55</v>
      </c>
      <c r="BA38" s="119"/>
      <c r="BB38" s="117" t="s">
        <v>53</v>
      </c>
      <c r="BC38" s="117"/>
      <c r="BD38" s="117"/>
      <c r="BE38" s="117"/>
      <c r="BF38" s="117"/>
      <c r="BG38" s="119"/>
      <c r="BH38" s="119"/>
      <c r="BI38" s="119"/>
      <c r="BJ38" s="122"/>
      <c r="BK38" s="119"/>
      <c r="BL38" s="122"/>
      <c r="BM38" s="119" t="s">
        <v>55</v>
      </c>
      <c r="BN38" s="119"/>
      <c r="BO38" s="117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</row>
    <row r="39" spans="1:77" s="39" customFormat="1" ht="38.4" customHeight="1">
      <c r="A39" s="197">
        <v>24</v>
      </c>
      <c r="B39" s="123" t="s">
        <v>477</v>
      </c>
      <c r="C39" s="117" t="s">
        <v>452</v>
      </c>
      <c r="D39" s="117" t="s">
        <v>330</v>
      </c>
      <c r="E39" s="195">
        <f>G39*1000</f>
        <v>80000</v>
      </c>
      <c r="F39" s="118" t="s">
        <v>642</v>
      </c>
      <c r="G39" s="204">
        <v>80</v>
      </c>
      <c r="H39" s="118"/>
      <c r="I39" s="204">
        <v>1972</v>
      </c>
      <c r="J39" s="119"/>
      <c r="K39" s="116"/>
      <c r="L39" s="116"/>
      <c r="M39" s="119" t="s">
        <v>56</v>
      </c>
      <c r="N39" s="119" t="s">
        <v>56</v>
      </c>
      <c r="O39" s="204" t="s">
        <v>409</v>
      </c>
      <c r="P39" s="204" t="s">
        <v>428</v>
      </c>
      <c r="Q39" s="204"/>
      <c r="R39" s="204" t="s">
        <v>423</v>
      </c>
      <c r="S39" s="204" t="s">
        <v>104</v>
      </c>
      <c r="T39" s="116"/>
      <c r="U39" s="116"/>
      <c r="V39" s="119"/>
      <c r="W39" s="119"/>
      <c r="X39" s="203" t="s">
        <v>104</v>
      </c>
      <c r="Y39" s="119"/>
      <c r="Z39" s="119"/>
      <c r="AA39" s="203" t="s">
        <v>336</v>
      </c>
      <c r="AB39" s="119"/>
      <c r="AC39" s="116"/>
      <c r="AD39" s="116"/>
      <c r="AE39" s="119"/>
      <c r="AF39" s="116"/>
      <c r="AG39" s="119"/>
      <c r="AH39" s="116"/>
      <c r="AI39" s="116"/>
      <c r="AJ39" s="117"/>
      <c r="AK39" s="129"/>
      <c r="AL39" s="119" t="s">
        <v>55</v>
      </c>
      <c r="AM39" s="119"/>
      <c r="AN39" s="119"/>
      <c r="AO39" s="119"/>
      <c r="AP39" s="119"/>
      <c r="AQ39" s="117"/>
      <c r="AR39" s="117"/>
      <c r="AS39" s="117"/>
      <c r="AT39" s="119" t="s">
        <v>55</v>
      </c>
      <c r="AU39" s="119" t="s">
        <v>55</v>
      </c>
      <c r="AV39" s="119"/>
      <c r="AW39" s="119"/>
      <c r="AX39" s="119"/>
      <c r="AY39" s="117"/>
      <c r="AZ39" s="119" t="s">
        <v>55</v>
      </c>
      <c r="BA39" s="119"/>
      <c r="BB39" s="117" t="s">
        <v>53</v>
      </c>
      <c r="BC39" s="117"/>
      <c r="BD39" s="117"/>
      <c r="BE39" s="117"/>
      <c r="BF39" s="117"/>
      <c r="BG39" s="119"/>
      <c r="BH39" s="119"/>
      <c r="BI39" s="119"/>
      <c r="BJ39" s="122"/>
      <c r="BK39" s="119"/>
      <c r="BL39" s="122"/>
      <c r="BM39" s="119" t="s">
        <v>55</v>
      </c>
      <c r="BN39" s="119"/>
      <c r="BO39" s="117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</row>
    <row r="40" spans="1:77" s="39" customFormat="1" ht="38.4" customHeight="1">
      <c r="A40" s="196">
        <v>25</v>
      </c>
      <c r="B40" s="115" t="s">
        <v>478</v>
      </c>
      <c r="C40" s="117" t="s">
        <v>479</v>
      </c>
      <c r="D40" s="117" t="s">
        <v>330</v>
      </c>
      <c r="E40" s="195">
        <f>G40*2500</f>
        <v>171350.00000000003</v>
      </c>
      <c r="F40" s="118" t="s">
        <v>642</v>
      </c>
      <c r="G40" s="204">
        <v>68.540000000000006</v>
      </c>
      <c r="H40" s="118"/>
      <c r="I40" s="204">
        <v>1960</v>
      </c>
      <c r="J40" s="119" t="s">
        <v>480</v>
      </c>
      <c r="K40" s="116" t="s">
        <v>53</v>
      </c>
      <c r="L40" s="116" t="s">
        <v>113</v>
      </c>
      <c r="M40" s="119" t="s">
        <v>56</v>
      </c>
      <c r="N40" s="119" t="s">
        <v>56</v>
      </c>
      <c r="O40" s="204" t="s">
        <v>481</v>
      </c>
      <c r="P40" s="204" t="s">
        <v>482</v>
      </c>
      <c r="Q40" s="204"/>
      <c r="R40" s="204" t="s">
        <v>483</v>
      </c>
      <c r="S40" s="204" t="s">
        <v>104</v>
      </c>
      <c r="T40" s="116"/>
      <c r="U40" s="116"/>
      <c r="V40" s="119"/>
      <c r="W40" s="119"/>
      <c r="X40" s="203" t="s">
        <v>104</v>
      </c>
      <c r="Y40" s="119"/>
      <c r="Z40" s="119"/>
      <c r="AA40" s="203" t="s">
        <v>336</v>
      </c>
      <c r="AB40" s="119"/>
      <c r="AC40" s="116"/>
      <c r="AD40" s="116"/>
      <c r="AE40" s="119"/>
      <c r="AF40" s="116"/>
      <c r="AG40" s="119"/>
      <c r="AH40" s="116"/>
      <c r="AI40" s="116"/>
      <c r="AJ40" s="117"/>
      <c r="AK40" s="129"/>
      <c r="AL40" s="119" t="s">
        <v>55</v>
      </c>
      <c r="AM40" s="119"/>
      <c r="AN40" s="119"/>
      <c r="AO40" s="119"/>
      <c r="AP40" s="119"/>
      <c r="AQ40" s="117"/>
      <c r="AR40" s="117"/>
      <c r="AS40" s="117"/>
      <c r="AT40" s="119"/>
      <c r="AU40" s="119"/>
      <c r="AV40" s="119"/>
      <c r="AW40" s="119"/>
      <c r="AX40" s="119"/>
      <c r="AY40" s="117"/>
      <c r="AZ40" s="119" t="s">
        <v>55</v>
      </c>
      <c r="BA40" s="119"/>
      <c r="BB40" s="117" t="s">
        <v>53</v>
      </c>
      <c r="BC40" s="117"/>
      <c r="BD40" s="117"/>
      <c r="BE40" s="117"/>
      <c r="BF40" s="117"/>
      <c r="BG40" s="119"/>
      <c r="BH40" s="119"/>
      <c r="BI40" s="119"/>
      <c r="BJ40" s="122"/>
      <c r="BK40" s="119"/>
      <c r="BL40" s="122"/>
      <c r="BM40" s="119" t="s">
        <v>55</v>
      </c>
      <c r="BN40" s="119"/>
      <c r="BO40" s="117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</row>
    <row r="41" spans="1:77" s="39" customFormat="1" ht="38.4" customHeight="1">
      <c r="A41" s="197">
        <v>26</v>
      </c>
      <c r="B41" s="115" t="s">
        <v>484</v>
      </c>
      <c r="C41" s="117" t="s">
        <v>485</v>
      </c>
      <c r="D41" s="117" t="s">
        <v>330</v>
      </c>
      <c r="E41" s="195">
        <f>G41*2500</f>
        <v>564400</v>
      </c>
      <c r="F41" s="118" t="s">
        <v>642</v>
      </c>
      <c r="G41" s="204">
        <v>225.76</v>
      </c>
      <c r="H41" s="118"/>
      <c r="I41" s="204">
        <v>1970</v>
      </c>
      <c r="J41" s="119" t="s">
        <v>413</v>
      </c>
      <c r="K41" s="116" t="s">
        <v>109</v>
      </c>
      <c r="L41" s="116" t="s">
        <v>53</v>
      </c>
      <c r="M41" s="119" t="s">
        <v>56</v>
      </c>
      <c r="N41" s="119" t="s">
        <v>56</v>
      </c>
      <c r="O41" s="204" t="s">
        <v>409</v>
      </c>
      <c r="P41" s="204" t="s">
        <v>410</v>
      </c>
      <c r="Q41" s="204"/>
      <c r="R41" s="204" t="s">
        <v>334</v>
      </c>
      <c r="S41" s="204" t="s">
        <v>104</v>
      </c>
      <c r="T41" s="116"/>
      <c r="U41" s="116"/>
      <c r="V41" s="119"/>
      <c r="W41" s="119"/>
      <c r="X41" s="203" t="s">
        <v>104</v>
      </c>
      <c r="Y41" s="119"/>
      <c r="Z41" s="119"/>
      <c r="AA41" s="203" t="s">
        <v>336</v>
      </c>
      <c r="AB41" s="119"/>
      <c r="AC41" s="116"/>
      <c r="AD41" s="116"/>
      <c r="AE41" s="119"/>
      <c r="AF41" s="116"/>
      <c r="AG41" s="119"/>
      <c r="AH41" s="116"/>
      <c r="AI41" s="116"/>
      <c r="AJ41" s="117"/>
      <c r="AK41" s="129"/>
      <c r="AL41" s="119" t="s">
        <v>55</v>
      </c>
      <c r="AM41" s="119"/>
      <c r="AN41" s="119"/>
      <c r="AO41" s="119"/>
      <c r="AP41" s="119"/>
      <c r="AQ41" s="117"/>
      <c r="AR41" s="117"/>
      <c r="AS41" s="117"/>
      <c r="AT41" s="119"/>
      <c r="AU41" s="119"/>
      <c r="AV41" s="119"/>
      <c r="AW41" s="119"/>
      <c r="AX41" s="119"/>
      <c r="AY41" s="117"/>
      <c r="AZ41" s="119" t="s">
        <v>55</v>
      </c>
      <c r="BA41" s="119"/>
      <c r="BB41" s="117" t="s">
        <v>53</v>
      </c>
      <c r="BC41" s="117"/>
      <c r="BD41" s="117"/>
      <c r="BE41" s="117"/>
      <c r="BF41" s="117"/>
      <c r="BG41" s="119"/>
      <c r="BH41" s="119"/>
      <c r="BI41" s="119"/>
      <c r="BJ41" s="122"/>
      <c r="BK41" s="119"/>
      <c r="BL41" s="122"/>
      <c r="BM41" s="119" t="s">
        <v>55</v>
      </c>
      <c r="BN41" s="119"/>
      <c r="BO41" s="117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</row>
    <row r="42" spans="1:77" s="39" customFormat="1" ht="38.4" customHeight="1">
      <c r="A42" s="196">
        <v>27</v>
      </c>
      <c r="B42" s="115" t="s">
        <v>486</v>
      </c>
      <c r="C42" s="117" t="s">
        <v>487</v>
      </c>
      <c r="D42" s="117" t="s">
        <v>330</v>
      </c>
      <c r="E42" s="195">
        <f>G42*2500</f>
        <v>88350.000000000015</v>
      </c>
      <c r="F42" s="118" t="s">
        <v>642</v>
      </c>
      <c r="G42" s="203">
        <v>35.340000000000003</v>
      </c>
      <c r="H42" s="118"/>
      <c r="I42" s="203">
        <v>2016</v>
      </c>
      <c r="J42" s="119"/>
      <c r="K42" s="116"/>
      <c r="L42" s="116"/>
      <c r="M42" s="119" t="s">
        <v>56</v>
      </c>
      <c r="N42" s="119" t="s">
        <v>56</v>
      </c>
      <c r="O42" s="204"/>
      <c r="P42" s="204"/>
      <c r="Q42" s="204"/>
      <c r="R42" s="204" t="s">
        <v>371</v>
      </c>
      <c r="S42" s="204" t="s">
        <v>488</v>
      </c>
      <c r="T42" s="116"/>
      <c r="U42" s="116"/>
      <c r="V42" s="119"/>
      <c r="W42" s="119"/>
      <c r="X42" s="203" t="s">
        <v>489</v>
      </c>
      <c r="Y42" s="119"/>
      <c r="Z42" s="119"/>
      <c r="AA42" s="203" t="s">
        <v>336</v>
      </c>
      <c r="AB42" s="119"/>
      <c r="AC42" s="116"/>
      <c r="AD42" s="116"/>
      <c r="AE42" s="119"/>
      <c r="AF42" s="116"/>
      <c r="AG42" s="119"/>
      <c r="AH42" s="116"/>
      <c r="AI42" s="116"/>
      <c r="AJ42" s="117"/>
      <c r="AK42" s="129"/>
      <c r="AL42" s="119" t="s">
        <v>55</v>
      </c>
      <c r="AM42" s="119"/>
      <c r="AN42" s="119"/>
      <c r="AO42" s="119"/>
      <c r="AP42" s="119"/>
      <c r="AQ42" s="117"/>
      <c r="AR42" s="117"/>
      <c r="AS42" s="117"/>
      <c r="AT42" s="119"/>
      <c r="AU42" s="119"/>
      <c r="AV42" s="119"/>
      <c r="AW42" s="119"/>
      <c r="AX42" s="119"/>
      <c r="AY42" s="117"/>
      <c r="AZ42" s="119" t="s">
        <v>55</v>
      </c>
      <c r="BA42" s="119"/>
      <c r="BB42" s="117" t="s">
        <v>53</v>
      </c>
      <c r="BC42" s="117"/>
      <c r="BD42" s="117"/>
      <c r="BE42" s="117"/>
      <c r="BF42" s="117"/>
      <c r="BG42" s="119"/>
      <c r="BH42" s="119"/>
      <c r="BI42" s="119"/>
      <c r="BJ42" s="122"/>
      <c r="BK42" s="119"/>
      <c r="BL42" s="122"/>
      <c r="BM42" s="119" t="s">
        <v>55</v>
      </c>
      <c r="BN42" s="119"/>
      <c r="BO42" s="117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</row>
    <row r="43" spans="1:77" s="39" customFormat="1" ht="38.4" customHeight="1">
      <c r="A43" s="197">
        <v>28</v>
      </c>
      <c r="B43" s="115" t="s">
        <v>490</v>
      </c>
      <c r="C43" s="117" t="s">
        <v>487</v>
      </c>
      <c r="D43" s="117" t="s">
        <v>330</v>
      </c>
      <c r="E43" s="195">
        <f>G43*2500</f>
        <v>88350.000000000015</v>
      </c>
      <c r="F43" s="118" t="s">
        <v>642</v>
      </c>
      <c r="G43" s="203">
        <v>35.340000000000003</v>
      </c>
      <c r="H43" s="118"/>
      <c r="I43" s="203">
        <v>2015</v>
      </c>
      <c r="J43" s="119"/>
      <c r="K43" s="116"/>
      <c r="L43" s="116"/>
      <c r="M43" s="119" t="s">
        <v>56</v>
      </c>
      <c r="N43" s="119" t="s">
        <v>56</v>
      </c>
      <c r="O43" s="204"/>
      <c r="P43" s="204"/>
      <c r="Q43" s="204"/>
      <c r="R43" s="204" t="s">
        <v>371</v>
      </c>
      <c r="S43" s="204" t="s">
        <v>491</v>
      </c>
      <c r="T43" s="116"/>
      <c r="U43" s="116"/>
      <c r="V43" s="119"/>
      <c r="W43" s="119"/>
      <c r="X43" s="203" t="s">
        <v>489</v>
      </c>
      <c r="Y43" s="119"/>
      <c r="Z43" s="119"/>
      <c r="AA43" s="203" t="s">
        <v>336</v>
      </c>
      <c r="AB43" s="119"/>
      <c r="AC43" s="116"/>
      <c r="AD43" s="116"/>
      <c r="AE43" s="119"/>
      <c r="AF43" s="116"/>
      <c r="AG43" s="119"/>
      <c r="AH43" s="116"/>
      <c r="AI43" s="116"/>
      <c r="AJ43" s="117"/>
      <c r="AK43" s="129"/>
      <c r="AL43" s="119" t="s">
        <v>55</v>
      </c>
      <c r="AM43" s="119"/>
      <c r="AN43" s="119"/>
      <c r="AO43" s="119"/>
      <c r="AP43" s="119"/>
      <c r="AQ43" s="117"/>
      <c r="AR43" s="117"/>
      <c r="AS43" s="117"/>
      <c r="AT43" s="119"/>
      <c r="AU43" s="119"/>
      <c r="AV43" s="119"/>
      <c r="AW43" s="119"/>
      <c r="AX43" s="119"/>
      <c r="AY43" s="117"/>
      <c r="AZ43" s="119" t="s">
        <v>55</v>
      </c>
      <c r="BA43" s="119"/>
      <c r="BB43" s="117" t="s">
        <v>53</v>
      </c>
      <c r="BC43" s="117"/>
      <c r="BD43" s="117"/>
      <c r="BE43" s="117"/>
      <c r="BF43" s="117"/>
      <c r="BG43" s="119"/>
      <c r="BH43" s="119"/>
      <c r="BI43" s="119"/>
      <c r="BJ43" s="122"/>
      <c r="BK43" s="119"/>
      <c r="BL43" s="122"/>
      <c r="BM43" s="119" t="s">
        <v>55</v>
      </c>
      <c r="BN43" s="119"/>
      <c r="BO43" s="117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</row>
    <row r="44" spans="1:77" s="39" customFormat="1" ht="38.4" customHeight="1">
      <c r="A44" s="196">
        <v>29</v>
      </c>
      <c r="B44" s="369" t="s">
        <v>727</v>
      </c>
      <c r="C44" s="117" t="s">
        <v>487</v>
      </c>
      <c r="D44" s="117" t="s">
        <v>742</v>
      </c>
      <c r="E44" s="195">
        <v>80551</v>
      </c>
      <c r="F44" s="118" t="s">
        <v>642</v>
      </c>
      <c r="G44" s="203">
        <v>45.4</v>
      </c>
      <c r="H44" s="118"/>
      <c r="I44" s="370">
        <v>2015</v>
      </c>
      <c r="J44" s="119"/>
      <c r="K44" s="116"/>
      <c r="L44" s="116"/>
      <c r="M44" s="119"/>
      <c r="N44" s="119"/>
      <c r="O44" s="204"/>
      <c r="P44" s="204"/>
      <c r="Q44" s="204"/>
      <c r="R44" s="204"/>
      <c r="S44" s="204"/>
      <c r="T44" s="116"/>
      <c r="U44" s="116"/>
      <c r="V44" s="119"/>
      <c r="W44" s="119"/>
      <c r="X44" s="203"/>
      <c r="Y44" s="119"/>
      <c r="Z44" s="119"/>
      <c r="AA44" s="203"/>
      <c r="AB44" s="119"/>
      <c r="AC44" s="116"/>
      <c r="AD44" s="116"/>
      <c r="AE44" s="119"/>
      <c r="AF44" s="116"/>
      <c r="AG44" s="119"/>
      <c r="AH44" s="116"/>
      <c r="AI44" s="116"/>
      <c r="AJ44" s="117"/>
      <c r="AK44" s="129"/>
      <c r="AL44" s="119"/>
      <c r="AM44" s="119"/>
      <c r="AN44" s="119"/>
      <c r="AO44" s="119"/>
      <c r="AP44" s="119"/>
      <c r="AQ44" s="117"/>
      <c r="AR44" s="117"/>
      <c r="AS44" s="117"/>
      <c r="AT44" s="119"/>
      <c r="AU44" s="119"/>
      <c r="AV44" s="119"/>
      <c r="AW44" s="119"/>
      <c r="AX44" s="119"/>
      <c r="AY44" s="117"/>
      <c r="AZ44" s="119"/>
      <c r="BA44" s="119"/>
      <c r="BB44" s="117"/>
      <c r="BC44" s="117"/>
      <c r="BD44" s="117"/>
      <c r="BE44" s="117"/>
      <c r="BF44" s="117"/>
      <c r="BG44" s="119"/>
      <c r="BH44" s="119"/>
      <c r="BI44" s="119"/>
      <c r="BJ44" s="122"/>
      <c r="BK44" s="119"/>
      <c r="BL44" s="122"/>
      <c r="BM44" s="119"/>
      <c r="BN44" s="119"/>
      <c r="BO44" s="117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</row>
    <row r="45" spans="1:77" s="39" customFormat="1" ht="38.4" customHeight="1">
      <c r="A45" s="197">
        <v>30</v>
      </c>
      <c r="B45" s="115" t="s">
        <v>492</v>
      </c>
      <c r="C45" s="117" t="s">
        <v>487</v>
      </c>
      <c r="D45" s="117" t="s">
        <v>330</v>
      </c>
      <c r="E45" s="195">
        <f>G45*2500</f>
        <v>92899.999999999985</v>
      </c>
      <c r="F45" s="118" t="s">
        <v>642</v>
      </c>
      <c r="G45" s="203">
        <v>37.159999999999997</v>
      </c>
      <c r="H45" s="118"/>
      <c r="I45" s="203"/>
      <c r="J45" s="119"/>
      <c r="K45" s="116"/>
      <c r="L45" s="116"/>
      <c r="M45" s="119" t="s">
        <v>56</v>
      </c>
      <c r="N45" s="119" t="s">
        <v>56</v>
      </c>
      <c r="O45" s="204" t="s">
        <v>409</v>
      </c>
      <c r="P45" s="204"/>
      <c r="Q45" s="204"/>
      <c r="R45" s="204" t="s">
        <v>371</v>
      </c>
      <c r="S45" s="204" t="s">
        <v>488</v>
      </c>
      <c r="T45" s="116"/>
      <c r="U45" s="116"/>
      <c r="V45" s="119"/>
      <c r="W45" s="119"/>
      <c r="X45" s="203" t="s">
        <v>104</v>
      </c>
      <c r="Y45" s="119"/>
      <c r="Z45" s="119"/>
      <c r="AA45" s="203" t="s">
        <v>336</v>
      </c>
      <c r="AB45" s="119"/>
      <c r="AC45" s="116"/>
      <c r="AD45" s="116"/>
      <c r="AE45" s="119"/>
      <c r="AF45" s="116"/>
      <c r="AG45" s="119"/>
      <c r="AH45" s="116"/>
      <c r="AI45" s="116"/>
      <c r="AJ45" s="117"/>
      <c r="AK45" s="129"/>
      <c r="AL45" s="119" t="s">
        <v>55</v>
      </c>
      <c r="AM45" s="119"/>
      <c r="AN45" s="119"/>
      <c r="AO45" s="119"/>
      <c r="AP45" s="119"/>
      <c r="AQ45" s="117"/>
      <c r="AR45" s="117"/>
      <c r="AS45" s="117"/>
      <c r="AT45" s="119"/>
      <c r="AU45" s="119"/>
      <c r="AV45" s="119"/>
      <c r="AW45" s="119"/>
      <c r="AX45" s="119"/>
      <c r="AY45" s="117"/>
      <c r="AZ45" s="119" t="s">
        <v>55</v>
      </c>
      <c r="BA45" s="119"/>
      <c r="BB45" s="117" t="s">
        <v>53</v>
      </c>
      <c r="BC45" s="117"/>
      <c r="BD45" s="117"/>
      <c r="BE45" s="117"/>
      <c r="BF45" s="117"/>
      <c r="BG45" s="119"/>
      <c r="BH45" s="119"/>
      <c r="BI45" s="119"/>
      <c r="BJ45" s="122"/>
      <c r="BK45" s="119"/>
      <c r="BL45" s="122"/>
      <c r="BM45" s="119" t="s">
        <v>55</v>
      </c>
      <c r="BN45" s="119"/>
      <c r="BO45" s="117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</row>
    <row r="46" spans="1:77" s="39" customFormat="1" ht="38.4" customHeight="1">
      <c r="A46" s="196">
        <v>31</v>
      </c>
      <c r="B46" s="369" t="s">
        <v>728</v>
      </c>
      <c r="C46" s="117" t="s">
        <v>487</v>
      </c>
      <c r="D46" s="117" t="s">
        <v>743</v>
      </c>
      <c r="E46" s="195">
        <v>33392</v>
      </c>
      <c r="F46" s="118" t="s">
        <v>642</v>
      </c>
      <c r="G46" s="203">
        <v>27.53</v>
      </c>
      <c r="H46" s="118"/>
      <c r="I46" s="203"/>
      <c r="J46" s="119"/>
      <c r="K46" s="116"/>
      <c r="L46" s="116"/>
      <c r="M46" s="119"/>
      <c r="N46" s="119"/>
      <c r="O46" s="204"/>
      <c r="P46" s="204"/>
      <c r="Q46" s="204"/>
      <c r="R46" s="204"/>
      <c r="S46" s="204"/>
      <c r="T46" s="116"/>
      <c r="U46" s="116"/>
      <c r="V46" s="119"/>
      <c r="W46" s="119"/>
      <c r="X46" s="203"/>
      <c r="Y46" s="119"/>
      <c r="Z46" s="119"/>
      <c r="AA46" s="203"/>
      <c r="AB46" s="119"/>
      <c r="AC46" s="116"/>
      <c r="AD46" s="116"/>
      <c r="AE46" s="119"/>
      <c r="AF46" s="116"/>
      <c r="AG46" s="119"/>
      <c r="AH46" s="116"/>
      <c r="AI46" s="116"/>
      <c r="AJ46" s="117"/>
      <c r="AK46" s="129"/>
      <c r="AL46" s="119"/>
      <c r="AM46" s="119"/>
      <c r="AN46" s="119"/>
      <c r="AO46" s="119"/>
      <c r="AP46" s="119"/>
      <c r="AQ46" s="117"/>
      <c r="AR46" s="117"/>
      <c r="AS46" s="117"/>
      <c r="AT46" s="119"/>
      <c r="AU46" s="119"/>
      <c r="AV46" s="119"/>
      <c r="AW46" s="119"/>
      <c r="AX46" s="119"/>
      <c r="AY46" s="117"/>
      <c r="AZ46" s="119"/>
      <c r="BA46" s="119"/>
      <c r="BB46" s="117"/>
      <c r="BC46" s="117"/>
      <c r="BD46" s="117"/>
      <c r="BE46" s="117"/>
      <c r="BF46" s="117"/>
      <c r="BG46" s="119"/>
      <c r="BH46" s="119"/>
      <c r="BI46" s="119"/>
      <c r="BJ46" s="122"/>
      <c r="BK46" s="119"/>
      <c r="BL46" s="122"/>
      <c r="BM46" s="119"/>
      <c r="BN46" s="119"/>
      <c r="BO46" s="117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</row>
    <row r="47" spans="1:77" s="39" customFormat="1" ht="38.4" customHeight="1">
      <c r="A47" s="197">
        <v>32</v>
      </c>
      <c r="B47" s="198" t="s">
        <v>493</v>
      </c>
      <c r="C47" s="117" t="s">
        <v>494</v>
      </c>
      <c r="D47" s="117" t="s">
        <v>330</v>
      </c>
      <c r="E47" s="220">
        <v>1805827.09</v>
      </c>
      <c r="F47" s="209" t="s">
        <v>641</v>
      </c>
      <c r="G47" s="118">
        <v>216.55</v>
      </c>
      <c r="H47" s="118">
        <v>252.11</v>
      </c>
      <c r="I47" s="119">
        <v>2020</v>
      </c>
      <c r="J47" s="119" t="s">
        <v>102</v>
      </c>
      <c r="K47" s="116" t="s">
        <v>53</v>
      </c>
      <c r="L47" s="116" t="s">
        <v>103</v>
      </c>
      <c r="M47" s="119" t="s">
        <v>56</v>
      </c>
      <c r="N47" s="119" t="s">
        <v>56</v>
      </c>
      <c r="O47" s="117" t="s">
        <v>495</v>
      </c>
      <c r="P47" s="117" t="s">
        <v>496</v>
      </c>
      <c r="Q47" s="117" t="s">
        <v>333</v>
      </c>
      <c r="R47" s="117" t="s">
        <v>111</v>
      </c>
      <c r="S47" s="119" t="s">
        <v>56</v>
      </c>
      <c r="T47" s="117" t="s">
        <v>497</v>
      </c>
      <c r="U47" s="117" t="s">
        <v>498</v>
      </c>
      <c r="V47" s="119" t="s">
        <v>56</v>
      </c>
      <c r="W47" s="119" t="s">
        <v>55</v>
      </c>
      <c r="X47" s="119" t="s">
        <v>56</v>
      </c>
      <c r="Y47" s="119" t="s">
        <v>55</v>
      </c>
      <c r="Z47" s="119" t="s">
        <v>55</v>
      </c>
      <c r="AA47" s="119" t="s">
        <v>55</v>
      </c>
      <c r="AB47" s="119"/>
      <c r="AC47" s="117" t="s">
        <v>113</v>
      </c>
      <c r="AD47" s="117" t="s">
        <v>113</v>
      </c>
      <c r="AE47" s="119" t="s">
        <v>56</v>
      </c>
      <c r="AF47" s="117" t="s">
        <v>113</v>
      </c>
      <c r="AG47" s="119" t="s">
        <v>56</v>
      </c>
      <c r="AH47" s="117" t="s">
        <v>113</v>
      </c>
      <c r="AI47" s="117" t="s">
        <v>113</v>
      </c>
      <c r="AJ47" s="117" t="s">
        <v>113</v>
      </c>
      <c r="AK47" s="129" t="s">
        <v>113</v>
      </c>
      <c r="AL47" s="119" t="s">
        <v>55</v>
      </c>
      <c r="AM47" s="119" t="s">
        <v>55</v>
      </c>
      <c r="AN47" s="119" t="s">
        <v>55</v>
      </c>
      <c r="AO47" s="119"/>
      <c r="AP47" s="119" t="s">
        <v>55</v>
      </c>
      <c r="AQ47" s="117" t="s">
        <v>104</v>
      </c>
      <c r="AR47" s="117"/>
      <c r="AS47" s="117"/>
      <c r="AT47" s="119"/>
      <c r="AU47" s="119"/>
      <c r="AV47" s="119"/>
      <c r="AW47" s="119" t="s">
        <v>55</v>
      </c>
      <c r="AX47" s="119"/>
      <c r="AY47" s="117"/>
      <c r="AZ47" s="119"/>
      <c r="BA47" s="119"/>
      <c r="BB47" s="117" t="s">
        <v>331</v>
      </c>
      <c r="BC47" s="117" t="s">
        <v>103</v>
      </c>
      <c r="BD47" s="117" t="s">
        <v>53</v>
      </c>
      <c r="BE47" s="117" t="s">
        <v>53</v>
      </c>
      <c r="BF47" s="119"/>
      <c r="BG47" s="119"/>
      <c r="BH47" s="119"/>
      <c r="BI47" s="122"/>
      <c r="BJ47" s="119" t="s">
        <v>55</v>
      </c>
      <c r="BK47" s="122">
        <v>0</v>
      </c>
      <c r="BL47" s="119"/>
      <c r="BM47" s="119"/>
      <c r="BN47" s="117"/>
      <c r="BO47" s="199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</row>
    <row r="48" spans="1:77" s="39" customFormat="1" ht="19.8" customHeight="1">
      <c r="A48" s="185" t="s">
        <v>639</v>
      </c>
      <c r="B48" s="186" t="s">
        <v>616</v>
      </c>
      <c r="C48" s="187"/>
      <c r="D48" s="131"/>
      <c r="E48" s="193"/>
      <c r="F48" s="192"/>
      <c r="G48" s="192"/>
      <c r="H48" s="192"/>
      <c r="I48" s="189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</row>
    <row r="49" spans="1:77" s="39" customFormat="1" ht="19.95" customHeight="1">
      <c r="A49" s="132">
        <v>1</v>
      </c>
      <c r="B49" s="123" t="s">
        <v>499</v>
      </c>
      <c r="C49" s="316">
        <v>2007</v>
      </c>
      <c r="D49" s="317"/>
      <c r="E49" s="195">
        <v>2440</v>
      </c>
      <c r="F49" s="130" t="s">
        <v>641</v>
      </c>
      <c r="G49" s="133"/>
      <c r="H49" s="133"/>
      <c r="I49" s="206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</row>
    <row r="50" spans="1:77" s="39" customFormat="1" ht="19.95" customHeight="1">
      <c r="A50" s="132">
        <v>2</v>
      </c>
      <c r="B50" s="123" t="s">
        <v>500</v>
      </c>
      <c r="C50" s="316">
        <v>2007</v>
      </c>
      <c r="D50" s="317"/>
      <c r="E50" s="195">
        <v>2649.84</v>
      </c>
      <c r="F50" s="130" t="s">
        <v>641</v>
      </c>
      <c r="G50" s="133"/>
      <c r="H50" s="133"/>
      <c r="I50" s="206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</row>
    <row r="51" spans="1:77" s="39" customFormat="1" ht="19.95" customHeight="1">
      <c r="A51" s="132">
        <v>3</v>
      </c>
      <c r="B51" s="123" t="s">
        <v>501</v>
      </c>
      <c r="C51" s="316">
        <v>2007</v>
      </c>
      <c r="D51" s="317"/>
      <c r="E51" s="195">
        <v>2649.84</v>
      </c>
      <c r="F51" s="130" t="s">
        <v>641</v>
      </c>
      <c r="G51" s="133"/>
      <c r="H51" s="133"/>
      <c r="I51" s="206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</row>
    <row r="52" spans="1:77" s="39" customFormat="1" ht="19.95" customHeight="1">
      <c r="A52" s="132">
        <v>4</v>
      </c>
      <c r="B52" s="123" t="s">
        <v>502</v>
      </c>
      <c r="C52" s="316">
        <v>2007</v>
      </c>
      <c r="D52" s="317"/>
      <c r="E52" s="195">
        <v>2867</v>
      </c>
      <c r="F52" s="130" t="s">
        <v>641</v>
      </c>
      <c r="G52" s="133"/>
      <c r="H52" s="133"/>
      <c r="I52" s="206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</row>
    <row r="53" spans="1:77" s="39" customFormat="1" ht="19.95" customHeight="1">
      <c r="A53" s="132">
        <v>5</v>
      </c>
      <c r="B53" s="123" t="s">
        <v>503</v>
      </c>
      <c r="C53" s="316">
        <v>2007</v>
      </c>
      <c r="D53" s="317"/>
      <c r="E53" s="195">
        <v>2867</v>
      </c>
      <c r="F53" s="130" t="s">
        <v>641</v>
      </c>
      <c r="G53" s="133"/>
      <c r="H53" s="133"/>
      <c r="I53" s="206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</row>
    <row r="54" spans="1:77" s="39" customFormat="1" ht="19.95" customHeight="1">
      <c r="A54" s="132">
        <v>6</v>
      </c>
      <c r="B54" s="123" t="s">
        <v>504</v>
      </c>
      <c r="C54" s="316">
        <v>2007</v>
      </c>
      <c r="D54" s="317"/>
      <c r="E54" s="195">
        <v>2649.84</v>
      </c>
      <c r="F54" s="130" t="s">
        <v>641</v>
      </c>
      <c r="G54" s="133"/>
      <c r="H54" s="133"/>
      <c r="I54" s="206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</row>
    <row r="55" spans="1:77" s="39" customFormat="1" ht="19.95" customHeight="1">
      <c r="A55" s="132">
        <v>7</v>
      </c>
      <c r="B55" s="123" t="s">
        <v>505</v>
      </c>
      <c r="C55" s="316">
        <v>2007</v>
      </c>
      <c r="D55" s="317"/>
      <c r="E55" s="195">
        <v>2649.84</v>
      </c>
      <c r="F55" s="130" t="s">
        <v>641</v>
      </c>
      <c r="G55" s="133"/>
      <c r="H55" s="133"/>
      <c r="I55" s="206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</row>
    <row r="56" spans="1:77" s="39" customFormat="1" ht="19.95" customHeight="1">
      <c r="A56" s="132">
        <v>8</v>
      </c>
      <c r="B56" s="123" t="s">
        <v>506</v>
      </c>
      <c r="C56" s="316">
        <v>2007</v>
      </c>
      <c r="D56" s="317"/>
      <c r="E56" s="195">
        <v>2649.84</v>
      </c>
      <c r="F56" s="130" t="s">
        <v>641</v>
      </c>
      <c r="G56" s="133"/>
      <c r="H56" s="133"/>
      <c r="I56" s="206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</row>
    <row r="57" spans="1:77" s="39" customFormat="1" ht="19.95" customHeight="1">
      <c r="A57" s="132">
        <v>9</v>
      </c>
      <c r="B57" s="123" t="s">
        <v>507</v>
      </c>
      <c r="C57" s="316">
        <v>2007</v>
      </c>
      <c r="D57" s="317"/>
      <c r="E57" s="195">
        <v>2649.84</v>
      </c>
      <c r="F57" s="130" t="s">
        <v>641</v>
      </c>
      <c r="G57" s="133"/>
      <c r="H57" s="133"/>
      <c r="I57" s="206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</row>
    <row r="58" spans="1:77" s="39" customFormat="1" ht="19.95" customHeight="1">
      <c r="A58" s="132">
        <v>10</v>
      </c>
      <c r="B58" s="123" t="s">
        <v>508</v>
      </c>
      <c r="C58" s="316">
        <v>2007</v>
      </c>
      <c r="D58" s="317"/>
      <c r="E58" s="195">
        <v>2649.84</v>
      </c>
      <c r="F58" s="130" t="s">
        <v>641</v>
      </c>
      <c r="G58" s="133"/>
      <c r="H58" s="133"/>
      <c r="I58" s="206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</row>
    <row r="59" spans="1:77" s="39" customFormat="1" ht="19.95" customHeight="1">
      <c r="A59" s="132">
        <v>11</v>
      </c>
      <c r="B59" s="123" t="s">
        <v>509</v>
      </c>
      <c r="C59" s="316">
        <v>2007</v>
      </c>
      <c r="D59" s="317"/>
      <c r="E59" s="195">
        <v>2867</v>
      </c>
      <c r="F59" s="130" t="s">
        <v>641</v>
      </c>
      <c r="G59" s="133"/>
      <c r="H59" s="133"/>
      <c r="I59" s="206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</row>
    <row r="60" spans="1:77" s="39" customFormat="1" ht="19.95" customHeight="1">
      <c r="A60" s="132">
        <v>12</v>
      </c>
      <c r="B60" s="123" t="s">
        <v>510</v>
      </c>
      <c r="C60" s="316">
        <v>2007</v>
      </c>
      <c r="D60" s="317"/>
      <c r="E60" s="195">
        <v>2649.84</v>
      </c>
      <c r="F60" s="130" t="s">
        <v>641</v>
      </c>
      <c r="G60" s="133"/>
      <c r="H60" s="133"/>
      <c r="I60" s="206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</row>
    <row r="61" spans="1:77" s="39" customFormat="1" ht="19.95" customHeight="1">
      <c r="A61" s="132">
        <v>13</v>
      </c>
      <c r="B61" s="123" t="s">
        <v>511</v>
      </c>
      <c r="C61" s="316">
        <v>2007</v>
      </c>
      <c r="D61" s="317"/>
      <c r="E61" s="195">
        <v>2867</v>
      </c>
      <c r="F61" s="130" t="s">
        <v>641</v>
      </c>
      <c r="G61" s="133"/>
      <c r="H61" s="133"/>
      <c r="I61" s="206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</row>
    <row r="62" spans="1:77" s="39" customFormat="1" ht="19.95" customHeight="1">
      <c r="A62" s="132">
        <v>14</v>
      </c>
      <c r="B62" s="123" t="s">
        <v>512</v>
      </c>
      <c r="C62" s="316">
        <v>2007</v>
      </c>
      <c r="D62" s="317"/>
      <c r="E62" s="195">
        <v>2649.84</v>
      </c>
      <c r="F62" s="130" t="s">
        <v>641</v>
      </c>
      <c r="G62" s="133"/>
      <c r="H62" s="133"/>
      <c r="I62" s="206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</row>
    <row r="63" spans="1:77" s="39" customFormat="1" ht="19.95" customHeight="1">
      <c r="A63" s="132">
        <v>15</v>
      </c>
      <c r="B63" s="123" t="s">
        <v>513</v>
      </c>
      <c r="C63" s="316">
        <v>2007</v>
      </c>
      <c r="D63" s="317"/>
      <c r="E63" s="195">
        <v>5904</v>
      </c>
      <c r="F63" s="130" t="s">
        <v>641</v>
      </c>
      <c r="G63" s="133"/>
      <c r="H63" s="133"/>
      <c r="I63" s="206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</row>
    <row r="64" spans="1:77" s="39" customFormat="1" ht="19.95" customHeight="1">
      <c r="A64" s="132">
        <v>16</v>
      </c>
      <c r="B64" s="123" t="s">
        <v>514</v>
      </c>
      <c r="C64" s="316">
        <v>2007</v>
      </c>
      <c r="D64" s="317"/>
      <c r="E64" s="195">
        <v>2989</v>
      </c>
      <c r="F64" s="130" t="s">
        <v>641</v>
      </c>
      <c r="G64" s="133"/>
      <c r="H64" s="133"/>
      <c r="I64" s="206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</row>
    <row r="65" spans="1:77" s="39" customFormat="1" ht="19.95" customHeight="1">
      <c r="A65" s="132">
        <v>17</v>
      </c>
      <c r="B65" s="123" t="s">
        <v>515</v>
      </c>
      <c r="C65" s="316">
        <v>2007</v>
      </c>
      <c r="D65" s="317"/>
      <c r="E65" s="195">
        <v>4013</v>
      </c>
      <c r="F65" s="130" t="s">
        <v>641</v>
      </c>
      <c r="G65" s="133"/>
      <c r="H65" s="133"/>
      <c r="I65" s="206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</row>
    <row r="66" spans="1:77" s="39" customFormat="1" ht="19.95" customHeight="1">
      <c r="A66" s="132">
        <v>18</v>
      </c>
      <c r="B66" s="123" t="s">
        <v>516</v>
      </c>
      <c r="C66" s="316">
        <v>2007</v>
      </c>
      <c r="D66" s="317"/>
      <c r="E66" s="195">
        <v>2867</v>
      </c>
      <c r="F66" s="130" t="s">
        <v>641</v>
      </c>
      <c r="G66" s="133"/>
      <c r="H66" s="133"/>
      <c r="I66" s="206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</row>
    <row r="67" spans="1:77" s="39" customFormat="1" ht="19.95" customHeight="1">
      <c r="A67" s="132">
        <v>19</v>
      </c>
      <c r="B67" s="123" t="s">
        <v>517</v>
      </c>
      <c r="C67" s="316">
        <v>2007</v>
      </c>
      <c r="D67" s="317"/>
      <c r="E67" s="195">
        <v>2867</v>
      </c>
      <c r="F67" s="130" t="s">
        <v>641</v>
      </c>
      <c r="G67" s="133"/>
      <c r="H67" s="133"/>
      <c r="I67" s="206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</row>
    <row r="68" spans="1:77" s="39" customFormat="1" ht="19.95" customHeight="1">
      <c r="A68" s="132">
        <v>20</v>
      </c>
      <c r="B68" s="123" t="s">
        <v>518</v>
      </c>
      <c r="C68" s="316">
        <v>2007</v>
      </c>
      <c r="D68" s="317"/>
      <c r="E68" s="195">
        <v>2649.84</v>
      </c>
      <c r="F68" s="130" t="s">
        <v>641</v>
      </c>
      <c r="G68" s="133"/>
      <c r="H68" s="133"/>
      <c r="I68" s="206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</row>
    <row r="69" spans="1:77" s="39" customFormat="1" ht="19.95" customHeight="1">
      <c r="A69" s="132">
        <v>21</v>
      </c>
      <c r="B69" s="123" t="s">
        <v>519</v>
      </c>
      <c r="C69" s="316">
        <v>2007</v>
      </c>
      <c r="D69" s="317"/>
      <c r="E69" s="195">
        <v>2580</v>
      </c>
      <c r="F69" s="130" t="s">
        <v>641</v>
      </c>
      <c r="G69" s="133"/>
      <c r="H69" s="133"/>
      <c r="I69" s="206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</row>
    <row r="70" spans="1:77" s="39" customFormat="1" ht="19.95" customHeight="1">
      <c r="A70" s="132">
        <v>22</v>
      </c>
      <c r="B70" s="123" t="s">
        <v>520</v>
      </c>
      <c r="C70" s="316">
        <v>2007</v>
      </c>
      <c r="D70" s="317"/>
      <c r="E70" s="195">
        <v>2580</v>
      </c>
      <c r="F70" s="130" t="s">
        <v>641</v>
      </c>
      <c r="G70" s="133"/>
      <c r="H70" s="133"/>
      <c r="I70" s="206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</row>
    <row r="71" spans="1:77" s="39" customFormat="1" ht="19.95" customHeight="1">
      <c r="A71" s="132">
        <v>23</v>
      </c>
      <c r="B71" s="123" t="s">
        <v>521</v>
      </c>
      <c r="C71" s="316">
        <v>2016</v>
      </c>
      <c r="D71" s="317"/>
      <c r="E71" s="195">
        <v>3628.5</v>
      </c>
      <c r="F71" s="130" t="s">
        <v>641</v>
      </c>
      <c r="G71" s="133"/>
      <c r="H71" s="133"/>
      <c r="I71" s="206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</row>
    <row r="72" spans="1:77" s="39" customFormat="1" ht="19.95" customHeight="1">
      <c r="A72" s="132">
        <v>24</v>
      </c>
      <c r="B72" s="123" t="s">
        <v>522</v>
      </c>
      <c r="C72" s="316">
        <v>2007</v>
      </c>
      <c r="D72" s="317"/>
      <c r="E72" s="195">
        <v>2580</v>
      </c>
      <c r="F72" s="130" t="s">
        <v>641</v>
      </c>
      <c r="G72" s="133"/>
      <c r="H72" s="133"/>
      <c r="I72" s="206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</row>
    <row r="73" spans="1:77" s="39" customFormat="1" ht="19.95" customHeight="1">
      <c r="A73" s="132">
        <v>25</v>
      </c>
      <c r="B73" s="123" t="s">
        <v>523</v>
      </c>
      <c r="C73" s="316">
        <v>2007</v>
      </c>
      <c r="D73" s="317"/>
      <c r="E73" s="195">
        <v>2580</v>
      </c>
      <c r="F73" s="130" t="s">
        <v>641</v>
      </c>
      <c r="G73" s="133"/>
      <c r="H73" s="133"/>
      <c r="I73" s="206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</row>
    <row r="74" spans="1:77" s="39" customFormat="1" ht="19.95" customHeight="1">
      <c r="A74" s="132">
        <v>26</v>
      </c>
      <c r="B74" s="123" t="s">
        <v>524</v>
      </c>
      <c r="C74" s="316">
        <v>2007</v>
      </c>
      <c r="D74" s="317"/>
      <c r="E74" s="195">
        <v>2580</v>
      </c>
      <c r="F74" s="130" t="s">
        <v>641</v>
      </c>
      <c r="G74" s="133"/>
      <c r="H74" s="133"/>
      <c r="I74" s="206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</row>
    <row r="75" spans="1:77" s="39" customFormat="1" ht="19.95" customHeight="1">
      <c r="A75" s="132">
        <v>27</v>
      </c>
      <c r="B75" s="123" t="s">
        <v>525</v>
      </c>
      <c r="C75" s="316">
        <v>2007</v>
      </c>
      <c r="D75" s="317"/>
      <c r="E75" s="195">
        <v>2580</v>
      </c>
      <c r="F75" s="130" t="s">
        <v>641</v>
      </c>
      <c r="G75" s="133"/>
      <c r="H75" s="133"/>
      <c r="I75" s="206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</row>
    <row r="76" spans="1:77" s="39" customFormat="1" ht="19.95" customHeight="1">
      <c r="A76" s="132">
        <v>28</v>
      </c>
      <c r="B76" s="123" t="s">
        <v>526</v>
      </c>
      <c r="C76" s="316">
        <v>2007</v>
      </c>
      <c r="D76" s="317"/>
      <c r="E76" s="195">
        <v>2580</v>
      </c>
      <c r="F76" s="130" t="s">
        <v>641</v>
      </c>
      <c r="G76" s="133"/>
      <c r="H76" s="133"/>
      <c r="I76" s="206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</row>
    <row r="77" spans="1:77" s="39" customFormat="1" ht="19.95" customHeight="1">
      <c r="A77" s="132">
        <v>29</v>
      </c>
      <c r="B77" s="123" t="s">
        <v>527</v>
      </c>
      <c r="C77" s="316">
        <v>2007</v>
      </c>
      <c r="D77" s="317"/>
      <c r="E77" s="195">
        <v>2580</v>
      </c>
      <c r="F77" s="130" t="s">
        <v>641</v>
      </c>
      <c r="G77" s="133"/>
      <c r="H77" s="133"/>
      <c r="I77" s="206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</row>
    <row r="78" spans="1:77" s="39" customFormat="1" ht="19.95" customHeight="1">
      <c r="A78" s="132">
        <v>30</v>
      </c>
      <c r="B78" s="123" t="s">
        <v>528</v>
      </c>
      <c r="C78" s="316">
        <v>2007</v>
      </c>
      <c r="D78" s="317"/>
      <c r="E78" s="195">
        <v>2580</v>
      </c>
      <c r="F78" s="130" t="s">
        <v>641</v>
      </c>
      <c r="G78" s="133"/>
      <c r="H78" s="133"/>
      <c r="I78" s="206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</row>
    <row r="79" spans="1:77" s="39" customFormat="1" ht="19.95" customHeight="1">
      <c r="A79" s="132">
        <v>31</v>
      </c>
      <c r="B79" s="123" t="s">
        <v>529</v>
      </c>
      <c r="C79" s="316">
        <v>2008</v>
      </c>
      <c r="D79" s="317"/>
      <c r="E79" s="195">
        <v>4270</v>
      </c>
      <c r="F79" s="130" t="s">
        <v>641</v>
      </c>
      <c r="G79" s="133"/>
      <c r="H79" s="133"/>
      <c r="I79" s="206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</row>
    <row r="80" spans="1:77" s="39" customFormat="1" ht="19.95" customHeight="1">
      <c r="A80" s="132">
        <v>32</v>
      </c>
      <c r="B80" s="123" t="s">
        <v>530</v>
      </c>
      <c r="C80" s="316">
        <v>2012</v>
      </c>
      <c r="D80" s="317"/>
      <c r="E80" s="195">
        <v>4797</v>
      </c>
      <c r="F80" s="130" t="s">
        <v>641</v>
      </c>
      <c r="G80" s="133"/>
      <c r="H80" s="133"/>
      <c r="I80" s="206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</row>
    <row r="81" spans="1:77" s="39" customFormat="1" ht="19.95" customHeight="1">
      <c r="A81" s="132">
        <v>33</v>
      </c>
      <c r="B81" s="123" t="s">
        <v>531</v>
      </c>
      <c r="C81" s="316">
        <v>2015</v>
      </c>
      <c r="D81" s="317"/>
      <c r="E81" s="195">
        <v>3628.5</v>
      </c>
      <c r="F81" s="130" t="s">
        <v>641</v>
      </c>
      <c r="G81" s="133"/>
      <c r="H81" s="133"/>
      <c r="I81" s="206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</row>
    <row r="82" spans="1:77" s="39" customFormat="1" ht="19.95" customHeight="1">
      <c r="A82" s="132">
        <v>34</v>
      </c>
      <c r="B82" s="123" t="s">
        <v>532</v>
      </c>
      <c r="C82" s="316">
        <v>2015</v>
      </c>
      <c r="D82" s="317"/>
      <c r="E82" s="195">
        <v>4920</v>
      </c>
      <c r="F82" s="130" t="s">
        <v>641</v>
      </c>
      <c r="G82" s="133"/>
      <c r="H82" s="133"/>
      <c r="I82" s="206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</row>
    <row r="83" spans="1:77" s="39" customFormat="1" ht="19.95" customHeight="1">
      <c r="A83" s="132">
        <v>35</v>
      </c>
      <c r="B83" s="123" t="s">
        <v>533</v>
      </c>
      <c r="C83" s="316">
        <v>2015</v>
      </c>
      <c r="D83" s="317"/>
      <c r="E83" s="195">
        <v>3628.5</v>
      </c>
      <c r="F83" s="130" t="s">
        <v>641</v>
      </c>
      <c r="G83" s="133"/>
      <c r="H83" s="133"/>
      <c r="I83" s="206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</row>
    <row r="84" spans="1:77" s="39" customFormat="1" ht="19.95" customHeight="1">
      <c r="A84" s="132">
        <v>36</v>
      </c>
      <c r="B84" s="123" t="s">
        <v>534</v>
      </c>
      <c r="C84" s="316">
        <v>2014</v>
      </c>
      <c r="D84" s="317"/>
      <c r="E84" s="195">
        <v>4575.6000000000004</v>
      </c>
      <c r="F84" s="130" t="s">
        <v>641</v>
      </c>
      <c r="G84" s="133"/>
      <c r="H84" s="133"/>
      <c r="I84" s="206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</row>
    <row r="85" spans="1:77" s="39" customFormat="1" ht="19.95" customHeight="1">
      <c r="A85" s="132">
        <v>37</v>
      </c>
      <c r="B85" s="123" t="s">
        <v>535</v>
      </c>
      <c r="C85" s="316">
        <v>2015</v>
      </c>
      <c r="D85" s="317"/>
      <c r="E85" s="195">
        <v>3628</v>
      </c>
      <c r="F85" s="130" t="s">
        <v>641</v>
      </c>
      <c r="G85" s="133"/>
      <c r="H85" s="133"/>
      <c r="I85" s="206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</row>
    <row r="86" spans="1:77" s="39" customFormat="1" ht="19.95" customHeight="1">
      <c r="A86" s="132">
        <v>38</v>
      </c>
      <c r="B86" s="123" t="s">
        <v>536</v>
      </c>
      <c r="C86" s="316">
        <v>2007</v>
      </c>
      <c r="D86" s="317"/>
      <c r="E86" s="195">
        <v>2649.84</v>
      </c>
      <c r="F86" s="130" t="s">
        <v>641</v>
      </c>
      <c r="G86" s="133"/>
      <c r="H86" s="133"/>
      <c r="I86" s="206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</row>
    <row r="87" spans="1:77" s="39" customFormat="1" ht="19.95" customHeight="1">
      <c r="A87" s="132">
        <v>39</v>
      </c>
      <c r="B87" s="123" t="s">
        <v>537</v>
      </c>
      <c r="C87" s="316">
        <v>2014</v>
      </c>
      <c r="D87" s="317"/>
      <c r="E87" s="195">
        <v>4575.6000000000004</v>
      </c>
      <c r="F87" s="130" t="s">
        <v>641</v>
      </c>
      <c r="G87" s="133"/>
      <c r="H87" s="133"/>
      <c r="I87" s="206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</row>
    <row r="88" spans="1:77" s="39" customFormat="1" ht="19.95" customHeight="1">
      <c r="A88" s="132">
        <v>40</v>
      </c>
      <c r="B88" s="123" t="s">
        <v>538</v>
      </c>
      <c r="C88" s="316">
        <v>2007</v>
      </c>
      <c r="D88" s="317"/>
      <c r="E88" s="195">
        <v>2580</v>
      </c>
      <c r="F88" s="130" t="s">
        <v>641</v>
      </c>
      <c r="G88" s="133"/>
      <c r="H88" s="133"/>
      <c r="I88" s="206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</row>
    <row r="89" spans="1:77" s="39" customFormat="1" ht="19.95" customHeight="1">
      <c r="A89" s="132">
        <v>41</v>
      </c>
      <c r="B89" s="123" t="s">
        <v>539</v>
      </c>
      <c r="C89" s="316">
        <v>2016</v>
      </c>
      <c r="D89" s="317"/>
      <c r="E89" s="195">
        <v>51726.42</v>
      </c>
      <c r="F89" s="130" t="s">
        <v>641</v>
      </c>
      <c r="G89" s="133"/>
      <c r="H89" s="133"/>
      <c r="I89" s="206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</row>
    <row r="90" spans="1:77" s="39" customFormat="1" ht="19.95" customHeight="1">
      <c r="A90" s="132">
        <v>42</v>
      </c>
      <c r="B90" s="123" t="s">
        <v>540</v>
      </c>
      <c r="C90" s="316">
        <v>2016</v>
      </c>
      <c r="D90" s="317"/>
      <c r="E90" s="195">
        <v>27272.02</v>
      </c>
      <c r="F90" s="130" t="s">
        <v>641</v>
      </c>
      <c r="G90" s="133"/>
      <c r="H90" s="133"/>
      <c r="I90" s="206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</row>
    <row r="91" spans="1:77" s="39" customFormat="1" ht="19.95" customHeight="1">
      <c r="A91" s="132">
        <v>43</v>
      </c>
      <c r="B91" s="123" t="s">
        <v>541</v>
      </c>
      <c r="C91" s="316">
        <v>2016</v>
      </c>
      <c r="D91" s="317"/>
      <c r="E91" s="195">
        <v>27272.02</v>
      </c>
      <c r="F91" s="130" t="s">
        <v>641</v>
      </c>
      <c r="G91" s="133"/>
      <c r="H91" s="133"/>
      <c r="I91" s="206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</row>
    <row r="92" spans="1:77" s="39" customFormat="1" ht="19.95" customHeight="1">
      <c r="A92" s="132">
        <v>44</v>
      </c>
      <c r="B92" s="123" t="s">
        <v>542</v>
      </c>
      <c r="C92" s="316">
        <v>2016</v>
      </c>
      <c r="D92" s="317"/>
      <c r="E92" s="195">
        <v>20806</v>
      </c>
      <c r="F92" s="130" t="s">
        <v>641</v>
      </c>
      <c r="G92" s="133"/>
      <c r="H92" s="133"/>
      <c r="I92" s="206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</row>
    <row r="93" spans="1:77" s="39" customFormat="1" ht="19.95" customHeight="1">
      <c r="A93" s="132">
        <v>45</v>
      </c>
      <c r="B93" s="123" t="s">
        <v>543</v>
      </c>
      <c r="C93" s="316"/>
      <c r="D93" s="317"/>
      <c r="E93" s="195">
        <v>2440</v>
      </c>
      <c r="F93" s="130" t="s">
        <v>641</v>
      </c>
      <c r="G93" s="133"/>
      <c r="H93" s="133"/>
      <c r="I93" s="206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</row>
    <row r="94" spans="1:77" s="39" customFormat="1" ht="19.95" customHeight="1">
      <c r="A94" s="132">
        <v>46</v>
      </c>
      <c r="B94" s="123" t="s">
        <v>544</v>
      </c>
      <c r="C94" s="316">
        <v>2015</v>
      </c>
      <c r="D94" s="317"/>
      <c r="E94" s="195">
        <v>16193.99</v>
      </c>
      <c r="F94" s="130" t="s">
        <v>641</v>
      </c>
      <c r="G94" s="133"/>
      <c r="H94" s="133"/>
      <c r="I94" s="206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</row>
    <row r="95" spans="1:77" s="39" customFormat="1" ht="19.95" customHeight="1">
      <c r="A95" s="132">
        <v>47</v>
      </c>
      <c r="B95" s="123" t="s">
        <v>545</v>
      </c>
      <c r="C95" s="316">
        <v>2015</v>
      </c>
      <c r="D95" s="317"/>
      <c r="E95" s="195">
        <v>63947.15</v>
      </c>
      <c r="F95" s="130" t="s">
        <v>641</v>
      </c>
      <c r="G95" s="133"/>
      <c r="H95" s="133"/>
      <c r="I95" s="206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</row>
    <row r="96" spans="1:77" s="39" customFormat="1" ht="19.95" customHeight="1">
      <c r="A96" s="132">
        <v>48</v>
      </c>
      <c r="B96" s="123" t="s">
        <v>546</v>
      </c>
      <c r="C96" s="316">
        <v>2016</v>
      </c>
      <c r="D96" s="317"/>
      <c r="E96" s="195">
        <v>11047.5</v>
      </c>
      <c r="F96" s="130" t="s">
        <v>641</v>
      </c>
      <c r="G96" s="133"/>
      <c r="H96" s="133"/>
      <c r="I96" s="206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</row>
    <row r="97" spans="1:77" s="39" customFormat="1" ht="19.95" customHeight="1">
      <c r="A97" s="132">
        <v>49</v>
      </c>
      <c r="B97" s="123" t="s">
        <v>547</v>
      </c>
      <c r="C97" s="316">
        <v>2015</v>
      </c>
      <c r="D97" s="317"/>
      <c r="E97" s="195">
        <v>9936</v>
      </c>
      <c r="F97" s="130" t="s">
        <v>641</v>
      </c>
      <c r="G97" s="133"/>
      <c r="H97" s="133"/>
      <c r="I97" s="206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</row>
    <row r="98" spans="1:77" s="39" customFormat="1" ht="19.95" customHeight="1">
      <c r="A98" s="132">
        <v>50</v>
      </c>
      <c r="B98" s="123" t="s">
        <v>548</v>
      </c>
      <c r="C98" s="316">
        <v>2016</v>
      </c>
      <c r="D98" s="317"/>
      <c r="E98" s="195">
        <v>9000</v>
      </c>
      <c r="F98" s="130" t="s">
        <v>641</v>
      </c>
      <c r="G98" s="133"/>
      <c r="H98" s="133"/>
      <c r="I98" s="206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</row>
    <row r="99" spans="1:77" s="39" customFormat="1" ht="19.95" customHeight="1">
      <c r="A99" s="132">
        <v>51</v>
      </c>
      <c r="B99" s="123" t="s">
        <v>549</v>
      </c>
      <c r="C99" s="316">
        <v>2016</v>
      </c>
      <c r="D99" s="317"/>
      <c r="E99" s="195">
        <v>9000</v>
      </c>
      <c r="F99" s="130" t="s">
        <v>641</v>
      </c>
      <c r="G99" s="133"/>
      <c r="H99" s="133"/>
      <c r="I99" s="206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</row>
    <row r="100" spans="1:77" s="39" customFormat="1" ht="19.95" customHeight="1">
      <c r="A100" s="132">
        <v>52</v>
      </c>
      <c r="B100" s="123" t="s">
        <v>550</v>
      </c>
      <c r="C100" s="316">
        <v>2016</v>
      </c>
      <c r="D100" s="317"/>
      <c r="E100" s="195">
        <v>9490</v>
      </c>
      <c r="F100" s="130" t="s">
        <v>641</v>
      </c>
      <c r="G100" s="133"/>
      <c r="H100" s="133"/>
      <c r="I100" s="206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</row>
    <row r="101" spans="1:77" s="39" customFormat="1" ht="19.95" customHeight="1">
      <c r="A101" s="132">
        <v>53</v>
      </c>
      <c r="B101" s="320" t="s">
        <v>738</v>
      </c>
      <c r="C101" s="316">
        <v>2020</v>
      </c>
      <c r="D101" s="318"/>
      <c r="E101" s="194">
        <v>10999.43</v>
      </c>
      <c r="F101" s="385" t="s">
        <v>641</v>
      </c>
      <c r="G101" s="133"/>
      <c r="H101" s="133"/>
      <c r="I101" s="206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</row>
    <row r="102" spans="1:77" s="39" customFormat="1" ht="19.95" customHeight="1">
      <c r="A102" s="132">
        <v>54</v>
      </c>
      <c r="B102" s="383" t="s">
        <v>745</v>
      </c>
      <c r="C102" s="316">
        <v>2015</v>
      </c>
      <c r="D102" s="318"/>
      <c r="E102" s="194">
        <v>41245</v>
      </c>
      <c r="F102" s="385" t="s">
        <v>641</v>
      </c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</row>
    <row r="103" spans="1:77" s="39" customFormat="1" ht="19.95" customHeight="1">
      <c r="A103" s="132">
        <v>55</v>
      </c>
      <c r="B103" s="383" t="s">
        <v>551</v>
      </c>
      <c r="C103" s="316">
        <v>2007</v>
      </c>
      <c r="D103" s="317"/>
      <c r="E103" s="195">
        <v>253241.2</v>
      </c>
      <c r="F103" s="130" t="s">
        <v>641</v>
      </c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</row>
    <row r="104" spans="1:77" s="39" customFormat="1" ht="19.95" customHeight="1">
      <c r="A104" s="132">
        <v>56</v>
      </c>
      <c r="B104" s="123" t="s">
        <v>552</v>
      </c>
      <c r="C104" s="316">
        <v>2007</v>
      </c>
      <c r="D104" s="317"/>
      <c r="E104" s="195">
        <v>21569.8</v>
      </c>
      <c r="F104" s="130" t="s">
        <v>641</v>
      </c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</row>
    <row r="105" spans="1:77" s="39" customFormat="1" ht="19.95" customHeight="1">
      <c r="A105" s="132">
        <v>57</v>
      </c>
      <c r="B105" s="123" t="s">
        <v>553</v>
      </c>
      <c r="C105" s="316">
        <v>2007</v>
      </c>
      <c r="D105" s="317"/>
      <c r="E105" s="195">
        <v>199604.53</v>
      </c>
      <c r="F105" s="130" t="s">
        <v>641</v>
      </c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</row>
    <row r="106" spans="1:77" s="39" customFormat="1" ht="19.95" customHeight="1">
      <c r="A106" s="132">
        <v>58</v>
      </c>
      <c r="B106" s="320" t="s">
        <v>554</v>
      </c>
      <c r="C106" s="316">
        <v>2007</v>
      </c>
      <c r="D106" s="318"/>
      <c r="E106" s="194">
        <v>85686.23</v>
      </c>
      <c r="F106" s="385" t="s">
        <v>641</v>
      </c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</row>
    <row r="107" spans="1:77" s="39" customFormat="1" ht="19.95" customHeight="1">
      <c r="A107" s="132">
        <v>59</v>
      </c>
      <c r="B107" s="383" t="s">
        <v>736</v>
      </c>
      <c r="C107" s="316">
        <v>2019</v>
      </c>
      <c r="D107" s="318"/>
      <c r="E107" s="194">
        <v>97549.45</v>
      </c>
      <c r="F107" s="385" t="s">
        <v>641</v>
      </c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</row>
    <row r="108" spans="1:77" s="39" customFormat="1" ht="19.95" customHeight="1">
      <c r="A108" s="132">
        <v>60</v>
      </c>
      <c r="B108" s="320" t="s">
        <v>555</v>
      </c>
      <c r="C108" s="316">
        <v>2007</v>
      </c>
      <c r="D108" s="318"/>
      <c r="E108" s="194">
        <v>38305.199999999997</v>
      </c>
      <c r="F108" s="385" t="s">
        <v>641</v>
      </c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</row>
    <row r="109" spans="1:77" s="39" customFormat="1" ht="19.95" customHeight="1">
      <c r="A109" s="132">
        <v>61</v>
      </c>
      <c r="B109" s="123" t="s">
        <v>556</v>
      </c>
      <c r="C109" s="316">
        <v>2014</v>
      </c>
      <c r="D109" s="317"/>
      <c r="E109" s="195">
        <v>6568.2</v>
      </c>
      <c r="F109" s="130" t="s">
        <v>641</v>
      </c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</row>
    <row r="110" spans="1:77" s="39" customFormat="1" ht="19.95" customHeight="1">
      <c r="A110" s="132">
        <v>62</v>
      </c>
      <c r="B110" s="123" t="s">
        <v>557</v>
      </c>
      <c r="C110" s="316">
        <v>2009</v>
      </c>
      <c r="D110" s="317"/>
      <c r="E110" s="195">
        <v>18799.099999999999</v>
      </c>
      <c r="F110" s="130" t="s">
        <v>641</v>
      </c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</row>
    <row r="111" spans="1:77" s="39" customFormat="1" ht="19.95" customHeight="1">
      <c r="A111" s="132">
        <v>63</v>
      </c>
      <c r="B111" s="123" t="s">
        <v>558</v>
      </c>
      <c r="C111" s="316">
        <v>2015</v>
      </c>
      <c r="D111" s="317"/>
      <c r="E111" s="195">
        <v>3813.49</v>
      </c>
      <c r="F111" s="130" t="s">
        <v>641</v>
      </c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</row>
    <row r="112" spans="1:77" s="39" customFormat="1" ht="19.95" customHeight="1">
      <c r="A112" s="132">
        <v>64</v>
      </c>
      <c r="B112" s="123" t="s">
        <v>559</v>
      </c>
      <c r="C112" s="316">
        <v>2015</v>
      </c>
      <c r="D112" s="317"/>
      <c r="E112" s="195">
        <v>16034.53</v>
      </c>
      <c r="F112" s="130" t="s">
        <v>641</v>
      </c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</row>
    <row r="113" spans="1:77" s="39" customFormat="1" ht="19.95" customHeight="1">
      <c r="A113" s="132">
        <v>65</v>
      </c>
      <c r="B113" s="123" t="s">
        <v>560</v>
      </c>
      <c r="C113" s="316">
        <v>2015</v>
      </c>
      <c r="D113" s="317"/>
      <c r="E113" s="195">
        <v>24068.89</v>
      </c>
      <c r="F113" s="130" t="s">
        <v>641</v>
      </c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</row>
    <row r="114" spans="1:77" s="39" customFormat="1" ht="19.95" customHeight="1">
      <c r="A114" s="132">
        <v>66</v>
      </c>
      <c r="B114" s="123" t="s">
        <v>561</v>
      </c>
      <c r="C114" s="316">
        <v>2014</v>
      </c>
      <c r="D114" s="317"/>
      <c r="E114" s="195">
        <v>43651.35</v>
      </c>
      <c r="F114" s="130" t="s">
        <v>641</v>
      </c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</row>
    <row r="115" spans="1:77" s="39" customFormat="1" ht="19.95" customHeight="1">
      <c r="A115" s="132">
        <v>67</v>
      </c>
      <c r="B115" s="123" t="s">
        <v>562</v>
      </c>
      <c r="C115" s="316">
        <v>2015</v>
      </c>
      <c r="D115" s="317"/>
      <c r="E115" s="195">
        <v>33100</v>
      </c>
      <c r="F115" s="130" t="s">
        <v>641</v>
      </c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</row>
    <row r="116" spans="1:77" s="39" customFormat="1" ht="19.95" customHeight="1">
      <c r="A116" s="132">
        <v>68</v>
      </c>
      <c r="B116" s="123" t="s">
        <v>563</v>
      </c>
      <c r="C116" s="316">
        <v>2014</v>
      </c>
      <c r="D116" s="317"/>
      <c r="E116" s="195">
        <v>67124.600000000006</v>
      </c>
      <c r="F116" s="130" t="s">
        <v>641</v>
      </c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133"/>
      <c r="BM116" s="133"/>
      <c r="BN116" s="133"/>
      <c r="BO116" s="13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</row>
    <row r="117" spans="1:77" s="39" customFormat="1" ht="19.95" customHeight="1">
      <c r="A117" s="132">
        <v>69</v>
      </c>
      <c r="B117" s="123" t="s">
        <v>564</v>
      </c>
      <c r="C117" s="316">
        <v>2007</v>
      </c>
      <c r="D117" s="317"/>
      <c r="E117" s="195">
        <v>3476.65</v>
      </c>
      <c r="F117" s="130" t="s">
        <v>641</v>
      </c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3"/>
      <c r="BE117" s="133"/>
      <c r="BF117" s="133"/>
      <c r="BG117" s="133"/>
      <c r="BH117" s="133"/>
      <c r="BI117" s="133"/>
      <c r="BJ117" s="133"/>
      <c r="BK117" s="133"/>
      <c r="BL117" s="133"/>
      <c r="BM117" s="133"/>
      <c r="BN117" s="133"/>
      <c r="BO117" s="13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</row>
    <row r="118" spans="1:77" s="39" customFormat="1" ht="24" customHeight="1">
      <c r="A118" s="132">
        <v>70</v>
      </c>
      <c r="B118" s="123" t="s">
        <v>565</v>
      </c>
      <c r="C118" s="316">
        <v>2007</v>
      </c>
      <c r="D118" s="317"/>
      <c r="E118" s="195">
        <v>37330</v>
      </c>
      <c r="F118" s="130" t="s">
        <v>641</v>
      </c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</row>
    <row r="119" spans="1:77" s="39" customFormat="1" ht="24" customHeight="1">
      <c r="A119" s="132">
        <v>71</v>
      </c>
      <c r="B119" s="123" t="s">
        <v>556</v>
      </c>
      <c r="C119" s="316">
        <v>2007</v>
      </c>
      <c r="D119" s="317"/>
      <c r="E119" s="195">
        <v>11249.64</v>
      </c>
      <c r="F119" s="130" t="s">
        <v>641</v>
      </c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</row>
    <row r="120" spans="1:77" s="39" customFormat="1" ht="24" customHeight="1">
      <c r="A120" s="132">
        <v>72</v>
      </c>
      <c r="B120" s="123" t="s">
        <v>566</v>
      </c>
      <c r="C120" s="316">
        <v>2008</v>
      </c>
      <c r="D120" s="317"/>
      <c r="E120" s="195">
        <v>7508.99</v>
      </c>
      <c r="F120" s="130" t="s">
        <v>641</v>
      </c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3"/>
      <c r="BI120" s="133"/>
      <c r="BJ120" s="133"/>
      <c r="BK120" s="133"/>
      <c r="BL120" s="133"/>
      <c r="BM120" s="133"/>
      <c r="BN120" s="133"/>
      <c r="BO120" s="133"/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</row>
    <row r="121" spans="1:77" s="39" customFormat="1" ht="24" customHeight="1">
      <c r="A121" s="132">
        <v>73</v>
      </c>
      <c r="B121" s="123" t="s">
        <v>567</v>
      </c>
      <c r="C121" s="316">
        <v>2007</v>
      </c>
      <c r="D121" s="317"/>
      <c r="E121" s="195">
        <v>11157.51</v>
      </c>
      <c r="F121" s="130" t="s">
        <v>641</v>
      </c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  <c r="BH121" s="133"/>
      <c r="BI121" s="133"/>
      <c r="BJ121" s="133"/>
      <c r="BK121" s="133"/>
      <c r="BL121" s="133"/>
      <c r="BM121" s="133"/>
      <c r="BN121" s="133"/>
      <c r="BO121" s="133"/>
      <c r="BP121" s="103"/>
      <c r="BQ121" s="103"/>
      <c r="BR121" s="103"/>
      <c r="BS121" s="103"/>
      <c r="BT121" s="103"/>
      <c r="BU121" s="103"/>
      <c r="BV121" s="103"/>
      <c r="BW121" s="103"/>
      <c r="BX121" s="103"/>
      <c r="BY121" s="103"/>
    </row>
    <row r="122" spans="1:77" s="39" customFormat="1" ht="24" customHeight="1">
      <c r="A122" s="132">
        <v>74</v>
      </c>
      <c r="B122" s="123" t="s">
        <v>568</v>
      </c>
      <c r="C122" s="316">
        <v>2007</v>
      </c>
      <c r="D122" s="317"/>
      <c r="E122" s="195">
        <v>7388.7</v>
      </c>
      <c r="F122" s="130" t="s">
        <v>641</v>
      </c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  <c r="BH122" s="133"/>
      <c r="BI122" s="133"/>
      <c r="BJ122" s="133"/>
      <c r="BK122" s="133"/>
      <c r="BL122" s="133"/>
      <c r="BM122" s="133"/>
      <c r="BN122" s="133"/>
      <c r="BO122" s="133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</row>
    <row r="123" spans="1:77" s="39" customFormat="1" ht="24" customHeight="1">
      <c r="A123" s="132">
        <v>75</v>
      </c>
      <c r="B123" s="123" t="s">
        <v>569</v>
      </c>
      <c r="C123" s="316"/>
      <c r="D123" s="317"/>
      <c r="E123" s="195">
        <v>117891.47</v>
      </c>
      <c r="F123" s="130" t="s">
        <v>641</v>
      </c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3"/>
      <c r="BH123" s="133"/>
      <c r="BI123" s="133"/>
      <c r="BJ123" s="133"/>
      <c r="BK123" s="133"/>
      <c r="BL123" s="133"/>
      <c r="BM123" s="133"/>
      <c r="BN123" s="133"/>
      <c r="BO123" s="133"/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</row>
    <row r="124" spans="1:77" s="39" customFormat="1" ht="24" customHeight="1">
      <c r="A124" s="132">
        <v>76</v>
      </c>
      <c r="B124" s="123" t="s">
        <v>570</v>
      </c>
      <c r="C124" s="316"/>
      <c r="D124" s="317"/>
      <c r="E124" s="195">
        <v>680326.64</v>
      </c>
      <c r="F124" s="130" t="s">
        <v>641</v>
      </c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03"/>
      <c r="BQ124" s="103"/>
      <c r="BR124" s="103"/>
      <c r="BS124" s="103"/>
      <c r="BT124" s="103"/>
      <c r="BU124" s="103"/>
      <c r="BV124" s="103"/>
      <c r="BW124" s="103"/>
      <c r="BX124" s="103"/>
      <c r="BY124" s="103"/>
    </row>
    <row r="125" spans="1:77" s="39" customFormat="1" ht="24" customHeight="1">
      <c r="A125" s="132">
        <v>77</v>
      </c>
      <c r="B125" s="320" t="s">
        <v>571</v>
      </c>
      <c r="C125" s="316"/>
      <c r="D125" s="318"/>
      <c r="E125" s="194">
        <v>3075</v>
      </c>
      <c r="F125" s="130" t="s">
        <v>641</v>
      </c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</row>
    <row r="126" spans="1:77" s="39" customFormat="1" ht="24" customHeight="1">
      <c r="A126" s="132">
        <v>78</v>
      </c>
      <c r="B126" s="320" t="s">
        <v>512</v>
      </c>
      <c r="C126" s="316"/>
      <c r="D126" s="318"/>
      <c r="E126" s="194">
        <v>3075</v>
      </c>
      <c r="F126" s="130" t="s">
        <v>641</v>
      </c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133"/>
      <c r="BM126" s="133"/>
      <c r="BN126" s="133"/>
      <c r="BO126" s="133"/>
      <c r="BP126" s="103"/>
      <c r="BQ126" s="103"/>
      <c r="BR126" s="103"/>
      <c r="BS126" s="103"/>
      <c r="BT126" s="103"/>
      <c r="BU126" s="103"/>
      <c r="BV126" s="103"/>
      <c r="BW126" s="103"/>
      <c r="BX126" s="103"/>
      <c r="BY126" s="103"/>
    </row>
    <row r="127" spans="1:77" s="39" customFormat="1" ht="24" customHeight="1">
      <c r="A127" s="132">
        <v>79</v>
      </c>
      <c r="B127" s="320" t="s">
        <v>572</v>
      </c>
      <c r="C127" s="316"/>
      <c r="D127" s="318"/>
      <c r="E127" s="194">
        <v>3075</v>
      </c>
      <c r="F127" s="130" t="s">
        <v>641</v>
      </c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03"/>
      <c r="BQ127" s="103"/>
      <c r="BR127" s="103"/>
      <c r="BS127" s="103"/>
      <c r="BT127" s="103"/>
      <c r="BU127" s="103"/>
      <c r="BV127" s="103"/>
      <c r="BW127" s="103"/>
      <c r="BX127" s="103"/>
      <c r="BY127" s="103"/>
    </row>
    <row r="128" spans="1:77" s="39" customFormat="1" ht="24" customHeight="1">
      <c r="A128" s="132">
        <v>80</v>
      </c>
      <c r="B128" s="320" t="s">
        <v>573</v>
      </c>
      <c r="C128" s="316"/>
      <c r="D128" s="318"/>
      <c r="E128" s="194">
        <v>3075</v>
      </c>
      <c r="F128" s="130" t="s">
        <v>641</v>
      </c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  <c r="BI128" s="133"/>
      <c r="BJ128" s="133"/>
      <c r="BK128" s="133"/>
      <c r="BL128" s="133"/>
      <c r="BM128" s="133"/>
      <c r="BN128" s="133"/>
      <c r="BO128" s="133"/>
      <c r="BP128" s="103"/>
      <c r="BQ128" s="103"/>
      <c r="BR128" s="103"/>
      <c r="BS128" s="103"/>
      <c r="BT128" s="103"/>
      <c r="BU128" s="103"/>
      <c r="BV128" s="103"/>
      <c r="BW128" s="103"/>
      <c r="BX128" s="103"/>
      <c r="BY128" s="103"/>
    </row>
    <row r="129" spans="1:77" s="39" customFormat="1" ht="31.8" customHeight="1">
      <c r="A129" s="132">
        <v>81</v>
      </c>
      <c r="B129" s="320" t="s">
        <v>574</v>
      </c>
      <c r="C129" s="316">
        <v>2017</v>
      </c>
      <c r="D129" s="318"/>
      <c r="E129" s="194">
        <v>43835.199999999997</v>
      </c>
      <c r="F129" s="130" t="s">
        <v>641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  <c r="AU129" s="133"/>
      <c r="AV129" s="133"/>
      <c r="AW129" s="133"/>
      <c r="AX129" s="133"/>
      <c r="AY129" s="133"/>
      <c r="AZ129" s="133"/>
      <c r="BA129" s="133"/>
      <c r="BB129" s="133"/>
      <c r="BC129" s="133"/>
      <c r="BD129" s="133"/>
      <c r="BE129" s="133"/>
      <c r="BF129" s="133"/>
      <c r="BG129" s="133"/>
      <c r="BH129" s="133"/>
      <c r="BI129" s="133"/>
      <c r="BJ129" s="133"/>
      <c r="BK129" s="133"/>
      <c r="BL129" s="133"/>
      <c r="BM129" s="133"/>
      <c r="BN129" s="133"/>
      <c r="BO129" s="133"/>
      <c r="BP129" s="103"/>
      <c r="BQ129" s="103"/>
      <c r="BR129" s="103"/>
      <c r="BS129" s="103"/>
      <c r="BT129" s="103"/>
      <c r="BU129" s="103"/>
      <c r="BV129" s="103"/>
      <c r="BW129" s="103"/>
      <c r="BX129" s="103"/>
      <c r="BY129" s="103"/>
    </row>
    <row r="130" spans="1:77" s="39" customFormat="1" ht="28.8" customHeight="1">
      <c r="A130" s="132">
        <v>82</v>
      </c>
      <c r="B130" s="320" t="s">
        <v>575</v>
      </c>
      <c r="C130" s="316"/>
      <c r="D130" s="318"/>
      <c r="E130" s="194">
        <v>41375.199999999997</v>
      </c>
      <c r="F130" s="130" t="s">
        <v>641</v>
      </c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I130" s="133"/>
      <c r="BJ130" s="133"/>
      <c r="BK130" s="133"/>
      <c r="BL130" s="133"/>
      <c r="BM130" s="133"/>
      <c r="BN130" s="133"/>
      <c r="BO130" s="133"/>
      <c r="BP130" s="103"/>
      <c r="BQ130" s="103"/>
      <c r="BR130" s="103"/>
      <c r="BS130" s="103"/>
      <c r="BT130" s="103"/>
      <c r="BU130" s="103"/>
      <c r="BV130" s="103"/>
      <c r="BW130" s="103"/>
      <c r="BX130" s="103"/>
      <c r="BY130" s="103"/>
    </row>
    <row r="131" spans="1:77" s="39" customFormat="1" ht="30.6" customHeight="1">
      <c r="A131" s="132">
        <v>83</v>
      </c>
      <c r="B131" s="320" t="s">
        <v>576</v>
      </c>
      <c r="C131" s="316">
        <v>2017</v>
      </c>
      <c r="D131" s="318"/>
      <c r="E131" s="194">
        <v>37089.879999999997</v>
      </c>
      <c r="F131" s="130" t="s">
        <v>641</v>
      </c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  <c r="AU131" s="133"/>
      <c r="AV131" s="133"/>
      <c r="AW131" s="133"/>
      <c r="AX131" s="133"/>
      <c r="AY131" s="133"/>
      <c r="AZ131" s="133"/>
      <c r="BA131" s="133"/>
      <c r="BB131" s="133"/>
      <c r="BC131" s="133"/>
      <c r="BD131" s="133"/>
      <c r="BE131" s="133"/>
      <c r="BF131" s="133"/>
      <c r="BG131" s="133"/>
      <c r="BH131" s="133"/>
      <c r="BI131" s="133"/>
      <c r="BJ131" s="133"/>
      <c r="BK131" s="133"/>
      <c r="BL131" s="133"/>
      <c r="BM131" s="133"/>
      <c r="BN131" s="133"/>
      <c r="BO131" s="133"/>
      <c r="BP131" s="103"/>
      <c r="BQ131" s="103"/>
      <c r="BR131" s="103"/>
      <c r="BS131" s="103"/>
      <c r="BT131" s="103"/>
      <c r="BU131" s="103"/>
      <c r="BV131" s="103"/>
      <c r="BW131" s="103"/>
      <c r="BX131" s="103"/>
      <c r="BY131" s="103"/>
    </row>
    <row r="132" spans="1:77" s="39" customFormat="1" ht="34.200000000000003" customHeight="1">
      <c r="A132" s="132">
        <v>84</v>
      </c>
      <c r="B132" s="320" t="s">
        <v>577</v>
      </c>
      <c r="C132" s="316">
        <v>2017</v>
      </c>
      <c r="D132" s="318"/>
      <c r="E132" s="210">
        <v>35173.519999999997</v>
      </c>
      <c r="F132" s="130" t="s">
        <v>641</v>
      </c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  <c r="AY132" s="133"/>
      <c r="AZ132" s="133"/>
      <c r="BA132" s="133"/>
      <c r="BB132" s="133"/>
      <c r="BC132" s="133"/>
      <c r="BD132" s="133"/>
      <c r="BE132" s="133"/>
      <c r="BF132" s="133"/>
      <c r="BG132" s="133"/>
      <c r="BH132" s="133"/>
      <c r="BI132" s="133"/>
      <c r="BJ132" s="133"/>
      <c r="BK132" s="133"/>
      <c r="BL132" s="133"/>
      <c r="BM132" s="133"/>
      <c r="BN132" s="133"/>
      <c r="BO132" s="133"/>
      <c r="BP132" s="103"/>
      <c r="BQ132" s="103"/>
      <c r="BR132" s="103"/>
      <c r="BS132" s="103"/>
      <c r="BT132" s="103"/>
      <c r="BU132" s="103"/>
      <c r="BV132" s="103"/>
      <c r="BW132" s="103"/>
      <c r="BX132" s="103"/>
      <c r="BY132" s="103"/>
    </row>
    <row r="133" spans="1:77" s="39" customFormat="1" ht="36" customHeight="1">
      <c r="A133" s="132">
        <v>85</v>
      </c>
      <c r="B133" s="320" t="s">
        <v>578</v>
      </c>
      <c r="C133" s="316">
        <v>2017</v>
      </c>
      <c r="D133" s="316"/>
      <c r="E133" s="210">
        <v>53013.43</v>
      </c>
      <c r="F133" s="130" t="s">
        <v>641</v>
      </c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  <c r="AY133" s="133"/>
      <c r="AZ133" s="133"/>
      <c r="BA133" s="133"/>
      <c r="BB133" s="133"/>
      <c r="BC133" s="133"/>
      <c r="BD133" s="133"/>
      <c r="BE133" s="133"/>
      <c r="BF133" s="133"/>
      <c r="BG133" s="133"/>
      <c r="BH133" s="133"/>
      <c r="BI133" s="133"/>
      <c r="BJ133" s="133"/>
      <c r="BK133" s="133"/>
      <c r="BL133" s="133"/>
      <c r="BM133" s="133"/>
      <c r="BN133" s="133"/>
      <c r="BO133" s="133"/>
      <c r="BP133" s="103"/>
      <c r="BQ133" s="103"/>
      <c r="BR133" s="103"/>
      <c r="BS133" s="103"/>
      <c r="BT133" s="103"/>
      <c r="BU133" s="103"/>
      <c r="BV133" s="103"/>
      <c r="BW133" s="103"/>
      <c r="BX133" s="103"/>
      <c r="BY133" s="103"/>
    </row>
    <row r="134" spans="1:77" s="39" customFormat="1" ht="24" customHeight="1">
      <c r="A134" s="132">
        <v>86</v>
      </c>
      <c r="B134" s="320" t="s">
        <v>579</v>
      </c>
      <c r="C134" s="316">
        <v>2017</v>
      </c>
      <c r="D134" s="316"/>
      <c r="E134" s="210">
        <v>18254</v>
      </c>
      <c r="F134" s="130" t="s">
        <v>641</v>
      </c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  <c r="BG134" s="133"/>
      <c r="BH134" s="133"/>
      <c r="BI134" s="133"/>
      <c r="BJ134" s="133"/>
      <c r="BK134" s="133"/>
      <c r="BL134" s="133"/>
      <c r="BM134" s="133"/>
      <c r="BN134" s="133"/>
      <c r="BO134" s="133"/>
      <c r="BP134" s="103"/>
      <c r="BQ134" s="103"/>
      <c r="BR134" s="103"/>
      <c r="BS134" s="103"/>
      <c r="BT134" s="103"/>
      <c r="BU134" s="103"/>
      <c r="BV134" s="103"/>
      <c r="BW134" s="103"/>
      <c r="BX134" s="103"/>
      <c r="BY134" s="103"/>
    </row>
    <row r="135" spans="1:77" s="39" customFormat="1" ht="24" customHeight="1">
      <c r="A135" s="132">
        <v>87</v>
      </c>
      <c r="B135" s="320" t="s">
        <v>580</v>
      </c>
      <c r="C135" s="316">
        <v>2017</v>
      </c>
      <c r="D135" s="316"/>
      <c r="E135" s="210">
        <v>18254</v>
      </c>
      <c r="F135" s="130" t="s">
        <v>641</v>
      </c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  <c r="BE135" s="133"/>
      <c r="BF135" s="133"/>
      <c r="BG135" s="133"/>
      <c r="BH135" s="133"/>
      <c r="BI135" s="133"/>
      <c r="BJ135" s="133"/>
      <c r="BK135" s="133"/>
      <c r="BL135" s="133"/>
      <c r="BM135" s="133"/>
      <c r="BN135" s="133"/>
      <c r="BO135" s="133"/>
      <c r="BP135" s="103"/>
      <c r="BQ135" s="103"/>
      <c r="BR135" s="103"/>
      <c r="BS135" s="103"/>
      <c r="BT135" s="103"/>
      <c r="BU135" s="103"/>
      <c r="BV135" s="103"/>
      <c r="BW135" s="103"/>
      <c r="BX135" s="103"/>
      <c r="BY135" s="103"/>
    </row>
    <row r="136" spans="1:77" s="39" customFormat="1" ht="24" customHeight="1">
      <c r="A136" s="132">
        <v>88</v>
      </c>
      <c r="B136" s="320" t="s">
        <v>581</v>
      </c>
      <c r="C136" s="316">
        <v>2017</v>
      </c>
      <c r="D136" s="316"/>
      <c r="E136" s="210">
        <v>32402.75</v>
      </c>
      <c r="F136" s="130" t="s">
        <v>641</v>
      </c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3"/>
      <c r="AW136" s="133"/>
      <c r="AX136" s="133"/>
      <c r="AY136" s="133"/>
      <c r="AZ136" s="133"/>
      <c r="BA136" s="133"/>
      <c r="BB136" s="133"/>
      <c r="BC136" s="133"/>
      <c r="BD136" s="133"/>
      <c r="BE136" s="133"/>
      <c r="BF136" s="133"/>
      <c r="BG136" s="133"/>
      <c r="BH136" s="133"/>
      <c r="BI136" s="133"/>
      <c r="BJ136" s="133"/>
      <c r="BK136" s="133"/>
      <c r="BL136" s="133"/>
      <c r="BM136" s="133"/>
      <c r="BN136" s="133"/>
      <c r="BO136" s="133"/>
      <c r="BP136" s="103"/>
      <c r="BQ136" s="103"/>
      <c r="BR136" s="103"/>
      <c r="BS136" s="103"/>
      <c r="BT136" s="103"/>
      <c r="BU136" s="103"/>
      <c r="BV136" s="103"/>
      <c r="BW136" s="103"/>
      <c r="BX136" s="103"/>
      <c r="BY136" s="103"/>
    </row>
    <row r="137" spans="1:77" s="39" customFormat="1" ht="24" customHeight="1">
      <c r="A137" s="132">
        <v>89</v>
      </c>
      <c r="B137" s="320" t="s">
        <v>582</v>
      </c>
      <c r="C137" s="316">
        <v>2017</v>
      </c>
      <c r="D137" s="316"/>
      <c r="E137" s="210">
        <v>23000</v>
      </c>
      <c r="F137" s="130" t="s">
        <v>641</v>
      </c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  <c r="AX137" s="133"/>
      <c r="AY137" s="133"/>
      <c r="AZ137" s="133"/>
      <c r="BA137" s="133"/>
      <c r="BB137" s="133"/>
      <c r="BC137" s="133"/>
      <c r="BD137" s="133"/>
      <c r="BE137" s="133"/>
      <c r="BF137" s="133"/>
      <c r="BG137" s="133"/>
      <c r="BH137" s="133"/>
      <c r="BI137" s="133"/>
      <c r="BJ137" s="133"/>
      <c r="BK137" s="133"/>
      <c r="BL137" s="133"/>
      <c r="BM137" s="133"/>
      <c r="BN137" s="133"/>
      <c r="BO137" s="133"/>
      <c r="BP137" s="103"/>
      <c r="BQ137" s="103"/>
      <c r="BR137" s="103"/>
      <c r="BS137" s="103"/>
      <c r="BT137" s="103"/>
      <c r="BU137" s="103"/>
      <c r="BV137" s="103"/>
      <c r="BW137" s="103"/>
      <c r="BX137" s="103"/>
      <c r="BY137" s="103"/>
    </row>
    <row r="138" spans="1:77" s="39" customFormat="1" ht="24" customHeight="1">
      <c r="A138" s="132">
        <v>90</v>
      </c>
      <c r="B138" s="320" t="s">
        <v>583</v>
      </c>
      <c r="C138" s="316">
        <v>2017</v>
      </c>
      <c r="D138" s="316"/>
      <c r="E138" s="210">
        <v>9000</v>
      </c>
      <c r="F138" s="130" t="s">
        <v>641</v>
      </c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  <c r="AY138" s="133"/>
      <c r="AZ138" s="133"/>
      <c r="BA138" s="133"/>
      <c r="BB138" s="133"/>
      <c r="BC138" s="133"/>
      <c r="BD138" s="133"/>
      <c r="BE138" s="133"/>
      <c r="BF138" s="133"/>
      <c r="BG138" s="133"/>
      <c r="BH138" s="133"/>
      <c r="BI138" s="133"/>
      <c r="BJ138" s="133"/>
      <c r="BK138" s="133"/>
      <c r="BL138" s="133"/>
      <c r="BM138" s="133"/>
      <c r="BN138" s="133"/>
      <c r="BO138" s="133"/>
      <c r="BP138" s="103"/>
      <c r="BQ138" s="103"/>
      <c r="BR138" s="103"/>
      <c r="BS138" s="103"/>
      <c r="BT138" s="103"/>
      <c r="BU138" s="103"/>
      <c r="BV138" s="103"/>
      <c r="BW138" s="103"/>
      <c r="BX138" s="103"/>
      <c r="BY138" s="103"/>
    </row>
    <row r="139" spans="1:77" s="39" customFormat="1" ht="24" customHeight="1">
      <c r="A139" s="132">
        <v>91</v>
      </c>
      <c r="B139" s="320" t="s">
        <v>584</v>
      </c>
      <c r="C139" s="316"/>
      <c r="D139" s="318"/>
      <c r="E139" s="210">
        <v>4551</v>
      </c>
      <c r="F139" s="130" t="s">
        <v>641</v>
      </c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3"/>
      <c r="BB139" s="133"/>
      <c r="BC139" s="133"/>
      <c r="BD139" s="133"/>
      <c r="BE139" s="133"/>
      <c r="BF139" s="133"/>
      <c r="BG139" s="133"/>
      <c r="BH139" s="133"/>
      <c r="BI139" s="133"/>
      <c r="BJ139" s="133"/>
      <c r="BK139" s="133"/>
      <c r="BL139" s="133"/>
      <c r="BM139" s="133"/>
      <c r="BN139" s="133"/>
      <c r="BO139" s="13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</row>
    <row r="140" spans="1:77" s="39" customFormat="1" ht="24" customHeight="1">
      <c r="A140" s="132">
        <v>92</v>
      </c>
      <c r="B140" s="320" t="s">
        <v>585</v>
      </c>
      <c r="C140" s="316"/>
      <c r="D140" s="318"/>
      <c r="E140" s="194">
        <v>4551</v>
      </c>
      <c r="F140" s="130" t="s">
        <v>641</v>
      </c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33"/>
      <c r="BB140" s="133"/>
      <c r="BC140" s="133"/>
      <c r="BD140" s="133"/>
      <c r="BE140" s="133"/>
      <c r="BF140" s="133"/>
      <c r="BG140" s="133"/>
      <c r="BH140" s="133"/>
      <c r="BI140" s="133"/>
      <c r="BJ140" s="133"/>
      <c r="BK140" s="133"/>
      <c r="BL140" s="133"/>
      <c r="BM140" s="133"/>
      <c r="BN140" s="133"/>
      <c r="BO140" s="13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</row>
    <row r="141" spans="1:77" s="39" customFormat="1" ht="30" customHeight="1">
      <c r="A141" s="132">
        <v>93</v>
      </c>
      <c r="B141" s="320" t="s">
        <v>586</v>
      </c>
      <c r="C141" s="316"/>
      <c r="D141" s="318"/>
      <c r="E141" s="194">
        <v>2930724.27</v>
      </c>
      <c r="F141" s="130" t="s">
        <v>641</v>
      </c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133"/>
      <c r="BD141" s="133"/>
      <c r="BE141" s="133"/>
      <c r="BF141" s="133"/>
      <c r="BG141" s="133"/>
      <c r="BH141" s="133"/>
      <c r="BI141" s="133"/>
      <c r="BJ141" s="133"/>
      <c r="BK141" s="133"/>
      <c r="BL141" s="133"/>
      <c r="BM141" s="133"/>
      <c r="BN141" s="133"/>
      <c r="BO141" s="133"/>
      <c r="BP141" s="103"/>
      <c r="BQ141" s="103"/>
      <c r="BR141" s="103"/>
      <c r="BS141" s="103"/>
      <c r="BT141" s="103"/>
      <c r="BU141" s="103"/>
      <c r="BV141" s="103"/>
      <c r="BW141" s="103"/>
      <c r="BX141" s="103"/>
      <c r="BY141" s="103"/>
    </row>
    <row r="142" spans="1:77" s="39" customFormat="1" ht="64.8" customHeight="1">
      <c r="A142" s="132">
        <v>94</v>
      </c>
      <c r="B142" s="320" t="s">
        <v>587</v>
      </c>
      <c r="C142" s="316">
        <v>2019</v>
      </c>
      <c r="D142" s="318"/>
      <c r="E142" s="194">
        <v>527070.55000000005</v>
      </c>
      <c r="F142" s="130" t="s">
        <v>641</v>
      </c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3"/>
      <c r="BJ142" s="133"/>
      <c r="BK142" s="133"/>
      <c r="BL142" s="133"/>
      <c r="BM142" s="133"/>
      <c r="BN142" s="133"/>
      <c r="BO142" s="133"/>
      <c r="BP142" s="103"/>
      <c r="BQ142" s="103"/>
      <c r="BR142" s="103"/>
      <c r="BS142" s="103"/>
      <c r="BT142" s="103"/>
      <c r="BU142" s="103"/>
      <c r="BV142" s="103"/>
      <c r="BW142" s="103"/>
      <c r="BX142" s="103"/>
      <c r="BY142" s="103"/>
    </row>
    <row r="143" spans="1:77" s="39" customFormat="1" ht="24" customHeight="1">
      <c r="A143" s="132">
        <v>95</v>
      </c>
      <c r="B143" s="320" t="s">
        <v>588</v>
      </c>
      <c r="C143" s="316">
        <v>2019</v>
      </c>
      <c r="D143" s="318"/>
      <c r="E143" s="194">
        <v>209167.2</v>
      </c>
      <c r="F143" s="130" t="s">
        <v>641</v>
      </c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133"/>
      <c r="BH143" s="133"/>
      <c r="BI143" s="133"/>
      <c r="BJ143" s="133"/>
      <c r="BK143" s="133"/>
      <c r="BL143" s="133"/>
      <c r="BM143" s="133"/>
      <c r="BN143" s="133"/>
      <c r="BO143" s="13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</row>
    <row r="144" spans="1:77" s="39" customFormat="1" ht="24" customHeight="1">
      <c r="A144" s="132">
        <v>96</v>
      </c>
      <c r="B144" s="320" t="s">
        <v>589</v>
      </c>
      <c r="C144" s="316">
        <v>2019</v>
      </c>
      <c r="D144" s="318"/>
      <c r="E144" s="194">
        <v>116385.27</v>
      </c>
      <c r="F144" s="130" t="s">
        <v>641</v>
      </c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3"/>
      <c r="BC144" s="133"/>
      <c r="BD144" s="133"/>
      <c r="BE144" s="133"/>
      <c r="BF144" s="133"/>
      <c r="BG144" s="133"/>
      <c r="BH144" s="133"/>
      <c r="BI144" s="133"/>
      <c r="BJ144" s="133"/>
      <c r="BK144" s="133"/>
      <c r="BL144" s="133"/>
      <c r="BM144" s="133"/>
      <c r="BN144" s="133"/>
      <c r="BO144" s="133"/>
      <c r="BP144" s="103"/>
      <c r="BQ144" s="103"/>
      <c r="BR144" s="103"/>
      <c r="BS144" s="103"/>
      <c r="BT144" s="103"/>
      <c r="BU144" s="103"/>
      <c r="BV144" s="103"/>
      <c r="BW144" s="103"/>
      <c r="BX144" s="103"/>
      <c r="BY144" s="103"/>
    </row>
    <row r="145" spans="1:77" s="39" customFormat="1" ht="24" customHeight="1">
      <c r="A145" s="132">
        <v>97</v>
      </c>
      <c r="B145" s="383" t="s">
        <v>746</v>
      </c>
      <c r="C145" s="316">
        <v>2021</v>
      </c>
      <c r="D145" s="318"/>
      <c r="E145" s="194">
        <v>23985</v>
      </c>
      <c r="F145" s="130" t="s">
        <v>641</v>
      </c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03"/>
      <c r="BQ145" s="103"/>
      <c r="BR145" s="103"/>
      <c r="BS145" s="103"/>
      <c r="BT145" s="103"/>
      <c r="BU145" s="103"/>
      <c r="BV145" s="103"/>
      <c r="BW145" s="103"/>
      <c r="BX145" s="103"/>
      <c r="BY145" s="103"/>
    </row>
    <row r="146" spans="1:77" s="39" customFormat="1" ht="24" customHeight="1">
      <c r="A146" s="132">
        <v>98</v>
      </c>
      <c r="B146" s="320" t="s">
        <v>590</v>
      </c>
      <c r="C146" s="316">
        <v>2019</v>
      </c>
      <c r="D146" s="318"/>
      <c r="E146" s="194">
        <v>39697.599999999999</v>
      </c>
      <c r="F146" s="130" t="s">
        <v>641</v>
      </c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3"/>
      <c r="BJ146" s="133"/>
      <c r="BK146" s="133"/>
      <c r="BL146" s="133"/>
      <c r="BM146" s="133"/>
      <c r="BN146" s="133"/>
      <c r="BO146" s="133"/>
      <c r="BP146" s="103"/>
      <c r="BQ146" s="103"/>
      <c r="BR146" s="103"/>
      <c r="BS146" s="103"/>
      <c r="BT146" s="103"/>
      <c r="BU146" s="103"/>
      <c r="BV146" s="103"/>
      <c r="BW146" s="103"/>
      <c r="BX146" s="103"/>
      <c r="BY146" s="103"/>
    </row>
    <row r="147" spans="1:77" s="39" customFormat="1" ht="24" customHeight="1">
      <c r="A147" s="132">
        <v>99</v>
      </c>
      <c r="B147" s="320" t="s">
        <v>591</v>
      </c>
      <c r="C147" s="316">
        <v>2019</v>
      </c>
      <c r="D147" s="318"/>
      <c r="E147" s="194">
        <v>84212.61</v>
      </c>
      <c r="F147" s="130" t="s">
        <v>641</v>
      </c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  <c r="BE147" s="133"/>
      <c r="BF147" s="133"/>
      <c r="BG147" s="133"/>
      <c r="BH147" s="133"/>
      <c r="BI147" s="133"/>
      <c r="BJ147" s="133"/>
      <c r="BK147" s="133"/>
      <c r="BL147" s="133"/>
      <c r="BM147" s="133"/>
      <c r="BN147" s="133"/>
      <c r="BO147" s="133"/>
      <c r="BP147" s="103"/>
      <c r="BQ147" s="103"/>
      <c r="BR147" s="103"/>
      <c r="BS147" s="103"/>
      <c r="BT147" s="103"/>
      <c r="BU147" s="103"/>
      <c r="BV147" s="103"/>
      <c r="BW147" s="103"/>
      <c r="BX147" s="103"/>
      <c r="BY147" s="103"/>
    </row>
    <row r="148" spans="1:77" s="39" customFormat="1" ht="24" customHeight="1">
      <c r="A148" s="132">
        <v>100</v>
      </c>
      <c r="B148" s="320" t="s">
        <v>592</v>
      </c>
      <c r="C148" s="316">
        <v>2019</v>
      </c>
      <c r="D148" s="318"/>
      <c r="E148" s="194">
        <v>9840</v>
      </c>
      <c r="F148" s="130" t="s">
        <v>641</v>
      </c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03"/>
      <c r="BQ148" s="103"/>
      <c r="BR148" s="103"/>
      <c r="BS148" s="103"/>
      <c r="BT148" s="103"/>
      <c r="BU148" s="103"/>
      <c r="BV148" s="103"/>
      <c r="BW148" s="103"/>
      <c r="BX148" s="103"/>
      <c r="BY148" s="103"/>
    </row>
    <row r="149" spans="1:77" s="39" customFormat="1" ht="24" customHeight="1">
      <c r="A149" s="132">
        <v>101</v>
      </c>
      <c r="B149" s="320" t="s">
        <v>593</v>
      </c>
      <c r="C149" s="316">
        <v>2019</v>
      </c>
      <c r="D149" s="318"/>
      <c r="E149" s="194">
        <v>10824</v>
      </c>
      <c r="F149" s="130" t="s">
        <v>641</v>
      </c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03"/>
      <c r="BQ149" s="103"/>
      <c r="BR149" s="103"/>
      <c r="BS149" s="103"/>
      <c r="BT149" s="103"/>
      <c r="BU149" s="103"/>
      <c r="BV149" s="103"/>
      <c r="BW149" s="103"/>
      <c r="BX149" s="103"/>
      <c r="BY149" s="103"/>
    </row>
    <row r="150" spans="1:77" s="39" customFormat="1" ht="24" customHeight="1">
      <c r="A150" s="132">
        <v>102</v>
      </c>
      <c r="B150" s="320" t="s">
        <v>594</v>
      </c>
      <c r="C150" s="316">
        <v>2019</v>
      </c>
      <c r="D150" s="318"/>
      <c r="E150" s="194">
        <v>9840</v>
      </c>
      <c r="F150" s="130" t="s">
        <v>641</v>
      </c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  <c r="AX150" s="133"/>
      <c r="AY150" s="133"/>
      <c r="AZ150" s="133"/>
      <c r="BA150" s="133"/>
      <c r="BB150" s="133"/>
      <c r="BC150" s="133"/>
      <c r="BD150" s="133"/>
      <c r="BE150" s="133"/>
      <c r="BF150" s="133"/>
      <c r="BG150" s="133"/>
      <c r="BH150" s="133"/>
      <c r="BI150" s="133"/>
      <c r="BJ150" s="133"/>
      <c r="BK150" s="133"/>
      <c r="BL150" s="133"/>
      <c r="BM150" s="133"/>
      <c r="BN150" s="133"/>
      <c r="BO150" s="133"/>
      <c r="BP150" s="103"/>
      <c r="BQ150" s="103"/>
      <c r="BR150" s="103"/>
      <c r="BS150" s="103"/>
      <c r="BT150" s="103"/>
      <c r="BU150" s="103"/>
      <c r="BV150" s="103"/>
      <c r="BW150" s="103"/>
      <c r="BX150" s="103"/>
      <c r="BY150" s="103"/>
    </row>
    <row r="151" spans="1:77" s="39" customFormat="1" ht="24" customHeight="1">
      <c r="A151" s="132">
        <v>103</v>
      </c>
      <c r="B151" s="320" t="s">
        <v>595</v>
      </c>
      <c r="C151" s="316">
        <v>2020</v>
      </c>
      <c r="D151" s="318"/>
      <c r="E151" s="194">
        <v>3600</v>
      </c>
      <c r="F151" s="130" t="s">
        <v>641</v>
      </c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  <c r="BB151" s="133"/>
      <c r="BC151" s="133"/>
      <c r="BD151" s="133"/>
      <c r="BE151" s="133"/>
      <c r="BF151" s="133"/>
      <c r="BG151" s="133"/>
      <c r="BH151" s="133"/>
      <c r="BI151" s="133"/>
      <c r="BJ151" s="133"/>
      <c r="BK151" s="133"/>
      <c r="BL151" s="133"/>
      <c r="BM151" s="133"/>
      <c r="BN151" s="133"/>
      <c r="BO151" s="133"/>
      <c r="BP151" s="103"/>
      <c r="BQ151" s="103"/>
      <c r="BR151" s="103"/>
      <c r="BS151" s="103"/>
      <c r="BT151" s="103"/>
      <c r="BU151" s="103"/>
      <c r="BV151" s="103"/>
      <c r="BW151" s="103"/>
      <c r="BX151" s="103"/>
      <c r="BY151" s="103"/>
    </row>
    <row r="152" spans="1:77" s="39" customFormat="1" ht="24" customHeight="1">
      <c r="A152" s="132">
        <v>104</v>
      </c>
      <c r="B152" s="320" t="s">
        <v>596</v>
      </c>
      <c r="C152" s="316">
        <v>2020</v>
      </c>
      <c r="D152" s="318"/>
      <c r="E152" s="397">
        <v>3600</v>
      </c>
      <c r="F152" s="130" t="s">
        <v>641</v>
      </c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  <c r="AU152" s="133"/>
      <c r="AV152" s="133"/>
      <c r="AW152" s="133"/>
      <c r="AX152" s="133"/>
      <c r="AY152" s="133"/>
      <c r="AZ152" s="133"/>
      <c r="BA152" s="133"/>
      <c r="BB152" s="133"/>
      <c r="BC152" s="133"/>
      <c r="BD152" s="133"/>
      <c r="BE152" s="133"/>
      <c r="BF152" s="133"/>
      <c r="BG152" s="133"/>
      <c r="BH152" s="133"/>
      <c r="BI152" s="133"/>
      <c r="BJ152" s="133"/>
      <c r="BK152" s="133"/>
      <c r="BL152" s="133"/>
      <c r="BM152" s="133"/>
      <c r="BN152" s="133"/>
      <c r="BO152" s="133"/>
      <c r="BP152" s="103"/>
      <c r="BQ152" s="103"/>
      <c r="BR152" s="103"/>
      <c r="BS152" s="103"/>
      <c r="BT152" s="103"/>
      <c r="BU152" s="103"/>
      <c r="BV152" s="103"/>
      <c r="BW152" s="103"/>
      <c r="BX152" s="103"/>
      <c r="BY152" s="103"/>
    </row>
    <row r="153" spans="1:77" s="39" customFormat="1" ht="24" customHeight="1">
      <c r="A153" s="132">
        <v>105</v>
      </c>
      <c r="B153" s="320" t="s">
        <v>597</v>
      </c>
      <c r="C153" s="316">
        <v>2020</v>
      </c>
      <c r="D153" s="318"/>
      <c r="E153" s="397">
        <v>3936</v>
      </c>
      <c r="F153" s="130" t="s">
        <v>641</v>
      </c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E153" s="133"/>
      <c r="BF153" s="133"/>
      <c r="BG153" s="133"/>
      <c r="BH153" s="133"/>
      <c r="BI153" s="133"/>
      <c r="BJ153" s="133"/>
      <c r="BK153" s="133"/>
      <c r="BL153" s="133"/>
      <c r="BM153" s="133"/>
      <c r="BN153" s="133"/>
      <c r="BO153" s="133"/>
      <c r="BP153" s="103"/>
      <c r="BQ153" s="103"/>
      <c r="BR153" s="103"/>
      <c r="BS153" s="103"/>
      <c r="BT153" s="103"/>
      <c r="BU153" s="103"/>
      <c r="BV153" s="103"/>
      <c r="BW153" s="103"/>
      <c r="BX153" s="103"/>
      <c r="BY153" s="103"/>
    </row>
    <row r="154" spans="1:77" s="39" customFormat="1" ht="24" customHeight="1">
      <c r="A154" s="132">
        <v>106</v>
      </c>
      <c r="B154" s="320" t="s">
        <v>598</v>
      </c>
      <c r="C154" s="316">
        <v>2020</v>
      </c>
      <c r="D154" s="318"/>
      <c r="E154" s="397">
        <v>3936</v>
      </c>
      <c r="F154" s="130" t="s">
        <v>641</v>
      </c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E154" s="133"/>
      <c r="BF154" s="133"/>
      <c r="BG154" s="133"/>
      <c r="BH154" s="133"/>
      <c r="BI154" s="133"/>
      <c r="BJ154" s="133"/>
      <c r="BK154" s="133"/>
      <c r="BL154" s="133"/>
      <c r="BM154" s="133"/>
      <c r="BN154" s="133"/>
      <c r="BO154" s="133"/>
      <c r="BP154" s="103"/>
      <c r="BQ154" s="103"/>
      <c r="BR154" s="103"/>
      <c r="BS154" s="103"/>
      <c r="BT154" s="103"/>
      <c r="BU154" s="103"/>
      <c r="BV154" s="103"/>
      <c r="BW154" s="103"/>
      <c r="BX154" s="103"/>
      <c r="BY154" s="103"/>
    </row>
    <row r="155" spans="1:77" s="39" customFormat="1" ht="24" customHeight="1">
      <c r="A155" s="132">
        <v>107</v>
      </c>
      <c r="B155" s="320" t="s">
        <v>599</v>
      </c>
      <c r="C155" s="316">
        <v>2020</v>
      </c>
      <c r="D155" s="318"/>
      <c r="E155" s="397">
        <v>68757</v>
      </c>
      <c r="F155" s="130" t="s">
        <v>641</v>
      </c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  <c r="BD155" s="133"/>
      <c r="BE155" s="133"/>
      <c r="BF155" s="133"/>
      <c r="BG155" s="133"/>
      <c r="BH155" s="133"/>
      <c r="BI155" s="133"/>
      <c r="BJ155" s="133"/>
      <c r="BK155" s="133"/>
      <c r="BL155" s="133"/>
      <c r="BM155" s="133"/>
      <c r="BN155" s="133"/>
      <c r="BO155" s="133"/>
      <c r="BP155" s="103"/>
      <c r="BQ155" s="103"/>
      <c r="BR155" s="103"/>
      <c r="BS155" s="103"/>
      <c r="BT155" s="103"/>
      <c r="BU155" s="103"/>
      <c r="BV155" s="103"/>
      <c r="BW155" s="103"/>
      <c r="BX155" s="103"/>
      <c r="BY155" s="103"/>
    </row>
    <row r="156" spans="1:77" s="39" customFormat="1" ht="24" customHeight="1">
      <c r="A156" s="132">
        <v>108</v>
      </c>
      <c r="B156" s="300" t="s">
        <v>600</v>
      </c>
      <c r="C156" s="255">
        <v>2021</v>
      </c>
      <c r="D156" s="134"/>
      <c r="E156" s="398">
        <v>78474</v>
      </c>
      <c r="F156" s="130" t="s">
        <v>641</v>
      </c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H156" s="133"/>
      <c r="BI156" s="133"/>
      <c r="BJ156" s="133"/>
      <c r="BK156" s="133"/>
      <c r="BL156" s="133"/>
      <c r="BM156" s="133"/>
      <c r="BN156" s="133"/>
      <c r="BO156" s="133"/>
      <c r="BP156" s="103"/>
      <c r="BQ156" s="103"/>
      <c r="BR156" s="103"/>
      <c r="BS156" s="103"/>
      <c r="BT156" s="103"/>
      <c r="BU156" s="103"/>
      <c r="BV156" s="103"/>
      <c r="BW156" s="103"/>
      <c r="BX156" s="103"/>
      <c r="BY156" s="103"/>
    </row>
    <row r="157" spans="1:77" s="39" customFormat="1" ht="24" customHeight="1">
      <c r="A157" s="132">
        <v>109</v>
      </c>
      <c r="B157" s="359" t="s">
        <v>655</v>
      </c>
      <c r="C157" s="256">
        <v>2021</v>
      </c>
      <c r="D157" s="134"/>
      <c r="E157" s="398">
        <v>31143.599999999999</v>
      </c>
      <c r="F157" s="130" t="s">
        <v>641</v>
      </c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3"/>
      <c r="BE157" s="133"/>
      <c r="BF157" s="133"/>
      <c r="BG157" s="133"/>
      <c r="BH157" s="133"/>
      <c r="BI157" s="133"/>
      <c r="BJ157" s="133"/>
      <c r="BK157" s="133"/>
      <c r="BL157" s="133"/>
      <c r="BM157" s="133"/>
      <c r="BN157" s="133"/>
      <c r="BO157" s="133"/>
      <c r="BP157" s="103"/>
      <c r="BQ157" s="103"/>
      <c r="BR157" s="103"/>
      <c r="BS157" s="103"/>
      <c r="BT157" s="103"/>
      <c r="BU157" s="103"/>
      <c r="BV157" s="103"/>
      <c r="BW157" s="103"/>
      <c r="BX157" s="103"/>
      <c r="BY157" s="103"/>
    </row>
    <row r="158" spans="1:77" s="39" customFormat="1" ht="27.6" customHeight="1">
      <c r="A158" s="217" t="s">
        <v>640</v>
      </c>
      <c r="B158" s="190" t="s">
        <v>601</v>
      </c>
      <c r="C158" s="141"/>
      <c r="D158" s="191"/>
      <c r="E158" s="193">
        <v>4344149.4700000007</v>
      </c>
      <c r="F158" s="130" t="s">
        <v>641</v>
      </c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6"/>
      <c r="AE158" s="136"/>
      <c r="AF158" s="136"/>
      <c r="AG158" s="136"/>
      <c r="AH158" s="136"/>
      <c r="AI158" s="136"/>
      <c r="AJ158" s="136"/>
      <c r="AK158" s="136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36"/>
      <c r="AX158" s="136"/>
      <c r="AY158" s="136"/>
      <c r="AZ158" s="136"/>
      <c r="BA158" s="136"/>
      <c r="BB158" s="136"/>
      <c r="BC158" s="136"/>
      <c r="BD158" s="136"/>
      <c r="BE158" s="136"/>
      <c r="BF158" s="136"/>
      <c r="BG158" s="136"/>
      <c r="BH158" s="136"/>
      <c r="BI158" s="136"/>
      <c r="BJ158" s="136"/>
      <c r="BK158" s="136"/>
      <c r="BL158" s="136"/>
      <c r="BM158" s="136"/>
      <c r="BN158" s="136"/>
      <c r="BO158" s="136"/>
      <c r="BP158" s="103"/>
      <c r="BQ158" s="103"/>
      <c r="BR158" s="103"/>
      <c r="BS158" s="103"/>
      <c r="BT158" s="103"/>
      <c r="BU158" s="103"/>
      <c r="BV158" s="103"/>
      <c r="BW158" s="103"/>
      <c r="BX158" s="103"/>
      <c r="BY158" s="103"/>
    </row>
    <row r="159" spans="1:77" s="39" customFormat="1" ht="24" customHeight="1">
      <c r="A159" s="189">
        <v>1</v>
      </c>
      <c r="B159" s="141" t="s">
        <v>712</v>
      </c>
      <c r="C159" s="141"/>
      <c r="D159" s="191"/>
      <c r="E159" s="188">
        <v>542295</v>
      </c>
      <c r="F159" s="130" t="s">
        <v>641</v>
      </c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36"/>
      <c r="AX159" s="136"/>
      <c r="AY159" s="136"/>
      <c r="AZ159" s="136"/>
      <c r="BA159" s="136"/>
      <c r="BB159" s="136"/>
      <c r="BC159" s="136"/>
      <c r="BD159" s="136"/>
      <c r="BE159" s="136"/>
      <c r="BF159" s="136"/>
      <c r="BG159" s="136"/>
      <c r="BH159" s="136"/>
      <c r="BI159" s="136"/>
      <c r="BJ159" s="136"/>
      <c r="BK159" s="136"/>
      <c r="BL159" s="136"/>
      <c r="BM159" s="136"/>
      <c r="BN159" s="136"/>
      <c r="BO159" s="136"/>
      <c r="BP159" s="103"/>
      <c r="BQ159" s="103"/>
      <c r="BR159" s="103"/>
      <c r="BS159" s="103"/>
      <c r="BT159" s="103"/>
      <c r="BU159" s="103"/>
      <c r="BV159" s="103"/>
      <c r="BW159" s="103"/>
      <c r="BX159" s="103"/>
      <c r="BY159" s="103"/>
    </row>
    <row r="160" spans="1:77" s="39" customFormat="1" ht="24" customHeight="1">
      <c r="A160" s="384">
        <v>2</v>
      </c>
      <c r="B160" s="141" t="s">
        <v>739</v>
      </c>
      <c r="C160" s="141"/>
      <c r="D160" s="205"/>
      <c r="E160" s="188">
        <v>20721</v>
      </c>
      <c r="F160" s="385" t="s">
        <v>641</v>
      </c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6"/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6"/>
      <c r="AQ160" s="136"/>
      <c r="AR160" s="136"/>
      <c r="AS160" s="136"/>
      <c r="AT160" s="136"/>
      <c r="AU160" s="136"/>
      <c r="AV160" s="136"/>
      <c r="AW160" s="136"/>
      <c r="AX160" s="136"/>
      <c r="AY160" s="136"/>
      <c r="AZ160" s="136"/>
      <c r="BA160" s="136"/>
      <c r="BB160" s="136"/>
      <c r="BC160" s="136"/>
      <c r="BD160" s="136"/>
      <c r="BE160" s="136"/>
      <c r="BF160" s="136"/>
      <c r="BG160" s="136"/>
      <c r="BH160" s="136"/>
      <c r="BI160" s="136"/>
      <c r="BJ160" s="136"/>
      <c r="BK160" s="136"/>
      <c r="BL160" s="136"/>
      <c r="BM160" s="136"/>
      <c r="BN160" s="136"/>
      <c r="BO160" s="136"/>
      <c r="BP160" s="103"/>
      <c r="BQ160" s="103"/>
      <c r="BR160" s="103"/>
      <c r="BS160" s="103"/>
      <c r="BT160" s="103"/>
      <c r="BU160" s="103"/>
      <c r="BV160" s="103"/>
      <c r="BW160" s="103"/>
      <c r="BX160" s="103"/>
      <c r="BY160" s="103"/>
    </row>
    <row r="161" spans="1:77" s="39" customFormat="1" ht="13.2">
      <c r="A161" s="211"/>
      <c r="B161" s="212"/>
      <c r="C161" s="212"/>
      <c r="D161" s="213"/>
      <c r="E161" s="214"/>
      <c r="F161" s="135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/>
      <c r="AY161" s="136"/>
      <c r="AZ161" s="136"/>
      <c r="BA161" s="136"/>
      <c r="BB161" s="136"/>
      <c r="BC161" s="136"/>
      <c r="BD161" s="136"/>
      <c r="BE161" s="136"/>
      <c r="BF161" s="136"/>
      <c r="BG161" s="136"/>
      <c r="BH161" s="136"/>
      <c r="BI161" s="136"/>
      <c r="BJ161" s="136"/>
      <c r="BK161" s="136"/>
      <c r="BL161" s="136"/>
      <c r="BM161" s="136"/>
      <c r="BN161" s="136"/>
      <c r="BO161" s="136"/>
      <c r="BP161" s="103"/>
      <c r="BQ161" s="103"/>
      <c r="BR161" s="103"/>
      <c r="BS161" s="103"/>
      <c r="BT161" s="103"/>
      <c r="BU161" s="103"/>
      <c r="BV161" s="103"/>
      <c r="BW161" s="103"/>
      <c r="BX161" s="103"/>
      <c r="BY161" s="103"/>
    </row>
    <row r="162" spans="1:77">
      <c r="A162" s="111"/>
      <c r="B162" s="110"/>
      <c r="C162" s="110"/>
      <c r="D162" s="110"/>
      <c r="E162" s="111"/>
      <c r="F162" s="113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4"/>
      <c r="AE162" s="114"/>
      <c r="AF162" s="114"/>
      <c r="AG162" s="114"/>
      <c r="AH162" s="114"/>
      <c r="AI162" s="114"/>
      <c r="AJ162" s="114"/>
      <c r="AK162" s="114"/>
      <c r="AL162" s="114"/>
      <c r="AM162" s="114"/>
      <c r="AN162" s="114"/>
      <c r="AO162" s="114"/>
      <c r="AP162" s="114"/>
      <c r="AQ162" s="114"/>
      <c r="AR162" s="114"/>
      <c r="AS162" s="114"/>
      <c r="AT162" s="114"/>
      <c r="AU162" s="114"/>
      <c r="AV162" s="114"/>
      <c r="AW162" s="114"/>
      <c r="AX162" s="114"/>
      <c r="AY162" s="114"/>
      <c r="AZ162" s="114"/>
      <c r="BA162" s="114"/>
      <c r="BB162" s="114"/>
      <c r="BC162" s="114"/>
      <c r="BD162" s="114"/>
      <c r="BE162" s="114"/>
      <c r="BF162" s="114"/>
      <c r="BG162" s="114"/>
      <c r="BH162" s="114"/>
      <c r="BI162" s="114"/>
      <c r="BJ162" s="114"/>
      <c r="BK162" s="114"/>
      <c r="BL162" s="114"/>
      <c r="BM162" s="114"/>
      <c r="BN162" s="114"/>
      <c r="BO162" s="114"/>
    </row>
    <row r="163" spans="1:77" ht="19.8" customHeight="1">
      <c r="A163" s="161" t="s">
        <v>152</v>
      </c>
      <c r="B163" s="244" t="s">
        <v>126</v>
      </c>
      <c r="C163" s="162"/>
      <c r="D163" s="110"/>
      <c r="E163" s="111"/>
      <c r="F163" s="113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4"/>
      <c r="AZ163" s="114"/>
      <c r="BA163" s="114"/>
      <c r="BB163" s="114"/>
      <c r="BC163" s="114"/>
      <c r="BD163" s="114"/>
      <c r="BE163" s="114"/>
      <c r="BF163" s="114"/>
      <c r="BG163" s="114"/>
      <c r="BH163" s="114"/>
      <c r="BI163" s="114"/>
      <c r="BJ163" s="114"/>
      <c r="BK163" s="114"/>
      <c r="BL163" s="114"/>
      <c r="BM163" s="114"/>
      <c r="BN163" s="114"/>
      <c r="BO163" s="114"/>
    </row>
    <row r="164" spans="1:77" ht="15" customHeight="1">
      <c r="A164" s="405" t="s">
        <v>0</v>
      </c>
      <c r="B164" s="405" t="s">
        <v>26</v>
      </c>
      <c r="C164" s="405" t="s">
        <v>10</v>
      </c>
      <c r="D164" s="405" t="s">
        <v>612</v>
      </c>
      <c r="E164" s="414" t="s">
        <v>80</v>
      </c>
      <c r="F164" s="415"/>
      <c r="G164" s="405" t="s">
        <v>644</v>
      </c>
      <c r="H164" s="405" t="s">
        <v>645</v>
      </c>
      <c r="I164" s="405" t="s">
        <v>28</v>
      </c>
      <c r="J164" s="405" t="s">
        <v>613</v>
      </c>
      <c r="K164" s="410" t="s">
        <v>58</v>
      </c>
      <c r="L164" s="410"/>
      <c r="M164" s="410"/>
      <c r="N164" s="410"/>
      <c r="O164" s="411" t="s">
        <v>29</v>
      </c>
      <c r="P164" s="412"/>
      <c r="Q164" s="412"/>
      <c r="R164" s="413"/>
      <c r="S164" s="405" t="s">
        <v>30</v>
      </c>
      <c r="T164" s="405" t="s">
        <v>31</v>
      </c>
      <c r="U164" s="405" t="s">
        <v>59</v>
      </c>
      <c r="V164" s="405" t="s">
        <v>60</v>
      </c>
      <c r="W164" s="405" t="s">
        <v>32</v>
      </c>
      <c r="X164" s="405" t="s">
        <v>33</v>
      </c>
      <c r="Y164" s="405" t="s">
        <v>61</v>
      </c>
      <c r="Z164" s="405" t="s">
        <v>62</v>
      </c>
      <c r="AA164" s="407" t="s">
        <v>63</v>
      </c>
      <c r="AB164" s="408"/>
      <c r="AC164" s="408"/>
      <c r="AD164" s="408"/>
      <c r="AE164" s="408"/>
      <c r="AF164" s="409"/>
      <c r="AG164" s="407" t="s">
        <v>64</v>
      </c>
      <c r="AH164" s="408"/>
      <c r="AI164" s="408"/>
      <c r="AJ164" s="408"/>
      <c r="AK164" s="409"/>
      <c r="AL164" s="407" t="s">
        <v>3</v>
      </c>
      <c r="AM164" s="408"/>
      <c r="AN164" s="408"/>
      <c r="AO164" s="408"/>
      <c r="AP164" s="408"/>
      <c r="AQ164" s="408"/>
      <c r="AR164" s="408"/>
      <c r="AS164" s="408"/>
      <c r="AT164" s="408"/>
      <c r="AU164" s="408"/>
      <c r="AV164" s="408"/>
      <c r="AW164" s="408"/>
      <c r="AX164" s="408"/>
      <c r="AY164" s="409"/>
      <c r="AZ164" s="407" t="s">
        <v>34</v>
      </c>
      <c r="BA164" s="408"/>
      <c r="BB164" s="408"/>
      <c r="BC164" s="408"/>
      <c r="BD164" s="408"/>
      <c r="BE164" s="408"/>
      <c r="BF164" s="408"/>
      <c r="BG164" s="408"/>
      <c r="BH164" s="408"/>
      <c r="BI164" s="408"/>
      <c r="BJ164" s="408"/>
      <c r="BK164" s="408"/>
      <c r="BL164" s="408"/>
      <c r="BM164" s="408"/>
      <c r="BN164" s="408"/>
      <c r="BO164" s="409"/>
    </row>
    <row r="165" spans="1:77" ht="101.4" customHeight="1">
      <c r="A165" s="406"/>
      <c r="B165" s="406"/>
      <c r="C165" s="406"/>
      <c r="D165" s="406"/>
      <c r="E165" s="416"/>
      <c r="F165" s="417"/>
      <c r="G165" s="406"/>
      <c r="H165" s="406"/>
      <c r="I165" s="406"/>
      <c r="J165" s="406"/>
      <c r="K165" s="182" t="s">
        <v>65</v>
      </c>
      <c r="L165" s="182" t="s">
        <v>66</v>
      </c>
      <c r="M165" s="182" t="s">
        <v>67</v>
      </c>
      <c r="N165" s="182" t="s">
        <v>68</v>
      </c>
      <c r="O165" s="182" t="s">
        <v>35</v>
      </c>
      <c r="P165" s="182" t="s">
        <v>36</v>
      </c>
      <c r="Q165" s="182" t="s">
        <v>37</v>
      </c>
      <c r="R165" s="182" t="s">
        <v>38</v>
      </c>
      <c r="S165" s="406"/>
      <c r="T165" s="406"/>
      <c r="U165" s="406"/>
      <c r="V165" s="406"/>
      <c r="W165" s="406"/>
      <c r="X165" s="406"/>
      <c r="Y165" s="406"/>
      <c r="Z165" s="406"/>
      <c r="AA165" s="215" t="s">
        <v>11</v>
      </c>
      <c r="AB165" s="215" t="s">
        <v>94</v>
      </c>
      <c r="AC165" s="215" t="s">
        <v>95</v>
      </c>
      <c r="AD165" s="215" t="s">
        <v>96</v>
      </c>
      <c r="AE165" s="215" t="s">
        <v>39</v>
      </c>
      <c r="AF165" s="215" t="s">
        <v>97</v>
      </c>
      <c r="AG165" s="215" t="s">
        <v>69</v>
      </c>
      <c r="AH165" s="215" t="s">
        <v>98</v>
      </c>
      <c r="AI165" s="215" t="s">
        <v>99</v>
      </c>
      <c r="AJ165" s="215" t="s">
        <v>614</v>
      </c>
      <c r="AK165" s="215" t="s">
        <v>100</v>
      </c>
      <c r="AL165" s="182" t="s">
        <v>40</v>
      </c>
      <c r="AM165" s="182" t="s">
        <v>70</v>
      </c>
      <c r="AN165" s="182" t="s">
        <v>41</v>
      </c>
      <c r="AO165" s="182" t="s">
        <v>71</v>
      </c>
      <c r="AP165" s="182" t="s">
        <v>72</v>
      </c>
      <c r="AQ165" s="182" t="s">
        <v>617</v>
      </c>
      <c r="AR165" s="182" t="s">
        <v>618</v>
      </c>
      <c r="AS165" s="182" t="s">
        <v>619</v>
      </c>
      <c r="AT165" s="182" t="s">
        <v>6</v>
      </c>
      <c r="AU165" s="182" t="s">
        <v>7</v>
      </c>
      <c r="AV165" s="182" t="s">
        <v>8</v>
      </c>
      <c r="AW165" s="182" t="s">
        <v>73</v>
      </c>
      <c r="AX165" s="182" t="s">
        <v>74</v>
      </c>
      <c r="AY165" s="182" t="s">
        <v>101</v>
      </c>
      <c r="AZ165" s="182" t="s">
        <v>9</v>
      </c>
      <c r="BA165" s="182" t="s">
        <v>5</v>
      </c>
      <c r="BB165" s="182" t="s">
        <v>620</v>
      </c>
      <c r="BC165" s="182" t="s">
        <v>621</v>
      </c>
      <c r="BD165" s="182" t="s">
        <v>622</v>
      </c>
      <c r="BE165" s="182" t="s">
        <v>623</v>
      </c>
      <c r="BF165" s="182" t="s">
        <v>624</v>
      </c>
      <c r="BG165" s="182" t="s">
        <v>42</v>
      </c>
      <c r="BH165" s="182" t="s">
        <v>75</v>
      </c>
      <c r="BI165" s="182" t="s">
        <v>43</v>
      </c>
      <c r="BJ165" s="182" t="s">
        <v>625</v>
      </c>
      <c r="BK165" s="182" t="s">
        <v>76</v>
      </c>
      <c r="BL165" s="182" t="s">
        <v>626</v>
      </c>
      <c r="BM165" s="182" t="s">
        <v>77</v>
      </c>
      <c r="BN165" s="182" t="s">
        <v>78</v>
      </c>
      <c r="BO165" s="182" t="s">
        <v>101</v>
      </c>
    </row>
    <row r="166" spans="1:77" ht="22.8" customHeight="1">
      <c r="A166" s="183" t="s">
        <v>615</v>
      </c>
      <c r="B166" s="184" t="s">
        <v>638</v>
      </c>
      <c r="C166" s="183"/>
      <c r="D166" s="175"/>
      <c r="E166" s="176"/>
      <c r="F166" s="173"/>
      <c r="G166" s="175"/>
      <c r="H166" s="175"/>
      <c r="I166" s="175"/>
      <c r="J166" s="175"/>
      <c r="K166" s="174"/>
      <c r="L166" s="174"/>
      <c r="M166" s="174"/>
      <c r="N166" s="174"/>
      <c r="O166" s="174"/>
      <c r="P166" s="174"/>
      <c r="Q166" s="174"/>
      <c r="R166" s="174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5"/>
      <c r="AD166" s="175"/>
      <c r="AE166" s="175"/>
      <c r="AF166" s="175"/>
      <c r="AG166" s="175"/>
      <c r="AH166" s="175"/>
      <c r="AI166" s="175"/>
      <c r="AJ166" s="175"/>
      <c r="AK166" s="175"/>
      <c r="AL166" s="174"/>
      <c r="AM166" s="174"/>
      <c r="AN166" s="174"/>
      <c r="AO166" s="174"/>
      <c r="AP166" s="174"/>
      <c r="AQ166" s="174"/>
      <c r="AR166" s="174"/>
      <c r="AS166" s="174"/>
      <c r="AT166" s="174"/>
      <c r="AU166" s="174"/>
      <c r="AV166" s="174"/>
      <c r="AW166" s="174"/>
      <c r="AX166" s="174"/>
      <c r="AY166" s="174"/>
      <c r="AZ166" s="174"/>
      <c r="BA166" s="174"/>
      <c r="BB166" s="174"/>
      <c r="BC166" s="174"/>
      <c r="BD166" s="174"/>
      <c r="BE166" s="174"/>
      <c r="BF166" s="174"/>
      <c r="BG166" s="174"/>
      <c r="BH166" s="174"/>
      <c r="BI166" s="174"/>
      <c r="BJ166" s="174"/>
      <c r="BK166" s="174"/>
      <c r="BL166" s="174"/>
      <c r="BM166" s="174"/>
      <c r="BN166" s="174"/>
      <c r="BO166" s="174"/>
    </row>
    <row r="167" spans="1:77" s="104" customFormat="1" ht="39.6">
      <c r="A167" s="128">
        <v>1</v>
      </c>
      <c r="B167" s="198" t="s">
        <v>392</v>
      </c>
      <c r="C167" s="117" t="s">
        <v>393</v>
      </c>
      <c r="D167" s="117" t="s">
        <v>330</v>
      </c>
      <c r="E167" s="220">
        <f>G167*2500</f>
        <v>3590950.0000000005</v>
      </c>
      <c r="F167" s="118" t="s">
        <v>642</v>
      </c>
      <c r="G167" s="118">
        <v>1436.38</v>
      </c>
      <c r="H167" s="118">
        <v>527.4</v>
      </c>
      <c r="I167" s="119">
        <v>1990</v>
      </c>
      <c r="J167" s="119" t="s">
        <v>102</v>
      </c>
      <c r="K167" s="117" t="s">
        <v>331</v>
      </c>
      <c r="L167" s="117" t="s">
        <v>103</v>
      </c>
      <c r="M167" s="119" t="s">
        <v>55</v>
      </c>
      <c r="N167" s="119" t="s">
        <v>55</v>
      </c>
      <c r="O167" s="117" t="s">
        <v>394</v>
      </c>
      <c r="P167" s="117" t="s">
        <v>395</v>
      </c>
      <c r="Q167" s="117" t="s">
        <v>333</v>
      </c>
      <c r="R167" s="117" t="s">
        <v>111</v>
      </c>
      <c r="S167" s="119" t="s">
        <v>56</v>
      </c>
      <c r="T167" s="117" t="s">
        <v>335</v>
      </c>
      <c r="U167" s="117" t="s">
        <v>396</v>
      </c>
      <c r="V167" s="119" t="s">
        <v>56</v>
      </c>
      <c r="W167" s="119" t="s">
        <v>55</v>
      </c>
      <c r="X167" s="119" t="s">
        <v>56</v>
      </c>
      <c r="Y167" s="119" t="s">
        <v>55</v>
      </c>
      <c r="Z167" s="119" t="s">
        <v>55</v>
      </c>
      <c r="AA167" s="119" t="s">
        <v>55</v>
      </c>
      <c r="AB167" s="119"/>
      <c r="AC167" s="117"/>
      <c r="AD167" s="117"/>
      <c r="AE167" s="119" t="s">
        <v>56</v>
      </c>
      <c r="AF167" s="117"/>
      <c r="AG167" s="119"/>
      <c r="AH167" s="117"/>
      <c r="AI167" s="117"/>
      <c r="AJ167" s="117"/>
      <c r="AK167" s="129"/>
      <c r="AL167" s="119" t="s">
        <v>55</v>
      </c>
      <c r="AM167" s="119" t="s">
        <v>55</v>
      </c>
      <c r="AN167" s="119" t="s">
        <v>55</v>
      </c>
      <c r="AO167" s="119" t="s">
        <v>55</v>
      </c>
      <c r="AP167" s="119" t="s">
        <v>55</v>
      </c>
      <c r="AQ167" s="117" t="s">
        <v>397</v>
      </c>
      <c r="AR167" s="117" t="s">
        <v>398</v>
      </c>
      <c r="AS167" s="117"/>
      <c r="AT167" s="119" t="s">
        <v>55</v>
      </c>
      <c r="AU167" s="119" t="s">
        <v>55</v>
      </c>
      <c r="AV167" s="119" t="s">
        <v>106</v>
      </c>
      <c r="AW167" s="119" t="s">
        <v>55</v>
      </c>
      <c r="AX167" s="119" t="s">
        <v>55</v>
      </c>
      <c r="AY167" s="117"/>
      <c r="AZ167" s="119"/>
      <c r="BA167" s="119"/>
      <c r="BB167" s="117" t="s">
        <v>375</v>
      </c>
      <c r="BC167" s="117"/>
      <c r="BD167" s="117" t="s">
        <v>109</v>
      </c>
      <c r="BE167" s="117" t="s">
        <v>53</v>
      </c>
      <c r="BF167" s="119"/>
      <c r="BG167" s="119"/>
      <c r="BH167" s="119"/>
      <c r="BI167" s="122"/>
      <c r="BJ167" s="119" t="s">
        <v>55</v>
      </c>
      <c r="BK167" s="122"/>
      <c r="BL167" s="119" t="s">
        <v>55</v>
      </c>
      <c r="BM167" s="119" t="s">
        <v>56</v>
      </c>
      <c r="BN167" s="117"/>
      <c r="BO167" s="189"/>
    </row>
    <row r="168" spans="1:77" s="105" customFormat="1" ht="39.6">
      <c r="A168" s="138">
        <v>2</v>
      </c>
      <c r="B168" s="218" t="s">
        <v>399</v>
      </c>
      <c r="C168" s="124" t="s">
        <v>400</v>
      </c>
      <c r="D168" s="124" t="s">
        <v>330</v>
      </c>
      <c r="E168" s="221">
        <f>G168*2500</f>
        <v>1211750</v>
      </c>
      <c r="F168" s="118" t="s">
        <v>642</v>
      </c>
      <c r="G168" s="118">
        <v>484.7</v>
      </c>
      <c r="H168" s="118">
        <v>523</v>
      </c>
      <c r="I168" s="119">
        <v>2004</v>
      </c>
      <c r="J168" s="119" t="s">
        <v>102</v>
      </c>
      <c r="K168" s="117" t="s">
        <v>53</v>
      </c>
      <c r="L168" s="117" t="s">
        <v>103</v>
      </c>
      <c r="M168" s="119" t="s">
        <v>56</v>
      </c>
      <c r="N168" s="119"/>
      <c r="O168" s="117" t="s">
        <v>401</v>
      </c>
      <c r="P168" s="117"/>
      <c r="Q168" s="117" t="s">
        <v>402</v>
      </c>
      <c r="R168" s="117" t="s">
        <v>401</v>
      </c>
      <c r="S168" s="119" t="s">
        <v>55</v>
      </c>
      <c r="T168" s="117" t="s">
        <v>335</v>
      </c>
      <c r="U168" s="117"/>
      <c r="V168" s="119" t="s">
        <v>56</v>
      </c>
      <c r="W168" s="119" t="s">
        <v>55</v>
      </c>
      <c r="X168" s="119" t="s">
        <v>56</v>
      </c>
      <c r="Y168" s="119" t="s">
        <v>55</v>
      </c>
      <c r="Z168" s="119" t="s">
        <v>55</v>
      </c>
      <c r="AA168" s="119" t="s">
        <v>55</v>
      </c>
      <c r="AB168" s="119"/>
      <c r="AC168" s="117"/>
      <c r="AD168" s="117"/>
      <c r="AE168" s="119" t="s">
        <v>56</v>
      </c>
      <c r="AF168" s="117"/>
      <c r="AG168" s="119"/>
      <c r="AH168" s="117"/>
      <c r="AI168" s="117"/>
      <c r="AJ168" s="117" t="s">
        <v>104</v>
      </c>
      <c r="AK168" s="129"/>
      <c r="AL168" s="119" t="s">
        <v>55</v>
      </c>
      <c r="AM168" s="119" t="s">
        <v>55</v>
      </c>
      <c r="AN168" s="119" t="s">
        <v>55</v>
      </c>
      <c r="AO168" s="119" t="s">
        <v>55</v>
      </c>
      <c r="AP168" s="119" t="s">
        <v>56</v>
      </c>
      <c r="AQ168" s="117" t="s">
        <v>104</v>
      </c>
      <c r="AR168" s="117" t="s">
        <v>398</v>
      </c>
      <c r="AS168" s="117"/>
      <c r="AT168" s="119" t="s">
        <v>55</v>
      </c>
      <c r="AU168" s="119" t="s">
        <v>55</v>
      </c>
      <c r="AV168" s="119" t="s">
        <v>106</v>
      </c>
      <c r="AW168" s="119" t="s">
        <v>55</v>
      </c>
      <c r="AX168" s="119" t="s">
        <v>55</v>
      </c>
      <c r="AY168" s="117"/>
      <c r="AZ168" s="119"/>
      <c r="BA168" s="119"/>
      <c r="BB168" s="117" t="s">
        <v>109</v>
      </c>
      <c r="BC168" s="117"/>
      <c r="BD168" s="117" t="s">
        <v>109</v>
      </c>
      <c r="BE168" s="117"/>
      <c r="BF168" s="119"/>
      <c r="BG168" s="119"/>
      <c r="BH168" s="119"/>
      <c r="BI168" s="122"/>
      <c r="BJ168" s="119" t="s">
        <v>55</v>
      </c>
      <c r="BK168" s="122"/>
      <c r="BL168" s="119" t="s">
        <v>55</v>
      </c>
      <c r="BM168" s="119" t="s">
        <v>56</v>
      </c>
      <c r="BN168" s="117"/>
      <c r="BO168" s="189"/>
    </row>
    <row r="169" spans="1:77" s="104" customFormat="1" ht="21" customHeight="1">
      <c r="A169" s="219" t="s">
        <v>639</v>
      </c>
      <c r="B169" s="186" t="s">
        <v>616</v>
      </c>
      <c r="C169" s="187"/>
      <c r="D169" s="117"/>
      <c r="E169" s="222"/>
      <c r="F169" s="119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3"/>
      <c r="AZ169" s="133"/>
      <c r="BA169" s="133"/>
      <c r="BB169" s="133"/>
      <c r="BC169" s="133"/>
      <c r="BD169" s="133"/>
      <c r="BE169" s="133"/>
      <c r="BF169" s="133"/>
      <c r="BG169" s="133"/>
      <c r="BH169" s="133"/>
      <c r="BI169" s="133"/>
      <c r="BJ169" s="133"/>
      <c r="BK169" s="133"/>
      <c r="BL169" s="133"/>
      <c r="BM169" s="133"/>
      <c r="BN169" s="133"/>
      <c r="BO169" s="136"/>
    </row>
    <row r="170" spans="1:77" s="39" customFormat="1" ht="24" customHeight="1">
      <c r="A170" s="138">
        <v>1</v>
      </c>
      <c r="B170" s="353" t="s">
        <v>403</v>
      </c>
      <c r="C170" s="142" t="s">
        <v>134</v>
      </c>
      <c r="D170" s="143"/>
      <c r="E170" s="399">
        <v>13214.49</v>
      </c>
      <c r="F170" s="130" t="s">
        <v>641</v>
      </c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  <c r="AU170" s="133"/>
      <c r="AV170" s="133"/>
      <c r="AW170" s="133"/>
      <c r="AX170" s="133"/>
      <c r="AY170" s="133"/>
      <c r="AZ170" s="133"/>
      <c r="BA170" s="133"/>
      <c r="BB170" s="133"/>
      <c r="BC170" s="133"/>
      <c r="BD170" s="133"/>
      <c r="BE170" s="133"/>
      <c r="BF170" s="133"/>
      <c r="BG170" s="133"/>
      <c r="BH170" s="133"/>
      <c r="BI170" s="133"/>
      <c r="BJ170" s="133"/>
      <c r="BK170" s="133"/>
      <c r="BL170" s="133"/>
      <c r="BM170" s="133"/>
      <c r="BN170" s="133"/>
      <c r="BO170" s="136"/>
      <c r="BP170" s="103"/>
      <c r="BQ170" s="103"/>
      <c r="BR170" s="103"/>
      <c r="BS170" s="103"/>
      <c r="BT170" s="103"/>
      <c r="BU170" s="103"/>
      <c r="BV170" s="103"/>
      <c r="BW170" s="103"/>
      <c r="BX170" s="103"/>
      <c r="BY170" s="103"/>
    </row>
    <row r="171" spans="1:77" s="39" customFormat="1" ht="24" customHeight="1">
      <c r="A171" s="138">
        <v>2</v>
      </c>
      <c r="B171" s="324" t="s">
        <v>404</v>
      </c>
      <c r="C171" s="142" t="s">
        <v>134</v>
      </c>
      <c r="D171" s="131"/>
      <c r="E171" s="399">
        <v>77037.69</v>
      </c>
      <c r="F171" s="130" t="s">
        <v>641</v>
      </c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  <c r="AU171" s="133"/>
      <c r="AV171" s="133"/>
      <c r="AW171" s="133"/>
      <c r="AX171" s="133"/>
      <c r="AY171" s="133"/>
      <c r="AZ171" s="133"/>
      <c r="BA171" s="133"/>
      <c r="BB171" s="133"/>
      <c r="BC171" s="133"/>
      <c r="BD171" s="133"/>
      <c r="BE171" s="133"/>
      <c r="BF171" s="133"/>
      <c r="BG171" s="133"/>
      <c r="BH171" s="133"/>
      <c r="BI171" s="133"/>
      <c r="BJ171" s="133"/>
      <c r="BK171" s="133"/>
      <c r="BL171" s="133"/>
      <c r="BM171" s="133"/>
      <c r="BN171" s="133"/>
      <c r="BO171" s="136"/>
      <c r="BP171" s="103"/>
      <c r="BQ171" s="103"/>
      <c r="BR171" s="103"/>
      <c r="BS171" s="103"/>
      <c r="BT171" s="103"/>
      <c r="BU171" s="103"/>
      <c r="BV171" s="103"/>
      <c r="BW171" s="103"/>
      <c r="BX171" s="103"/>
      <c r="BY171" s="103"/>
    </row>
    <row r="172" spans="1:77" s="39" customFormat="1" ht="24" customHeight="1">
      <c r="A172" s="138">
        <v>3</v>
      </c>
      <c r="B172" s="320" t="s">
        <v>405</v>
      </c>
      <c r="C172" s="142" t="s">
        <v>134</v>
      </c>
      <c r="D172" s="131"/>
      <c r="E172" s="399">
        <v>120000</v>
      </c>
      <c r="F172" s="130" t="s">
        <v>641</v>
      </c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  <c r="BO172" s="136"/>
      <c r="BP172" s="103"/>
      <c r="BQ172" s="103"/>
      <c r="BR172" s="103"/>
      <c r="BS172" s="103"/>
      <c r="BT172" s="103"/>
      <c r="BU172" s="103"/>
      <c r="BV172" s="103"/>
      <c r="BW172" s="103"/>
      <c r="BX172" s="103"/>
      <c r="BY172" s="103"/>
    </row>
    <row r="173" spans="1:77" s="39" customFormat="1" ht="24" customHeight="1">
      <c r="A173" s="138">
        <v>4</v>
      </c>
      <c r="B173" s="354" t="s">
        <v>406</v>
      </c>
      <c r="C173" s="144" t="s">
        <v>134</v>
      </c>
      <c r="D173" s="145"/>
      <c r="E173" s="400">
        <v>36243</v>
      </c>
      <c r="F173" s="130" t="s">
        <v>641</v>
      </c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33"/>
      <c r="BE173" s="133"/>
      <c r="BF173" s="133"/>
      <c r="BG173" s="133"/>
      <c r="BH173" s="133"/>
      <c r="BI173" s="133"/>
      <c r="BJ173" s="133"/>
      <c r="BK173" s="133"/>
      <c r="BL173" s="133"/>
      <c r="BM173" s="133"/>
      <c r="BN173" s="133"/>
      <c r="BO173" s="136"/>
      <c r="BP173" s="103"/>
      <c r="BQ173" s="103"/>
      <c r="BR173" s="103"/>
      <c r="BS173" s="103"/>
      <c r="BT173" s="103"/>
      <c r="BU173" s="103"/>
      <c r="BV173" s="103"/>
      <c r="BW173" s="103"/>
      <c r="BX173" s="103"/>
      <c r="BY173" s="103"/>
    </row>
    <row r="174" spans="1:77" s="39" customFormat="1" ht="24" customHeight="1">
      <c r="A174" s="217" t="s">
        <v>640</v>
      </c>
      <c r="B174" s="190" t="s">
        <v>601</v>
      </c>
      <c r="C174" s="131"/>
      <c r="D174" s="131"/>
      <c r="E174" s="223">
        <v>40797.040000000001</v>
      </c>
      <c r="F174" s="130" t="s">
        <v>641</v>
      </c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3"/>
      <c r="AU174" s="133"/>
      <c r="AV174" s="133"/>
      <c r="AW174" s="133"/>
      <c r="AX174" s="133"/>
      <c r="AY174" s="133"/>
      <c r="AZ174" s="133"/>
      <c r="BA174" s="133"/>
      <c r="BB174" s="133"/>
      <c r="BC174" s="133"/>
      <c r="BD174" s="133"/>
      <c r="BE174" s="133"/>
      <c r="BF174" s="133"/>
      <c r="BG174" s="133"/>
      <c r="BH174" s="133"/>
      <c r="BI174" s="133"/>
      <c r="BJ174" s="133"/>
      <c r="BK174" s="133"/>
      <c r="BL174" s="133"/>
      <c r="BM174" s="133"/>
      <c r="BN174" s="133"/>
      <c r="BO174" s="136"/>
      <c r="BP174" s="103"/>
      <c r="BQ174" s="103"/>
      <c r="BR174" s="103"/>
      <c r="BS174" s="103"/>
      <c r="BT174" s="103"/>
      <c r="BU174" s="103"/>
      <c r="BV174" s="103"/>
      <c r="BW174" s="103"/>
      <c r="BX174" s="103"/>
      <c r="BY174" s="103"/>
    </row>
    <row r="175" spans="1:77">
      <c r="A175" s="111"/>
      <c r="B175" s="110"/>
      <c r="C175" s="110"/>
      <c r="D175" s="110"/>
      <c r="E175" s="111"/>
      <c r="F175" s="113"/>
      <c r="G175" s="113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4"/>
      <c r="AE175" s="114"/>
      <c r="AF175" s="114"/>
      <c r="AG175" s="114"/>
      <c r="AH175" s="114"/>
      <c r="AI175" s="114"/>
      <c r="AJ175" s="114"/>
      <c r="AK175" s="114"/>
      <c r="AL175" s="114"/>
      <c r="AM175" s="114"/>
      <c r="AN175" s="114"/>
      <c r="AO175" s="114"/>
      <c r="AP175" s="114"/>
      <c r="AQ175" s="114"/>
      <c r="AR175" s="114"/>
      <c r="AS175" s="114"/>
      <c r="AT175" s="114"/>
      <c r="AU175" s="114"/>
      <c r="AV175" s="114"/>
      <c r="AW175" s="114"/>
      <c r="AX175" s="114"/>
      <c r="AY175" s="114"/>
      <c r="AZ175" s="114"/>
      <c r="BA175" s="114"/>
      <c r="BB175" s="114"/>
      <c r="BC175" s="114"/>
      <c r="BD175" s="114"/>
      <c r="BE175" s="114"/>
      <c r="BF175" s="114"/>
      <c r="BG175" s="114"/>
      <c r="BH175" s="114"/>
      <c r="BI175" s="114"/>
      <c r="BJ175" s="114"/>
      <c r="BK175" s="114"/>
      <c r="BL175" s="114"/>
      <c r="BM175" s="114"/>
      <c r="BN175" s="114"/>
      <c r="BO175" s="114"/>
    </row>
    <row r="176" spans="1:77">
      <c r="A176" s="111"/>
      <c r="B176" s="110"/>
      <c r="C176" s="110"/>
      <c r="D176" s="110"/>
      <c r="E176" s="111"/>
      <c r="F176" s="113"/>
      <c r="G176" s="113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4"/>
      <c r="AE176" s="114"/>
      <c r="AF176" s="114"/>
      <c r="AG176" s="114"/>
      <c r="AH176" s="114"/>
      <c r="AI176" s="114"/>
      <c r="AJ176" s="114"/>
      <c r="AK176" s="114"/>
      <c r="AL176" s="114"/>
      <c r="AM176" s="114"/>
      <c r="AN176" s="114"/>
      <c r="AO176" s="114"/>
      <c r="AP176" s="114"/>
      <c r="AQ176" s="114"/>
      <c r="AR176" s="114"/>
      <c r="AS176" s="114"/>
      <c r="AT176" s="114"/>
      <c r="AU176" s="114"/>
      <c r="AV176" s="114"/>
      <c r="AW176" s="114"/>
      <c r="AX176" s="114"/>
      <c r="AY176" s="114"/>
      <c r="AZ176" s="114"/>
      <c r="BA176" s="114"/>
      <c r="BB176" s="114"/>
      <c r="BC176" s="114"/>
      <c r="BD176" s="114"/>
      <c r="BE176" s="114"/>
      <c r="BF176" s="114"/>
      <c r="BG176" s="114"/>
      <c r="BH176" s="114"/>
      <c r="BI176" s="114"/>
      <c r="BJ176" s="114"/>
      <c r="BK176" s="114"/>
      <c r="BL176" s="114"/>
      <c r="BM176" s="114"/>
      <c r="BN176" s="114"/>
      <c r="BO176" s="114"/>
    </row>
    <row r="177" spans="1:77" ht="23.4" customHeight="1">
      <c r="A177" s="161" t="s">
        <v>153</v>
      </c>
      <c r="B177" s="244" t="s">
        <v>127</v>
      </c>
      <c r="C177" s="162"/>
      <c r="D177" s="146"/>
      <c r="E177" s="146"/>
      <c r="F177" s="113"/>
      <c r="G177" s="113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4"/>
      <c r="AE177" s="114"/>
      <c r="AF177" s="114"/>
      <c r="AG177" s="114"/>
      <c r="AH177" s="114"/>
      <c r="AI177" s="114"/>
      <c r="AJ177" s="114"/>
      <c r="AK177" s="114"/>
      <c r="AL177" s="114"/>
      <c r="AM177" s="114"/>
      <c r="AN177" s="114"/>
      <c r="AO177" s="114"/>
      <c r="AP177" s="114"/>
      <c r="AQ177" s="114"/>
      <c r="AR177" s="114"/>
      <c r="AS177" s="114"/>
      <c r="AT177" s="114"/>
      <c r="AU177" s="114"/>
      <c r="AV177" s="114"/>
      <c r="AW177" s="114"/>
      <c r="AX177" s="114"/>
      <c r="AY177" s="114"/>
      <c r="AZ177" s="114"/>
      <c r="BA177" s="114"/>
      <c r="BB177" s="114"/>
      <c r="BC177" s="114"/>
      <c r="BD177" s="114"/>
      <c r="BE177" s="114"/>
      <c r="BF177" s="114"/>
      <c r="BG177" s="114"/>
      <c r="BH177" s="114"/>
      <c r="BI177" s="114"/>
      <c r="BJ177" s="114"/>
      <c r="BK177" s="114"/>
      <c r="BL177" s="114"/>
      <c r="BM177" s="114"/>
      <c r="BN177" s="114"/>
      <c r="BO177" s="114"/>
    </row>
    <row r="178" spans="1:77" ht="15" customHeight="1">
      <c r="A178" s="405" t="s">
        <v>0</v>
      </c>
      <c r="B178" s="405" t="s">
        <v>26</v>
      </c>
      <c r="C178" s="405" t="s">
        <v>10</v>
      </c>
      <c r="D178" s="405" t="s">
        <v>612</v>
      </c>
      <c r="E178" s="414" t="s">
        <v>80</v>
      </c>
      <c r="F178" s="415"/>
      <c r="G178" s="405" t="s">
        <v>27</v>
      </c>
      <c r="H178" s="405" t="s">
        <v>57</v>
      </c>
      <c r="I178" s="405" t="s">
        <v>28</v>
      </c>
      <c r="J178" s="405" t="s">
        <v>613</v>
      </c>
      <c r="K178" s="410" t="s">
        <v>58</v>
      </c>
      <c r="L178" s="410"/>
      <c r="M178" s="410"/>
      <c r="N178" s="410"/>
      <c r="O178" s="411" t="s">
        <v>29</v>
      </c>
      <c r="P178" s="412"/>
      <c r="Q178" s="412"/>
      <c r="R178" s="413"/>
      <c r="S178" s="405" t="s">
        <v>30</v>
      </c>
      <c r="T178" s="405" t="s">
        <v>31</v>
      </c>
      <c r="U178" s="405" t="s">
        <v>59</v>
      </c>
      <c r="V178" s="405" t="s">
        <v>60</v>
      </c>
      <c r="W178" s="405" t="s">
        <v>32</v>
      </c>
      <c r="X178" s="405" t="s">
        <v>33</v>
      </c>
      <c r="Y178" s="405" t="s">
        <v>61</v>
      </c>
      <c r="Z178" s="405" t="s">
        <v>62</v>
      </c>
      <c r="AA178" s="407" t="s">
        <v>63</v>
      </c>
      <c r="AB178" s="408"/>
      <c r="AC178" s="408"/>
      <c r="AD178" s="408"/>
      <c r="AE178" s="408"/>
      <c r="AF178" s="409"/>
      <c r="AG178" s="407" t="s">
        <v>64</v>
      </c>
      <c r="AH178" s="408"/>
      <c r="AI178" s="408"/>
      <c r="AJ178" s="408"/>
      <c r="AK178" s="409"/>
      <c r="AL178" s="407" t="s">
        <v>3</v>
      </c>
      <c r="AM178" s="408"/>
      <c r="AN178" s="408"/>
      <c r="AO178" s="408"/>
      <c r="AP178" s="408"/>
      <c r="AQ178" s="408"/>
      <c r="AR178" s="408"/>
      <c r="AS178" s="408"/>
      <c r="AT178" s="408"/>
      <c r="AU178" s="408"/>
      <c r="AV178" s="408"/>
      <c r="AW178" s="408"/>
      <c r="AX178" s="408"/>
      <c r="AY178" s="409"/>
      <c r="AZ178" s="407" t="s">
        <v>34</v>
      </c>
      <c r="BA178" s="408"/>
      <c r="BB178" s="408"/>
      <c r="BC178" s="408"/>
      <c r="BD178" s="408"/>
      <c r="BE178" s="408"/>
      <c r="BF178" s="408"/>
      <c r="BG178" s="408"/>
      <c r="BH178" s="408"/>
      <c r="BI178" s="408"/>
      <c r="BJ178" s="408"/>
      <c r="BK178" s="408"/>
      <c r="BL178" s="408"/>
      <c r="BM178" s="408"/>
      <c r="BN178" s="408"/>
      <c r="BO178" s="409"/>
    </row>
    <row r="179" spans="1:77" ht="112.8" customHeight="1">
      <c r="A179" s="406"/>
      <c r="B179" s="406"/>
      <c r="C179" s="406"/>
      <c r="D179" s="406"/>
      <c r="E179" s="416"/>
      <c r="F179" s="417"/>
      <c r="G179" s="406"/>
      <c r="H179" s="406"/>
      <c r="I179" s="406"/>
      <c r="J179" s="406"/>
      <c r="K179" s="182" t="s">
        <v>65</v>
      </c>
      <c r="L179" s="182" t="s">
        <v>66</v>
      </c>
      <c r="M179" s="182" t="s">
        <v>67</v>
      </c>
      <c r="N179" s="182" t="s">
        <v>68</v>
      </c>
      <c r="O179" s="182" t="s">
        <v>35</v>
      </c>
      <c r="P179" s="182" t="s">
        <v>36</v>
      </c>
      <c r="Q179" s="182" t="s">
        <v>37</v>
      </c>
      <c r="R179" s="182" t="s">
        <v>38</v>
      </c>
      <c r="S179" s="406"/>
      <c r="T179" s="406"/>
      <c r="U179" s="406"/>
      <c r="V179" s="406"/>
      <c r="W179" s="406"/>
      <c r="X179" s="406"/>
      <c r="Y179" s="406"/>
      <c r="Z179" s="406"/>
      <c r="AA179" s="215" t="s">
        <v>11</v>
      </c>
      <c r="AB179" s="215" t="s">
        <v>94</v>
      </c>
      <c r="AC179" s="215" t="s">
        <v>95</v>
      </c>
      <c r="AD179" s="215" t="s">
        <v>96</v>
      </c>
      <c r="AE179" s="215" t="s">
        <v>39</v>
      </c>
      <c r="AF179" s="215" t="s">
        <v>97</v>
      </c>
      <c r="AG179" s="215" t="s">
        <v>69</v>
      </c>
      <c r="AH179" s="215" t="s">
        <v>98</v>
      </c>
      <c r="AI179" s="215" t="s">
        <v>99</v>
      </c>
      <c r="AJ179" s="215" t="s">
        <v>614</v>
      </c>
      <c r="AK179" s="215" t="s">
        <v>100</v>
      </c>
      <c r="AL179" s="182" t="s">
        <v>40</v>
      </c>
      <c r="AM179" s="182" t="s">
        <v>70</v>
      </c>
      <c r="AN179" s="182" t="s">
        <v>41</v>
      </c>
      <c r="AO179" s="182" t="s">
        <v>71</v>
      </c>
      <c r="AP179" s="182" t="s">
        <v>72</v>
      </c>
      <c r="AQ179" s="182" t="s">
        <v>617</v>
      </c>
      <c r="AR179" s="182" t="s">
        <v>618</v>
      </c>
      <c r="AS179" s="182" t="s">
        <v>619</v>
      </c>
      <c r="AT179" s="182" t="s">
        <v>6</v>
      </c>
      <c r="AU179" s="182" t="s">
        <v>7</v>
      </c>
      <c r="AV179" s="182" t="s">
        <v>8</v>
      </c>
      <c r="AW179" s="182" t="s">
        <v>73</v>
      </c>
      <c r="AX179" s="182" t="s">
        <v>74</v>
      </c>
      <c r="AY179" s="182" t="s">
        <v>101</v>
      </c>
      <c r="AZ179" s="182" t="s">
        <v>9</v>
      </c>
      <c r="BA179" s="182" t="s">
        <v>5</v>
      </c>
      <c r="BB179" s="182" t="s">
        <v>620</v>
      </c>
      <c r="BC179" s="182" t="s">
        <v>621</v>
      </c>
      <c r="BD179" s="182" t="s">
        <v>622</v>
      </c>
      <c r="BE179" s="182" t="s">
        <v>623</v>
      </c>
      <c r="BF179" s="182" t="s">
        <v>624</v>
      </c>
      <c r="BG179" s="182" t="s">
        <v>42</v>
      </c>
      <c r="BH179" s="182" t="s">
        <v>75</v>
      </c>
      <c r="BI179" s="182" t="s">
        <v>43</v>
      </c>
      <c r="BJ179" s="182" t="s">
        <v>625</v>
      </c>
      <c r="BK179" s="182" t="s">
        <v>76</v>
      </c>
      <c r="BL179" s="182" t="s">
        <v>626</v>
      </c>
      <c r="BM179" s="182" t="s">
        <v>77</v>
      </c>
      <c r="BN179" s="182" t="s">
        <v>78</v>
      </c>
      <c r="BO179" s="182" t="s">
        <v>101</v>
      </c>
    </row>
    <row r="180" spans="1:77" ht="22.8" customHeight="1">
      <c r="A180" s="183" t="s">
        <v>615</v>
      </c>
      <c r="B180" s="184" t="s">
        <v>638</v>
      </c>
      <c r="C180" s="183"/>
      <c r="D180" s="200"/>
      <c r="E180" s="224"/>
      <c r="F180" s="201"/>
      <c r="G180" s="200"/>
      <c r="H180" s="200"/>
      <c r="I180" s="200"/>
      <c r="J180" s="200"/>
      <c r="K180" s="202"/>
      <c r="L180" s="202"/>
      <c r="M180" s="202"/>
      <c r="N180" s="202"/>
      <c r="O180" s="202"/>
      <c r="P180" s="202"/>
      <c r="Q180" s="202"/>
      <c r="R180" s="202"/>
      <c r="S180" s="200"/>
      <c r="T180" s="200"/>
      <c r="U180" s="200"/>
      <c r="V180" s="200"/>
      <c r="W180" s="200"/>
      <c r="X180" s="200"/>
      <c r="Y180" s="200"/>
      <c r="Z180" s="200"/>
      <c r="AA180" s="200"/>
      <c r="AB180" s="200"/>
      <c r="AC180" s="200"/>
      <c r="AD180" s="200"/>
      <c r="AE180" s="200"/>
      <c r="AF180" s="200"/>
      <c r="AG180" s="200"/>
      <c r="AH180" s="200"/>
      <c r="AI180" s="200"/>
      <c r="AJ180" s="200"/>
      <c r="AK180" s="200"/>
      <c r="AL180" s="202"/>
      <c r="AM180" s="202"/>
      <c r="AN180" s="202"/>
      <c r="AO180" s="202"/>
      <c r="AP180" s="202"/>
      <c r="AQ180" s="202"/>
      <c r="AR180" s="202"/>
      <c r="AS180" s="202"/>
      <c r="AT180" s="202"/>
      <c r="AU180" s="202"/>
      <c r="AV180" s="202"/>
      <c r="AW180" s="202"/>
      <c r="AX180" s="202"/>
      <c r="AY180" s="202"/>
      <c r="AZ180" s="202"/>
      <c r="BA180" s="202"/>
      <c r="BB180" s="202"/>
      <c r="BC180" s="202"/>
      <c r="BD180" s="202"/>
      <c r="BE180" s="202"/>
      <c r="BF180" s="202"/>
      <c r="BG180" s="202"/>
      <c r="BH180" s="202"/>
      <c r="BI180" s="202"/>
      <c r="BJ180" s="202"/>
      <c r="BK180" s="202"/>
      <c r="BL180" s="202"/>
      <c r="BM180" s="202"/>
      <c r="BN180" s="202"/>
      <c r="BO180" s="174"/>
    </row>
    <row r="181" spans="1:77" s="104" customFormat="1" ht="24" customHeight="1">
      <c r="A181" s="147">
        <v>1</v>
      </c>
      <c r="B181" s="227" t="s">
        <v>322</v>
      </c>
      <c r="C181" s="148" t="s">
        <v>323</v>
      </c>
      <c r="D181" s="148"/>
      <c r="E181" s="222">
        <f>G181*2500</f>
        <v>1739000</v>
      </c>
      <c r="F181" s="209" t="s">
        <v>642</v>
      </c>
      <c r="G181" s="149">
        <v>695.6</v>
      </c>
      <c r="H181" s="149">
        <v>695.6</v>
      </c>
      <c r="I181" s="150">
        <v>1956</v>
      </c>
      <c r="J181" s="150" t="s">
        <v>102</v>
      </c>
      <c r="K181" s="148" t="s">
        <v>109</v>
      </c>
      <c r="L181" s="148" t="s">
        <v>53</v>
      </c>
      <c r="M181" s="150" t="s">
        <v>55</v>
      </c>
      <c r="N181" s="150" t="s">
        <v>55</v>
      </c>
      <c r="O181" s="148" t="s">
        <v>108</v>
      </c>
      <c r="P181" s="148" t="s">
        <v>110</v>
      </c>
      <c r="Q181" s="148" t="s">
        <v>324</v>
      </c>
      <c r="R181" s="148" t="s">
        <v>111</v>
      </c>
      <c r="S181" s="150" t="s">
        <v>56</v>
      </c>
      <c r="T181" s="148" t="s">
        <v>114</v>
      </c>
      <c r="U181" s="148" t="s">
        <v>325</v>
      </c>
      <c r="V181" s="150" t="s">
        <v>56</v>
      </c>
      <c r="W181" s="150" t="s">
        <v>55</v>
      </c>
      <c r="X181" s="150" t="s">
        <v>56</v>
      </c>
      <c r="Y181" s="150" t="s">
        <v>55</v>
      </c>
      <c r="Z181" s="150" t="s">
        <v>55</v>
      </c>
      <c r="AA181" s="150" t="s">
        <v>55</v>
      </c>
      <c r="AB181" s="150"/>
      <c r="AC181" s="148"/>
      <c r="AD181" s="148"/>
      <c r="AE181" s="150" t="s">
        <v>56</v>
      </c>
      <c r="AF181" s="148"/>
      <c r="AG181" s="150" t="s">
        <v>56</v>
      </c>
      <c r="AH181" s="148"/>
      <c r="AI181" s="148"/>
      <c r="AJ181" s="148" t="s">
        <v>104</v>
      </c>
      <c r="AK181" s="140" t="s">
        <v>104</v>
      </c>
      <c r="AL181" s="150" t="s">
        <v>55</v>
      </c>
      <c r="AM181" s="150" t="s">
        <v>55</v>
      </c>
      <c r="AN181" s="150" t="s">
        <v>55</v>
      </c>
      <c r="AO181" s="150" t="s">
        <v>55</v>
      </c>
      <c r="AP181" s="150"/>
      <c r="AQ181" s="148" t="s">
        <v>104</v>
      </c>
      <c r="AR181" s="148" t="s">
        <v>104</v>
      </c>
      <c r="AS181" s="148" t="s">
        <v>104</v>
      </c>
      <c r="AT181" s="150" t="s">
        <v>55</v>
      </c>
      <c r="AU181" s="150" t="s">
        <v>55</v>
      </c>
      <c r="AV181" s="150" t="s">
        <v>106</v>
      </c>
      <c r="AW181" s="150" t="s">
        <v>55</v>
      </c>
      <c r="AX181" s="150" t="s">
        <v>55</v>
      </c>
      <c r="AY181" s="148"/>
      <c r="AZ181" s="150" t="s">
        <v>55</v>
      </c>
      <c r="BA181" s="150" t="s">
        <v>55</v>
      </c>
      <c r="BB181" s="148" t="s">
        <v>79</v>
      </c>
      <c r="BC181" s="148" t="s">
        <v>103</v>
      </c>
      <c r="BD181" s="148" t="s">
        <v>103</v>
      </c>
      <c r="BE181" s="148" t="s">
        <v>53</v>
      </c>
      <c r="BF181" s="150" t="s">
        <v>56</v>
      </c>
      <c r="BG181" s="150" t="s">
        <v>56</v>
      </c>
      <c r="BH181" s="150" t="s">
        <v>56</v>
      </c>
      <c r="BI181" s="151"/>
      <c r="BJ181" s="150" t="s">
        <v>55</v>
      </c>
      <c r="BK181" s="151" t="s">
        <v>104</v>
      </c>
      <c r="BL181" s="150" t="s">
        <v>55</v>
      </c>
      <c r="BM181" s="150" t="s">
        <v>56</v>
      </c>
      <c r="BN181" s="148"/>
      <c r="BO181" s="189"/>
    </row>
    <row r="182" spans="1:77" s="104" customFormat="1" ht="24" customHeight="1">
      <c r="A182" s="128">
        <v>2</v>
      </c>
      <c r="B182" s="300" t="s">
        <v>703</v>
      </c>
      <c r="C182" s="228" t="s">
        <v>323</v>
      </c>
      <c r="D182" s="117"/>
      <c r="E182" s="225">
        <v>55254.5</v>
      </c>
      <c r="F182" s="209" t="s">
        <v>641</v>
      </c>
      <c r="G182" s="118"/>
      <c r="H182" s="118"/>
      <c r="I182" s="119"/>
      <c r="J182" s="119"/>
      <c r="K182" s="117"/>
      <c r="L182" s="117"/>
      <c r="M182" s="119"/>
      <c r="N182" s="119"/>
      <c r="O182" s="117"/>
      <c r="P182" s="117"/>
      <c r="Q182" s="117"/>
      <c r="R182" s="117"/>
      <c r="S182" s="119"/>
      <c r="T182" s="117"/>
      <c r="U182" s="117"/>
      <c r="V182" s="119"/>
      <c r="W182" s="119"/>
      <c r="X182" s="119"/>
      <c r="Y182" s="119"/>
      <c r="Z182" s="119"/>
      <c r="AA182" s="119"/>
      <c r="AB182" s="119"/>
      <c r="AC182" s="117"/>
      <c r="AD182" s="117"/>
      <c r="AE182" s="119"/>
      <c r="AF182" s="117"/>
      <c r="AG182" s="119"/>
      <c r="AH182" s="117"/>
      <c r="AI182" s="117"/>
      <c r="AJ182" s="117"/>
      <c r="AK182" s="129"/>
      <c r="AL182" s="119"/>
      <c r="AM182" s="119"/>
      <c r="AN182" s="119"/>
      <c r="AO182" s="119"/>
      <c r="AP182" s="119"/>
      <c r="AQ182" s="117"/>
      <c r="AR182" s="117"/>
      <c r="AS182" s="117"/>
      <c r="AT182" s="119"/>
      <c r="AU182" s="119"/>
      <c r="AV182" s="119"/>
      <c r="AW182" s="119"/>
      <c r="AX182" s="119"/>
      <c r="AY182" s="117"/>
      <c r="AZ182" s="119"/>
      <c r="BA182" s="119"/>
      <c r="BB182" s="117"/>
      <c r="BC182" s="117"/>
      <c r="BD182" s="117"/>
      <c r="BE182" s="117"/>
      <c r="BF182" s="119"/>
      <c r="BG182" s="119"/>
      <c r="BH182" s="119"/>
      <c r="BI182" s="122"/>
      <c r="BJ182" s="119"/>
      <c r="BK182" s="122"/>
      <c r="BL182" s="119"/>
      <c r="BM182" s="119"/>
      <c r="BN182" s="117"/>
      <c r="BO182" s="189"/>
    </row>
    <row r="183" spans="1:77" s="39" customFormat="1" ht="24" customHeight="1">
      <c r="A183" s="219" t="s">
        <v>639</v>
      </c>
      <c r="B183" s="186" t="s">
        <v>616</v>
      </c>
      <c r="C183" s="229"/>
      <c r="D183" s="131"/>
      <c r="E183" s="226"/>
      <c r="F183" s="130"/>
      <c r="G183" s="302"/>
      <c r="H183" s="302"/>
      <c r="I183" s="302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/>
      <c r="AQ183" s="133"/>
      <c r="AR183" s="133"/>
      <c r="AS183" s="133"/>
      <c r="AT183" s="133"/>
      <c r="AU183" s="133"/>
      <c r="AV183" s="133"/>
      <c r="AW183" s="133"/>
      <c r="AX183" s="133"/>
      <c r="AY183" s="133"/>
      <c r="AZ183" s="133"/>
      <c r="BA183" s="133"/>
      <c r="BB183" s="133"/>
      <c r="BC183" s="133"/>
      <c r="BD183" s="133"/>
      <c r="BE183" s="133"/>
      <c r="BF183" s="133"/>
      <c r="BG183" s="133"/>
      <c r="BH183" s="133"/>
      <c r="BI183" s="133"/>
      <c r="BJ183" s="133"/>
      <c r="BK183" s="133"/>
      <c r="BL183" s="133"/>
      <c r="BM183" s="133"/>
      <c r="BN183" s="133"/>
      <c r="BO183" s="133"/>
      <c r="BP183" s="103"/>
      <c r="BQ183" s="103"/>
      <c r="BR183" s="103"/>
      <c r="BS183" s="103"/>
      <c r="BT183" s="103"/>
      <c r="BU183" s="103"/>
      <c r="BV183" s="103"/>
      <c r="BW183" s="103"/>
      <c r="BX183" s="103"/>
      <c r="BY183" s="103"/>
    </row>
    <row r="184" spans="1:77" s="39" customFormat="1" ht="24" customHeight="1">
      <c r="A184" s="138"/>
      <c r="B184" s="300" t="s">
        <v>338</v>
      </c>
      <c r="C184" s="228" t="s">
        <v>323</v>
      </c>
      <c r="D184" s="131"/>
      <c r="E184" s="401">
        <v>37000</v>
      </c>
      <c r="F184" s="130" t="s">
        <v>641</v>
      </c>
      <c r="G184" s="302"/>
      <c r="H184" s="302"/>
      <c r="I184" s="303">
        <v>2005</v>
      </c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/>
      <c r="AQ184" s="133"/>
      <c r="AR184" s="133"/>
      <c r="AS184" s="133"/>
      <c r="AT184" s="133"/>
      <c r="AU184" s="133"/>
      <c r="AV184" s="133"/>
      <c r="AW184" s="133"/>
      <c r="AX184" s="133"/>
      <c r="AY184" s="133"/>
      <c r="AZ184" s="133"/>
      <c r="BA184" s="133"/>
      <c r="BB184" s="133"/>
      <c r="BC184" s="133"/>
      <c r="BD184" s="133"/>
      <c r="BE184" s="133"/>
      <c r="BF184" s="133"/>
      <c r="BG184" s="133"/>
      <c r="BH184" s="133"/>
      <c r="BI184" s="133"/>
      <c r="BJ184" s="133"/>
      <c r="BK184" s="133"/>
      <c r="BL184" s="133"/>
      <c r="BM184" s="133"/>
      <c r="BN184" s="133"/>
      <c r="BO184" s="133"/>
      <c r="BP184" s="103"/>
      <c r="BQ184" s="103"/>
      <c r="BR184" s="103"/>
      <c r="BS184" s="103"/>
      <c r="BT184" s="103"/>
      <c r="BU184" s="103"/>
      <c r="BV184" s="103"/>
      <c r="BW184" s="103"/>
      <c r="BX184" s="103"/>
      <c r="BY184" s="103"/>
    </row>
    <row r="185" spans="1:77" s="39" customFormat="1" ht="24" customHeight="1">
      <c r="A185" s="152"/>
      <c r="B185" s="300" t="s">
        <v>326</v>
      </c>
      <c r="C185" s="228" t="s">
        <v>323</v>
      </c>
      <c r="D185" s="153"/>
      <c r="E185" s="401">
        <v>62483</v>
      </c>
      <c r="F185" s="130" t="s">
        <v>641</v>
      </c>
      <c r="G185" s="302"/>
      <c r="H185" s="302"/>
      <c r="I185" s="303">
        <v>2013</v>
      </c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/>
      <c r="AQ185" s="133"/>
      <c r="AR185" s="133"/>
      <c r="AS185" s="133"/>
      <c r="AT185" s="133"/>
      <c r="AU185" s="133"/>
      <c r="AV185" s="133"/>
      <c r="AW185" s="133"/>
      <c r="AX185" s="133"/>
      <c r="AY185" s="133"/>
      <c r="AZ185" s="133"/>
      <c r="BA185" s="133"/>
      <c r="BB185" s="133"/>
      <c r="BC185" s="133"/>
      <c r="BD185" s="133"/>
      <c r="BE185" s="133"/>
      <c r="BF185" s="133"/>
      <c r="BG185" s="133"/>
      <c r="BH185" s="133"/>
      <c r="BI185" s="133"/>
      <c r="BJ185" s="133"/>
      <c r="BK185" s="133"/>
      <c r="BL185" s="133"/>
      <c r="BM185" s="133"/>
      <c r="BN185" s="133"/>
      <c r="BO185" s="133"/>
      <c r="BP185" s="103"/>
      <c r="BQ185" s="103"/>
      <c r="BR185" s="103"/>
      <c r="BS185" s="103"/>
      <c r="BT185" s="103"/>
      <c r="BU185" s="103"/>
      <c r="BV185" s="103"/>
      <c r="BW185" s="103"/>
      <c r="BX185" s="103"/>
      <c r="BY185" s="103"/>
    </row>
    <row r="186" spans="1:77" s="39" customFormat="1" ht="24" customHeight="1">
      <c r="A186" s="217" t="s">
        <v>640</v>
      </c>
      <c r="B186" s="190" t="s">
        <v>601</v>
      </c>
      <c r="C186" s="124"/>
      <c r="D186" s="154"/>
      <c r="E186" s="225">
        <v>113787</v>
      </c>
      <c r="F186" s="130" t="s">
        <v>641</v>
      </c>
      <c r="G186" s="302"/>
      <c r="H186" s="302"/>
      <c r="I186" s="302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  <c r="AM186" s="133"/>
      <c r="AN186" s="133"/>
      <c r="AO186" s="133"/>
      <c r="AP186" s="133"/>
      <c r="AQ186" s="133"/>
      <c r="AR186" s="133"/>
      <c r="AS186" s="133"/>
      <c r="AT186" s="133"/>
      <c r="AU186" s="133"/>
      <c r="AV186" s="133"/>
      <c r="AW186" s="133"/>
      <c r="AX186" s="133"/>
      <c r="AY186" s="133"/>
      <c r="AZ186" s="133"/>
      <c r="BA186" s="133"/>
      <c r="BB186" s="133"/>
      <c r="BC186" s="133"/>
      <c r="BD186" s="133"/>
      <c r="BE186" s="133"/>
      <c r="BF186" s="133"/>
      <c r="BG186" s="133"/>
      <c r="BH186" s="133"/>
      <c r="BI186" s="133"/>
      <c r="BJ186" s="133"/>
      <c r="BK186" s="133"/>
      <c r="BL186" s="133"/>
      <c r="BM186" s="133"/>
      <c r="BN186" s="133"/>
      <c r="BO186" s="133"/>
      <c r="BP186" s="103"/>
      <c r="BQ186" s="103"/>
      <c r="BR186" s="103"/>
      <c r="BS186" s="103"/>
      <c r="BT186" s="103"/>
      <c r="BU186" s="103"/>
      <c r="BV186" s="103"/>
      <c r="BW186" s="103"/>
      <c r="BX186" s="103"/>
      <c r="BY186" s="103"/>
    </row>
    <row r="187" spans="1:77">
      <c r="A187" s="111"/>
      <c r="B187" s="110"/>
      <c r="C187" s="110"/>
      <c r="D187" s="155"/>
      <c r="E187" s="111"/>
      <c r="F187" s="113"/>
      <c r="G187" s="113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4"/>
      <c r="AE187" s="114"/>
      <c r="AF187" s="114"/>
      <c r="AG187" s="114"/>
      <c r="AH187" s="114"/>
      <c r="AI187" s="114"/>
      <c r="AJ187" s="114"/>
      <c r="AK187" s="114"/>
      <c r="AL187" s="114"/>
      <c r="AM187" s="114"/>
      <c r="AN187" s="114"/>
      <c r="AO187" s="114"/>
      <c r="AP187" s="114"/>
      <c r="AQ187" s="114"/>
      <c r="AR187" s="114"/>
      <c r="AS187" s="114"/>
      <c r="AT187" s="114"/>
      <c r="AU187" s="114"/>
      <c r="AV187" s="114"/>
      <c r="AW187" s="114"/>
      <c r="AX187" s="114"/>
      <c r="AY187" s="114"/>
      <c r="AZ187" s="114"/>
      <c r="BA187" s="114"/>
      <c r="BB187" s="114"/>
      <c r="BC187" s="114"/>
      <c r="BD187" s="114"/>
      <c r="BE187" s="114"/>
      <c r="BF187" s="114"/>
      <c r="BG187" s="114"/>
      <c r="BH187" s="114"/>
      <c r="BI187" s="114"/>
      <c r="BJ187" s="114"/>
      <c r="BK187" s="114"/>
      <c r="BL187" s="114"/>
      <c r="BM187" s="114"/>
      <c r="BN187" s="114"/>
      <c r="BO187" s="114"/>
    </row>
    <row r="188" spans="1:77" ht="22.2" customHeight="1">
      <c r="A188" s="108" t="s">
        <v>154</v>
      </c>
      <c r="B188" s="244" t="s">
        <v>128</v>
      </c>
      <c r="C188" s="109"/>
      <c r="D188" s="157"/>
      <c r="E188" s="146"/>
      <c r="F188" s="113"/>
      <c r="G188" s="113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4"/>
      <c r="AE188" s="114"/>
      <c r="AF188" s="114"/>
      <c r="AG188" s="114"/>
      <c r="AH188" s="114"/>
      <c r="AI188" s="114"/>
      <c r="AJ188" s="114"/>
      <c r="AK188" s="114"/>
      <c r="AL188" s="114"/>
      <c r="AM188" s="114"/>
      <c r="AN188" s="114"/>
      <c r="AO188" s="114"/>
      <c r="AP188" s="114"/>
      <c r="AQ188" s="114"/>
      <c r="AR188" s="114"/>
      <c r="AS188" s="114"/>
      <c r="AT188" s="114"/>
      <c r="AU188" s="114"/>
      <c r="AV188" s="114"/>
      <c r="AW188" s="114"/>
      <c r="AX188" s="114"/>
      <c r="AY188" s="114"/>
      <c r="AZ188" s="114"/>
      <c r="BA188" s="114"/>
      <c r="BB188" s="114"/>
      <c r="BC188" s="114"/>
      <c r="BD188" s="114"/>
      <c r="BE188" s="114"/>
      <c r="BF188" s="114"/>
      <c r="BG188" s="114"/>
      <c r="BH188" s="114"/>
      <c r="BI188" s="114"/>
      <c r="BJ188" s="114"/>
      <c r="BK188" s="114"/>
      <c r="BL188" s="114"/>
      <c r="BM188" s="114"/>
      <c r="BN188" s="114"/>
      <c r="BO188" s="114"/>
    </row>
    <row r="189" spans="1:77" s="57" customFormat="1" ht="18" customHeight="1">
      <c r="A189" s="405" t="s">
        <v>0</v>
      </c>
      <c r="B189" s="432" t="s">
        <v>26</v>
      </c>
      <c r="C189" s="432" t="s">
        <v>10</v>
      </c>
      <c r="D189" s="405" t="s">
        <v>612</v>
      </c>
      <c r="E189" s="414" t="s">
        <v>80</v>
      </c>
      <c r="F189" s="415"/>
      <c r="G189" s="432" t="s">
        <v>27</v>
      </c>
      <c r="H189" s="405" t="s">
        <v>57</v>
      </c>
      <c r="I189" s="432" t="s">
        <v>28</v>
      </c>
      <c r="J189" s="405" t="s">
        <v>613</v>
      </c>
      <c r="K189" s="434" t="s">
        <v>58</v>
      </c>
      <c r="L189" s="434"/>
      <c r="M189" s="434"/>
      <c r="N189" s="434"/>
      <c r="O189" s="435" t="s">
        <v>29</v>
      </c>
      <c r="P189" s="436"/>
      <c r="Q189" s="436"/>
      <c r="R189" s="437"/>
      <c r="S189" s="405" t="s">
        <v>30</v>
      </c>
      <c r="T189" s="405" t="s">
        <v>31</v>
      </c>
      <c r="U189" s="405" t="s">
        <v>59</v>
      </c>
      <c r="V189" s="405" t="s">
        <v>60</v>
      </c>
      <c r="W189" s="405" t="s">
        <v>32</v>
      </c>
      <c r="X189" s="405" t="s">
        <v>33</v>
      </c>
      <c r="Y189" s="405" t="s">
        <v>61</v>
      </c>
      <c r="Z189" s="405" t="s">
        <v>62</v>
      </c>
      <c r="AA189" s="407" t="s">
        <v>63</v>
      </c>
      <c r="AB189" s="408"/>
      <c r="AC189" s="408"/>
      <c r="AD189" s="408"/>
      <c r="AE189" s="408"/>
      <c r="AF189" s="409"/>
      <c r="AG189" s="407" t="s">
        <v>64</v>
      </c>
      <c r="AH189" s="408"/>
      <c r="AI189" s="408"/>
      <c r="AJ189" s="408"/>
      <c r="AK189" s="409"/>
      <c r="AL189" s="407" t="s">
        <v>3</v>
      </c>
      <c r="AM189" s="408"/>
      <c r="AN189" s="408"/>
      <c r="AO189" s="408"/>
      <c r="AP189" s="408"/>
      <c r="AQ189" s="408"/>
      <c r="AR189" s="408"/>
      <c r="AS189" s="408"/>
      <c r="AT189" s="408"/>
      <c r="AU189" s="408"/>
      <c r="AV189" s="408"/>
      <c r="AW189" s="408"/>
      <c r="AX189" s="408"/>
      <c r="AY189" s="409"/>
      <c r="AZ189" s="420" t="s">
        <v>34</v>
      </c>
      <c r="BA189" s="421"/>
      <c r="BB189" s="421"/>
      <c r="BC189" s="421"/>
      <c r="BD189" s="421"/>
      <c r="BE189" s="421"/>
      <c r="BF189" s="421"/>
      <c r="BG189" s="421"/>
      <c r="BH189" s="421"/>
      <c r="BI189" s="421"/>
      <c r="BJ189" s="421"/>
      <c r="BK189" s="421"/>
      <c r="BL189" s="421"/>
      <c r="BM189" s="421"/>
      <c r="BN189" s="421"/>
      <c r="BO189" s="421"/>
    </row>
    <row r="190" spans="1:77" s="57" customFormat="1" ht="99.6" customHeight="1">
      <c r="A190" s="406"/>
      <c r="B190" s="433"/>
      <c r="C190" s="433"/>
      <c r="D190" s="406"/>
      <c r="E190" s="416"/>
      <c r="F190" s="417"/>
      <c r="G190" s="433"/>
      <c r="H190" s="406"/>
      <c r="I190" s="433"/>
      <c r="J190" s="406"/>
      <c r="K190" s="182" t="s">
        <v>65</v>
      </c>
      <c r="L190" s="182" t="s">
        <v>66</v>
      </c>
      <c r="M190" s="182" t="s">
        <v>67</v>
      </c>
      <c r="N190" s="182" t="s">
        <v>68</v>
      </c>
      <c r="O190" s="182" t="s">
        <v>35</v>
      </c>
      <c r="P190" s="182" t="s">
        <v>36</v>
      </c>
      <c r="Q190" s="182" t="s">
        <v>37</v>
      </c>
      <c r="R190" s="182" t="s">
        <v>38</v>
      </c>
      <c r="S190" s="406"/>
      <c r="T190" s="406"/>
      <c r="U190" s="406"/>
      <c r="V190" s="406"/>
      <c r="W190" s="406"/>
      <c r="X190" s="406"/>
      <c r="Y190" s="406"/>
      <c r="Z190" s="406"/>
      <c r="AA190" s="215" t="s">
        <v>11</v>
      </c>
      <c r="AB190" s="215" t="s">
        <v>94</v>
      </c>
      <c r="AC190" s="215" t="s">
        <v>95</v>
      </c>
      <c r="AD190" s="215" t="s">
        <v>96</v>
      </c>
      <c r="AE190" s="215" t="s">
        <v>39</v>
      </c>
      <c r="AF190" s="215" t="s">
        <v>97</v>
      </c>
      <c r="AG190" s="215" t="s">
        <v>69</v>
      </c>
      <c r="AH190" s="215" t="s">
        <v>98</v>
      </c>
      <c r="AI190" s="215" t="s">
        <v>99</v>
      </c>
      <c r="AJ190" s="215" t="s">
        <v>614</v>
      </c>
      <c r="AK190" s="215" t="s">
        <v>100</v>
      </c>
      <c r="AL190" s="182" t="s">
        <v>40</v>
      </c>
      <c r="AM190" s="182" t="s">
        <v>70</v>
      </c>
      <c r="AN190" s="182" t="s">
        <v>41</v>
      </c>
      <c r="AO190" s="182" t="s">
        <v>71</v>
      </c>
      <c r="AP190" s="182" t="s">
        <v>72</v>
      </c>
      <c r="AQ190" s="182" t="s">
        <v>617</v>
      </c>
      <c r="AR190" s="182" t="s">
        <v>618</v>
      </c>
      <c r="AS190" s="182" t="s">
        <v>619</v>
      </c>
      <c r="AT190" s="182" t="s">
        <v>6</v>
      </c>
      <c r="AU190" s="182" t="s">
        <v>7</v>
      </c>
      <c r="AV190" s="182" t="s">
        <v>8</v>
      </c>
      <c r="AW190" s="182" t="s">
        <v>73</v>
      </c>
      <c r="AX190" s="182" t="s">
        <v>74</v>
      </c>
      <c r="AY190" s="182" t="s">
        <v>101</v>
      </c>
      <c r="AZ190" s="182" t="s">
        <v>9</v>
      </c>
      <c r="BA190" s="182" t="s">
        <v>5</v>
      </c>
      <c r="BB190" s="182" t="s">
        <v>620</v>
      </c>
      <c r="BC190" s="182" t="s">
        <v>621</v>
      </c>
      <c r="BD190" s="182" t="s">
        <v>622</v>
      </c>
      <c r="BE190" s="182" t="s">
        <v>623</v>
      </c>
      <c r="BF190" s="182" t="s">
        <v>624</v>
      </c>
      <c r="BG190" s="182" t="s">
        <v>42</v>
      </c>
      <c r="BH190" s="182" t="s">
        <v>75</v>
      </c>
      <c r="BI190" s="182" t="s">
        <v>43</v>
      </c>
      <c r="BJ190" s="182" t="s">
        <v>625</v>
      </c>
      <c r="BK190" s="182" t="s">
        <v>76</v>
      </c>
      <c r="BL190" s="182" t="s">
        <v>626</v>
      </c>
      <c r="BM190" s="182" t="s">
        <v>77</v>
      </c>
      <c r="BN190" s="182" t="s">
        <v>78</v>
      </c>
      <c r="BO190" s="182" t="s">
        <v>101</v>
      </c>
    </row>
    <row r="191" spans="1:77" s="57" customFormat="1" ht="22.2" customHeight="1">
      <c r="A191" s="183" t="s">
        <v>615</v>
      </c>
      <c r="B191" s="184" t="s">
        <v>638</v>
      </c>
      <c r="C191" s="183"/>
      <c r="D191" s="179"/>
      <c r="E191" s="234"/>
      <c r="F191" s="235"/>
      <c r="G191" s="236"/>
      <c r="H191" s="179"/>
      <c r="I191" s="236"/>
      <c r="J191" s="179"/>
      <c r="K191" s="178"/>
      <c r="L191" s="178"/>
      <c r="M191" s="178"/>
      <c r="N191" s="178"/>
      <c r="O191" s="178"/>
      <c r="P191" s="178"/>
      <c r="Q191" s="178"/>
      <c r="R191" s="178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9"/>
      <c r="AD191" s="179"/>
      <c r="AE191" s="179"/>
      <c r="AF191" s="179"/>
      <c r="AG191" s="179"/>
      <c r="AH191" s="179"/>
      <c r="AI191" s="179"/>
      <c r="AJ191" s="179"/>
      <c r="AK191" s="179"/>
      <c r="AL191" s="178"/>
      <c r="AM191" s="178"/>
      <c r="AN191" s="178"/>
      <c r="AO191" s="178"/>
      <c r="AP191" s="178"/>
      <c r="AQ191" s="178"/>
      <c r="AR191" s="178"/>
      <c r="AS191" s="178"/>
      <c r="AT191" s="178"/>
      <c r="AU191" s="178"/>
      <c r="AV191" s="178"/>
      <c r="AW191" s="178"/>
      <c r="AX191" s="178"/>
      <c r="AY191" s="178"/>
      <c r="AZ191" s="178"/>
      <c r="BA191" s="178"/>
      <c r="BB191" s="178"/>
      <c r="BC191" s="178"/>
      <c r="BD191" s="178"/>
      <c r="BE191" s="178"/>
      <c r="BF191" s="208"/>
      <c r="BG191" s="178"/>
      <c r="BH191" s="178"/>
      <c r="BI191" s="178"/>
      <c r="BJ191" s="178"/>
      <c r="BK191" s="178"/>
      <c r="BL191" s="178"/>
      <c r="BM191" s="178"/>
      <c r="BN191" s="178"/>
      <c r="BO191" s="178"/>
    </row>
    <row r="192" spans="1:77" s="92" customFormat="1" ht="24" customHeight="1">
      <c r="A192" s="128">
        <v>1</v>
      </c>
      <c r="B192" s="198" t="s">
        <v>311</v>
      </c>
      <c r="C192" s="117" t="s">
        <v>136</v>
      </c>
      <c r="D192" s="117" t="s">
        <v>330</v>
      </c>
      <c r="E192" s="220">
        <f>G192*2500</f>
        <v>2062150</v>
      </c>
      <c r="F192" s="118" t="s">
        <v>642</v>
      </c>
      <c r="G192" s="118">
        <v>824.86</v>
      </c>
      <c r="H192" s="118">
        <v>333.9</v>
      </c>
      <c r="I192" s="119">
        <v>1986</v>
      </c>
      <c r="J192" s="119" t="s">
        <v>102</v>
      </c>
      <c r="K192" s="117" t="s">
        <v>331</v>
      </c>
      <c r="L192" s="117" t="s">
        <v>103</v>
      </c>
      <c r="M192" s="119" t="s">
        <v>55</v>
      </c>
      <c r="N192" s="119" t="s">
        <v>56</v>
      </c>
      <c r="O192" s="117" t="s">
        <v>108</v>
      </c>
      <c r="P192" s="117" t="s">
        <v>332</v>
      </c>
      <c r="Q192" s="117" t="s">
        <v>333</v>
      </c>
      <c r="R192" s="117" t="s">
        <v>334</v>
      </c>
      <c r="S192" s="119" t="s">
        <v>56</v>
      </c>
      <c r="T192" s="117" t="s">
        <v>335</v>
      </c>
      <c r="U192" s="117"/>
      <c r="V192" s="119" t="s">
        <v>56</v>
      </c>
      <c r="W192" s="119" t="s">
        <v>55</v>
      </c>
      <c r="X192" s="119" t="s">
        <v>56</v>
      </c>
      <c r="Y192" s="119" t="s">
        <v>55</v>
      </c>
      <c r="Z192" s="119" t="s">
        <v>55</v>
      </c>
      <c r="AA192" s="119" t="s">
        <v>55</v>
      </c>
      <c r="AB192" s="119"/>
      <c r="AC192" s="117"/>
      <c r="AD192" s="117"/>
      <c r="AE192" s="119"/>
      <c r="AF192" s="117"/>
      <c r="AG192" s="119" t="s">
        <v>56</v>
      </c>
      <c r="AH192" s="117"/>
      <c r="AI192" s="117"/>
      <c r="AJ192" s="117" t="s">
        <v>104</v>
      </c>
      <c r="AK192" s="129"/>
      <c r="AL192" s="119" t="s">
        <v>55</v>
      </c>
      <c r="AM192" s="119" t="s">
        <v>55</v>
      </c>
      <c r="AN192" s="119" t="s">
        <v>55</v>
      </c>
      <c r="AO192" s="119"/>
      <c r="AP192" s="119" t="s">
        <v>55</v>
      </c>
      <c r="AQ192" s="117" t="s">
        <v>336</v>
      </c>
      <c r="AR192" s="117"/>
      <c r="AS192" s="117"/>
      <c r="AT192" s="119" t="s">
        <v>55</v>
      </c>
      <c r="AU192" s="119"/>
      <c r="AV192" s="119"/>
      <c r="AW192" s="119" t="s">
        <v>55</v>
      </c>
      <c r="AX192" s="119" t="s">
        <v>55</v>
      </c>
      <c r="AY192" s="117"/>
      <c r="AZ192" s="119" t="s">
        <v>55</v>
      </c>
      <c r="BA192" s="119" t="s">
        <v>55</v>
      </c>
      <c r="BB192" s="117" t="s">
        <v>105</v>
      </c>
      <c r="BC192" s="117"/>
      <c r="BD192" s="117"/>
      <c r="BE192" s="117" t="s">
        <v>53</v>
      </c>
      <c r="BF192" s="150" t="s">
        <v>56</v>
      </c>
      <c r="BG192" s="119" t="s">
        <v>318</v>
      </c>
      <c r="BH192" s="119" t="s">
        <v>337</v>
      </c>
      <c r="BI192" s="119" t="s">
        <v>56</v>
      </c>
      <c r="BJ192" s="122"/>
      <c r="BK192" s="119" t="s">
        <v>55</v>
      </c>
      <c r="BL192" s="122" t="s">
        <v>104</v>
      </c>
      <c r="BM192" s="119" t="s">
        <v>55</v>
      </c>
      <c r="BN192" s="119" t="s">
        <v>56</v>
      </c>
      <c r="BO192" s="117"/>
    </row>
    <row r="193" spans="1:77" s="101" customFormat="1" ht="24" customHeight="1">
      <c r="A193" s="219" t="s">
        <v>639</v>
      </c>
      <c r="B193" s="186" t="s">
        <v>616</v>
      </c>
      <c r="C193" s="229"/>
      <c r="D193" s="230"/>
      <c r="E193" s="232"/>
      <c r="F193" s="231"/>
      <c r="G193" s="301"/>
      <c r="H193" s="301"/>
      <c r="I193" s="301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158"/>
      <c r="BE193" s="158"/>
      <c r="BF193" s="158"/>
      <c r="BG193" s="158"/>
      <c r="BH193" s="158"/>
      <c r="BI193" s="158"/>
      <c r="BJ193" s="158"/>
      <c r="BK193" s="158"/>
      <c r="BL193" s="158"/>
      <c r="BM193" s="158"/>
      <c r="BN193" s="158"/>
      <c r="BO193" s="158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</row>
    <row r="194" spans="1:77" s="101" customFormat="1" ht="24" customHeight="1">
      <c r="A194" s="138">
        <v>1</v>
      </c>
      <c r="B194" s="355" t="s">
        <v>338</v>
      </c>
      <c r="C194" s="242" t="s">
        <v>648</v>
      </c>
      <c r="D194" s="124"/>
      <c r="E194" s="233">
        <v>1562</v>
      </c>
      <c r="F194" s="130" t="s">
        <v>641</v>
      </c>
      <c r="G194" s="301"/>
      <c r="H194" s="301"/>
      <c r="I194" s="303">
        <v>1986</v>
      </c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8"/>
      <c r="BC194" s="158"/>
      <c r="BD194" s="158"/>
      <c r="BE194" s="158"/>
      <c r="BF194" s="158"/>
      <c r="BG194" s="158"/>
      <c r="BH194" s="158"/>
      <c r="BI194" s="158"/>
      <c r="BJ194" s="158"/>
      <c r="BK194" s="158"/>
      <c r="BL194" s="158"/>
      <c r="BM194" s="158"/>
      <c r="BN194" s="158"/>
      <c r="BO194" s="158"/>
      <c r="BP194" s="102"/>
      <c r="BQ194" s="102"/>
      <c r="BR194" s="102"/>
      <c r="BS194" s="102"/>
      <c r="BT194" s="102"/>
      <c r="BU194" s="102"/>
      <c r="BV194" s="102"/>
      <c r="BW194" s="102"/>
      <c r="BX194" s="102"/>
      <c r="BY194" s="102"/>
    </row>
    <row r="195" spans="1:77" s="101" customFormat="1" ht="24" customHeight="1">
      <c r="A195" s="138">
        <v>2</v>
      </c>
      <c r="B195" s="355" t="s">
        <v>339</v>
      </c>
      <c r="C195" s="242" t="s">
        <v>649</v>
      </c>
      <c r="D195" s="124"/>
      <c r="E195" s="233">
        <v>26675.439999999999</v>
      </c>
      <c r="F195" s="130" t="s">
        <v>641</v>
      </c>
      <c r="G195" s="301"/>
      <c r="H195" s="301"/>
      <c r="I195" s="303">
        <v>2016</v>
      </c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158"/>
      <c r="BE195" s="158"/>
      <c r="BF195" s="158"/>
      <c r="BG195" s="158"/>
      <c r="BH195" s="158"/>
      <c r="BI195" s="158"/>
      <c r="BJ195" s="158"/>
      <c r="BK195" s="158"/>
      <c r="BL195" s="158"/>
      <c r="BM195" s="158"/>
      <c r="BN195" s="158"/>
      <c r="BO195" s="158"/>
      <c r="BP195" s="102"/>
      <c r="BQ195" s="102"/>
      <c r="BR195" s="102"/>
      <c r="BS195" s="102"/>
      <c r="BT195" s="102"/>
      <c r="BU195" s="102"/>
      <c r="BV195" s="102"/>
      <c r="BW195" s="102"/>
      <c r="BX195" s="102"/>
      <c r="BY195" s="102"/>
    </row>
    <row r="196" spans="1:77" s="101" customFormat="1" ht="24" customHeight="1">
      <c r="A196" s="217" t="s">
        <v>640</v>
      </c>
      <c r="B196" s="190" t="s">
        <v>601</v>
      </c>
      <c r="C196" s="124"/>
      <c r="D196" s="124"/>
      <c r="E196" s="387">
        <v>5435.1</v>
      </c>
      <c r="F196" s="130" t="s">
        <v>641</v>
      </c>
      <c r="G196" s="301"/>
      <c r="H196" s="301"/>
      <c r="I196" s="301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  <c r="AN196" s="158"/>
      <c r="AO196" s="158"/>
      <c r="AP196" s="158"/>
      <c r="AQ196" s="158"/>
      <c r="AR196" s="158"/>
      <c r="AS196" s="158"/>
      <c r="AT196" s="158"/>
      <c r="AU196" s="158"/>
      <c r="AV196" s="158"/>
      <c r="AW196" s="158"/>
      <c r="AX196" s="158"/>
      <c r="AY196" s="158"/>
      <c r="AZ196" s="158"/>
      <c r="BA196" s="158"/>
      <c r="BB196" s="158"/>
      <c r="BC196" s="158"/>
      <c r="BD196" s="158"/>
      <c r="BE196" s="158"/>
      <c r="BF196" s="158"/>
      <c r="BG196" s="158"/>
      <c r="BH196" s="158"/>
      <c r="BI196" s="158"/>
      <c r="BJ196" s="158"/>
      <c r="BK196" s="158"/>
      <c r="BL196" s="158"/>
      <c r="BM196" s="158"/>
      <c r="BN196" s="158"/>
      <c r="BO196" s="158"/>
      <c r="BP196" s="102"/>
      <c r="BQ196" s="102"/>
      <c r="BR196" s="102"/>
      <c r="BS196" s="102"/>
      <c r="BT196" s="102"/>
      <c r="BU196" s="102"/>
      <c r="BV196" s="102"/>
      <c r="BW196" s="102"/>
      <c r="BX196" s="102"/>
      <c r="BY196" s="102"/>
    </row>
    <row r="197" spans="1:77">
      <c r="A197" s="111"/>
      <c r="B197" s="110"/>
      <c r="C197" s="110"/>
      <c r="D197" s="155"/>
      <c r="E197" s="111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3"/>
      <c r="BI197" s="113"/>
      <c r="BJ197" s="113"/>
      <c r="BK197" s="113"/>
      <c r="BL197" s="113"/>
      <c r="BM197" s="113"/>
      <c r="BN197" s="113"/>
      <c r="BO197" s="114"/>
    </row>
    <row r="198" spans="1:77" ht="25.2" customHeight="1">
      <c r="A198" s="161" t="s">
        <v>155</v>
      </c>
      <c r="B198" s="246" t="s">
        <v>129</v>
      </c>
      <c r="C198" s="162"/>
      <c r="D198" s="157"/>
      <c r="E198" s="146"/>
      <c r="F198" s="113"/>
      <c r="G198" s="113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114"/>
      <c r="AE198" s="114"/>
      <c r="AF198" s="114"/>
      <c r="AG198" s="114"/>
      <c r="AH198" s="114"/>
      <c r="AI198" s="114"/>
      <c r="AJ198" s="114"/>
      <c r="AK198" s="114"/>
      <c r="AL198" s="114"/>
      <c r="AM198" s="114"/>
      <c r="AN198" s="114"/>
      <c r="AO198" s="114"/>
      <c r="AP198" s="114"/>
      <c r="AQ198" s="114"/>
      <c r="AR198" s="114"/>
      <c r="AS198" s="114"/>
      <c r="AT198" s="114"/>
      <c r="AU198" s="114"/>
      <c r="AV198" s="114"/>
      <c r="AW198" s="114"/>
      <c r="AX198" s="114"/>
      <c r="AY198" s="114"/>
      <c r="AZ198" s="114"/>
      <c r="BA198" s="114"/>
      <c r="BB198" s="114"/>
      <c r="BC198" s="114"/>
      <c r="BD198" s="114"/>
      <c r="BE198" s="114"/>
      <c r="BF198" s="114"/>
      <c r="BG198" s="114"/>
      <c r="BH198" s="114"/>
      <c r="BI198" s="114"/>
      <c r="BJ198" s="114"/>
      <c r="BK198" s="114"/>
      <c r="BL198" s="114"/>
      <c r="BM198" s="114"/>
      <c r="BN198" s="114"/>
      <c r="BO198" s="114"/>
    </row>
    <row r="199" spans="1:77" s="57" customFormat="1" ht="18" customHeight="1">
      <c r="A199" s="405" t="s">
        <v>0</v>
      </c>
      <c r="B199" s="432" t="s">
        <v>26</v>
      </c>
      <c r="C199" s="432" t="s">
        <v>10</v>
      </c>
      <c r="D199" s="405" t="s">
        <v>612</v>
      </c>
      <c r="E199" s="414" t="s">
        <v>80</v>
      </c>
      <c r="F199" s="415"/>
      <c r="G199" s="432" t="s">
        <v>27</v>
      </c>
      <c r="H199" s="405" t="s">
        <v>57</v>
      </c>
      <c r="I199" s="432" t="s">
        <v>28</v>
      </c>
      <c r="J199" s="405" t="s">
        <v>613</v>
      </c>
      <c r="K199" s="434" t="s">
        <v>58</v>
      </c>
      <c r="L199" s="434"/>
      <c r="M199" s="434"/>
      <c r="N199" s="434"/>
      <c r="O199" s="435" t="s">
        <v>29</v>
      </c>
      <c r="P199" s="436"/>
      <c r="Q199" s="436"/>
      <c r="R199" s="437"/>
      <c r="S199" s="405" t="s">
        <v>30</v>
      </c>
      <c r="T199" s="405" t="s">
        <v>31</v>
      </c>
      <c r="U199" s="405" t="s">
        <v>59</v>
      </c>
      <c r="V199" s="405" t="s">
        <v>60</v>
      </c>
      <c r="W199" s="405" t="s">
        <v>32</v>
      </c>
      <c r="X199" s="405" t="s">
        <v>33</v>
      </c>
      <c r="Y199" s="405" t="s">
        <v>61</v>
      </c>
      <c r="Z199" s="405" t="s">
        <v>62</v>
      </c>
      <c r="AA199" s="407" t="s">
        <v>63</v>
      </c>
      <c r="AB199" s="408"/>
      <c r="AC199" s="408"/>
      <c r="AD199" s="408"/>
      <c r="AE199" s="408"/>
      <c r="AF199" s="409"/>
      <c r="AG199" s="407" t="s">
        <v>64</v>
      </c>
      <c r="AH199" s="408"/>
      <c r="AI199" s="408"/>
      <c r="AJ199" s="408"/>
      <c r="AK199" s="409"/>
      <c r="AL199" s="407" t="s">
        <v>3</v>
      </c>
      <c r="AM199" s="408"/>
      <c r="AN199" s="408"/>
      <c r="AO199" s="408"/>
      <c r="AP199" s="408"/>
      <c r="AQ199" s="408"/>
      <c r="AR199" s="408"/>
      <c r="AS199" s="408"/>
      <c r="AT199" s="408"/>
      <c r="AU199" s="408"/>
      <c r="AV199" s="408"/>
      <c r="AW199" s="408"/>
      <c r="AX199" s="408"/>
      <c r="AY199" s="409"/>
      <c r="AZ199" s="420" t="s">
        <v>34</v>
      </c>
      <c r="BA199" s="421"/>
      <c r="BB199" s="421"/>
      <c r="BC199" s="421"/>
      <c r="BD199" s="421"/>
      <c r="BE199" s="421"/>
      <c r="BF199" s="421"/>
      <c r="BG199" s="421"/>
      <c r="BH199" s="421"/>
      <c r="BI199" s="421"/>
      <c r="BJ199" s="421"/>
      <c r="BK199" s="421"/>
      <c r="BL199" s="421"/>
      <c r="BM199" s="421"/>
      <c r="BN199" s="421"/>
      <c r="BO199" s="421"/>
    </row>
    <row r="200" spans="1:77" s="57" customFormat="1" ht="123" customHeight="1">
      <c r="A200" s="406"/>
      <c r="B200" s="433"/>
      <c r="C200" s="433"/>
      <c r="D200" s="406"/>
      <c r="E200" s="416"/>
      <c r="F200" s="417"/>
      <c r="G200" s="433"/>
      <c r="H200" s="406"/>
      <c r="I200" s="433"/>
      <c r="J200" s="406"/>
      <c r="K200" s="182" t="s">
        <v>65</v>
      </c>
      <c r="L200" s="182" t="s">
        <v>66</v>
      </c>
      <c r="M200" s="182" t="s">
        <v>67</v>
      </c>
      <c r="N200" s="182" t="s">
        <v>68</v>
      </c>
      <c r="O200" s="182" t="s">
        <v>35</v>
      </c>
      <c r="P200" s="182" t="s">
        <v>36</v>
      </c>
      <c r="Q200" s="182" t="s">
        <v>37</v>
      </c>
      <c r="R200" s="182" t="s">
        <v>38</v>
      </c>
      <c r="S200" s="406"/>
      <c r="T200" s="406"/>
      <c r="U200" s="406"/>
      <c r="V200" s="406"/>
      <c r="W200" s="406"/>
      <c r="X200" s="406"/>
      <c r="Y200" s="406"/>
      <c r="Z200" s="406"/>
      <c r="AA200" s="215" t="s">
        <v>11</v>
      </c>
      <c r="AB200" s="215" t="s">
        <v>94</v>
      </c>
      <c r="AC200" s="215" t="s">
        <v>95</v>
      </c>
      <c r="AD200" s="215" t="s">
        <v>96</v>
      </c>
      <c r="AE200" s="215" t="s">
        <v>39</v>
      </c>
      <c r="AF200" s="215" t="s">
        <v>97</v>
      </c>
      <c r="AG200" s="215" t="s">
        <v>69</v>
      </c>
      <c r="AH200" s="215" t="s">
        <v>98</v>
      </c>
      <c r="AI200" s="215" t="s">
        <v>99</v>
      </c>
      <c r="AJ200" s="215" t="s">
        <v>614</v>
      </c>
      <c r="AK200" s="215" t="s">
        <v>100</v>
      </c>
      <c r="AL200" s="182" t="s">
        <v>40</v>
      </c>
      <c r="AM200" s="182" t="s">
        <v>70</v>
      </c>
      <c r="AN200" s="182" t="s">
        <v>41</v>
      </c>
      <c r="AO200" s="182" t="s">
        <v>71</v>
      </c>
      <c r="AP200" s="182" t="s">
        <v>72</v>
      </c>
      <c r="AQ200" s="182" t="s">
        <v>617</v>
      </c>
      <c r="AR200" s="182" t="s">
        <v>618</v>
      </c>
      <c r="AS200" s="182" t="s">
        <v>619</v>
      </c>
      <c r="AT200" s="182" t="s">
        <v>6</v>
      </c>
      <c r="AU200" s="182" t="s">
        <v>7</v>
      </c>
      <c r="AV200" s="182" t="s">
        <v>8</v>
      </c>
      <c r="AW200" s="182" t="s">
        <v>73</v>
      </c>
      <c r="AX200" s="182" t="s">
        <v>74</v>
      </c>
      <c r="AY200" s="182" t="s">
        <v>101</v>
      </c>
      <c r="AZ200" s="182" t="s">
        <v>9</v>
      </c>
      <c r="BA200" s="182" t="s">
        <v>5</v>
      </c>
      <c r="BB200" s="182" t="s">
        <v>620</v>
      </c>
      <c r="BC200" s="182" t="s">
        <v>621</v>
      </c>
      <c r="BD200" s="182" t="s">
        <v>622</v>
      </c>
      <c r="BE200" s="182" t="s">
        <v>623</v>
      </c>
      <c r="BF200" s="182" t="s">
        <v>624</v>
      </c>
      <c r="BG200" s="182" t="s">
        <v>42</v>
      </c>
      <c r="BH200" s="182" t="s">
        <v>75</v>
      </c>
      <c r="BI200" s="182" t="s">
        <v>43</v>
      </c>
      <c r="BJ200" s="182" t="s">
        <v>625</v>
      </c>
      <c r="BK200" s="182" t="s">
        <v>76</v>
      </c>
      <c r="BL200" s="182" t="s">
        <v>626</v>
      </c>
      <c r="BM200" s="182" t="s">
        <v>77</v>
      </c>
      <c r="BN200" s="182" t="s">
        <v>78</v>
      </c>
      <c r="BO200" s="182" t="s">
        <v>101</v>
      </c>
    </row>
    <row r="201" spans="1:77" s="57" customFormat="1" ht="24.6" customHeight="1">
      <c r="A201" s="183" t="s">
        <v>615</v>
      </c>
      <c r="B201" s="184" t="s">
        <v>638</v>
      </c>
      <c r="C201" s="183"/>
      <c r="D201" s="178"/>
      <c r="E201" s="238"/>
      <c r="F201" s="238"/>
      <c r="G201" s="238"/>
      <c r="H201" s="178"/>
      <c r="I201" s="238"/>
      <c r="J201" s="178"/>
      <c r="K201" s="178"/>
      <c r="L201" s="178"/>
      <c r="M201" s="178"/>
      <c r="N201" s="178"/>
      <c r="O201" s="178"/>
      <c r="P201" s="178"/>
      <c r="Q201" s="178"/>
      <c r="R201" s="178"/>
      <c r="S201" s="178"/>
      <c r="T201" s="178"/>
      <c r="U201" s="178"/>
      <c r="V201" s="178"/>
      <c r="W201" s="178"/>
      <c r="X201" s="178"/>
      <c r="Y201" s="178"/>
      <c r="Z201" s="178"/>
      <c r="AA201" s="178"/>
      <c r="AB201" s="178"/>
      <c r="AC201" s="178"/>
      <c r="AD201" s="178"/>
      <c r="AE201" s="178"/>
      <c r="AF201" s="178"/>
      <c r="AG201" s="178"/>
      <c r="AH201" s="178"/>
      <c r="AI201" s="178"/>
      <c r="AJ201" s="178"/>
      <c r="AK201" s="178"/>
      <c r="AL201" s="178"/>
      <c r="AM201" s="178"/>
      <c r="AN201" s="178"/>
      <c r="AO201" s="178"/>
      <c r="AP201" s="178"/>
      <c r="AQ201" s="178"/>
      <c r="AR201" s="178"/>
      <c r="AS201" s="178"/>
      <c r="AT201" s="178"/>
      <c r="AU201" s="178"/>
      <c r="AV201" s="178"/>
      <c r="AW201" s="178"/>
      <c r="AX201" s="178"/>
      <c r="AY201" s="178"/>
      <c r="AZ201" s="178"/>
      <c r="BA201" s="178"/>
      <c r="BB201" s="178"/>
      <c r="BC201" s="178"/>
      <c r="BD201" s="178"/>
      <c r="BE201" s="178"/>
      <c r="BF201" s="178"/>
      <c r="BG201" s="178"/>
      <c r="BH201" s="178"/>
      <c r="BI201" s="178"/>
      <c r="BJ201" s="178"/>
      <c r="BK201" s="178"/>
      <c r="BL201" s="178"/>
      <c r="BM201" s="178"/>
      <c r="BN201" s="178"/>
      <c r="BO201" s="178"/>
    </row>
    <row r="202" spans="1:77" s="92" customFormat="1" ht="39.6">
      <c r="A202" s="128">
        <v>1</v>
      </c>
      <c r="B202" s="198" t="s">
        <v>311</v>
      </c>
      <c r="C202" s="117" t="s">
        <v>137</v>
      </c>
      <c r="D202" s="117" t="s">
        <v>312</v>
      </c>
      <c r="E202" s="220">
        <f>G202*2500</f>
        <v>1524075</v>
      </c>
      <c r="F202" s="209" t="s">
        <v>642</v>
      </c>
      <c r="G202" s="118">
        <v>609.63</v>
      </c>
      <c r="H202" s="118">
        <v>569.39</v>
      </c>
      <c r="I202" s="119">
        <v>1962</v>
      </c>
      <c r="J202" s="119" t="s">
        <v>102</v>
      </c>
      <c r="K202" s="117" t="s">
        <v>53</v>
      </c>
      <c r="L202" s="117" t="s">
        <v>103</v>
      </c>
      <c r="M202" s="119" t="s">
        <v>56</v>
      </c>
      <c r="N202" s="119" t="s">
        <v>55</v>
      </c>
      <c r="O202" s="117" t="s">
        <v>313</v>
      </c>
      <c r="P202" s="117" t="s">
        <v>314</v>
      </c>
      <c r="Q202" s="117" t="s">
        <v>315</v>
      </c>
      <c r="R202" s="117" t="s">
        <v>316</v>
      </c>
      <c r="S202" s="119"/>
      <c r="T202" s="117" t="s">
        <v>114</v>
      </c>
      <c r="U202" s="117"/>
      <c r="V202" s="119" t="s">
        <v>56</v>
      </c>
      <c r="W202" s="119" t="s">
        <v>55</v>
      </c>
      <c r="X202" s="119" t="s">
        <v>56</v>
      </c>
      <c r="Y202" s="119" t="s">
        <v>55</v>
      </c>
      <c r="Z202" s="119" t="s">
        <v>55</v>
      </c>
      <c r="AA202" s="119" t="s">
        <v>55</v>
      </c>
      <c r="AB202" s="119"/>
      <c r="AC202" s="117"/>
      <c r="AD202" s="117"/>
      <c r="AE202" s="119" t="s">
        <v>56</v>
      </c>
      <c r="AF202" s="237"/>
      <c r="AG202" s="119" t="s">
        <v>56</v>
      </c>
      <c r="AH202" s="117"/>
      <c r="AI202" s="117"/>
      <c r="AJ202" s="117"/>
      <c r="AK202" s="129"/>
      <c r="AL202" s="119" t="s">
        <v>55</v>
      </c>
      <c r="AM202" s="119" t="s">
        <v>55</v>
      </c>
      <c r="AN202" s="119" t="s">
        <v>55</v>
      </c>
      <c r="AO202" s="119"/>
      <c r="AP202" s="119"/>
      <c r="AQ202" s="117" t="s">
        <v>317</v>
      </c>
      <c r="AR202" s="117"/>
      <c r="AS202" s="117"/>
      <c r="AT202" s="119"/>
      <c r="AU202" s="119" t="s">
        <v>55</v>
      </c>
      <c r="AV202" s="119" t="s">
        <v>106</v>
      </c>
      <c r="AW202" s="119" t="s">
        <v>55</v>
      </c>
      <c r="AX202" s="119" t="s">
        <v>55</v>
      </c>
      <c r="AY202" s="117"/>
      <c r="AZ202" s="119" t="s">
        <v>55</v>
      </c>
      <c r="BA202" s="119" t="s">
        <v>55</v>
      </c>
      <c r="BB202" s="117" t="s">
        <v>105</v>
      </c>
      <c r="BC202" s="117"/>
      <c r="BD202" s="117"/>
      <c r="BE202" s="117" t="s">
        <v>53</v>
      </c>
      <c r="BF202" s="119" t="s">
        <v>56</v>
      </c>
      <c r="BG202" s="119" t="s">
        <v>318</v>
      </c>
      <c r="BH202" s="119" t="s">
        <v>318</v>
      </c>
      <c r="BI202" s="119" t="s">
        <v>56</v>
      </c>
      <c r="BJ202" s="122"/>
      <c r="BK202" s="119" t="s">
        <v>55</v>
      </c>
      <c r="BL202" s="122" t="s">
        <v>104</v>
      </c>
      <c r="BM202" s="119" t="s">
        <v>55</v>
      </c>
      <c r="BN202" s="119" t="s">
        <v>56</v>
      </c>
      <c r="BO202" s="117"/>
    </row>
    <row r="203" spans="1:77" s="92" customFormat="1" ht="24.6" customHeight="1">
      <c r="A203" s="219" t="s">
        <v>639</v>
      </c>
      <c r="B203" s="186" t="s">
        <v>616</v>
      </c>
      <c r="C203" s="229"/>
      <c r="D203" s="117"/>
      <c r="E203" s="220"/>
      <c r="F203" s="209"/>
      <c r="G203" s="118"/>
      <c r="H203" s="118"/>
      <c r="I203" s="119"/>
      <c r="J203" s="308"/>
      <c r="K203" s="313"/>
      <c r="L203" s="313"/>
      <c r="M203" s="308"/>
      <c r="N203" s="308"/>
      <c r="O203" s="313"/>
      <c r="P203" s="313"/>
      <c r="Q203" s="313"/>
      <c r="R203" s="313"/>
      <c r="S203" s="308"/>
      <c r="T203" s="313"/>
      <c r="U203" s="313"/>
      <c r="V203" s="308"/>
      <c r="W203" s="308"/>
      <c r="X203" s="308"/>
      <c r="Y203" s="308"/>
      <c r="Z203" s="308"/>
      <c r="AA203" s="308"/>
      <c r="AB203" s="308"/>
      <c r="AC203" s="313"/>
      <c r="AD203" s="313"/>
      <c r="AE203" s="308"/>
      <c r="AF203" s="381"/>
      <c r="AG203" s="308"/>
      <c r="AH203" s="313"/>
      <c r="AI203" s="313"/>
      <c r="AJ203" s="313"/>
      <c r="AK203" s="307"/>
      <c r="AL203" s="308"/>
      <c r="AM203" s="308"/>
      <c r="AN203" s="308"/>
      <c r="AO203" s="308"/>
      <c r="AP203" s="308"/>
      <c r="AQ203" s="313"/>
      <c r="AR203" s="313"/>
      <c r="AS203" s="313"/>
      <c r="AT203" s="308"/>
      <c r="AU203" s="308"/>
      <c r="AV203" s="308"/>
      <c r="AW203" s="308"/>
      <c r="AX203" s="308"/>
      <c r="AY203" s="313"/>
      <c r="AZ203" s="308"/>
      <c r="BA203" s="308"/>
      <c r="BB203" s="313"/>
      <c r="BC203" s="313"/>
      <c r="BD203" s="313"/>
      <c r="BE203" s="313"/>
      <c r="BF203" s="308"/>
      <c r="BG203" s="308"/>
      <c r="BH203" s="308"/>
      <c r="BI203" s="308"/>
      <c r="BJ203" s="314"/>
      <c r="BK203" s="308"/>
      <c r="BL203" s="314"/>
      <c r="BM203" s="308"/>
      <c r="BN203" s="308"/>
      <c r="BO203" s="313"/>
    </row>
    <row r="204" spans="1:77" s="92" customFormat="1" ht="24" customHeight="1">
      <c r="A204" s="217"/>
      <c r="B204" s="320" t="s">
        <v>735</v>
      </c>
      <c r="C204" s="316"/>
      <c r="D204" s="318"/>
      <c r="E204" s="397">
        <v>63803.199999999997</v>
      </c>
      <c r="F204" s="130" t="s">
        <v>641</v>
      </c>
      <c r="G204" s="118"/>
      <c r="H204" s="118"/>
      <c r="I204" s="119">
        <v>2007</v>
      </c>
      <c r="J204" s="308"/>
      <c r="K204" s="313"/>
      <c r="L204" s="313"/>
      <c r="M204" s="308"/>
      <c r="N204" s="308"/>
      <c r="O204" s="313"/>
      <c r="P204" s="313"/>
      <c r="Q204" s="313"/>
      <c r="R204" s="313"/>
      <c r="S204" s="308"/>
      <c r="T204" s="313"/>
      <c r="U204" s="313"/>
      <c r="V204" s="308"/>
      <c r="W204" s="308"/>
      <c r="X204" s="308"/>
      <c r="Y204" s="308"/>
      <c r="Z204" s="308"/>
      <c r="AA204" s="308"/>
      <c r="AB204" s="308"/>
      <c r="AC204" s="313"/>
      <c r="AD204" s="313"/>
      <c r="AE204" s="308"/>
      <c r="AF204" s="381"/>
      <c r="AG204" s="308"/>
      <c r="AH204" s="313"/>
      <c r="AI204" s="313"/>
      <c r="AJ204" s="313"/>
      <c r="AK204" s="307"/>
      <c r="AL204" s="308"/>
      <c r="AM204" s="308"/>
      <c r="AN204" s="308"/>
      <c r="AO204" s="308"/>
      <c r="AP204" s="308"/>
      <c r="AQ204" s="313"/>
      <c r="AR204" s="313"/>
      <c r="AS204" s="313"/>
      <c r="AT204" s="308"/>
      <c r="AU204" s="308"/>
      <c r="AV204" s="308"/>
      <c r="AW204" s="308"/>
      <c r="AX204" s="308"/>
      <c r="AY204" s="313"/>
      <c r="AZ204" s="308"/>
      <c r="BA204" s="308"/>
      <c r="BB204" s="313"/>
      <c r="BC204" s="313"/>
      <c r="BD204" s="313"/>
      <c r="BE204" s="313"/>
      <c r="BF204" s="308"/>
      <c r="BG204" s="308"/>
      <c r="BH204" s="308"/>
      <c r="BI204" s="308"/>
      <c r="BJ204" s="314"/>
      <c r="BK204" s="308"/>
      <c r="BL204" s="314"/>
      <c r="BM204" s="308"/>
      <c r="BN204" s="308"/>
      <c r="BO204" s="313"/>
    </row>
    <row r="205" spans="1:77" ht="24.6" customHeight="1">
      <c r="A205" s="217" t="s">
        <v>646</v>
      </c>
      <c r="B205" s="190" t="s">
        <v>601</v>
      </c>
      <c r="C205" s="160"/>
      <c r="D205" s="160"/>
      <c r="E205" s="382" t="s">
        <v>647</v>
      </c>
      <c r="F205" s="112"/>
      <c r="G205" s="301"/>
      <c r="H205" s="301"/>
      <c r="I205" s="301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158"/>
      <c r="BE205" s="158"/>
      <c r="BF205" s="158"/>
      <c r="BG205" s="158"/>
      <c r="BH205" s="158"/>
      <c r="BI205" s="158"/>
      <c r="BJ205" s="158"/>
      <c r="BK205" s="158"/>
      <c r="BL205" s="158"/>
      <c r="BM205" s="158"/>
      <c r="BN205" s="158"/>
      <c r="BO205" s="158"/>
    </row>
    <row r="206" spans="1:77">
      <c r="A206" s="111"/>
      <c r="B206" s="110"/>
      <c r="C206" s="110"/>
      <c r="D206" s="110"/>
      <c r="E206" s="111"/>
      <c r="F206" s="113"/>
      <c r="G206" s="113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114"/>
      <c r="AE206" s="114"/>
      <c r="AF206" s="114"/>
      <c r="AG206" s="114"/>
      <c r="AH206" s="114"/>
      <c r="AI206" s="114"/>
      <c r="AJ206" s="114"/>
      <c r="AK206" s="114"/>
      <c r="AL206" s="114"/>
      <c r="AM206" s="114"/>
      <c r="AN206" s="114"/>
      <c r="AO206" s="114"/>
      <c r="AP206" s="114"/>
      <c r="AQ206" s="114"/>
      <c r="AR206" s="114"/>
      <c r="AS206" s="114"/>
      <c r="AT206" s="114"/>
      <c r="AU206" s="114"/>
      <c r="AV206" s="114"/>
      <c r="AW206" s="114"/>
      <c r="AX206" s="114"/>
      <c r="AY206" s="114"/>
      <c r="AZ206" s="114"/>
      <c r="BA206" s="114"/>
      <c r="BB206" s="114"/>
      <c r="BC206" s="114"/>
      <c r="BD206" s="114"/>
      <c r="BE206" s="114"/>
      <c r="BF206" s="114"/>
      <c r="BG206" s="114"/>
      <c r="BH206" s="114"/>
      <c r="BI206" s="114"/>
      <c r="BJ206" s="114"/>
      <c r="BK206" s="114"/>
      <c r="BL206" s="114"/>
      <c r="BM206" s="114"/>
      <c r="BN206" s="114"/>
      <c r="BO206" s="114"/>
    </row>
    <row r="207" spans="1:77" ht="23.4" customHeight="1">
      <c r="A207" s="161" t="s">
        <v>156</v>
      </c>
      <c r="B207" s="244" t="s">
        <v>130</v>
      </c>
      <c r="C207" s="162"/>
      <c r="D207" s="110"/>
      <c r="E207" s="111"/>
      <c r="F207" s="113"/>
      <c r="G207" s="113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  <c r="AA207" s="111"/>
      <c r="AB207" s="111"/>
      <c r="AC207" s="111"/>
      <c r="AD207" s="114"/>
      <c r="AE207" s="114"/>
      <c r="AF207" s="114"/>
      <c r="AG207" s="114"/>
      <c r="AH207" s="114"/>
      <c r="AI207" s="114"/>
      <c r="AJ207" s="114"/>
      <c r="AK207" s="114"/>
      <c r="AL207" s="114"/>
      <c r="AM207" s="114"/>
      <c r="AN207" s="114"/>
      <c r="AO207" s="114"/>
      <c r="AP207" s="114"/>
      <c r="AQ207" s="114"/>
      <c r="AR207" s="114"/>
      <c r="AS207" s="114"/>
      <c r="AT207" s="114"/>
      <c r="AU207" s="114"/>
      <c r="AV207" s="114"/>
      <c r="AW207" s="114"/>
      <c r="AX207" s="114"/>
      <c r="AY207" s="114"/>
      <c r="AZ207" s="114"/>
      <c r="BA207" s="114"/>
      <c r="BB207" s="114"/>
      <c r="BC207" s="114"/>
      <c r="BD207" s="114"/>
      <c r="BE207" s="114"/>
      <c r="BF207" s="114"/>
      <c r="BG207" s="114"/>
      <c r="BH207" s="114"/>
      <c r="BI207" s="114"/>
      <c r="BJ207" s="114"/>
      <c r="BK207" s="114"/>
      <c r="BL207" s="114"/>
      <c r="BM207" s="114"/>
      <c r="BN207" s="114"/>
      <c r="BO207" s="114"/>
    </row>
    <row r="208" spans="1:77" ht="17.399999999999999" customHeight="1">
      <c r="A208" s="405" t="s">
        <v>0</v>
      </c>
      <c r="B208" s="405" t="s">
        <v>26</v>
      </c>
      <c r="C208" s="405" t="s">
        <v>10</v>
      </c>
      <c r="D208" s="405" t="s">
        <v>612</v>
      </c>
      <c r="E208" s="414" t="s">
        <v>80</v>
      </c>
      <c r="F208" s="415"/>
      <c r="G208" s="428" t="s">
        <v>27</v>
      </c>
      <c r="H208" s="405" t="s">
        <v>57</v>
      </c>
      <c r="I208" s="405" t="s">
        <v>28</v>
      </c>
      <c r="J208" s="405" t="s">
        <v>613</v>
      </c>
      <c r="K208" s="410" t="s">
        <v>58</v>
      </c>
      <c r="L208" s="410"/>
      <c r="M208" s="410"/>
      <c r="N208" s="410"/>
      <c r="O208" s="411" t="s">
        <v>29</v>
      </c>
      <c r="P208" s="412"/>
      <c r="Q208" s="412"/>
      <c r="R208" s="413"/>
      <c r="S208" s="405" t="s">
        <v>30</v>
      </c>
      <c r="T208" s="405" t="s">
        <v>31</v>
      </c>
      <c r="U208" s="405" t="s">
        <v>59</v>
      </c>
      <c r="V208" s="405" t="s">
        <v>60</v>
      </c>
      <c r="W208" s="405" t="s">
        <v>32</v>
      </c>
      <c r="X208" s="405" t="s">
        <v>33</v>
      </c>
      <c r="Y208" s="405" t="s">
        <v>61</v>
      </c>
      <c r="Z208" s="405" t="s">
        <v>62</v>
      </c>
      <c r="AA208" s="407" t="s">
        <v>63</v>
      </c>
      <c r="AB208" s="408"/>
      <c r="AC208" s="408"/>
      <c r="AD208" s="408"/>
      <c r="AE208" s="408"/>
      <c r="AF208" s="409"/>
      <c r="AG208" s="429" t="s">
        <v>64</v>
      </c>
      <c r="AH208" s="430"/>
      <c r="AI208" s="430"/>
      <c r="AJ208" s="430"/>
      <c r="AK208" s="431"/>
      <c r="AL208" s="422" t="s">
        <v>3</v>
      </c>
      <c r="AM208" s="423"/>
      <c r="AN208" s="423"/>
      <c r="AO208" s="423"/>
      <c r="AP208" s="423"/>
      <c r="AQ208" s="423"/>
      <c r="AR208" s="423"/>
      <c r="AS208" s="423"/>
      <c r="AT208" s="423"/>
      <c r="AU208" s="423"/>
      <c r="AV208" s="423"/>
      <c r="AW208" s="423"/>
      <c r="AX208" s="423"/>
      <c r="AY208" s="424"/>
      <c r="AZ208" s="422" t="s">
        <v>34</v>
      </c>
      <c r="BA208" s="423"/>
      <c r="BB208" s="423"/>
      <c r="BC208" s="423"/>
      <c r="BD208" s="423"/>
      <c r="BE208" s="423"/>
      <c r="BF208" s="423"/>
      <c r="BG208" s="423"/>
      <c r="BH208" s="423"/>
      <c r="BI208" s="423"/>
      <c r="BJ208" s="423"/>
      <c r="BK208" s="423"/>
      <c r="BL208" s="423"/>
      <c r="BM208" s="423"/>
      <c r="BN208" s="423"/>
      <c r="BO208" s="424"/>
    </row>
    <row r="209" spans="1:67" ht="112.8" customHeight="1">
      <c r="A209" s="406"/>
      <c r="B209" s="406"/>
      <c r="C209" s="406"/>
      <c r="D209" s="406"/>
      <c r="E209" s="416"/>
      <c r="F209" s="417"/>
      <c r="G209" s="406"/>
      <c r="H209" s="406"/>
      <c r="I209" s="406"/>
      <c r="J209" s="406"/>
      <c r="K209" s="182" t="s">
        <v>65</v>
      </c>
      <c r="L209" s="182" t="s">
        <v>66</v>
      </c>
      <c r="M209" s="182" t="s">
        <v>67</v>
      </c>
      <c r="N209" s="182" t="s">
        <v>68</v>
      </c>
      <c r="O209" s="182" t="s">
        <v>35</v>
      </c>
      <c r="P209" s="182" t="s">
        <v>36</v>
      </c>
      <c r="Q209" s="182" t="s">
        <v>37</v>
      </c>
      <c r="R209" s="182" t="s">
        <v>38</v>
      </c>
      <c r="S209" s="406"/>
      <c r="T209" s="406"/>
      <c r="U209" s="406"/>
      <c r="V209" s="406"/>
      <c r="W209" s="406"/>
      <c r="X209" s="406"/>
      <c r="Y209" s="406"/>
      <c r="Z209" s="406"/>
      <c r="AA209" s="215" t="s">
        <v>11</v>
      </c>
      <c r="AB209" s="215" t="s">
        <v>94</v>
      </c>
      <c r="AC209" s="215" t="s">
        <v>95</v>
      </c>
      <c r="AD209" s="215" t="s">
        <v>96</v>
      </c>
      <c r="AE209" s="215" t="s">
        <v>39</v>
      </c>
      <c r="AF209" s="215" t="s">
        <v>97</v>
      </c>
      <c r="AG209" s="215" t="s">
        <v>69</v>
      </c>
      <c r="AH209" s="215" t="s">
        <v>98</v>
      </c>
      <c r="AI209" s="215" t="s">
        <v>99</v>
      </c>
      <c r="AJ209" s="215" t="s">
        <v>614</v>
      </c>
      <c r="AK209" s="215" t="s">
        <v>100</v>
      </c>
      <c r="AL209" s="182" t="s">
        <v>40</v>
      </c>
      <c r="AM209" s="182" t="s">
        <v>70</v>
      </c>
      <c r="AN209" s="182" t="s">
        <v>41</v>
      </c>
      <c r="AO209" s="182" t="s">
        <v>71</v>
      </c>
      <c r="AP209" s="182" t="s">
        <v>72</v>
      </c>
      <c r="AQ209" s="182" t="s">
        <v>617</v>
      </c>
      <c r="AR209" s="182" t="s">
        <v>618</v>
      </c>
      <c r="AS209" s="182" t="s">
        <v>619</v>
      </c>
      <c r="AT209" s="182" t="s">
        <v>6</v>
      </c>
      <c r="AU209" s="182" t="s">
        <v>7</v>
      </c>
      <c r="AV209" s="182" t="s">
        <v>8</v>
      </c>
      <c r="AW209" s="182" t="s">
        <v>73</v>
      </c>
      <c r="AX209" s="182" t="s">
        <v>74</v>
      </c>
      <c r="AY209" s="182" t="s">
        <v>101</v>
      </c>
      <c r="AZ209" s="182" t="s">
        <v>9</v>
      </c>
      <c r="BA209" s="182" t="s">
        <v>5</v>
      </c>
      <c r="BB209" s="182" t="s">
        <v>620</v>
      </c>
      <c r="BC209" s="182" t="s">
        <v>621</v>
      </c>
      <c r="BD209" s="182" t="s">
        <v>622</v>
      </c>
      <c r="BE209" s="182" t="s">
        <v>623</v>
      </c>
      <c r="BF209" s="182" t="s">
        <v>624</v>
      </c>
      <c r="BG209" s="182" t="s">
        <v>42</v>
      </c>
      <c r="BH209" s="182" t="s">
        <v>75</v>
      </c>
      <c r="BI209" s="182" t="s">
        <v>43</v>
      </c>
      <c r="BJ209" s="182" t="s">
        <v>625</v>
      </c>
      <c r="BK209" s="182" t="s">
        <v>76</v>
      </c>
      <c r="BL209" s="182" t="s">
        <v>626</v>
      </c>
      <c r="BM209" s="182" t="s">
        <v>77</v>
      </c>
      <c r="BN209" s="182" t="s">
        <v>78</v>
      </c>
      <c r="BO209" s="182" t="s">
        <v>101</v>
      </c>
    </row>
    <row r="210" spans="1:67" ht="26.4" customHeight="1">
      <c r="A210" s="183" t="s">
        <v>615</v>
      </c>
      <c r="B210" s="184" t="s">
        <v>638</v>
      </c>
      <c r="C210" s="183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178"/>
      <c r="Z210" s="178"/>
      <c r="AA210" s="178"/>
      <c r="AB210" s="178"/>
      <c r="AC210" s="178"/>
      <c r="AD210" s="178"/>
      <c r="AE210" s="178"/>
      <c r="AF210" s="178"/>
      <c r="AG210" s="178"/>
      <c r="AH210" s="178"/>
      <c r="AI210" s="178"/>
      <c r="AJ210" s="178"/>
      <c r="AK210" s="178"/>
      <c r="AL210" s="240"/>
      <c r="AM210" s="240"/>
      <c r="AN210" s="240"/>
      <c r="AO210" s="240"/>
      <c r="AP210" s="240"/>
      <c r="AQ210" s="240"/>
      <c r="AR210" s="240"/>
      <c r="AS210" s="240"/>
      <c r="AT210" s="240"/>
      <c r="AU210" s="240"/>
      <c r="AV210" s="240"/>
      <c r="AW210" s="240"/>
      <c r="AX210" s="240"/>
      <c r="AY210" s="240"/>
      <c r="AZ210" s="240"/>
      <c r="BA210" s="240"/>
      <c r="BB210" s="240"/>
      <c r="BC210" s="240"/>
      <c r="BD210" s="240"/>
      <c r="BE210" s="240"/>
      <c r="BF210" s="240"/>
      <c r="BG210" s="240"/>
      <c r="BH210" s="240"/>
      <c r="BI210" s="240"/>
      <c r="BJ210" s="240"/>
      <c r="BK210" s="240"/>
      <c r="BL210" s="240"/>
      <c r="BM210" s="240"/>
      <c r="BN210" s="240"/>
      <c r="BO210" s="240"/>
    </row>
    <row r="211" spans="1:67" s="92" customFormat="1" ht="52.8">
      <c r="A211" s="128">
        <v>1</v>
      </c>
      <c r="B211" s="198" t="s">
        <v>347</v>
      </c>
      <c r="C211" s="117" t="s">
        <v>348</v>
      </c>
      <c r="D211" s="117" t="s">
        <v>330</v>
      </c>
      <c r="E211" s="403">
        <f>G211*2500</f>
        <v>1886300</v>
      </c>
      <c r="F211" s="209" t="s">
        <v>642</v>
      </c>
      <c r="G211" s="118">
        <v>754.52</v>
      </c>
      <c r="H211" s="118">
        <v>448.32</v>
      </c>
      <c r="I211" s="119">
        <v>1965</v>
      </c>
      <c r="J211" s="119" t="s">
        <v>102</v>
      </c>
      <c r="K211" s="117" t="s">
        <v>109</v>
      </c>
      <c r="L211" s="117" t="s">
        <v>53</v>
      </c>
      <c r="M211" s="119" t="s">
        <v>56</v>
      </c>
      <c r="N211" s="119" t="s">
        <v>55</v>
      </c>
      <c r="O211" s="117" t="s">
        <v>349</v>
      </c>
      <c r="P211" s="117" t="s">
        <v>350</v>
      </c>
      <c r="Q211" s="117" t="s">
        <v>351</v>
      </c>
      <c r="R211" s="117" t="s">
        <v>352</v>
      </c>
      <c r="S211" s="119" t="s">
        <v>56</v>
      </c>
      <c r="T211" s="117" t="s">
        <v>353</v>
      </c>
      <c r="U211" s="117" t="s">
        <v>54</v>
      </c>
      <c r="V211" s="119" t="s">
        <v>56</v>
      </c>
      <c r="W211" s="119" t="s">
        <v>55</v>
      </c>
      <c r="X211" s="119" t="s">
        <v>56</v>
      </c>
      <c r="Y211" s="119" t="s">
        <v>55</v>
      </c>
      <c r="Z211" s="119" t="s">
        <v>55</v>
      </c>
      <c r="AA211" s="119" t="s">
        <v>55</v>
      </c>
      <c r="AB211" s="119"/>
      <c r="AC211" s="117"/>
      <c r="AD211" s="117"/>
      <c r="AE211" s="119" t="s">
        <v>56</v>
      </c>
      <c r="AF211" s="117"/>
      <c r="AG211" s="119" t="s">
        <v>56</v>
      </c>
      <c r="AH211" s="117"/>
      <c r="AI211" s="117"/>
      <c r="AJ211" s="117"/>
      <c r="AK211" s="129"/>
      <c r="AL211" s="119" t="s">
        <v>55</v>
      </c>
      <c r="AM211" s="119" t="s">
        <v>55</v>
      </c>
      <c r="AN211" s="119" t="s">
        <v>55</v>
      </c>
      <c r="AO211" s="119" t="s">
        <v>56</v>
      </c>
      <c r="AP211" s="119" t="s">
        <v>56</v>
      </c>
      <c r="AQ211" s="117" t="s">
        <v>104</v>
      </c>
      <c r="AR211" s="117" t="s">
        <v>104</v>
      </c>
      <c r="AS211" s="117" t="s">
        <v>104</v>
      </c>
      <c r="AT211" s="119" t="s">
        <v>55</v>
      </c>
      <c r="AU211" s="119" t="s">
        <v>55</v>
      </c>
      <c r="AV211" s="119" t="s">
        <v>106</v>
      </c>
      <c r="AW211" s="119" t="s">
        <v>55</v>
      </c>
      <c r="AX211" s="119" t="s">
        <v>56</v>
      </c>
      <c r="AY211" s="117"/>
      <c r="AZ211" s="119" t="s">
        <v>55</v>
      </c>
      <c r="BA211" s="119" t="s">
        <v>55</v>
      </c>
      <c r="BB211" s="117" t="s">
        <v>354</v>
      </c>
      <c r="BC211" s="117" t="s">
        <v>104</v>
      </c>
      <c r="BD211" s="117" t="s">
        <v>53</v>
      </c>
      <c r="BE211" s="117" t="s">
        <v>103</v>
      </c>
      <c r="BF211" s="119" t="s">
        <v>318</v>
      </c>
      <c r="BG211" s="119"/>
      <c r="BH211" s="119" t="s">
        <v>56</v>
      </c>
      <c r="BI211" s="122" t="s">
        <v>355</v>
      </c>
      <c r="BJ211" s="119" t="s">
        <v>55</v>
      </c>
      <c r="BK211" s="122" t="s">
        <v>104</v>
      </c>
      <c r="BL211" s="119" t="s">
        <v>55</v>
      </c>
      <c r="BM211" s="119" t="s">
        <v>56</v>
      </c>
      <c r="BN211" s="117"/>
      <c r="BO211" s="237"/>
    </row>
    <row r="212" spans="1:67" s="92" customFormat="1" ht="52.8">
      <c r="A212" s="128">
        <v>2</v>
      </c>
      <c r="B212" s="198" t="s">
        <v>356</v>
      </c>
      <c r="C212" s="117" t="s">
        <v>348</v>
      </c>
      <c r="D212" s="117" t="s">
        <v>330</v>
      </c>
      <c r="E212" s="403">
        <v>2173681.3199999998</v>
      </c>
      <c r="F212" s="209" t="s">
        <v>641</v>
      </c>
      <c r="G212" s="118">
        <v>711.51</v>
      </c>
      <c r="H212" s="118">
        <v>634.77</v>
      </c>
      <c r="I212" s="119">
        <v>2006</v>
      </c>
      <c r="J212" s="119" t="s">
        <v>102</v>
      </c>
      <c r="K212" s="117" t="s">
        <v>53</v>
      </c>
      <c r="L212" s="117" t="s">
        <v>103</v>
      </c>
      <c r="M212" s="119" t="s">
        <v>56</v>
      </c>
      <c r="N212" s="119" t="s">
        <v>56</v>
      </c>
      <c r="O212" s="117" t="s">
        <v>349</v>
      </c>
      <c r="P212" s="117" t="s">
        <v>350</v>
      </c>
      <c r="Q212" s="117" t="s">
        <v>351</v>
      </c>
      <c r="R212" s="117" t="s">
        <v>352</v>
      </c>
      <c r="S212" s="119" t="s">
        <v>56</v>
      </c>
      <c r="T212" s="117" t="s">
        <v>357</v>
      </c>
      <c r="U212" s="117" t="s">
        <v>54</v>
      </c>
      <c r="V212" s="119" t="s">
        <v>56</v>
      </c>
      <c r="W212" s="119" t="s">
        <v>55</v>
      </c>
      <c r="X212" s="119" t="s">
        <v>56</v>
      </c>
      <c r="Y212" s="119" t="s">
        <v>55</v>
      </c>
      <c r="Z212" s="119" t="s">
        <v>55</v>
      </c>
      <c r="AA212" s="119" t="s">
        <v>55</v>
      </c>
      <c r="AB212" s="119"/>
      <c r="AC212" s="117"/>
      <c r="AD212" s="117"/>
      <c r="AE212" s="119" t="s">
        <v>56</v>
      </c>
      <c r="AF212" s="117"/>
      <c r="AG212" s="119" t="s">
        <v>56</v>
      </c>
      <c r="AH212" s="117"/>
      <c r="AI212" s="117"/>
      <c r="AJ212" s="117"/>
      <c r="AK212" s="129"/>
      <c r="AL212" s="119" t="s">
        <v>55</v>
      </c>
      <c r="AM212" s="119" t="s">
        <v>55</v>
      </c>
      <c r="AN212" s="119" t="s">
        <v>55</v>
      </c>
      <c r="AO212" s="119" t="s">
        <v>56</v>
      </c>
      <c r="AP212" s="119" t="s">
        <v>56</v>
      </c>
      <c r="AQ212" s="117" t="s">
        <v>104</v>
      </c>
      <c r="AR212" s="117" t="s">
        <v>104</v>
      </c>
      <c r="AS212" s="117" t="s">
        <v>104</v>
      </c>
      <c r="AT212" s="119" t="s">
        <v>55</v>
      </c>
      <c r="AU212" s="119" t="s">
        <v>55</v>
      </c>
      <c r="AV212" s="119" t="s">
        <v>106</v>
      </c>
      <c r="AW212" s="119" t="s">
        <v>55</v>
      </c>
      <c r="AX212" s="119" t="s">
        <v>56</v>
      </c>
      <c r="AY212" s="117"/>
      <c r="AZ212" s="119" t="s">
        <v>55</v>
      </c>
      <c r="BA212" s="119" t="s">
        <v>55</v>
      </c>
      <c r="BB212" s="117" t="s">
        <v>109</v>
      </c>
      <c r="BC212" s="117" t="s">
        <v>104</v>
      </c>
      <c r="BD212" s="117" t="s">
        <v>109</v>
      </c>
      <c r="BE212" s="117" t="s">
        <v>103</v>
      </c>
      <c r="BF212" s="119" t="s">
        <v>318</v>
      </c>
      <c r="BG212" s="119"/>
      <c r="BH212" s="119" t="s">
        <v>56</v>
      </c>
      <c r="BI212" s="122" t="s">
        <v>355</v>
      </c>
      <c r="BJ212" s="119" t="s">
        <v>55</v>
      </c>
      <c r="BK212" s="122" t="s">
        <v>104</v>
      </c>
      <c r="BL212" s="119" t="s">
        <v>55</v>
      </c>
      <c r="BM212" s="119" t="s">
        <v>56</v>
      </c>
      <c r="BN212" s="117"/>
      <c r="BO212" s="237"/>
    </row>
    <row r="213" spans="1:67" s="92" customFormat="1" ht="26.4">
      <c r="A213" s="128">
        <v>3</v>
      </c>
      <c r="B213" s="198" t="s">
        <v>358</v>
      </c>
      <c r="C213" s="117" t="s">
        <v>348</v>
      </c>
      <c r="D213" s="117" t="s">
        <v>330</v>
      </c>
      <c r="E213" s="403">
        <v>2386.37</v>
      </c>
      <c r="F213" s="209" t="s">
        <v>641</v>
      </c>
      <c r="G213" s="118">
        <v>60</v>
      </c>
      <c r="H213" s="118"/>
      <c r="I213" s="119">
        <v>1965</v>
      </c>
      <c r="J213" s="119" t="s">
        <v>102</v>
      </c>
      <c r="K213" s="117" t="s">
        <v>53</v>
      </c>
      <c r="L213" s="117" t="s">
        <v>103</v>
      </c>
      <c r="M213" s="119" t="s">
        <v>56</v>
      </c>
      <c r="N213" s="119" t="s">
        <v>56</v>
      </c>
      <c r="O213" s="117" t="s">
        <v>349</v>
      </c>
      <c r="P213" s="117" t="s">
        <v>350</v>
      </c>
      <c r="Q213" s="117" t="s">
        <v>351</v>
      </c>
      <c r="R213" s="117" t="s">
        <v>352</v>
      </c>
      <c r="S213" s="119" t="s">
        <v>56</v>
      </c>
      <c r="T213" s="117" t="s">
        <v>54</v>
      </c>
      <c r="U213" s="117" t="s">
        <v>54</v>
      </c>
      <c r="V213" s="119" t="s">
        <v>56</v>
      </c>
      <c r="W213" s="119" t="s">
        <v>55</v>
      </c>
      <c r="X213" s="119" t="s">
        <v>56</v>
      </c>
      <c r="Y213" s="119" t="s">
        <v>55</v>
      </c>
      <c r="Z213" s="119" t="s">
        <v>55</v>
      </c>
      <c r="AA213" s="119" t="s">
        <v>55</v>
      </c>
      <c r="AB213" s="119"/>
      <c r="AC213" s="117"/>
      <c r="AD213" s="117"/>
      <c r="AE213" s="119" t="s">
        <v>56</v>
      </c>
      <c r="AF213" s="117"/>
      <c r="AG213" s="119" t="s">
        <v>56</v>
      </c>
      <c r="AH213" s="117"/>
      <c r="AI213" s="117"/>
      <c r="AJ213" s="117"/>
      <c r="AK213" s="129"/>
      <c r="AL213" s="119" t="s">
        <v>56</v>
      </c>
      <c r="AM213" s="119" t="s">
        <v>55</v>
      </c>
      <c r="AN213" s="119" t="s">
        <v>55</v>
      </c>
      <c r="AO213" s="119" t="s">
        <v>56</v>
      </c>
      <c r="AP213" s="119" t="s">
        <v>56</v>
      </c>
      <c r="AQ213" s="117" t="s">
        <v>104</v>
      </c>
      <c r="AR213" s="117" t="s">
        <v>104</v>
      </c>
      <c r="AS213" s="117" t="s">
        <v>104</v>
      </c>
      <c r="AT213" s="119" t="s">
        <v>56</v>
      </c>
      <c r="AU213" s="119" t="s">
        <v>56</v>
      </c>
      <c r="AV213" s="119" t="s">
        <v>56</v>
      </c>
      <c r="AW213" s="119" t="s">
        <v>55</v>
      </c>
      <c r="AX213" s="119" t="s">
        <v>56</v>
      </c>
      <c r="AY213" s="117"/>
      <c r="AZ213" s="119" t="s">
        <v>55</v>
      </c>
      <c r="BA213" s="119" t="s">
        <v>55</v>
      </c>
      <c r="BB213" s="117" t="s">
        <v>53</v>
      </c>
      <c r="BC213" s="117" t="s">
        <v>104</v>
      </c>
      <c r="BD213" s="117" t="s">
        <v>103</v>
      </c>
      <c r="BE213" s="117" t="s">
        <v>103</v>
      </c>
      <c r="BF213" s="119" t="s">
        <v>56</v>
      </c>
      <c r="BG213" s="119"/>
      <c r="BH213" s="119" t="s">
        <v>56</v>
      </c>
      <c r="BI213" s="122" t="s">
        <v>355</v>
      </c>
      <c r="BJ213" s="119" t="s">
        <v>55</v>
      </c>
      <c r="BK213" s="122" t="s">
        <v>104</v>
      </c>
      <c r="BL213" s="119" t="s">
        <v>55</v>
      </c>
      <c r="BM213" s="119" t="s">
        <v>56</v>
      </c>
      <c r="BN213" s="117"/>
      <c r="BO213" s="237"/>
    </row>
    <row r="214" spans="1:67" s="92" customFormat="1" ht="52.8">
      <c r="A214" s="128">
        <v>4</v>
      </c>
      <c r="B214" s="198" t="s">
        <v>359</v>
      </c>
      <c r="C214" s="117" t="s">
        <v>348</v>
      </c>
      <c r="D214" s="117" t="s">
        <v>330</v>
      </c>
      <c r="E214" s="403">
        <f>G214*2500</f>
        <v>2478600</v>
      </c>
      <c r="F214" s="209" t="s">
        <v>642</v>
      </c>
      <c r="G214" s="118">
        <v>991.44</v>
      </c>
      <c r="H214" s="118">
        <v>276.24</v>
      </c>
      <c r="I214" s="119">
        <v>2019</v>
      </c>
      <c r="J214" s="119" t="s">
        <v>102</v>
      </c>
      <c r="K214" s="117" t="s">
        <v>109</v>
      </c>
      <c r="L214" s="117" t="s">
        <v>103</v>
      </c>
      <c r="M214" s="119" t="s">
        <v>56</v>
      </c>
      <c r="N214" s="119" t="s">
        <v>56</v>
      </c>
      <c r="O214" s="117" t="s">
        <v>349</v>
      </c>
      <c r="P214" s="117" t="s">
        <v>350</v>
      </c>
      <c r="Q214" s="117" t="s">
        <v>351</v>
      </c>
      <c r="R214" s="117" t="s">
        <v>352</v>
      </c>
      <c r="S214" s="119" t="s">
        <v>56</v>
      </c>
      <c r="T214" s="117" t="s">
        <v>353</v>
      </c>
      <c r="U214" s="117" t="s">
        <v>54</v>
      </c>
      <c r="V214" s="119" t="s">
        <v>55</v>
      </c>
      <c r="W214" s="119" t="s">
        <v>55</v>
      </c>
      <c r="X214" s="119" t="s">
        <v>56</v>
      </c>
      <c r="Y214" s="119" t="s">
        <v>55</v>
      </c>
      <c r="Z214" s="119" t="s">
        <v>55</v>
      </c>
      <c r="AA214" s="119" t="s">
        <v>55</v>
      </c>
      <c r="AB214" s="119"/>
      <c r="AC214" s="117"/>
      <c r="AD214" s="117"/>
      <c r="AE214" s="119" t="s">
        <v>56</v>
      </c>
      <c r="AF214" s="117"/>
      <c r="AG214" s="119" t="s">
        <v>56</v>
      </c>
      <c r="AH214" s="117"/>
      <c r="AI214" s="117"/>
      <c r="AJ214" s="117"/>
      <c r="AK214" s="129"/>
      <c r="AL214" s="119" t="s">
        <v>55</v>
      </c>
      <c r="AM214" s="119" t="s">
        <v>55</v>
      </c>
      <c r="AN214" s="119" t="s">
        <v>55</v>
      </c>
      <c r="AO214" s="119" t="s">
        <v>56</v>
      </c>
      <c r="AP214" s="119" t="s">
        <v>56</v>
      </c>
      <c r="AQ214" s="117" t="s">
        <v>104</v>
      </c>
      <c r="AR214" s="117" t="s">
        <v>104</v>
      </c>
      <c r="AS214" s="117" t="s">
        <v>104</v>
      </c>
      <c r="AT214" s="119" t="s">
        <v>55</v>
      </c>
      <c r="AU214" s="119" t="s">
        <v>55</v>
      </c>
      <c r="AV214" s="119" t="s">
        <v>106</v>
      </c>
      <c r="AW214" s="119" t="s">
        <v>55</v>
      </c>
      <c r="AX214" s="119" t="s">
        <v>56</v>
      </c>
      <c r="AY214" s="117"/>
      <c r="AZ214" s="119" t="s">
        <v>55</v>
      </c>
      <c r="BA214" s="119" t="s">
        <v>55</v>
      </c>
      <c r="BB214" s="117" t="s">
        <v>109</v>
      </c>
      <c r="BC214" s="117" t="s">
        <v>104</v>
      </c>
      <c r="BD214" s="117" t="s">
        <v>109</v>
      </c>
      <c r="BE214" s="117" t="s">
        <v>103</v>
      </c>
      <c r="BF214" s="119" t="s">
        <v>318</v>
      </c>
      <c r="BG214" s="119"/>
      <c r="BH214" s="119" t="s">
        <v>56</v>
      </c>
      <c r="BI214" s="122" t="s">
        <v>355</v>
      </c>
      <c r="BJ214" s="119" t="s">
        <v>55</v>
      </c>
      <c r="BK214" s="122" t="s">
        <v>336</v>
      </c>
      <c r="BL214" s="119" t="s">
        <v>55</v>
      </c>
      <c r="BM214" s="119" t="s">
        <v>56</v>
      </c>
      <c r="BN214" s="117"/>
      <c r="BO214" s="237"/>
    </row>
    <row r="215" spans="1:67" ht="24" customHeight="1">
      <c r="A215" s="219" t="s">
        <v>639</v>
      </c>
      <c r="B215" s="186" t="s">
        <v>616</v>
      </c>
      <c r="C215" s="229"/>
      <c r="D215" s="241"/>
      <c r="E215" s="193"/>
      <c r="F215" s="189"/>
      <c r="G215" s="301"/>
      <c r="H215" s="301"/>
      <c r="I215" s="303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  <c r="AN215" s="158"/>
      <c r="AO215" s="158"/>
      <c r="AP215" s="158"/>
      <c r="AQ215" s="158"/>
      <c r="AR215" s="158"/>
      <c r="AS215" s="158"/>
      <c r="AT215" s="158"/>
      <c r="AU215" s="158"/>
      <c r="AV215" s="158"/>
      <c r="AW215" s="158"/>
      <c r="AX215" s="158"/>
      <c r="AY215" s="158"/>
      <c r="AZ215" s="158"/>
      <c r="BA215" s="158"/>
      <c r="BB215" s="158"/>
      <c r="BC215" s="158"/>
      <c r="BD215" s="158"/>
      <c r="BE215" s="158"/>
      <c r="BF215" s="158"/>
      <c r="BG215" s="158"/>
      <c r="BH215" s="158"/>
      <c r="BI215" s="158"/>
      <c r="BJ215" s="158"/>
      <c r="BK215" s="158"/>
      <c r="BL215" s="158"/>
      <c r="BM215" s="158"/>
      <c r="BN215" s="158"/>
      <c r="BO215" s="158"/>
    </row>
    <row r="216" spans="1:67" ht="24" customHeight="1">
      <c r="A216" s="159">
        <v>1</v>
      </c>
      <c r="B216" s="300" t="s">
        <v>360</v>
      </c>
      <c r="C216" s="228" t="s">
        <v>348</v>
      </c>
      <c r="D216" s="163"/>
      <c r="E216" s="402">
        <v>135144.44</v>
      </c>
      <c r="F216" s="130" t="s">
        <v>641</v>
      </c>
      <c r="G216" s="301"/>
      <c r="H216" s="301"/>
      <c r="I216" s="303">
        <v>2011</v>
      </c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  <c r="AN216" s="158"/>
      <c r="AO216" s="158"/>
      <c r="AP216" s="158"/>
      <c r="AQ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8"/>
      <c r="BC216" s="158"/>
      <c r="BD216" s="158"/>
      <c r="BE216" s="158"/>
      <c r="BF216" s="158"/>
      <c r="BG216" s="158"/>
      <c r="BH216" s="158"/>
      <c r="BI216" s="158"/>
      <c r="BJ216" s="158"/>
      <c r="BK216" s="158"/>
      <c r="BL216" s="158"/>
      <c r="BM216" s="158"/>
      <c r="BN216" s="158"/>
      <c r="BO216" s="158"/>
    </row>
    <row r="217" spans="1:67" ht="24" customHeight="1">
      <c r="A217" s="159">
        <v>2</v>
      </c>
      <c r="B217" s="300" t="s">
        <v>361</v>
      </c>
      <c r="C217" s="228" t="s">
        <v>348</v>
      </c>
      <c r="D217" s="163"/>
      <c r="E217" s="402">
        <v>37703.18</v>
      </c>
      <c r="F217" s="130" t="s">
        <v>641</v>
      </c>
      <c r="G217" s="301"/>
      <c r="H217" s="301"/>
      <c r="I217" s="303">
        <v>2002</v>
      </c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  <c r="AN217" s="158"/>
      <c r="AO217" s="158"/>
      <c r="AP217" s="158"/>
      <c r="AQ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8"/>
      <c r="BC217" s="158"/>
      <c r="BD217" s="158"/>
      <c r="BE217" s="158"/>
      <c r="BF217" s="158"/>
      <c r="BG217" s="158"/>
      <c r="BH217" s="158"/>
      <c r="BI217" s="158"/>
      <c r="BJ217" s="158"/>
      <c r="BK217" s="158"/>
      <c r="BL217" s="158"/>
      <c r="BM217" s="158"/>
      <c r="BN217" s="158"/>
      <c r="BO217" s="158"/>
    </row>
    <row r="218" spans="1:67" ht="24" customHeight="1">
      <c r="A218" s="217" t="s">
        <v>640</v>
      </c>
      <c r="B218" s="190" t="s">
        <v>601</v>
      </c>
      <c r="C218" s="160"/>
      <c r="D218" s="160"/>
      <c r="E218" s="304">
        <v>2293.64</v>
      </c>
      <c r="F218" s="130" t="s">
        <v>641</v>
      </c>
      <c r="G218" s="301"/>
      <c r="H218" s="301"/>
      <c r="I218" s="301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  <c r="AN218" s="158"/>
      <c r="AO218" s="158"/>
      <c r="AP218" s="158"/>
      <c r="AQ218" s="158"/>
      <c r="AR218" s="158"/>
      <c r="AS218" s="158"/>
      <c r="AT218" s="158"/>
      <c r="AU218" s="158"/>
      <c r="AV218" s="158"/>
      <c r="AW218" s="158"/>
      <c r="AX218" s="158"/>
      <c r="AY218" s="158"/>
      <c r="AZ218" s="158"/>
      <c r="BA218" s="158"/>
      <c r="BB218" s="158"/>
      <c r="BC218" s="158"/>
      <c r="BD218" s="158"/>
      <c r="BE218" s="158"/>
      <c r="BF218" s="158"/>
      <c r="BG218" s="158"/>
      <c r="BH218" s="158"/>
      <c r="BI218" s="158"/>
      <c r="BJ218" s="158"/>
      <c r="BK218" s="158"/>
      <c r="BL218" s="158"/>
      <c r="BM218" s="158"/>
      <c r="BN218" s="158"/>
      <c r="BO218" s="158"/>
    </row>
    <row r="219" spans="1:67">
      <c r="A219" s="111"/>
      <c r="B219" s="110"/>
      <c r="C219" s="110"/>
      <c r="D219" s="110"/>
      <c r="E219" s="111"/>
      <c r="F219" s="113"/>
      <c r="G219" s="164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  <c r="AA219" s="111"/>
      <c r="AB219" s="111"/>
      <c r="AC219" s="111"/>
      <c r="AD219" s="114"/>
      <c r="AE219" s="114"/>
      <c r="AF219" s="114"/>
      <c r="AG219" s="114"/>
      <c r="AH219" s="114"/>
      <c r="AI219" s="114"/>
      <c r="AJ219" s="114"/>
      <c r="AK219" s="114"/>
      <c r="AL219" s="114"/>
      <c r="AM219" s="114"/>
      <c r="AN219" s="114"/>
      <c r="AO219" s="114"/>
      <c r="AP219" s="114"/>
      <c r="AQ219" s="114"/>
      <c r="AR219" s="114"/>
      <c r="AS219" s="114"/>
      <c r="AT219" s="114"/>
      <c r="AU219" s="114"/>
      <c r="AV219" s="114"/>
      <c r="AW219" s="114"/>
      <c r="AX219" s="114"/>
      <c r="AY219" s="114"/>
      <c r="AZ219" s="114"/>
      <c r="BA219" s="114"/>
      <c r="BB219" s="114"/>
      <c r="BC219" s="114"/>
      <c r="BD219" s="114"/>
      <c r="BE219" s="114"/>
      <c r="BF219" s="114"/>
      <c r="BG219" s="114"/>
      <c r="BH219" s="114"/>
      <c r="BI219" s="114"/>
      <c r="BJ219" s="114"/>
      <c r="BK219" s="114"/>
      <c r="BL219" s="114"/>
      <c r="BM219" s="114"/>
      <c r="BN219" s="114"/>
      <c r="BO219" s="114"/>
    </row>
    <row r="220" spans="1:67" ht="23.4" customHeight="1">
      <c r="A220" s="161" t="s">
        <v>157</v>
      </c>
      <c r="B220" s="156" t="s">
        <v>131</v>
      </c>
      <c r="C220" s="162"/>
      <c r="D220" s="110"/>
      <c r="E220" s="111"/>
      <c r="F220" s="113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  <c r="AA220" s="111"/>
      <c r="AB220" s="111"/>
      <c r="AC220" s="111"/>
      <c r="AD220" s="114"/>
      <c r="AE220" s="114"/>
      <c r="AF220" s="114"/>
      <c r="AG220" s="114"/>
      <c r="AH220" s="114"/>
      <c r="AI220" s="114"/>
      <c r="AJ220" s="114"/>
      <c r="AK220" s="114"/>
      <c r="AL220" s="114"/>
      <c r="AM220" s="114"/>
      <c r="AN220" s="114"/>
      <c r="AO220" s="114"/>
      <c r="AP220" s="114"/>
      <c r="AQ220" s="114"/>
      <c r="AR220" s="114"/>
      <c r="AS220" s="114"/>
      <c r="AT220" s="114"/>
      <c r="AU220" s="114"/>
      <c r="AV220" s="114"/>
      <c r="AW220" s="114"/>
      <c r="AX220" s="114"/>
      <c r="AY220" s="114"/>
      <c r="AZ220" s="114"/>
      <c r="BA220" s="114"/>
      <c r="BB220" s="114"/>
      <c r="BC220" s="114"/>
      <c r="BD220" s="114"/>
      <c r="BE220" s="114"/>
      <c r="BF220" s="114"/>
      <c r="BG220" s="114"/>
      <c r="BH220" s="114"/>
      <c r="BI220" s="114"/>
      <c r="BJ220" s="114"/>
      <c r="BK220" s="114"/>
      <c r="BL220" s="114"/>
      <c r="BM220" s="114"/>
      <c r="BN220" s="114"/>
      <c r="BO220" s="114"/>
    </row>
    <row r="221" spans="1:67" ht="15" customHeight="1">
      <c r="A221" s="405" t="s">
        <v>0</v>
      </c>
      <c r="B221" s="405" t="s">
        <v>26</v>
      </c>
      <c r="C221" s="405" t="s">
        <v>10</v>
      </c>
      <c r="D221" s="405" t="s">
        <v>612</v>
      </c>
      <c r="E221" s="414" t="s">
        <v>80</v>
      </c>
      <c r="F221" s="415"/>
      <c r="G221" s="405" t="s">
        <v>27</v>
      </c>
      <c r="H221" s="405" t="s">
        <v>57</v>
      </c>
      <c r="I221" s="405" t="s">
        <v>28</v>
      </c>
      <c r="J221" s="405" t="s">
        <v>613</v>
      </c>
      <c r="K221" s="410" t="s">
        <v>58</v>
      </c>
      <c r="L221" s="410"/>
      <c r="M221" s="410"/>
      <c r="N221" s="410"/>
      <c r="O221" s="411" t="s">
        <v>29</v>
      </c>
      <c r="P221" s="412"/>
      <c r="Q221" s="412"/>
      <c r="R221" s="413"/>
      <c r="S221" s="405" t="s">
        <v>30</v>
      </c>
      <c r="T221" s="405" t="s">
        <v>31</v>
      </c>
      <c r="U221" s="405" t="s">
        <v>59</v>
      </c>
      <c r="V221" s="405" t="s">
        <v>60</v>
      </c>
      <c r="W221" s="405" t="s">
        <v>32</v>
      </c>
      <c r="X221" s="405" t="s">
        <v>33</v>
      </c>
      <c r="Y221" s="405" t="s">
        <v>61</v>
      </c>
      <c r="Z221" s="405" t="s">
        <v>62</v>
      </c>
      <c r="AA221" s="407" t="s">
        <v>63</v>
      </c>
      <c r="AB221" s="408"/>
      <c r="AC221" s="408"/>
      <c r="AD221" s="408"/>
      <c r="AE221" s="408"/>
      <c r="AF221" s="409"/>
      <c r="AG221" s="407" t="s">
        <v>64</v>
      </c>
      <c r="AH221" s="408"/>
      <c r="AI221" s="408"/>
      <c r="AJ221" s="408"/>
      <c r="AK221" s="409"/>
      <c r="AL221" s="407" t="s">
        <v>3</v>
      </c>
      <c r="AM221" s="408"/>
      <c r="AN221" s="408"/>
      <c r="AO221" s="408"/>
      <c r="AP221" s="408"/>
      <c r="AQ221" s="408"/>
      <c r="AR221" s="408"/>
      <c r="AS221" s="408"/>
      <c r="AT221" s="408"/>
      <c r="AU221" s="408"/>
      <c r="AV221" s="408"/>
      <c r="AW221" s="408"/>
      <c r="AX221" s="408"/>
      <c r="AY221" s="409"/>
      <c r="AZ221" s="407" t="s">
        <v>34</v>
      </c>
      <c r="BA221" s="408"/>
      <c r="BB221" s="408"/>
      <c r="BC221" s="408"/>
      <c r="BD221" s="408"/>
      <c r="BE221" s="408"/>
      <c r="BF221" s="408"/>
      <c r="BG221" s="408"/>
      <c r="BH221" s="408"/>
      <c r="BI221" s="408"/>
      <c r="BJ221" s="408"/>
      <c r="BK221" s="408"/>
      <c r="BL221" s="408"/>
      <c r="BM221" s="408"/>
      <c r="BN221" s="408"/>
      <c r="BO221" s="409"/>
    </row>
    <row r="222" spans="1:67" ht="100.5" customHeight="1">
      <c r="A222" s="406"/>
      <c r="B222" s="406"/>
      <c r="C222" s="406"/>
      <c r="D222" s="406"/>
      <c r="E222" s="416"/>
      <c r="F222" s="417"/>
      <c r="G222" s="406"/>
      <c r="H222" s="406"/>
      <c r="I222" s="406"/>
      <c r="J222" s="406"/>
      <c r="K222" s="182" t="s">
        <v>65</v>
      </c>
      <c r="L222" s="182" t="s">
        <v>66</v>
      </c>
      <c r="M222" s="182" t="s">
        <v>67</v>
      </c>
      <c r="N222" s="182" t="s">
        <v>68</v>
      </c>
      <c r="O222" s="182" t="s">
        <v>35</v>
      </c>
      <c r="P222" s="182" t="s">
        <v>36</v>
      </c>
      <c r="Q222" s="182" t="s">
        <v>37</v>
      </c>
      <c r="R222" s="182" t="s">
        <v>38</v>
      </c>
      <c r="S222" s="406"/>
      <c r="T222" s="406"/>
      <c r="U222" s="406"/>
      <c r="V222" s="406"/>
      <c r="W222" s="406"/>
      <c r="X222" s="406"/>
      <c r="Y222" s="406"/>
      <c r="Z222" s="406"/>
      <c r="AA222" s="215" t="s">
        <v>11</v>
      </c>
      <c r="AB222" s="215" t="s">
        <v>94</v>
      </c>
      <c r="AC222" s="215" t="s">
        <v>95</v>
      </c>
      <c r="AD222" s="215" t="s">
        <v>96</v>
      </c>
      <c r="AE222" s="215" t="s">
        <v>39</v>
      </c>
      <c r="AF222" s="215" t="s">
        <v>97</v>
      </c>
      <c r="AG222" s="215" t="s">
        <v>69</v>
      </c>
      <c r="AH222" s="215" t="s">
        <v>98</v>
      </c>
      <c r="AI222" s="215" t="s">
        <v>99</v>
      </c>
      <c r="AJ222" s="215" t="s">
        <v>614</v>
      </c>
      <c r="AK222" s="215" t="s">
        <v>100</v>
      </c>
      <c r="AL222" s="182" t="s">
        <v>40</v>
      </c>
      <c r="AM222" s="182" t="s">
        <v>70</v>
      </c>
      <c r="AN222" s="182" t="s">
        <v>41</v>
      </c>
      <c r="AO222" s="182" t="s">
        <v>71</v>
      </c>
      <c r="AP222" s="182" t="s">
        <v>72</v>
      </c>
      <c r="AQ222" s="182" t="s">
        <v>617</v>
      </c>
      <c r="AR222" s="182" t="s">
        <v>618</v>
      </c>
      <c r="AS222" s="182" t="s">
        <v>619</v>
      </c>
      <c r="AT222" s="182" t="s">
        <v>6</v>
      </c>
      <c r="AU222" s="182" t="s">
        <v>7</v>
      </c>
      <c r="AV222" s="182" t="s">
        <v>8</v>
      </c>
      <c r="AW222" s="182" t="s">
        <v>73</v>
      </c>
      <c r="AX222" s="182" t="s">
        <v>74</v>
      </c>
      <c r="AY222" s="182" t="s">
        <v>101</v>
      </c>
      <c r="AZ222" s="182" t="s">
        <v>9</v>
      </c>
      <c r="BA222" s="182" t="s">
        <v>5</v>
      </c>
      <c r="BB222" s="182" t="s">
        <v>620</v>
      </c>
      <c r="BC222" s="182" t="s">
        <v>621</v>
      </c>
      <c r="BD222" s="182" t="s">
        <v>622</v>
      </c>
      <c r="BE222" s="182" t="s">
        <v>623</v>
      </c>
      <c r="BF222" s="182" t="s">
        <v>624</v>
      </c>
      <c r="BG222" s="182" t="s">
        <v>42</v>
      </c>
      <c r="BH222" s="182" t="s">
        <v>75</v>
      </c>
      <c r="BI222" s="182" t="s">
        <v>43</v>
      </c>
      <c r="BJ222" s="182" t="s">
        <v>625</v>
      </c>
      <c r="BK222" s="182" t="s">
        <v>76</v>
      </c>
      <c r="BL222" s="182" t="s">
        <v>626</v>
      </c>
      <c r="BM222" s="182" t="s">
        <v>77</v>
      </c>
      <c r="BN222" s="182" t="s">
        <v>78</v>
      </c>
      <c r="BO222" s="182" t="s">
        <v>101</v>
      </c>
    </row>
    <row r="223" spans="1:67" ht="24" customHeight="1">
      <c r="A223" s="183" t="s">
        <v>615</v>
      </c>
      <c r="B223" s="184" t="s">
        <v>638</v>
      </c>
      <c r="C223" s="183"/>
      <c r="D223" s="179"/>
      <c r="E223" s="178"/>
      <c r="F223" s="178"/>
      <c r="G223" s="179"/>
      <c r="H223" s="179"/>
      <c r="I223" s="179"/>
      <c r="J223" s="179"/>
      <c r="K223" s="178"/>
      <c r="L223" s="178"/>
      <c r="M223" s="178"/>
      <c r="N223" s="178"/>
      <c r="O223" s="178"/>
      <c r="P223" s="178"/>
      <c r="Q223" s="178"/>
      <c r="R223" s="178"/>
      <c r="S223" s="179"/>
      <c r="T223" s="179"/>
      <c r="U223" s="179"/>
      <c r="V223" s="179"/>
      <c r="W223" s="179"/>
      <c r="X223" s="179"/>
      <c r="Y223" s="179"/>
      <c r="Z223" s="179"/>
      <c r="AA223" s="179"/>
      <c r="AB223" s="179"/>
      <c r="AC223" s="179"/>
      <c r="AD223" s="179"/>
      <c r="AE223" s="179"/>
      <c r="AF223" s="179"/>
      <c r="AG223" s="179"/>
      <c r="AH223" s="179"/>
      <c r="AI223" s="179"/>
      <c r="AJ223" s="179"/>
      <c r="AK223" s="179"/>
      <c r="AL223" s="178"/>
      <c r="AM223" s="178"/>
      <c r="AN223" s="178"/>
      <c r="AO223" s="178"/>
      <c r="AP223" s="178"/>
      <c r="AQ223" s="178"/>
      <c r="AR223" s="178"/>
      <c r="AS223" s="178"/>
      <c r="AT223" s="178"/>
      <c r="AU223" s="178"/>
      <c r="AV223" s="178"/>
      <c r="AW223" s="178"/>
      <c r="AX223" s="178"/>
      <c r="AY223" s="178"/>
      <c r="AZ223" s="178"/>
      <c r="BA223" s="178"/>
      <c r="BB223" s="178"/>
      <c r="BC223" s="178"/>
      <c r="BD223" s="178"/>
      <c r="BE223" s="178"/>
      <c r="BF223" s="178"/>
      <c r="BG223" s="178"/>
      <c r="BH223" s="178"/>
      <c r="BI223" s="178"/>
      <c r="BJ223" s="178"/>
      <c r="BK223" s="178"/>
      <c r="BL223" s="178"/>
      <c r="BM223" s="178"/>
      <c r="BN223" s="178"/>
      <c r="BO223" s="178"/>
    </row>
    <row r="224" spans="1:67" ht="52.95" customHeight="1">
      <c r="A224" s="128">
        <v>1</v>
      </c>
      <c r="B224" s="198" t="s">
        <v>311</v>
      </c>
      <c r="C224" s="117" t="s">
        <v>367</v>
      </c>
      <c r="D224" s="117" t="s">
        <v>368</v>
      </c>
      <c r="E224" s="221">
        <v>2326729.73</v>
      </c>
      <c r="F224" s="386" t="s">
        <v>641</v>
      </c>
      <c r="G224" s="118">
        <v>847.7</v>
      </c>
      <c r="H224" s="118">
        <v>947.7</v>
      </c>
      <c r="I224" s="119" t="s">
        <v>707</v>
      </c>
      <c r="J224" s="119" t="s">
        <v>102</v>
      </c>
      <c r="K224" s="117" t="s">
        <v>53</v>
      </c>
      <c r="L224" s="117" t="s">
        <v>103</v>
      </c>
      <c r="M224" s="119" t="s">
        <v>56</v>
      </c>
      <c r="N224" s="119" t="s">
        <v>55</v>
      </c>
      <c r="O224" s="117" t="s">
        <v>369</v>
      </c>
      <c r="P224" s="117" t="s">
        <v>370</v>
      </c>
      <c r="Q224" s="117" t="s">
        <v>371</v>
      </c>
      <c r="R224" s="117" t="s">
        <v>372</v>
      </c>
      <c r="S224" s="119" t="s">
        <v>56</v>
      </c>
      <c r="T224" s="117" t="s">
        <v>335</v>
      </c>
      <c r="U224" s="117" t="s">
        <v>373</v>
      </c>
      <c r="V224" s="119" t="s">
        <v>56</v>
      </c>
      <c r="W224" s="119" t="s">
        <v>55</v>
      </c>
      <c r="X224" s="119" t="s">
        <v>56</v>
      </c>
      <c r="Y224" s="119" t="s">
        <v>55</v>
      </c>
      <c r="Z224" s="119" t="s">
        <v>55</v>
      </c>
      <c r="AA224" s="119" t="s">
        <v>55</v>
      </c>
      <c r="AB224" s="119"/>
      <c r="AC224" s="117"/>
      <c r="AD224" s="117"/>
      <c r="AE224" s="119" t="s">
        <v>56</v>
      </c>
      <c r="AF224" s="117"/>
      <c r="AG224" s="119" t="s">
        <v>56</v>
      </c>
      <c r="AH224" s="117"/>
      <c r="AI224" s="117"/>
      <c r="AJ224" s="117" t="s">
        <v>104</v>
      </c>
      <c r="AK224" s="129"/>
      <c r="AL224" s="119" t="s">
        <v>55</v>
      </c>
      <c r="AM224" s="119" t="s">
        <v>55</v>
      </c>
      <c r="AN224" s="119" t="s">
        <v>55</v>
      </c>
      <c r="AO224" s="119" t="s">
        <v>55</v>
      </c>
      <c r="AP224" s="119" t="s">
        <v>55</v>
      </c>
      <c r="AQ224" s="117" t="s">
        <v>104</v>
      </c>
      <c r="AR224" s="117" t="s">
        <v>104</v>
      </c>
      <c r="AS224" s="117" t="s">
        <v>104</v>
      </c>
      <c r="AT224" s="119" t="s">
        <v>55</v>
      </c>
      <c r="AU224" s="119" t="s">
        <v>55</v>
      </c>
      <c r="AV224" s="119" t="s">
        <v>374</v>
      </c>
      <c r="AW224" s="119" t="s">
        <v>55</v>
      </c>
      <c r="AX224" s="119" t="s">
        <v>55</v>
      </c>
      <c r="AY224" s="117"/>
      <c r="AZ224" s="119" t="s">
        <v>55</v>
      </c>
      <c r="BA224" s="119" t="s">
        <v>55</v>
      </c>
      <c r="BB224" s="117" t="s">
        <v>375</v>
      </c>
      <c r="BC224" s="117" t="s">
        <v>103</v>
      </c>
      <c r="BD224" s="117" t="s">
        <v>53</v>
      </c>
      <c r="BE224" s="117" t="s">
        <v>53</v>
      </c>
      <c r="BF224" s="119" t="s">
        <v>56</v>
      </c>
      <c r="BG224" s="119" t="s">
        <v>56</v>
      </c>
      <c r="BH224" s="119" t="s">
        <v>56</v>
      </c>
      <c r="BI224" s="122"/>
      <c r="BJ224" s="119" t="s">
        <v>55</v>
      </c>
      <c r="BK224" s="122" t="s">
        <v>104</v>
      </c>
      <c r="BL224" s="119" t="s">
        <v>55</v>
      </c>
      <c r="BM224" s="119" t="s">
        <v>56</v>
      </c>
      <c r="BN224" s="117"/>
      <c r="BO224" s="117"/>
    </row>
    <row r="225" spans="1:77" ht="22.2" customHeight="1">
      <c r="A225" s="219" t="s">
        <v>639</v>
      </c>
      <c r="B225" s="186" t="s">
        <v>616</v>
      </c>
      <c r="C225" s="229"/>
      <c r="D225" s="117"/>
      <c r="E225" s="225"/>
      <c r="F225" s="119"/>
      <c r="G225" s="301"/>
      <c r="H225" s="301"/>
      <c r="I225" s="303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65"/>
      <c r="AE225" s="165"/>
      <c r="AF225" s="165"/>
      <c r="AG225" s="165"/>
      <c r="AH225" s="165"/>
      <c r="AI225" s="165"/>
      <c r="AJ225" s="165"/>
      <c r="AK225" s="165"/>
      <c r="AL225" s="165"/>
      <c r="AM225" s="165"/>
      <c r="AN225" s="165"/>
      <c r="AO225" s="165"/>
      <c r="AP225" s="165"/>
      <c r="AQ225" s="165"/>
      <c r="AR225" s="165"/>
      <c r="AS225" s="165"/>
      <c r="AT225" s="165"/>
      <c r="AU225" s="165"/>
      <c r="AV225" s="165"/>
      <c r="AW225" s="165"/>
      <c r="AX225" s="165"/>
      <c r="AY225" s="165"/>
      <c r="AZ225" s="165"/>
      <c r="BA225" s="165"/>
      <c r="BB225" s="165"/>
      <c r="BC225" s="165"/>
      <c r="BD225" s="165"/>
      <c r="BE225" s="165"/>
      <c r="BF225" s="165"/>
      <c r="BG225" s="165"/>
      <c r="BH225" s="165"/>
      <c r="BI225" s="165"/>
      <c r="BJ225" s="165"/>
      <c r="BK225" s="165"/>
      <c r="BL225" s="165"/>
      <c r="BM225" s="165"/>
      <c r="BN225" s="165"/>
      <c r="BO225" s="165"/>
    </row>
    <row r="226" spans="1:77" ht="26.4">
      <c r="A226" s="159">
        <v>1</v>
      </c>
      <c r="B226" s="300" t="s">
        <v>376</v>
      </c>
      <c r="C226" s="228" t="s">
        <v>367</v>
      </c>
      <c r="D226" s="117"/>
      <c r="E226" s="401">
        <v>2000</v>
      </c>
      <c r="F226" s="130" t="s">
        <v>641</v>
      </c>
      <c r="G226" s="301"/>
      <c r="H226" s="301"/>
      <c r="I226" s="303">
        <v>2005</v>
      </c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65"/>
      <c r="AE226" s="165"/>
      <c r="AF226" s="165"/>
      <c r="AG226" s="165"/>
      <c r="AH226" s="165"/>
      <c r="AI226" s="165"/>
      <c r="AJ226" s="165"/>
      <c r="AK226" s="165"/>
      <c r="AL226" s="165"/>
      <c r="AM226" s="165"/>
      <c r="AN226" s="165"/>
      <c r="AO226" s="165"/>
      <c r="AP226" s="165"/>
      <c r="AQ226" s="165"/>
      <c r="AR226" s="165"/>
      <c r="AS226" s="165"/>
      <c r="AT226" s="165"/>
      <c r="AU226" s="165"/>
      <c r="AV226" s="165"/>
      <c r="AW226" s="165"/>
      <c r="AX226" s="165"/>
      <c r="AY226" s="165"/>
      <c r="AZ226" s="165"/>
      <c r="BA226" s="165"/>
      <c r="BB226" s="165"/>
      <c r="BC226" s="165"/>
      <c r="BD226" s="165"/>
      <c r="BE226" s="165"/>
      <c r="BF226" s="165"/>
      <c r="BG226" s="165"/>
      <c r="BH226" s="165"/>
      <c r="BI226" s="165"/>
      <c r="BJ226" s="165"/>
      <c r="BK226" s="165"/>
      <c r="BL226" s="165"/>
      <c r="BM226" s="165"/>
      <c r="BN226" s="165"/>
      <c r="BO226" s="165"/>
    </row>
    <row r="227" spans="1:77" ht="26.4">
      <c r="A227" s="159">
        <v>2</v>
      </c>
      <c r="B227" s="300" t="s">
        <v>376</v>
      </c>
      <c r="C227" s="228" t="s">
        <v>367</v>
      </c>
      <c r="D227" s="117"/>
      <c r="E227" s="401">
        <v>2000</v>
      </c>
      <c r="F227" s="130" t="s">
        <v>641</v>
      </c>
      <c r="G227" s="301"/>
      <c r="H227" s="301"/>
      <c r="I227" s="303">
        <v>2017</v>
      </c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65"/>
      <c r="AE227" s="165"/>
      <c r="AF227" s="165"/>
      <c r="AG227" s="165"/>
      <c r="AH227" s="165"/>
      <c r="AI227" s="165"/>
      <c r="AJ227" s="165"/>
      <c r="AK227" s="165"/>
      <c r="AL227" s="165"/>
      <c r="AM227" s="165"/>
      <c r="AN227" s="165"/>
      <c r="AO227" s="165"/>
      <c r="AP227" s="165"/>
      <c r="AQ227" s="165"/>
      <c r="AR227" s="165"/>
      <c r="AS227" s="165"/>
      <c r="AT227" s="165"/>
      <c r="AU227" s="165"/>
      <c r="AV227" s="165"/>
      <c r="AW227" s="165"/>
      <c r="AX227" s="165"/>
      <c r="AY227" s="165"/>
      <c r="AZ227" s="165"/>
      <c r="BA227" s="165"/>
      <c r="BB227" s="165"/>
      <c r="BC227" s="165"/>
      <c r="BD227" s="165"/>
      <c r="BE227" s="165"/>
      <c r="BF227" s="165"/>
      <c r="BG227" s="165"/>
      <c r="BH227" s="165"/>
      <c r="BI227" s="165"/>
      <c r="BJ227" s="165"/>
      <c r="BK227" s="165"/>
      <c r="BL227" s="165"/>
      <c r="BM227" s="165"/>
      <c r="BN227" s="165"/>
      <c r="BO227" s="165"/>
    </row>
    <row r="228" spans="1:77" ht="26.4">
      <c r="A228" s="159">
        <v>3</v>
      </c>
      <c r="B228" s="300" t="s">
        <v>339</v>
      </c>
      <c r="C228" s="228" t="s">
        <v>367</v>
      </c>
      <c r="D228" s="117"/>
      <c r="E228" s="401">
        <v>128115.7</v>
      </c>
      <c r="F228" s="130" t="s">
        <v>641</v>
      </c>
      <c r="G228" s="301"/>
      <c r="H228" s="301"/>
      <c r="I228" s="303">
        <v>2014</v>
      </c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65"/>
      <c r="AE228" s="165"/>
      <c r="AF228" s="165"/>
      <c r="AG228" s="165"/>
      <c r="AH228" s="165"/>
      <c r="AI228" s="165"/>
      <c r="AJ228" s="165"/>
      <c r="AK228" s="165"/>
      <c r="AL228" s="165"/>
      <c r="AM228" s="165"/>
      <c r="AN228" s="165"/>
      <c r="AO228" s="165"/>
      <c r="AP228" s="165"/>
      <c r="AQ228" s="165"/>
      <c r="AR228" s="165"/>
      <c r="AS228" s="165"/>
      <c r="AT228" s="165"/>
      <c r="AU228" s="165"/>
      <c r="AV228" s="165"/>
      <c r="AW228" s="165"/>
      <c r="AX228" s="165"/>
      <c r="AY228" s="165"/>
      <c r="AZ228" s="165"/>
      <c r="BA228" s="165"/>
      <c r="BB228" s="165"/>
      <c r="BC228" s="165"/>
      <c r="BD228" s="165"/>
      <c r="BE228" s="165"/>
      <c r="BF228" s="165"/>
      <c r="BG228" s="165"/>
      <c r="BH228" s="165"/>
      <c r="BI228" s="165"/>
      <c r="BJ228" s="165"/>
      <c r="BK228" s="165"/>
      <c r="BL228" s="165"/>
      <c r="BM228" s="165"/>
      <c r="BN228" s="165"/>
      <c r="BO228" s="165"/>
    </row>
    <row r="229" spans="1:77" ht="26.4">
      <c r="A229" s="159">
        <v>4</v>
      </c>
      <c r="B229" s="300" t="s">
        <v>338</v>
      </c>
      <c r="C229" s="228" t="s">
        <v>367</v>
      </c>
      <c r="D229" s="117"/>
      <c r="E229" s="401">
        <v>57970.77</v>
      </c>
      <c r="F229" s="130" t="s">
        <v>641</v>
      </c>
      <c r="G229" s="301"/>
      <c r="H229" s="301"/>
      <c r="I229" s="303">
        <v>2014</v>
      </c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65"/>
      <c r="AE229" s="165"/>
      <c r="AF229" s="165"/>
      <c r="AG229" s="165"/>
      <c r="AH229" s="165"/>
      <c r="AI229" s="165"/>
      <c r="AJ229" s="165"/>
      <c r="AK229" s="165"/>
      <c r="AL229" s="165"/>
      <c r="AM229" s="165"/>
      <c r="AN229" s="165"/>
      <c r="AO229" s="165"/>
      <c r="AP229" s="165"/>
      <c r="AQ229" s="165"/>
      <c r="AR229" s="165"/>
      <c r="AS229" s="165"/>
      <c r="AT229" s="165"/>
      <c r="AU229" s="165"/>
      <c r="AV229" s="165"/>
      <c r="AW229" s="165"/>
      <c r="AX229" s="165"/>
      <c r="AY229" s="165"/>
      <c r="AZ229" s="165"/>
      <c r="BA229" s="165"/>
      <c r="BB229" s="165"/>
      <c r="BC229" s="165"/>
      <c r="BD229" s="165"/>
      <c r="BE229" s="165"/>
      <c r="BF229" s="165"/>
      <c r="BG229" s="165"/>
      <c r="BH229" s="165"/>
      <c r="BI229" s="165"/>
      <c r="BJ229" s="165"/>
      <c r="BK229" s="165"/>
      <c r="BL229" s="165"/>
      <c r="BM229" s="165"/>
      <c r="BN229" s="165"/>
      <c r="BO229" s="165"/>
    </row>
    <row r="230" spans="1:77" ht="28.2" customHeight="1">
      <c r="A230" s="217" t="s">
        <v>640</v>
      </c>
      <c r="B230" s="190" t="s">
        <v>601</v>
      </c>
      <c r="C230" s="141"/>
      <c r="D230" s="160"/>
      <c r="E230" s="239" t="s">
        <v>647</v>
      </c>
      <c r="F230" s="112"/>
      <c r="G230" s="301"/>
      <c r="H230" s="301"/>
      <c r="I230" s="301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65"/>
      <c r="AE230" s="165"/>
      <c r="AF230" s="165"/>
      <c r="AG230" s="165"/>
      <c r="AH230" s="165"/>
      <c r="AI230" s="165"/>
      <c r="AJ230" s="165"/>
      <c r="AK230" s="165"/>
      <c r="AL230" s="165"/>
      <c r="AM230" s="165"/>
      <c r="AN230" s="165"/>
      <c r="AO230" s="165"/>
      <c r="AP230" s="165"/>
      <c r="AQ230" s="165"/>
      <c r="AR230" s="165"/>
      <c r="AS230" s="165"/>
      <c r="AT230" s="165"/>
      <c r="AU230" s="165"/>
      <c r="AV230" s="165"/>
      <c r="AW230" s="165"/>
      <c r="AX230" s="165"/>
      <c r="AY230" s="165"/>
      <c r="AZ230" s="165"/>
      <c r="BA230" s="165"/>
      <c r="BB230" s="165"/>
      <c r="BC230" s="165"/>
      <c r="BD230" s="165"/>
      <c r="BE230" s="165"/>
      <c r="BF230" s="165"/>
      <c r="BG230" s="165"/>
      <c r="BH230" s="165"/>
      <c r="BI230" s="165"/>
      <c r="BJ230" s="165"/>
      <c r="BK230" s="165"/>
      <c r="BL230" s="165"/>
      <c r="BM230" s="165"/>
      <c r="BN230" s="165"/>
      <c r="BO230" s="165"/>
    </row>
    <row r="231" spans="1:77">
      <c r="A231" s="111"/>
      <c r="B231" s="110"/>
      <c r="C231" s="110"/>
      <c r="D231" s="110"/>
      <c r="E231" s="111"/>
      <c r="F231" s="113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4"/>
      <c r="AE231" s="114"/>
      <c r="AF231" s="114"/>
      <c r="AG231" s="114"/>
      <c r="AH231" s="114"/>
      <c r="AI231" s="114"/>
      <c r="AJ231" s="114"/>
      <c r="AK231" s="114"/>
      <c r="AL231" s="114"/>
      <c r="AM231" s="114"/>
      <c r="AN231" s="114"/>
      <c r="AO231" s="114"/>
      <c r="AP231" s="114"/>
      <c r="AQ231" s="114"/>
      <c r="AR231" s="114"/>
      <c r="AS231" s="114"/>
      <c r="AT231" s="114"/>
      <c r="AU231" s="114"/>
      <c r="AV231" s="114"/>
      <c r="AW231" s="114"/>
      <c r="AX231" s="114"/>
      <c r="AY231" s="114"/>
      <c r="AZ231" s="114"/>
      <c r="BA231" s="114"/>
      <c r="BB231" s="114"/>
      <c r="BC231" s="114"/>
      <c r="BD231" s="114"/>
      <c r="BE231" s="114"/>
      <c r="BF231" s="114"/>
      <c r="BG231" s="114"/>
      <c r="BH231" s="114"/>
      <c r="BI231" s="114"/>
      <c r="BJ231" s="114"/>
      <c r="BK231" s="114"/>
      <c r="BL231" s="114"/>
      <c r="BM231" s="114"/>
      <c r="BN231" s="114"/>
      <c r="BO231" s="114"/>
    </row>
    <row r="232" spans="1:77" s="9" customFormat="1" ht="29.4" customHeight="1">
      <c r="A232" s="161" t="s">
        <v>158</v>
      </c>
      <c r="B232" s="244" t="s">
        <v>132</v>
      </c>
      <c r="C232" s="162"/>
      <c r="D232" s="146"/>
      <c r="E232" s="146"/>
      <c r="F232" s="146"/>
      <c r="G232" s="146"/>
      <c r="H232" s="146"/>
      <c r="I232" s="146"/>
      <c r="J232" s="146"/>
      <c r="K232" s="146"/>
      <c r="L232" s="166"/>
      <c r="M232" s="166"/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  <c r="Y232" s="166"/>
      <c r="Z232" s="166"/>
      <c r="AA232" s="166"/>
      <c r="AB232" s="166"/>
      <c r="AC232" s="166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35"/>
      <c r="BQ232" s="35"/>
      <c r="BR232" s="35"/>
      <c r="BS232" s="35"/>
      <c r="BT232" s="35"/>
      <c r="BU232" s="35"/>
      <c r="BV232" s="35"/>
      <c r="BW232" s="35"/>
      <c r="BX232" s="35"/>
      <c r="BY232" s="35"/>
    </row>
    <row r="233" spans="1:77" s="11" customFormat="1" ht="22.8" customHeight="1">
      <c r="A233" s="405" t="s">
        <v>0</v>
      </c>
      <c r="B233" s="405" t="s">
        <v>26</v>
      </c>
      <c r="C233" s="405" t="s">
        <v>10</v>
      </c>
      <c r="D233" s="405" t="s">
        <v>612</v>
      </c>
      <c r="E233" s="414" t="s">
        <v>80</v>
      </c>
      <c r="F233" s="415"/>
      <c r="G233" s="405" t="s">
        <v>27</v>
      </c>
      <c r="H233" s="405" t="s">
        <v>57</v>
      </c>
      <c r="I233" s="405" t="s">
        <v>28</v>
      </c>
      <c r="J233" s="405" t="s">
        <v>613</v>
      </c>
      <c r="K233" s="410" t="s">
        <v>58</v>
      </c>
      <c r="L233" s="410"/>
      <c r="M233" s="410"/>
      <c r="N233" s="410"/>
      <c r="O233" s="411" t="s">
        <v>29</v>
      </c>
      <c r="P233" s="412"/>
      <c r="Q233" s="412"/>
      <c r="R233" s="413"/>
      <c r="S233" s="405" t="s">
        <v>30</v>
      </c>
      <c r="T233" s="405" t="s">
        <v>31</v>
      </c>
      <c r="U233" s="405" t="s">
        <v>59</v>
      </c>
      <c r="V233" s="405" t="s">
        <v>60</v>
      </c>
      <c r="W233" s="405" t="s">
        <v>32</v>
      </c>
      <c r="X233" s="405" t="s">
        <v>33</v>
      </c>
      <c r="Y233" s="405" t="s">
        <v>61</v>
      </c>
      <c r="Z233" s="405" t="s">
        <v>62</v>
      </c>
      <c r="AA233" s="407" t="s">
        <v>63</v>
      </c>
      <c r="AB233" s="408"/>
      <c r="AC233" s="408"/>
      <c r="AD233" s="408"/>
      <c r="AE233" s="408"/>
      <c r="AF233" s="409"/>
      <c r="AG233" s="407" t="s">
        <v>64</v>
      </c>
      <c r="AH233" s="408"/>
      <c r="AI233" s="408"/>
      <c r="AJ233" s="408"/>
      <c r="AK233" s="409"/>
      <c r="AL233" s="407" t="s">
        <v>3</v>
      </c>
      <c r="AM233" s="408"/>
      <c r="AN233" s="408"/>
      <c r="AO233" s="408"/>
      <c r="AP233" s="408"/>
      <c r="AQ233" s="408"/>
      <c r="AR233" s="408"/>
      <c r="AS233" s="408"/>
      <c r="AT233" s="408"/>
      <c r="AU233" s="408"/>
      <c r="AV233" s="408"/>
      <c r="AW233" s="408"/>
      <c r="AX233" s="408"/>
      <c r="AY233" s="409"/>
      <c r="AZ233" s="407" t="s">
        <v>34</v>
      </c>
      <c r="BA233" s="408"/>
      <c r="BB233" s="408"/>
      <c r="BC233" s="408"/>
      <c r="BD233" s="408"/>
      <c r="BE233" s="408"/>
      <c r="BF233" s="408"/>
      <c r="BG233" s="408"/>
      <c r="BH233" s="408"/>
      <c r="BI233" s="408"/>
      <c r="BJ233" s="408"/>
      <c r="BK233" s="408"/>
      <c r="BL233" s="408"/>
      <c r="BM233" s="408"/>
      <c r="BN233" s="408"/>
      <c r="BO233" s="409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</row>
    <row r="234" spans="1:77" s="11" customFormat="1" ht="142.80000000000001" customHeight="1">
      <c r="A234" s="406"/>
      <c r="B234" s="406"/>
      <c r="C234" s="406"/>
      <c r="D234" s="406"/>
      <c r="E234" s="416"/>
      <c r="F234" s="417"/>
      <c r="G234" s="406"/>
      <c r="H234" s="406"/>
      <c r="I234" s="406"/>
      <c r="J234" s="406"/>
      <c r="K234" s="182" t="s">
        <v>65</v>
      </c>
      <c r="L234" s="182" t="s">
        <v>66</v>
      </c>
      <c r="M234" s="182" t="s">
        <v>67</v>
      </c>
      <c r="N234" s="182" t="s">
        <v>68</v>
      </c>
      <c r="O234" s="182" t="s">
        <v>35</v>
      </c>
      <c r="P234" s="182" t="s">
        <v>36</v>
      </c>
      <c r="Q234" s="182" t="s">
        <v>37</v>
      </c>
      <c r="R234" s="182" t="s">
        <v>38</v>
      </c>
      <c r="S234" s="406"/>
      <c r="T234" s="406"/>
      <c r="U234" s="406"/>
      <c r="V234" s="406"/>
      <c r="W234" s="406"/>
      <c r="X234" s="406"/>
      <c r="Y234" s="406"/>
      <c r="Z234" s="406"/>
      <c r="AA234" s="215" t="s">
        <v>11</v>
      </c>
      <c r="AB234" s="215" t="s">
        <v>94</v>
      </c>
      <c r="AC234" s="215" t="s">
        <v>95</v>
      </c>
      <c r="AD234" s="215" t="s">
        <v>96</v>
      </c>
      <c r="AE234" s="215" t="s">
        <v>39</v>
      </c>
      <c r="AF234" s="215" t="s">
        <v>97</v>
      </c>
      <c r="AG234" s="215" t="s">
        <v>69</v>
      </c>
      <c r="AH234" s="215" t="s">
        <v>98</v>
      </c>
      <c r="AI234" s="215" t="s">
        <v>99</v>
      </c>
      <c r="AJ234" s="215" t="s">
        <v>614</v>
      </c>
      <c r="AK234" s="215" t="s">
        <v>100</v>
      </c>
      <c r="AL234" s="182" t="s">
        <v>40</v>
      </c>
      <c r="AM234" s="182" t="s">
        <v>70</v>
      </c>
      <c r="AN234" s="182" t="s">
        <v>41</v>
      </c>
      <c r="AO234" s="182" t="s">
        <v>71</v>
      </c>
      <c r="AP234" s="182" t="s">
        <v>72</v>
      </c>
      <c r="AQ234" s="182" t="s">
        <v>617</v>
      </c>
      <c r="AR234" s="182" t="s">
        <v>618</v>
      </c>
      <c r="AS234" s="182" t="s">
        <v>619</v>
      </c>
      <c r="AT234" s="182" t="s">
        <v>6</v>
      </c>
      <c r="AU234" s="182" t="s">
        <v>7</v>
      </c>
      <c r="AV234" s="182" t="s">
        <v>8</v>
      </c>
      <c r="AW234" s="182" t="s">
        <v>73</v>
      </c>
      <c r="AX234" s="182" t="s">
        <v>74</v>
      </c>
      <c r="AY234" s="182" t="s">
        <v>101</v>
      </c>
      <c r="AZ234" s="182" t="s">
        <v>9</v>
      </c>
      <c r="BA234" s="182" t="s">
        <v>5</v>
      </c>
      <c r="BB234" s="182" t="s">
        <v>620</v>
      </c>
      <c r="BC234" s="182" t="s">
        <v>621</v>
      </c>
      <c r="BD234" s="182" t="s">
        <v>622</v>
      </c>
      <c r="BE234" s="182" t="s">
        <v>623</v>
      </c>
      <c r="BF234" s="182" t="s">
        <v>624</v>
      </c>
      <c r="BG234" s="182" t="s">
        <v>42</v>
      </c>
      <c r="BH234" s="182" t="s">
        <v>75</v>
      </c>
      <c r="BI234" s="182" t="s">
        <v>43</v>
      </c>
      <c r="BJ234" s="182" t="s">
        <v>625</v>
      </c>
      <c r="BK234" s="182" t="s">
        <v>76</v>
      </c>
      <c r="BL234" s="182" t="s">
        <v>626</v>
      </c>
      <c r="BM234" s="182" t="s">
        <v>77</v>
      </c>
      <c r="BN234" s="182" t="s">
        <v>78</v>
      </c>
      <c r="BO234" s="182" t="s">
        <v>101</v>
      </c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</row>
    <row r="235" spans="1:77" s="11" customFormat="1" ht="45.6" customHeight="1">
      <c r="A235" s="315" t="s">
        <v>643</v>
      </c>
      <c r="B235" s="198" t="s">
        <v>709</v>
      </c>
      <c r="C235" s="117" t="s">
        <v>708</v>
      </c>
      <c r="D235" s="117" t="s">
        <v>710</v>
      </c>
      <c r="E235" s="319" t="s">
        <v>498</v>
      </c>
      <c r="F235" s="119"/>
      <c r="G235" s="236">
        <v>97.86</v>
      </c>
      <c r="H235" s="175"/>
      <c r="I235" s="175"/>
      <c r="J235" s="175"/>
      <c r="K235" s="174"/>
      <c r="L235" s="174"/>
      <c r="M235" s="174"/>
      <c r="N235" s="174"/>
      <c r="O235" s="174"/>
      <c r="P235" s="174"/>
      <c r="Q235" s="174"/>
      <c r="R235" s="174"/>
      <c r="S235" s="175"/>
      <c r="T235" s="175"/>
      <c r="U235" s="175"/>
      <c r="V235" s="175"/>
      <c r="W235" s="175"/>
      <c r="X235" s="175"/>
      <c r="Y235" s="175"/>
      <c r="Z235" s="175"/>
      <c r="AA235" s="175"/>
      <c r="AB235" s="175"/>
      <c r="AC235" s="175"/>
      <c r="AD235" s="175"/>
      <c r="AE235" s="175"/>
      <c r="AF235" s="175"/>
      <c r="AG235" s="175"/>
      <c r="AH235" s="175"/>
      <c r="AI235" s="175"/>
      <c r="AJ235" s="175"/>
      <c r="AK235" s="175"/>
      <c r="AL235" s="174"/>
      <c r="AM235" s="174"/>
      <c r="AN235" s="174"/>
      <c r="AO235" s="174"/>
      <c r="AP235" s="174"/>
      <c r="AQ235" s="174"/>
      <c r="AR235" s="174"/>
      <c r="AS235" s="174"/>
      <c r="AT235" s="174"/>
      <c r="AU235" s="174"/>
      <c r="AV235" s="174"/>
      <c r="AW235" s="174"/>
      <c r="AX235" s="174"/>
      <c r="AY235" s="174"/>
      <c r="AZ235" s="174"/>
      <c r="BA235" s="174"/>
      <c r="BB235" s="174"/>
      <c r="BC235" s="174"/>
      <c r="BD235" s="174"/>
      <c r="BE235" s="174"/>
      <c r="BF235" s="174"/>
      <c r="BG235" s="174"/>
      <c r="BH235" s="174"/>
      <c r="BI235" s="174"/>
      <c r="BJ235" s="174"/>
      <c r="BK235" s="174"/>
      <c r="BL235" s="174"/>
      <c r="BM235" s="174"/>
      <c r="BN235" s="174"/>
      <c r="BO235" s="174"/>
      <c r="BP235" s="36"/>
      <c r="BQ235" s="36"/>
      <c r="BR235" s="36"/>
      <c r="BS235" s="36"/>
      <c r="BT235" s="36"/>
      <c r="BU235" s="36"/>
      <c r="BV235" s="36"/>
      <c r="BW235" s="36"/>
      <c r="BX235" s="36"/>
      <c r="BY235" s="36"/>
    </row>
    <row r="236" spans="1:77" s="11" customFormat="1" ht="39.75" customHeight="1">
      <c r="A236" s="245" t="s">
        <v>646</v>
      </c>
      <c r="B236" s="247" t="s">
        <v>651</v>
      </c>
      <c r="C236" s="124" t="s">
        <v>650</v>
      </c>
      <c r="D236" s="124"/>
      <c r="E236" s="221">
        <v>15375.5</v>
      </c>
      <c r="F236" s="130" t="s">
        <v>641</v>
      </c>
      <c r="G236" s="126">
        <v>14.74</v>
      </c>
      <c r="H236" s="126"/>
      <c r="I236" s="125">
        <v>2017</v>
      </c>
      <c r="J236" s="125" t="s">
        <v>102</v>
      </c>
      <c r="K236" s="124" t="s">
        <v>53</v>
      </c>
      <c r="L236" s="124" t="s">
        <v>103</v>
      </c>
      <c r="M236" s="125" t="s">
        <v>56</v>
      </c>
      <c r="N236" s="125" t="s">
        <v>56</v>
      </c>
      <c r="O236" s="168" t="s">
        <v>602</v>
      </c>
      <c r="P236" s="124"/>
      <c r="Q236" s="168" t="s">
        <v>603</v>
      </c>
      <c r="R236" s="124"/>
      <c r="S236" s="125" t="s">
        <v>55</v>
      </c>
      <c r="T236" s="124"/>
      <c r="U236" s="124"/>
      <c r="V236" s="125" t="s">
        <v>56</v>
      </c>
      <c r="W236" s="125"/>
      <c r="X236" s="125" t="s">
        <v>56</v>
      </c>
      <c r="Y236" s="125"/>
      <c r="Z236" s="125"/>
      <c r="AA236" s="125" t="s">
        <v>55</v>
      </c>
      <c r="AB236" s="125"/>
      <c r="AC236" s="124"/>
      <c r="AD236" s="124"/>
      <c r="AE236" s="125"/>
      <c r="AF236" s="124"/>
      <c r="AG236" s="125" t="s">
        <v>56</v>
      </c>
      <c r="AH236" s="124"/>
      <c r="AI236" s="124"/>
      <c r="AJ236" s="124"/>
      <c r="AK236" s="139"/>
      <c r="AL236" s="125"/>
      <c r="AM236" s="125"/>
      <c r="AN236" s="125"/>
      <c r="AO236" s="125"/>
      <c r="AP236" s="125"/>
      <c r="AQ236" s="124"/>
      <c r="AR236" s="124"/>
      <c r="AS236" s="124"/>
      <c r="AT236" s="125"/>
      <c r="AU236" s="125"/>
      <c r="AV236" s="125"/>
      <c r="AW236" s="125"/>
      <c r="AX236" s="125"/>
      <c r="AY236" s="124"/>
      <c r="AZ236" s="125"/>
      <c r="BA236" s="125"/>
      <c r="BB236" s="124"/>
      <c r="BC236" s="124"/>
      <c r="BD236" s="124"/>
      <c r="BE236" s="124"/>
      <c r="BF236" s="124"/>
      <c r="BG236" s="125"/>
      <c r="BH236" s="125"/>
      <c r="BI236" s="125"/>
      <c r="BJ236" s="127"/>
      <c r="BK236" s="125"/>
      <c r="BL236" s="127"/>
      <c r="BM236" s="125"/>
      <c r="BN236" s="125"/>
      <c r="BO236" s="124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</row>
    <row r="237" spans="1:77" s="11" customFormat="1" ht="46.8" customHeight="1">
      <c r="A237" s="128"/>
      <c r="B237" s="425" t="s">
        <v>652</v>
      </c>
      <c r="C237" s="426"/>
      <c r="D237" s="427"/>
      <c r="E237" s="129"/>
      <c r="F237" s="119"/>
      <c r="G237" s="118"/>
      <c r="H237" s="118"/>
      <c r="I237" s="119"/>
      <c r="J237" s="121"/>
      <c r="K237" s="116"/>
      <c r="L237" s="116"/>
      <c r="M237" s="119"/>
      <c r="N237" s="119"/>
      <c r="O237" s="116"/>
      <c r="P237" s="116"/>
      <c r="Q237" s="116"/>
      <c r="R237" s="116"/>
      <c r="S237" s="119"/>
      <c r="T237" s="116"/>
      <c r="U237" s="116"/>
      <c r="V237" s="119"/>
      <c r="W237" s="119"/>
      <c r="X237" s="119"/>
      <c r="Y237" s="119"/>
      <c r="Z237" s="119"/>
      <c r="AA237" s="119"/>
      <c r="AB237" s="119"/>
      <c r="AC237" s="116"/>
      <c r="AD237" s="116"/>
      <c r="AE237" s="119"/>
      <c r="AF237" s="116"/>
      <c r="AG237" s="119"/>
      <c r="AH237" s="116"/>
      <c r="AI237" s="116"/>
      <c r="AJ237" s="116"/>
      <c r="AK237" s="120"/>
      <c r="AL237" s="121"/>
      <c r="AM237" s="121"/>
      <c r="AN237" s="121"/>
      <c r="AO237" s="121"/>
      <c r="AP237" s="121"/>
      <c r="AQ237" s="117"/>
      <c r="AR237" s="117"/>
      <c r="AS237" s="117"/>
      <c r="AT237" s="121"/>
      <c r="AU237" s="121"/>
      <c r="AV237" s="121"/>
      <c r="AW237" s="121"/>
      <c r="AX237" s="121"/>
      <c r="AY237" s="117"/>
      <c r="AZ237" s="121"/>
      <c r="BA237" s="121"/>
      <c r="BB237" s="117"/>
      <c r="BC237" s="117"/>
      <c r="BD237" s="117"/>
      <c r="BE237" s="117"/>
      <c r="BF237" s="117"/>
      <c r="BG237" s="121"/>
      <c r="BH237" s="121"/>
      <c r="BI237" s="121"/>
      <c r="BJ237" s="122"/>
      <c r="BK237" s="121"/>
      <c r="BL237" s="122"/>
      <c r="BM237" s="121"/>
      <c r="BN237" s="121"/>
      <c r="BO237" s="117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</row>
    <row r="238" spans="1:77" s="11" customFormat="1" ht="36.6" customHeight="1">
      <c r="A238" s="305"/>
      <c r="B238" s="418" t="s">
        <v>711</v>
      </c>
      <c r="C238" s="419"/>
      <c r="D238" s="306"/>
      <c r="E238" s="307"/>
      <c r="F238" s="308"/>
      <c r="G238" s="309"/>
      <c r="H238" s="309"/>
      <c r="I238" s="308"/>
      <c r="J238" s="310"/>
      <c r="K238" s="311"/>
      <c r="L238" s="311"/>
      <c r="M238" s="308"/>
      <c r="N238" s="308"/>
      <c r="O238" s="311"/>
      <c r="P238" s="311"/>
      <c r="Q238" s="311"/>
      <c r="R238" s="311"/>
      <c r="S238" s="308"/>
      <c r="T238" s="311"/>
      <c r="U238" s="311"/>
      <c r="V238" s="308"/>
      <c r="W238" s="308"/>
      <c r="X238" s="308"/>
      <c r="Y238" s="308"/>
      <c r="Z238" s="308"/>
      <c r="AA238" s="308"/>
      <c r="AB238" s="308"/>
      <c r="AC238" s="311"/>
      <c r="AD238" s="311"/>
      <c r="AE238" s="308"/>
      <c r="AF238" s="311"/>
      <c r="AG238" s="308"/>
      <c r="AH238" s="311"/>
      <c r="AI238" s="311"/>
      <c r="AJ238" s="311"/>
      <c r="AK238" s="312"/>
      <c r="AL238" s="310"/>
      <c r="AM238" s="310"/>
      <c r="AN238" s="310"/>
      <c r="AO238" s="310"/>
      <c r="AP238" s="310"/>
      <c r="AQ238" s="313"/>
      <c r="AR238" s="313"/>
      <c r="AS238" s="313"/>
      <c r="AT238" s="310"/>
      <c r="AU238" s="310"/>
      <c r="AV238" s="310"/>
      <c r="AW238" s="310"/>
      <c r="AX238" s="310"/>
      <c r="AY238" s="313"/>
      <c r="AZ238" s="310"/>
      <c r="BA238" s="310"/>
      <c r="BB238" s="313"/>
      <c r="BC238" s="313"/>
      <c r="BD238" s="313"/>
      <c r="BE238" s="313"/>
      <c r="BF238" s="313"/>
      <c r="BG238" s="310"/>
      <c r="BH238" s="310"/>
      <c r="BI238" s="310"/>
      <c r="BJ238" s="314"/>
      <c r="BK238" s="310"/>
      <c r="BL238" s="314"/>
      <c r="BM238" s="310"/>
      <c r="BN238" s="310"/>
      <c r="BO238" s="313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</row>
    <row r="239" spans="1:77" s="11" customFormat="1" ht="36.6" customHeight="1">
      <c r="A239" s="305"/>
      <c r="B239" s="306"/>
      <c r="C239" s="306"/>
      <c r="D239" s="306"/>
      <c r="E239" s="307"/>
      <c r="F239" s="308"/>
      <c r="G239" s="309"/>
      <c r="H239" s="309"/>
      <c r="I239" s="308"/>
      <c r="J239" s="310"/>
      <c r="K239" s="311"/>
      <c r="L239" s="311"/>
      <c r="M239" s="308"/>
      <c r="N239" s="308"/>
      <c r="O239" s="311"/>
      <c r="P239" s="311"/>
      <c r="Q239" s="311"/>
      <c r="R239" s="311"/>
      <c r="S239" s="308"/>
      <c r="T239" s="311"/>
      <c r="U239" s="311"/>
      <c r="V239" s="308"/>
      <c r="W239" s="308"/>
      <c r="X239" s="308"/>
      <c r="Y239" s="308"/>
      <c r="Z239" s="308"/>
      <c r="AA239" s="308"/>
      <c r="AB239" s="308"/>
      <c r="AC239" s="311"/>
      <c r="AD239" s="311"/>
      <c r="AE239" s="308"/>
      <c r="AF239" s="311"/>
      <c r="AG239" s="308"/>
      <c r="AH239" s="311"/>
      <c r="AI239" s="311"/>
      <c r="AJ239" s="311"/>
      <c r="AK239" s="312"/>
      <c r="AL239" s="310"/>
      <c r="AM239" s="310"/>
      <c r="AN239" s="310"/>
      <c r="AO239" s="310"/>
      <c r="AP239" s="310"/>
      <c r="AQ239" s="313"/>
      <c r="AR239" s="313"/>
      <c r="AS239" s="313"/>
      <c r="AT239" s="310"/>
      <c r="AU239" s="310"/>
      <c r="AV239" s="310"/>
      <c r="AW239" s="310"/>
      <c r="AX239" s="310"/>
      <c r="AY239" s="313"/>
      <c r="AZ239" s="310"/>
      <c r="BA239" s="310"/>
      <c r="BB239" s="313"/>
      <c r="BC239" s="313"/>
      <c r="BD239" s="313"/>
      <c r="BE239" s="313"/>
      <c r="BF239" s="313"/>
      <c r="BG239" s="310"/>
      <c r="BH239" s="310"/>
      <c r="BI239" s="310"/>
      <c r="BJ239" s="314"/>
      <c r="BK239" s="310"/>
      <c r="BL239" s="314"/>
      <c r="BM239" s="310"/>
      <c r="BN239" s="310"/>
      <c r="BO239" s="313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</row>
    <row r="240" spans="1:77" s="9" customFormat="1" ht="30.6" customHeight="1">
      <c r="A240" s="108" t="s">
        <v>159</v>
      </c>
      <c r="B240" s="244" t="s">
        <v>362</v>
      </c>
      <c r="C240" s="109"/>
      <c r="D240" s="243"/>
      <c r="E240" s="243"/>
      <c r="F240" s="8"/>
      <c r="G240" s="8"/>
      <c r="H240" s="47"/>
      <c r="I240" s="48"/>
      <c r="J240" s="49"/>
      <c r="K240" s="50"/>
      <c r="L240" s="50"/>
      <c r="M240" s="48"/>
      <c r="N240" s="48"/>
      <c r="O240" s="50"/>
      <c r="P240" s="50"/>
      <c r="Q240" s="50"/>
      <c r="R240" s="50"/>
      <c r="S240" s="48"/>
      <c r="T240" s="50"/>
      <c r="U240" s="50"/>
      <c r="V240" s="48"/>
      <c r="W240" s="48"/>
      <c r="X240" s="48"/>
      <c r="Y240" s="48"/>
      <c r="Z240" s="48"/>
      <c r="AA240" s="48"/>
      <c r="AB240" s="48"/>
      <c r="AC240" s="48"/>
      <c r="AD240" s="51"/>
      <c r="AE240" s="51"/>
      <c r="AF240" s="51"/>
      <c r="AG240" s="51"/>
      <c r="AH240" s="51"/>
      <c r="AI240" s="10"/>
      <c r="AJ240" s="10"/>
      <c r="AK240" s="10"/>
      <c r="AL240" s="51"/>
      <c r="AM240" s="51"/>
      <c r="AN240" s="51"/>
      <c r="AO240" s="51"/>
      <c r="AP240" s="51"/>
      <c r="AQ240" s="51"/>
      <c r="AR240" s="51"/>
      <c r="AS240" s="10"/>
      <c r="AT240" s="10"/>
      <c r="AU240" s="10"/>
      <c r="AV240" s="10"/>
      <c r="AW240" s="10"/>
      <c r="AX240" s="51"/>
      <c r="AY240" s="51"/>
      <c r="AZ240" s="51"/>
      <c r="BA240" s="52"/>
      <c r="BB240" s="51"/>
      <c r="BC240" s="52"/>
      <c r="BD240" s="51"/>
      <c r="BE240" s="51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</row>
    <row r="241" spans="1:77" s="9" customFormat="1" ht="13.8" customHeight="1">
      <c r="A241" s="405" t="s">
        <v>0</v>
      </c>
      <c r="B241" s="405" t="s">
        <v>26</v>
      </c>
      <c r="C241" s="405" t="s">
        <v>10</v>
      </c>
      <c r="D241" s="405" t="s">
        <v>740</v>
      </c>
      <c r="E241" s="410" t="s">
        <v>107</v>
      </c>
      <c r="F241" s="410"/>
      <c r="H241" s="47"/>
      <c r="I241" s="48"/>
      <c r="J241" s="49"/>
      <c r="K241" s="50"/>
      <c r="L241" s="50"/>
      <c r="M241" s="48"/>
      <c r="N241" s="48"/>
      <c r="O241" s="50"/>
      <c r="P241" s="50"/>
      <c r="Q241" s="50"/>
      <c r="R241" s="50"/>
      <c r="S241" s="48"/>
      <c r="T241" s="50"/>
      <c r="U241" s="50"/>
      <c r="V241" s="48"/>
      <c r="W241" s="48"/>
      <c r="X241" s="48"/>
      <c r="Y241" s="48"/>
      <c r="Z241" s="48"/>
      <c r="AA241" s="48"/>
      <c r="AB241" s="48"/>
      <c r="AC241" s="48"/>
      <c r="AD241" s="51"/>
      <c r="AE241" s="51"/>
      <c r="AF241" s="51"/>
      <c r="AG241" s="51"/>
      <c r="AH241" s="51"/>
      <c r="AI241" s="10"/>
      <c r="AJ241" s="10"/>
      <c r="AK241" s="10"/>
      <c r="AL241" s="51"/>
      <c r="AM241" s="51"/>
      <c r="AN241" s="51"/>
      <c r="AO241" s="51"/>
      <c r="AP241" s="51"/>
      <c r="AQ241" s="51"/>
      <c r="AR241" s="51"/>
      <c r="AS241" s="10"/>
      <c r="AT241" s="10"/>
      <c r="AU241" s="10"/>
      <c r="AV241" s="10"/>
      <c r="AW241" s="10"/>
      <c r="AX241" s="51"/>
      <c r="AY241" s="51"/>
      <c r="AZ241" s="51"/>
      <c r="BA241" s="52"/>
      <c r="BB241" s="51"/>
      <c r="BC241" s="52"/>
      <c r="BD241" s="51"/>
      <c r="BE241" s="51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</row>
    <row r="242" spans="1:77" s="9" customFormat="1" ht="40.200000000000003" customHeight="1">
      <c r="A242" s="406"/>
      <c r="B242" s="406"/>
      <c r="C242" s="406"/>
      <c r="D242" s="406"/>
      <c r="E242" s="410"/>
      <c r="F242" s="410"/>
      <c r="H242" s="47"/>
      <c r="I242" s="48"/>
      <c r="J242" s="49"/>
      <c r="K242" s="50"/>
      <c r="L242" s="50"/>
      <c r="M242" s="48"/>
      <c r="N242" s="48"/>
      <c r="O242" s="50"/>
      <c r="P242" s="50"/>
      <c r="Q242" s="50"/>
      <c r="R242" s="50"/>
      <c r="S242" s="48"/>
      <c r="T242" s="50"/>
      <c r="U242" s="50"/>
      <c r="V242" s="48"/>
      <c r="W242" s="48"/>
      <c r="X242" s="48"/>
      <c r="Y242" s="48"/>
      <c r="Z242" s="48"/>
      <c r="AA242" s="48"/>
      <c r="AB242" s="48"/>
      <c r="AC242" s="48"/>
      <c r="AD242" s="51"/>
      <c r="AE242" s="51"/>
      <c r="AF242" s="51"/>
      <c r="AG242" s="51"/>
      <c r="AH242" s="51"/>
      <c r="AI242" s="10"/>
      <c r="AJ242" s="10"/>
      <c r="AK242" s="10"/>
      <c r="AL242" s="51"/>
      <c r="AM242" s="51"/>
      <c r="AN242" s="51"/>
      <c r="AO242" s="51"/>
      <c r="AP242" s="51"/>
      <c r="AQ242" s="51"/>
      <c r="AR242" s="51"/>
      <c r="AS242" s="10"/>
      <c r="AT242" s="10"/>
      <c r="AU242" s="10"/>
      <c r="AV242" s="10"/>
      <c r="AW242" s="10"/>
      <c r="AX242" s="51"/>
      <c r="AY242" s="51"/>
      <c r="AZ242" s="51"/>
      <c r="BA242" s="52"/>
      <c r="BB242" s="51"/>
      <c r="BC242" s="52"/>
      <c r="BD242" s="51"/>
      <c r="BE242" s="51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</row>
    <row r="243" spans="1:77" s="9" customFormat="1" ht="45" customHeight="1">
      <c r="A243" s="217" t="s">
        <v>643</v>
      </c>
      <c r="B243" s="190" t="s">
        <v>601</v>
      </c>
      <c r="C243" s="124"/>
      <c r="D243" s="53"/>
      <c r="E243" s="365" t="s">
        <v>647</v>
      </c>
      <c r="F243" s="53"/>
      <c r="H243" s="47"/>
      <c r="I243" s="48"/>
      <c r="J243" s="49"/>
      <c r="K243" s="50"/>
      <c r="L243" s="50"/>
      <c r="M243" s="48"/>
      <c r="N243" s="48"/>
      <c r="O243" s="50"/>
      <c r="P243" s="50"/>
      <c r="Q243" s="50"/>
      <c r="R243" s="50"/>
      <c r="S243" s="48"/>
      <c r="T243" s="50"/>
      <c r="U243" s="50"/>
      <c r="V243" s="48"/>
      <c r="W243" s="48"/>
      <c r="X243" s="48"/>
      <c r="Y243" s="48"/>
      <c r="Z243" s="48"/>
      <c r="AA243" s="48"/>
      <c r="AB243" s="48"/>
      <c r="AC243" s="48"/>
      <c r="AD243" s="51"/>
      <c r="AE243" s="51"/>
      <c r="AF243" s="51"/>
      <c r="AG243" s="51"/>
      <c r="AH243" s="51"/>
      <c r="AI243" s="10"/>
      <c r="AJ243" s="10"/>
      <c r="AK243" s="10"/>
      <c r="AL243" s="51"/>
      <c r="AM243" s="51"/>
      <c r="AN243" s="51"/>
      <c r="AO243" s="51"/>
      <c r="AP243" s="51"/>
      <c r="AQ243" s="51"/>
      <c r="AR243" s="51"/>
      <c r="AS243" s="10"/>
      <c r="AT243" s="10"/>
      <c r="AU243" s="10"/>
      <c r="AV243" s="10"/>
      <c r="AW243" s="10"/>
      <c r="AX243" s="51"/>
      <c r="AY243" s="51"/>
      <c r="AZ243" s="51"/>
      <c r="BA243" s="52"/>
      <c r="BB243" s="51"/>
      <c r="BC243" s="52"/>
      <c r="BD243" s="51"/>
      <c r="BE243" s="51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</row>
    <row r="244" spans="1:77" s="9" customFormat="1">
      <c r="A244" s="169"/>
      <c r="B244" s="170"/>
      <c r="C244" s="171"/>
      <c r="D244" s="171"/>
      <c r="E244" s="172"/>
      <c r="F244" s="47"/>
      <c r="G244" s="47"/>
      <c r="H244" s="47"/>
      <c r="I244" s="48"/>
      <c r="J244" s="49"/>
      <c r="K244" s="50"/>
      <c r="L244" s="50"/>
      <c r="M244" s="48"/>
      <c r="N244" s="48"/>
      <c r="O244" s="50"/>
      <c r="P244" s="50"/>
      <c r="Q244" s="50"/>
      <c r="R244" s="50"/>
      <c r="S244" s="48"/>
      <c r="T244" s="50"/>
      <c r="U244" s="50"/>
      <c r="V244" s="48"/>
      <c r="W244" s="48"/>
      <c r="X244" s="48"/>
      <c r="Y244" s="48"/>
      <c r="Z244" s="48"/>
      <c r="AA244" s="48"/>
      <c r="AB244" s="48"/>
      <c r="AC244" s="48"/>
      <c r="AD244" s="51"/>
      <c r="AE244" s="51"/>
      <c r="AF244" s="51"/>
      <c r="AG244" s="51"/>
      <c r="AH244" s="51"/>
      <c r="AI244" s="10"/>
      <c r="AJ244" s="10"/>
      <c r="AK244" s="10"/>
      <c r="AL244" s="51"/>
      <c r="AM244" s="51"/>
      <c r="AN244" s="51"/>
      <c r="AO244" s="51"/>
      <c r="AP244" s="51"/>
      <c r="AQ244" s="51"/>
      <c r="AR244" s="51"/>
      <c r="AS244" s="10"/>
      <c r="AT244" s="10"/>
      <c r="AU244" s="10"/>
      <c r="AV244" s="10"/>
      <c r="AW244" s="10"/>
      <c r="AX244" s="51"/>
      <c r="AY244" s="51"/>
      <c r="AZ244" s="51"/>
      <c r="BA244" s="52"/>
      <c r="BB244" s="51"/>
      <c r="BC244" s="52"/>
      <c r="BD244" s="51"/>
      <c r="BE244" s="51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</row>
    <row r="245" spans="1:77" s="9" customFormat="1">
      <c r="A245" s="45"/>
      <c r="B245" s="10"/>
      <c r="C245" s="46"/>
      <c r="D245" s="46"/>
      <c r="E245" s="47"/>
      <c r="F245" s="47"/>
      <c r="G245" s="47"/>
      <c r="H245" s="47"/>
      <c r="I245" s="48"/>
      <c r="J245" s="49"/>
      <c r="K245" s="50"/>
      <c r="L245" s="50"/>
      <c r="M245" s="48"/>
      <c r="N245" s="48"/>
      <c r="O245" s="50"/>
      <c r="P245" s="50"/>
      <c r="Q245" s="50"/>
      <c r="R245" s="50"/>
      <c r="S245" s="48"/>
      <c r="T245" s="50"/>
      <c r="U245" s="50"/>
      <c r="V245" s="48"/>
      <c r="W245" s="48"/>
      <c r="X245" s="48"/>
      <c r="Y245" s="48"/>
      <c r="Z245" s="48"/>
      <c r="AA245" s="48"/>
      <c r="AB245" s="48"/>
      <c r="AC245" s="48"/>
      <c r="AD245" s="51"/>
      <c r="AE245" s="51"/>
      <c r="AF245" s="51"/>
      <c r="AG245" s="51"/>
      <c r="AH245" s="51"/>
      <c r="AI245" s="10"/>
      <c r="AJ245" s="10"/>
      <c r="AK245" s="10"/>
      <c r="AL245" s="51"/>
      <c r="AM245" s="51"/>
      <c r="AN245" s="51"/>
      <c r="AO245" s="51"/>
      <c r="AP245" s="51"/>
      <c r="AQ245" s="51"/>
      <c r="AR245" s="51"/>
      <c r="AS245" s="10"/>
      <c r="AT245" s="10"/>
      <c r="AU245" s="10"/>
      <c r="AV245" s="10"/>
      <c r="AW245" s="10"/>
      <c r="AX245" s="51"/>
      <c r="AY245" s="51"/>
      <c r="AZ245" s="51"/>
      <c r="BA245" s="52"/>
      <c r="BB245" s="51"/>
      <c r="BC245" s="52"/>
      <c r="BD245" s="51"/>
      <c r="BE245" s="51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</row>
    <row r="246" spans="1:77" s="9" customFormat="1" ht="30" customHeight="1">
      <c r="A246" s="108" t="s">
        <v>92</v>
      </c>
      <c r="B246" s="244" t="s">
        <v>133</v>
      </c>
      <c r="C246" s="46"/>
      <c r="D246" s="46"/>
      <c r="E246" s="47"/>
      <c r="F246" s="47"/>
      <c r="G246" s="47"/>
      <c r="H246" s="47"/>
      <c r="I246" s="48"/>
      <c r="J246" s="49"/>
      <c r="K246" s="50"/>
      <c r="L246" s="50"/>
      <c r="M246" s="48"/>
      <c r="N246" s="48"/>
      <c r="O246" s="50"/>
      <c r="P246" s="50"/>
      <c r="Q246" s="50"/>
      <c r="R246" s="50"/>
      <c r="S246" s="48"/>
      <c r="T246" s="50"/>
      <c r="U246" s="50"/>
      <c r="V246" s="48"/>
      <c r="W246" s="48"/>
      <c r="X246" s="48"/>
      <c r="Y246" s="48"/>
      <c r="Z246" s="48"/>
      <c r="AA246" s="48"/>
      <c r="AB246" s="48"/>
      <c r="AC246" s="48"/>
      <c r="AD246" s="51"/>
      <c r="AE246" s="51"/>
      <c r="AF246" s="51"/>
      <c r="AG246" s="51"/>
      <c r="AH246" s="51"/>
      <c r="AI246" s="10"/>
      <c r="AJ246" s="10"/>
      <c r="AK246" s="10"/>
      <c r="AL246" s="51"/>
      <c r="AM246" s="51"/>
      <c r="AN246" s="51"/>
      <c r="AO246" s="51"/>
      <c r="AP246" s="51"/>
      <c r="AQ246" s="51"/>
      <c r="AR246" s="51"/>
      <c r="AS246" s="10"/>
      <c r="AT246" s="10"/>
      <c r="AU246" s="10"/>
      <c r="AV246" s="10"/>
      <c r="AW246" s="10"/>
      <c r="AX246" s="51"/>
      <c r="AY246" s="51"/>
      <c r="AZ246" s="51"/>
      <c r="BA246" s="52"/>
      <c r="BB246" s="51"/>
      <c r="BC246" s="52"/>
      <c r="BD246" s="51"/>
      <c r="BE246" s="51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</row>
    <row r="247" spans="1:77" s="9" customFormat="1" ht="13.8" customHeight="1">
      <c r="A247" s="405" t="s">
        <v>0</v>
      </c>
      <c r="B247" s="405" t="s">
        <v>26</v>
      </c>
      <c r="C247" s="405" t="s">
        <v>10</v>
      </c>
      <c r="D247" s="405" t="s">
        <v>612</v>
      </c>
      <c r="E247" s="414" t="s">
        <v>80</v>
      </c>
      <c r="F247" s="415"/>
      <c r="G247" s="405" t="s">
        <v>27</v>
      </c>
      <c r="H247" s="405" t="s">
        <v>57</v>
      </c>
      <c r="I247" s="405" t="s">
        <v>28</v>
      </c>
      <c r="J247" s="405" t="s">
        <v>613</v>
      </c>
      <c r="K247" s="410" t="s">
        <v>58</v>
      </c>
      <c r="L247" s="410"/>
      <c r="M247" s="410"/>
      <c r="N247" s="410"/>
      <c r="O247" s="411" t="s">
        <v>29</v>
      </c>
      <c r="P247" s="412"/>
      <c r="Q247" s="412"/>
      <c r="R247" s="413"/>
      <c r="S247" s="405" t="s">
        <v>30</v>
      </c>
      <c r="T247" s="405" t="s">
        <v>31</v>
      </c>
      <c r="U247" s="405" t="s">
        <v>59</v>
      </c>
      <c r="V247" s="405" t="s">
        <v>60</v>
      </c>
      <c r="W247" s="405" t="s">
        <v>32</v>
      </c>
      <c r="X247" s="405" t="s">
        <v>33</v>
      </c>
      <c r="Y247" s="405" t="s">
        <v>61</v>
      </c>
      <c r="Z247" s="405" t="s">
        <v>62</v>
      </c>
      <c r="AA247" s="407" t="s">
        <v>63</v>
      </c>
      <c r="AB247" s="408"/>
      <c r="AC247" s="408"/>
      <c r="AD247" s="408"/>
      <c r="AE247" s="408"/>
      <c r="AF247" s="409"/>
      <c r="AG247" s="407" t="s">
        <v>64</v>
      </c>
      <c r="AH247" s="408"/>
      <c r="AI247" s="408"/>
      <c r="AJ247" s="408"/>
      <c r="AK247" s="409"/>
      <c r="AL247" s="407" t="s">
        <v>3</v>
      </c>
      <c r="AM247" s="408"/>
      <c r="AN247" s="408"/>
      <c r="AO247" s="408"/>
      <c r="AP247" s="408"/>
      <c r="AQ247" s="408"/>
      <c r="AR247" s="408"/>
      <c r="AS247" s="408"/>
      <c r="AT247" s="408"/>
      <c r="AU247" s="408"/>
      <c r="AV247" s="408"/>
      <c r="AW247" s="408"/>
      <c r="AX247" s="408"/>
      <c r="AY247" s="409"/>
      <c r="AZ247" s="407" t="s">
        <v>34</v>
      </c>
      <c r="BA247" s="408"/>
      <c r="BB247" s="408"/>
      <c r="BC247" s="408"/>
      <c r="BD247" s="408"/>
      <c r="BE247" s="408"/>
      <c r="BF247" s="408"/>
      <c r="BG247" s="408"/>
      <c r="BH247" s="408"/>
      <c r="BI247" s="408"/>
      <c r="BJ247" s="408"/>
      <c r="BK247" s="408"/>
      <c r="BL247" s="408"/>
      <c r="BM247" s="408"/>
      <c r="BN247" s="408"/>
      <c r="BO247" s="409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</row>
    <row r="248" spans="1:77" s="9" customFormat="1" ht="65.400000000000006" customHeight="1">
      <c r="A248" s="406"/>
      <c r="B248" s="406"/>
      <c r="C248" s="406"/>
      <c r="D248" s="406"/>
      <c r="E248" s="416"/>
      <c r="F248" s="417"/>
      <c r="G248" s="406"/>
      <c r="H248" s="406"/>
      <c r="I248" s="406"/>
      <c r="J248" s="406"/>
      <c r="K248" s="363" t="s">
        <v>65</v>
      </c>
      <c r="L248" s="363" t="s">
        <v>66</v>
      </c>
      <c r="M248" s="363" t="s">
        <v>67</v>
      </c>
      <c r="N248" s="363" t="s">
        <v>68</v>
      </c>
      <c r="O248" s="363" t="s">
        <v>35</v>
      </c>
      <c r="P248" s="363" t="s">
        <v>36</v>
      </c>
      <c r="Q248" s="363" t="s">
        <v>37</v>
      </c>
      <c r="R248" s="363" t="s">
        <v>38</v>
      </c>
      <c r="S248" s="406"/>
      <c r="T248" s="406"/>
      <c r="U248" s="406"/>
      <c r="V248" s="406"/>
      <c r="W248" s="406"/>
      <c r="X248" s="406"/>
      <c r="Y248" s="406"/>
      <c r="Z248" s="406"/>
      <c r="AA248" s="364" t="s">
        <v>11</v>
      </c>
      <c r="AB248" s="364" t="s">
        <v>94</v>
      </c>
      <c r="AC248" s="364" t="s">
        <v>95</v>
      </c>
      <c r="AD248" s="364" t="s">
        <v>96</v>
      </c>
      <c r="AE248" s="364" t="s">
        <v>39</v>
      </c>
      <c r="AF248" s="364" t="s">
        <v>97</v>
      </c>
      <c r="AG248" s="364" t="s">
        <v>69</v>
      </c>
      <c r="AH248" s="364" t="s">
        <v>98</v>
      </c>
      <c r="AI248" s="364" t="s">
        <v>99</v>
      </c>
      <c r="AJ248" s="364" t="s">
        <v>614</v>
      </c>
      <c r="AK248" s="364" t="s">
        <v>100</v>
      </c>
      <c r="AL248" s="363" t="s">
        <v>40</v>
      </c>
      <c r="AM248" s="363" t="s">
        <v>70</v>
      </c>
      <c r="AN248" s="363" t="s">
        <v>41</v>
      </c>
      <c r="AO248" s="363" t="s">
        <v>71</v>
      </c>
      <c r="AP248" s="363" t="s">
        <v>72</v>
      </c>
      <c r="AQ248" s="363" t="s">
        <v>617</v>
      </c>
      <c r="AR248" s="363" t="s">
        <v>618</v>
      </c>
      <c r="AS248" s="363" t="s">
        <v>619</v>
      </c>
      <c r="AT248" s="363" t="s">
        <v>6</v>
      </c>
      <c r="AU248" s="363" t="s">
        <v>7</v>
      </c>
      <c r="AV248" s="363" t="s">
        <v>8</v>
      </c>
      <c r="AW248" s="363" t="s">
        <v>73</v>
      </c>
      <c r="AX248" s="363" t="s">
        <v>74</v>
      </c>
      <c r="AY248" s="363" t="s">
        <v>101</v>
      </c>
      <c r="AZ248" s="363" t="s">
        <v>9</v>
      </c>
      <c r="BA248" s="363" t="s">
        <v>5</v>
      </c>
      <c r="BB248" s="363" t="s">
        <v>620</v>
      </c>
      <c r="BC248" s="363" t="s">
        <v>621</v>
      </c>
      <c r="BD248" s="363" t="s">
        <v>622</v>
      </c>
      <c r="BE248" s="363" t="s">
        <v>623</v>
      </c>
      <c r="BF248" s="363" t="s">
        <v>624</v>
      </c>
      <c r="BG248" s="363" t="s">
        <v>42</v>
      </c>
      <c r="BH248" s="363" t="s">
        <v>75</v>
      </c>
      <c r="BI248" s="363" t="s">
        <v>43</v>
      </c>
      <c r="BJ248" s="363" t="s">
        <v>625</v>
      </c>
      <c r="BK248" s="363" t="s">
        <v>76</v>
      </c>
      <c r="BL248" s="363" t="s">
        <v>626</v>
      </c>
      <c r="BM248" s="363" t="s">
        <v>77</v>
      </c>
      <c r="BN248" s="363" t="s">
        <v>78</v>
      </c>
      <c r="BO248" s="363" t="s">
        <v>101</v>
      </c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</row>
    <row r="249" spans="1:77" s="9" customFormat="1" ht="22.2" customHeight="1">
      <c r="A249" s="183" t="s">
        <v>615</v>
      </c>
      <c r="B249" s="184" t="s">
        <v>638</v>
      </c>
      <c r="C249" s="183"/>
      <c r="D249" s="175"/>
      <c r="E249" s="174"/>
      <c r="F249" s="174"/>
      <c r="G249" s="372"/>
      <c r="H249" s="372"/>
      <c r="I249" s="373"/>
      <c r="J249" s="374"/>
      <c r="K249" s="375"/>
      <c r="L249" s="375"/>
      <c r="M249" s="373"/>
      <c r="N249" s="373"/>
      <c r="O249" s="375"/>
      <c r="P249" s="375"/>
      <c r="Q249" s="375"/>
      <c r="R249" s="375"/>
      <c r="S249" s="373"/>
      <c r="T249" s="375"/>
      <c r="U249" s="375"/>
      <c r="V249" s="373"/>
      <c r="W249" s="373"/>
      <c r="X249" s="373"/>
      <c r="Y249" s="373"/>
      <c r="Z249" s="373"/>
      <c r="AA249" s="373"/>
      <c r="AB249" s="373"/>
      <c r="AC249" s="373"/>
      <c r="AD249" s="376"/>
      <c r="AE249" s="376"/>
      <c r="AF249" s="376"/>
      <c r="AG249" s="376"/>
      <c r="AH249" s="376"/>
      <c r="AI249" s="377"/>
      <c r="AJ249" s="377"/>
      <c r="AK249" s="377"/>
      <c r="AL249" s="376"/>
      <c r="AM249" s="376"/>
      <c r="AN249" s="376"/>
      <c r="AO249" s="376"/>
      <c r="AP249" s="376"/>
      <c r="AQ249" s="376"/>
      <c r="AR249" s="376"/>
      <c r="AS249" s="377"/>
      <c r="AT249" s="377"/>
      <c r="AU249" s="377"/>
      <c r="AV249" s="377"/>
      <c r="AW249" s="377"/>
      <c r="AX249" s="376"/>
      <c r="AY249" s="376"/>
      <c r="AZ249" s="376"/>
      <c r="BA249" s="378"/>
      <c r="BB249" s="376"/>
      <c r="BC249" s="378"/>
      <c r="BD249" s="376"/>
      <c r="BE249" s="376"/>
      <c r="BF249" s="379"/>
      <c r="BG249" s="379"/>
      <c r="BH249" s="379"/>
      <c r="BI249" s="379"/>
      <c r="BJ249" s="379"/>
      <c r="BK249" s="379"/>
      <c r="BL249" s="379"/>
      <c r="BM249" s="379"/>
      <c r="BN249" s="379"/>
      <c r="BO249" s="379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</row>
    <row r="250" spans="1:77" s="9" customFormat="1" ht="39" customHeight="1">
      <c r="A250" s="175">
        <v>1</v>
      </c>
      <c r="B250" s="380" t="s">
        <v>730</v>
      </c>
      <c r="C250" s="216" t="s">
        <v>744</v>
      </c>
      <c r="D250" s="179" t="s">
        <v>729</v>
      </c>
      <c r="E250" s="493">
        <v>6166896.3099999996</v>
      </c>
      <c r="F250" s="385" t="s">
        <v>641</v>
      </c>
      <c r="G250" s="494">
        <v>829.47</v>
      </c>
      <c r="H250" s="494"/>
      <c r="I250" s="127">
        <v>2021</v>
      </c>
      <c r="J250" s="389"/>
      <c r="K250" s="495" t="s">
        <v>109</v>
      </c>
      <c r="L250" s="388"/>
      <c r="M250" s="125" t="s">
        <v>55</v>
      </c>
      <c r="N250" s="125"/>
      <c r="O250" s="388" t="s">
        <v>409</v>
      </c>
      <c r="P250" s="388" t="s">
        <v>731</v>
      </c>
      <c r="Q250" s="388" t="s">
        <v>732</v>
      </c>
      <c r="R250" s="388" t="s">
        <v>733</v>
      </c>
      <c r="S250" s="125"/>
      <c r="T250" s="388" t="s">
        <v>734</v>
      </c>
      <c r="U250" s="388"/>
      <c r="V250" s="125"/>
      <c r="W250" s="125"/>
      <c r="X250" s="125"/>
      <c r="Y250" s="125"/>
      <c r="Z250" s="125"/>
      <c r="AA250" s="125"/>
      <c r="AB250" s="125"/>
      <c r="AC250" s="125"/>
      <c r="AD250" s="389"/>
      <c r="AE250" s="389"/>
      <c r="AF250" s="389"/>
      <c r="AG250" s="389"/>
      <c r="AH250" s="389"/>
      <c r="AI250" s="216"/>
      <c r="AJ250" s="216"/>
      <c r="AK250" s="216"/>
      <c r="AL250" s="389"/>
      <c r="AM250" s="389"/>
      <c r="AN250" s="389"/>
      <c r="AO250" s="389"/>
      <c r="AP250" s="389"/>
      <c r="AQ250" s="389"/>
      <c r="AR250" s="389"/>
      <c r="AS250" s="216"/>
      <c r="AT250" s="216"/>
      <c r="AU250" s="216"/>
      <c r="AV250" s="216" t="s">
        <v>336</v>
      </c>
      <c r="AW250" s="216"/>
      <c r="AX250" s="389"/>
      <c r="AY250" s="389"/>
      <c r="AZ250" s="389"/>
      <c r="BA250" s="127"/>
      <c r="BB250" s="389"/>
      <c r="BC250" s="127"/>
      <c r="BD250" s="389"/>
      <c r="BE250" s="389" t="s">
        <v>55</v>
      </c>
      <c r="BF250" s="390"/>
      <c r="BG250" s="390"/>
      <c r="BH250" s="390"/>
      <c r="BI250" s="390"/>
      <c r="BJ250" s="390"/>
      <c r="BK250" s="390"/>
      <c r="BL250" s="390"/>
      <c r="BM250" s="390"/>
      <c r="BN250" s="390"/>
      <c r="BO250" s="379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</row>
    <row r="251" spans="1:77" s="9" customFormat="1" ht="35.4" customHeight="1">
      <c r="A251" s="217" t="s">
        <v>646</v>
      </c>
      <c r="B251" s="190" t="s">
        <v>601</v>
      </c>
      <c r="C251" s="216" t="s">
        <v>653</v>
      </c>
      <c r="D251" s="124"/>
      <c r="E251" s="371">
        <v>42357</v>
      </c>
      <c r="F251" s="130" t="s">
        <v>641</v>
      </c>
      <c r="G251" s="47"/>
      <c r="H251" s="47"/>
      <c r="I251" s="48"/>
      <c r="J251" s="49"/>
      <c r="K251" s="50"/>
      <c r="L251" s="50"/>
      <c r="M251" s="48"/>
      <c r="N251" s="48"/>
      <c r="O251" s="50"/>
      <c r="P251" s="50"/>
      <c r="Q251" s="50"/>
      <c r="R251" s="50"/>
      <c r="S251" s="48"/>
      <c r="T251" s="50"/>
      <c r="U251" s="50"/>
      <c r="V251" s="48"/>
      <c r="W251" s="48"/>
      <c r="X251" s="48"/>
      <c r="Y251" s="48"/>
      <c r="Z251" s="48"/>
      <c r="AA251" s="48"/>
      <c r="AB251" s="48"/>
      <c r="AC251" s="48"/>
      <c r="AD251" s="51"/>
      <c r="AE251" s="51"/>
      <c r="AF251" s="51"/>
      <c r="AG251" s="51"/>
      <c r="AH251" s="51"/>
      <c r="AI251" s="10"/>
      <c r="AJ251" s="10"/>
      <c r="AK251" s="10"/>
      <c r="AL251" s="51"/>
      <c r="AM251" s="51"/>
      <c r="AN251" s="51"/>
      <c r="AO251" s="51"/>
      <c r="AP251" s="51"/>
      <c r="AQ251" s="51"/>
      <c r="AR251" s="51"/>
      <c r="AS251" s="10"/>
      <c r="AT251" s="10"/>
      <c r="AU251" s="10"/>
      <c r="AV251" s="10"/>
      <c r="AW251" s="10"/>
      <c r="AX251" s="51"/>
      <c r="AY251" s="51"/>
      <c r="AZ251" s="51"/>
      <c r="BA251" s="52"/>
      <c r="BB251" s="51"/>
      <c r="BC251" s="52"/>
      <c r="BD251" s="51"/>
      <c r="BE251" s="51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  <c r="BX251" s="35"/>
      <c r="BY251" s="35"/>
    </row>
    <row r="252" spans="1:77" s="9" customFormat="1">
      <c r="A252" s="45"/>
      <c r="B252" s="10"/>
      <c r="C252" s="46"/>
      <c r="D252" s="46"/>
      <c r="E252" s="47"/>
      <c r="F252" s="47"/>
      <c r="G252" s="47"/>
      <c r="H252" s="47"/>
      <c r="I252" s="48"/>
      <c r="J252" s="49"/>
      <c r="K252" s="50"/>
      <c r="L252" s="50"/>
      <c r="M252" s="48"/>
      <c r="N252" s="48"/>
      <c r="O252" s="50"/>
      <c r="P252" s="50"/>
      <c r="Q252" s="50"/>
      <c r="R252" s="50"/>
      <c r="S252" s="48"/>
      <c r="T252" s="50"/>
      <c r="U252" s="50"/>
      <c r="V252" s="48"/>
      <c r="W252" s="48"/>
      <c r="X252" s="48"/>
      <c r="Y252" s="48"/>
      <c r="Z252" s="48"/>
      <c r="AA252" s="48"/>
      <c r="AB252" s="48"/>
      <c r="AC252" s="48"/>
      <c r="AD252" s="51"/>
      <c r="AE252" s="51"/>
      <c r="AF252" s="51"/>
      <c r="AG252" s="51"/>
      <c r="AH252" s="51"/>
      <c r="AI252" s="10"/>
      <c r="AJ252" s="10"/>
      <c r="AK252" s="10"/>
      <c r="AL252" s="51"/>
      <c r="AM252" s="51"/>
      <c r="AN252" s="51"/>
      <c r="AO252" s="51"/>
      <c r="AP252" s="51"/>
      <c r="AQ252" s="51"/>
      <c r="AR252" s="51"/>
      <c r="AS252" s="10"/>
      <c r="AT252" s="10"/>
      <c r="AU252" s="10"/>
      <c r="AV252" s="10"/>
      <c r="AW252" s="10"/>
      <c r="AX252" s="51"/>
      <c r="AY252" s="51"/>
      <c r="AZ252" s="51"/>
      <c r="BA252" s="52"/>
      <c r="BB252" s="51"/>
      <c r="BC252" s="52"/>
      <c r="BD252" s="51"/>
      <c r="BE252" s="51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</row>
    <row r="253" spans="1:77" ht="13.8" customHeight="1">
      <c r="A253" s="26"/>
      <c r="B253" s="8"/>
      <c r="C253" s="32"/>
      <c r="D253" s="31"/>
      <c r="E253" s="21"/>
      <c r="F253" s="21"/>
      <c r="G253" s="21"/>
      <c r="H253" s="21"/>
      <c r="I253" s="19"/>
      <c r="J253" s="19"/>
      <c r="K253" s="19"/>
      <c r="L253" s="19"/>
      <c r="M253" s="18"/>
      <c r="N253" s="19"/>
      <c r="O253" s="18"/>
      <c r="P253" s="18"/>
      <c r="Q253" s="18"/>
      <c r="R253" s="18"/>
      <c r="S253" s="18"/>
      <c r="T253" s="18"/>
      <c r="U253" s="18"/>
      <c r="V253" s="18"/>
      <c r="W253" s="19"/>
      <c r="X253" s="19"/>
      <c r="Y253" s="18"/>
      <c r="Z253" s="18"/>
      <c r="AA253" s="18"/>
      <c r="AB253" s="19"/>
      <c r="AC253" s="20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</row>
    <row r="254" spans="1:77">
      <c r="A254" s="101"/>
      <c r="B254" s="9"/>
      <c r="C254" s="9"/>
      <c r="F254" s="42"/>
    </row>
    <row r="255" spans="1:77" ht="31.8" customHeight="1">
      <c r="A255" s="356"/>
      <c r="B255" s="391"/>
      <c r="C255" s="392"/>
      <c r="F255" s="56"/>
    </row>
    <row r="256" spans="1:77" ht="24" customHeight="1">
      <c r="A256" s="356"/>
      <c r="B256" s="393"/>
      <c r="C256" s="394"/>
      <c r="D256" s="321"/>
      <c r="F256" s="42"/>
    </row>
    <row r="257" spans="1:6" ht="24" customHeight="1">
      <c r="A257" s="356"/>
      <c r="B257" s="393"/>
      <c r="C257" s="394"/>
      <c r="D257" s="322"/>
      <c r="E257" s="323"/>
      <c r="F257" s="42"/>
    </row>
    <row r="258" spans="1:6" ht="25.2" customHeight="1">
      <c r="A258" s="356"/>
      <c r="B258" s="393"/>
      <c r="C258" s="394"/>
      <c r="D258" s="322"/>
      <c r="F258" s="42"/>
    </row>
    <row r="259" spans="1:6" ht="26.4" customHeight="1">
      <c r="A259" s="356"/>
      <c r="B259" s="9"/>
      <c r="C259" s="9"/>
      <c r="F259" s="42"/>
    </row>
    <row r="260" spans="1:6" ht="14.4">
      <c r="A260" s="356"/>
      <c r="F260" s="42"/>
    </row>
    <row r="261" spans="1:6" ht="27.75" customHeight="1">
      <c r="A261" s="356"/>
      <c r="B261" s="9"/>
      <c r="C261" s="9"/>
      <c r="F261" s="42"/>
    </row>
    <row r="262" spans="1:6" ht="30" customHeight="1">
      <c r="A262" s="356"/>
      <c r="B262" s="357"/>
      <c r="C262" s="358"/>
      <c r="F262" s="42"/>
    </row>
    <row r="263" spans="1:6" ht="29.25" customHeight="1">
      <c r="A263" s="356"/>
      <c r="B263" s="357"/>
      <c r="C263" s="358"/>
      <c r="F263" s="42"/>
    </row>
    <row r="264" spans="1:6">
      <c r="A264" s="39"/>
      <c r="F264" s="42"/>
    </row>
    <row r="265" spans="1:6">
      <c r="F265" s="42"/>
    </row>
    <row r="266" spans="1:6">
      <c r="B266" s="9"/>
      <c r="C266" s="9"/>
      <c r="D266" s="9"/>
      <c r="F266" s="42"/>
    </row>
    <row r="267" spans="1:6">
      <c r="B267" s="28"/>
      <c r="C267" s="9"/>
      <c r="D267" s="9"/>
      <c r="F267" s="42"/>
    </row>
    <row r="268" spans="1:6">
      <c r="B268" s="29"/>
      <c r="C268" s="29"/>
      <c r="D268" s="29"/>
      <c r="F268" s="42"/>
    </row>
    <row r="269" spans="1:6">
      <c r="B269" s="29"/>
      <c r="C269" s="27"/>
      <c r="D269" s="27"/>
      <c r="F269" s="42"/>
    </row>
    <row r="270" spans="1:6">
      <c r="B270" s="30"/>
      <c r="C270" s="27"/>
      <c r="D270" s="27"/>
      <c r="F270" s="42"/>
    </row>
    <row r="271" spans="1:6">
      <c r="B271" s="30"/>
      <c r="C271" s="27"/>
      <c r="D271" s="27"/>
      <c r="F271" s="42"/>
    </row>
    <row r="272" spans="1:6">
      <c r="B272" s="30"/>
      <c r="C272" s="27"/>
      <c r="D272" s="27"/>
      <c r="F272" s="42"/>
    </row>
    <row r="273" spans="2:6">
      <c r="B273" s="30"/>
      <c r="C273" s="27"/>
      <c r="D273" s="27"/>
      <c r="F273" s="42"/>
    </row>
    <row r="274" spans="2:6">
      <c r="B274" s="30"/>
      <c r="C274" s="27"/>
      <c r="D274" s="27"/>
      <c r="F274" s="42"/>
    </row>
    <row r="275" spans="2:6">
      <c r="B275" s="30"/>
      <c r="C275" s="27"/>
      <c r="D275" s="27"/>
      <c r="F275" s="42"/>
    </row>
    <row r="276" spans="2:6">
      <c r="B276" s="30"/>
      <c r="C276" s="27"/>
      <c r="D276" s="27"/>
      <c r="F276" s="42"/>
    </row>
    <row r="277" spans="2:6">
      <c r="B277" s="30"/>
      <c r="C277" s="27"/>
      <c r="D277" s="27"/>
      <c r="F277" s="42"/>
    </row>
    <row r="278" spans="2:6">
      <c r="B278" s="29"/>
      <c r="C278" s="27"/>
      <c r="D278" s="27"/>
      <c r="F278" s="42"/>
    </row>
    <row r="279" spans="2:6">
      <c r="B279" s="29"/>
      <c r="C279" s="27"/>
      <c r="D279" s="27"/>
      <c r="F279" s="42"/>
    </row>
    <row r="280" spans="2:6">
      <c r="B280" s="9"/>
      <c r="C280" s="9"/>
      <c r="D280" s="9"/>
      <c r="F280" s="42"/>
    </row>
    <row r="281" spans="2:6">
      <c r="F281" s="42"/>
    </row>
    <row r="282" spans="2:6">
      <c r="F282" s="42"/>
    </row>
    <row r="283" spans="2:6">
      <c r="F283" s="42"/>
    </row>
    <row r="284" spans="2:6">
      <c r="F284" s="42"/>
    </row>
    <row r="285" spans="2:6">
      <c r="F285" s="42"/>
    </row>
    <row r="286" spans="2:6">
      <c r="F286" s="42"/>
    </row>
    <row r="287" spans="2:6">
      <c r="F287" s="42"/>
    </row>
    <row r="288" spans="2:6">
      <c r="F288" s="42"/>
    </row>
    <row r="289" spans="6:6">
      <c r="F289" s="42"/>
    </row>
    <row r="290" spans="6:6">
      <c r="F290" s="42"/>
    </row>
    <row r="291" spans="6:6">
      <c r="F291" s="42"/>
    </row>
    <row r="292" spans="6:6">
      <c r="F292" s="42"/>
    </row>
    <row r="293" spans="6:6">
      <c r="F293" s="42"/>
    </row>
    <row r="294" spans="6:6">
      <c r="F294" s="42"/>
    </row>
    <row r="295" spans="6:6">
      <c r="F295" s="42"/>
    </row>
    <row r="296" spans="6:6">
      <c r="F296" s="42"/>
    </row>
    <row r="297" spans="6:6">
      <c r="F297" s="42"/>
    </row>
    <row r="298" spans="6:6">
      <c r="F298" s="42"/>
    </row>
    <row r="299" spans="6:6">
      <c r="F299" s="42"/>
    </row>
    <row r="300" spans="6:6">
      <c r="F300" s="42"/>
    </row>
    <row r="301" spans="6:6">
      <c r="F301" s="42"/>
    </row>
    <row r="302" spans="6:6">
      <c r="F302" s="42"/>
    </row>
    <row r="303" spans="6:6">
      <c r="F303" s="42"/>
    </row>
    <row r="304" spans="6:6">
      <c r="F304" s="42"/>
    </row>
    <row r="305" spans="6:6">
      <c r="F305" s="42"/>
    </row>
    <row r="306" spans="6:6">
      <c r="F306" s="42"/>
    </row>
    <row r="307" spans="6:6">
      <c r="F307" s="42"/>
    </row>
    <row r="308" spans="6:6">
      <c r="F308" s="42"/>
    </row>
    <row r="309" spans="6:6">
      <c r="F309" s="42"/>
    </row>
    <row r="310" spans="6:6">
      <c r="F310" s="42"/>
    </row>
    <row r="311" spans="6:6">
      <c r="F311" s="42"/>
    </row>
    <row r="312" spans="6:6">
      <c r="F312" s="42"/>
    </row>
    <row r="313" spans="6:6">
      <c r="F313" s="42"/>
    </row>
    <row r="314" spans="6:6">
      <c r="F314" s="42"/>
    </row>
    <row r="315" spans="6:6">
      <c r="F315" s="42"/>
    </row>
    <row r="316" spans="6:6">
      <c r="F316" s="42"/>
    </row>
    <row r="317" spans="6:6">
      <c r="F317" s="42"/>
    </row>
    <row r="318" spans="6:6">
      <c r="F318" s="42"/>
    </row>
    <row r="319" spans="6:6">
      <c r="F319" s="42"/>
    </row>
    <row r="320" spans="6:6">
      <c r="F320" s="42"/>
    </row>
    <row r="321" spans="6:6">
      <c r="F321" s="42"/>
    </row>
    <row r="322" spans="6:6">
      <c r="F322" s="42"/>
    </row>
    <row r="323" spans="6:6">
      <c r="F323" s="42"/>
    </row>
    <row r="324" spans="6:6">
      <c r="F324" s="42"/>
    </row>
    <row r="325" spans="6:6">
      <c r="F325" s="42"/>
    </row>
    <row r="326" spans="6:6">
      <c r="F326" s="42"/>
    </row>
    <row r="327" spans="6:6">
      <c r="F327" s="42"/>
    </row>
    <row r="328" spans="6:6">
      <c r="F328" s="42"/>
    </row>
    <row r="329" spans="6:6">
      <c r="F329" s="42"/>
    </row>
  </sheetData>
  <mergeCells count="214">
    <mergeCell ref="AA178:AF178"/>
    <mergeCell ref="AG178:AK178"/>
    <mergeCell ref="AL178:AY178"/>
    <mergeCell ref="AZ178:BO178"/>
    <mergeCell ref="K178:N178"/>
    <mergeCell ref="O178:R178"/>
    <mergeCell ref="S178:S179"/>
    <mergeCell ref="T178:T179"/>
    <mergeCell ref="U178:U179"/>
    <mergeCell ref="V178:V179"/>
    <mergeCell ref="W178:W179"/>
    <mergeCell ref="X178:X179"/>
    <mergeCell ref="Y178:Y179"/>
    <mergeCell ref="J178:J179"/>
    <mergeCell ref="B199:B200"/>
    <mergeCell ref="C199:C200"/>
    <mergeCell ref="D199:D200"/>
    <mergeCell ref="E199:F200"/>
    <mergeCell ref="C221:C222"/>
    <mergeCell ref="D221:D222"/>
    <mergeCell ref="E221:F222"/>
    <mergeCell ref="Z178:Z179"/>
    <mergeCell ref="O199:R199"/>
    <mergeCell ref="S199:S200"/>
    <mergeCell ref="T199:T200"/>
    <mergeCell ref="U199:U200"/>
    <mergeCell ref="V199:V200"/>
    <mergeCell ref="W199:W200"/>
    <mergeCell ref="X199:X200"/>
    <mergeCell ref="O208:R208"/>
    <mergeCell ref="S208:S209"/>
    <mergeCell ref="T208:T209"/>
    <mergeCell ref="U208:U209"/>
    <mergeCell ref="O221:R221"/>
    <mergeCell ref="S221:S222"/>
    <mergeCell ref="T221:T222"/>
    <mergeCell ref="D208:D209"/>
    <mergeCell ref="AZ13:BO13"/>
    <mergeCell ref="K13:N13"/>
    <mergeCell ref="O13:R13"/>
    <mergeCell ref="S13:S14"/>
    <mergeCell ref="T13:T14"/>
    <mergeCell ref="U13:U14"/>
    <mergeCell ref="V13:V14"/>
    <mergeCell ref="W13:W14"/>
    <mergeCell ref="X13:X14"/>
    <mergeCell ref="Y13:Y14"/>
    <mergeCell ref="Z13:Z14"/>
    <mergeCell ref="AA13:AF13"/>
    <mergeCell ref="AG13:AK13"/>
    <mergeCell ref="AL13:AY13"/>
    <mergeCell ref="A13:A14"/>
    <mergeCell ref="B13:B14"/>
    <mergeCell ref="C13:C14"/>
    <mergeCell ref="D13:D14"/>
    <mergeCell ref="E13:F14"/>
    <mergeCell ref="G13:G14"/>
    <mergeCell ref="H13:H14"/>
    <mergeCell ref="I13:I14"/>
    <mergeCell ref="J13:J14"/>
    <mergeCell ref="AZ164:BO164"/>
    <mergeCell ref="W164:W165"/>
    <mergeCell ref="X164:X165"/>
    <mergeCell ref="Y164:Y165"/>
    <mergeCell ref="Z164:Z165"/>
    <mergeCell ref="AA164:AF164"/>
    <mergeCell ref="O164:R164"/>
    <mergeCell ref="S164:S165"/>
    <mergeCell ref="T164:T165"/>
    <mergeCell ref="U164:U165"/>
    <mergeCell ref="V164:V165"/>
    <mergeCell ref="AG164:AK164"/>
    <mergeCell ref="AL164:AY164"/>
    <mergeCell ref="A164:A165"/>
    <mergeCell ref="B164:B165"/>
    <mergeCell ref="C164:C165"/>
    <mergeCell ref="D164:D165"/>
    <mergeCell ref="E164:F165"/>
    <mergeCell ref="K208:N208"/>
    <mergeCell ref="G199:G200"/>
    <mergeCell ref="H199:H200"/>
    <mergeCell ref="I199:I200"/>
    <mergeCell ref="J199:J200"/>
    <mergeCell ref="K199:N199"/>
    <mergeCell ref="G164:G165"/>
    <mergeCell ref="H164:H165"/>
    <mergeCell ref="I164:I165"/>
    <mergeCell ref="J164:J165"/>
    <mergeCell ref="K164:N164"/>
    <mergeCell ref="A178:A179"/>
    <mergeCell ref="B178:B179"/>
    <mergeCell ref="C178:C179"/>
    <mergeCell ref="D178:D179"/>
    <mergeCell ref="E178:F179"/>
    <mergeCell ref="G178:G179"/>
    <mergeCell ref="H178:H179"/>
    <mergeCell ref="I178:I179"/>
    <mergeCell ref="AG208:AK208"/>
    <mergeCell ref="A189:A190"/>
    <mergeCell ref="B189:B190"/>
    <mergeCell ref="C189:C190"/>
    <mergeCell ref="D189:D190"/>
    <mergeCell ref="E189:F190"/>
    <mergeCell ref="G189:G190"/>
    <mergeCell ref="H189:H190"/>
    <mergeCell ref="I189:I190"/>
    <mergeCell ref="J189:J190"/>
    <mergeCell ref="K189:N189"/>
    <mergeCell ref="O189:R189"/>
    <mergeCell ref="S189:S190"/>
    <mergeCell ref="T189:T190"/>
    <mergeCell ref="U189:U190"/>
    <mergeCell ref="V189:V190"/>
    <mergeCell ref="W189:W190"/>
    <mergeCell ref="X189:X190"/>
    <mergeCell ref="A199:A200"/>
    <mergeCell ref="Y189:Y190"/>
    <mergeCell ref="AA208:AF208"/>
    <mergeCell ref="A208:A209"/>
    <mergeCell ref="B208:B209"/>
    <mergeCell ref="C208:C209"/>
    <mergeCell ref="K221:N221"/>
    <mergeCell ref="A221:A222"/>
    <mergeCell ref="B221:B222"/>
    <mergeCell ref="V208:V209"/>
    <mergeCell ref="W208:W209"/>
    <mergeCell ref="X208:X209"/>
    <mergeCell ref="Y208:Y209"/>
    <mergeCell ref="AG233:AK233"/>
    <mergeCell ref="AL233:AY233"/>
    <mergeCell ref="G233:G234"/>
    <mergeCell ref="E233:F234"/>
    <mergeCell ref="A233:A234"/>
    <mergeCell ref="B233:B234"/>
    <mergeCell ref="C233:C234"/>
    <mergeCell ref="D233:D234"/>
    <mergeCell ref="E208:F209"/>
    <mergeCell ref="G208:G209"/>
    <mergeCell ref="H208:H209"/>
    <mergeCell ref="I208:I209"/>
    <mergeCell ref="J208:J209"/>
    <mergeCell ref="G221:G222"/>
    <mergeCell ref="H221:H222"/>
    <mergeCell ref="I221:I222"/>
    <mergeCell ref="J221:J222"/>
    <mergeCell ref="Y233:Y234"/>
    <mergeCell ref="Z233:Z234"/>
    <mergeCell ref="AA233:AF233"/>
    <mergeCell ref="U221:U222"/>
    <mergeCell ref="V221:V222"/>
    <mergeCell ref="AL221:AY221"/>
    <mergeCell ref="AZ221:BO221"/>
    <mergeCell ref="AG221:AK221"/>
    <mergeCell ref="X221:X222"/>
    <mergeCell ref="H233:H234"/>
    <mergeCell ref="I233:I234"/>
    <mergeCell ref="J233:J234"/>
    <mergeCell ref="S233:S234"/>
    <mergeCell ref="T233:T234"/>
    <mergeCell ref="U233:U234"/>
    <mergeCell ref="V233:V234"/>
    <mergeCell ref="W233:W234"/>
    <mergeCell ref="X233:X234"/>
    <mergeCell ref="A241:A242"/>
    <mergeCell ref="B241:B242"/>
    <mergeCell ref="C241:C242"/>
    <mergeCell ref="D241:D242"/>
    <mergeCell ref="B237:D237"/>
    <mergeCell ref="A247:A248"/>
    <mergeCell ref="B247:B248"/>
    <mergeCell ref="C247:C248"/>
    <mergeCell ref="D247:D248"/>
    <mergeCell ref="E247:F248"/>
    <mergeCell ref="E241:F242"/>
    <mergeCell ref="B238:C238"/>
    <mergeCell ref="AZ189:BO189"/>
    <mergeCell ref="AZ199:BO199"/>
    <mergeCell ref="Y221:Y222"/>
    <mergeCell ref="Z221:Z222"/>
    <mergeCell ref="AA221:AF221"/>
    <mergeCell ref="AL208:AY208"/>
    <mergeCell ref="AZ208:BO208"/>
    <mergeCell ref="Z208:Z209"/>
    <mergeCell ref="Z199:Z200"/>
    <mergeCell ref="AA199:AF199"/>
    <mergeCell ref="AG199:AK199"/>
    <mergeCell ref="AL199:AY199"/>
    <mergeCell ref="Z189:Z190"/>
    <mergeCell ref="AA189:AF189"/>
    <mergeCell ref="AG189:AK189"/>
    <mergeCell ref="AL189:AY189"/>
    <mergeCell ref="Y199:Y200"/>
    <mergeCell ref="AZ233:BO233"/>
    <mergeCell ref="W221:W222"/>
    <mergeCell ref="K233:N233"/>
    <mergeCell ref="O233:R233"/>
    <mergeCell ref="G247:G248"/>
    <mergeCell ref="H247:H248"/>
    <mergeCell ref="I247:I248"/>
    <mergeCell ref="J247:J248"/>
    <mergeCell ref="K247:N247"/>
    <mergeCell ref="O247:R247"/>
    <mergeCell ref="S247:S248"/>
    <mergeCell ref="T247:T248"/>
    <mergeCell ref="U247:U248"/>
    <mergeCell ref="V247:V248"/>
    <mergeCell ref="W247:W248"/>
    <mergeCell ref="X247:X248"/>
    <mergeCell ref="Y247:Y248"/>
    <mergeCell ref="Z247:Z248"/>
    <mergeCell ref="AA247:AF247"/>
    <mergeCell ref="AG247:AK247"/>
    <mergeCell ref="AL247:AY247"/>
    <mergeCell ref="AZ247:BO247"/>
  </mergeCells>
  <phoneticPr fontId="26" type="noConversion"/>
  <dataValidations count="7">
    <dataValidation type="list" allowBlank="1" showInputMessage="1" showErrorMessage="1" sqref="H253 G169 J211:J214 J224 J196 J202:J204 J181:J182 J192:J193 J167:J168 J16:J47 J249:J252 J236:J246" xr:uid="{00000000-0002-0000-0200-000000000000}">
      <formula1>"dobry, dostateczny, zły"</formula1>
    </dataValidation>
    <dataValidation type="list" allowBlank="1" showInputMessage="1" showErrorMessage="1" sqref="AG167:AG168 AG211:AG214 V211:Z214 AG224 V224:Z224 AG192:AG193 V196:Z196 AD169 AG202:AG204 V202:Z204 AG196 AG181:AG182 V181:Z182 V192:Z193 V167:Z168 S169:W169 AG16:AG47 V16:W46 Y16:Z46 V47:Z47 V249:Z252 AG236:AG239 AC249:AC252 AC240:AC246 V236:Z246" xr:uid="{00000000-0002-0000-0200-000001000000}">
      <formula1>"TAK - A i B, TAK - tylko A, TAK - tylko B, NIE"</formula1>
    </dataValidation>
    <dataValidation type="list" allowBlank="1" showInputMessage="1" showErrorMessage="1" sqref="BC169:BE169 BF211:BH214 BF224:BH224 BG196:BI196 BF202:BI204 BF181:BH182 BF192:BI193 BF167:BH168 BF47:BH47 BG16:BI46 BG236:BI239 AX249:AZ252 AX240:AZ246" xr:uid="{00000000-0002-0000-0200-000002000000}">
      <formula1>"TAK - uruchamiana automatycznie, TAK - uruchamiana ręcznie, NIE"</formula1>
    </dataValidation>
    <dataValidation type="list" allowBlank="1" showInputMessage="1" showErrorMessage="1" sqref="AS169 AV211:AV214 AV224 AV196 AV202:AV204 AV181:AV182 AV192:AV193 AV167:AV168 AV16:AV47 AV236:AV239 AN249:AN252 AN240:AN246" xr:uid="{00000000-0002-0000-0200-000003000000}">
      <formula1>"TAK - wewnętrzny, TAK - zewnętrzny, TAK - wewnętrzny i zewnętrzny, NIE"</formula1>
    </dataValidation>
    <dataValidation type="list" allowBlank="1" showInputMessage="1" showErrorMessage="1" sqref="AQ169:AR169 BL211:BM214 AE211:AE214 V211:AA214 S211:S214 AG211:AG214 AT211:AU214 AL211:AP214 AW211:AX214 BJ211:BJ214 AZ211:BA214 M211:N214 BL224:BM224 AE224 V224:AA224 S224 AG224 AT224:AU224 AL224:AP224 AW224:AX224 BJ224 AZ224:BA224 M224:N224 V192:AA193 S192:S193 AG192:AG193 AT192:AU193 AL192:AP193 AW192:AX193 AZ192:BA193 M192:N193 BM196:BN196 AG167:AG168 AD169 S167:S168 P169 V167:AA168 S169:X169 AE167:AE168 AB169 BL167:BM168 BI169:BJ169 BM202:BN204 AE202:AE204 V202:AA204 S202:S204 AG202:AG204 AT202:AU204 AL202:AP204 AW202:AX204 BK202:BK204 AZ202:BA204 M202:N204 M196:N196 AZ196:BA196 BL181:BM182 BJ181:BJ182 BM192:BN193 BK192:BK193 AW196:AX196 M181:N182 AL196:AP196 AZ181:BA182 AT196:AU196 AW181:AX182 AG196 AL181:AP182 S196 AT181:AU182 V196:AA196 AG181:AG182 AE196 S181:S182 BK196 V181:AA182 AE181:AE182 AE192:AE193 M167:N168 J169:K169 AZ167:BA168 BJ167:BJ168 BG169 AW167:AX169 AL167:AP168 AI169:AM169 AT167:AU169 AT16:AU47 AE16:AE47 M16:N47 AG16:AG47 AL16:AP47 AW16:AX47 BJ47 AZ16:BA47 S47 V16:W46 Y16:Z46 V47:AA47 BL47:BM47 BM16:BN46 BK16:BK46 AO249:AR252 BB249:BB252 AL249:AM252 BD249:BE252 S249:S252 M249:N252 BM236:BN239 AZ236:BA239 BK236:BK239 AW236:AX239 AL236:AP239 AT236:AU239 AG236:AG239 V236:AA239 AE236:AE239 V249:AH252 V240:AH246 AO240:AR246 BB240:BB246 AL240:AM246 BD240:BE246 S236:S246 M236:N246" xr:uid="{00000000-0002-0000-0200-000004000000}">
      <formula1>"TAK, NIE"</formula1>
    </dataValidation>
    <dataValidation type="list" allowBlank="1" showInputMessage="1" showErrorMessage="1" sqref="AB211:AB214 AB224 AB196 Y169 AB202:AB204 AB181:AB182 AB192:AB193 AB167:AB168 AB16:AB47 AB236:AB239" xr:uid="{918F38D1-0408-44B6-B1D8-9986FEF5640F}">
      <formula1>"tymczasowo, na stałe"</formula1>
    </dataValidation>
    <dataValidation type="list" allowBlank="1" showInputMessage="1" showErrorMessage="1" sqref="F169 F193 F225 F237:F239 F235" xr:uid="{596BBEA8-8AE3-4A11-8D5D-520B5D2FADE4}">
      <formula1>"księgowa brutto, odtworzeniowa nowa, rzeczywista, inna"</formula1>
    </dataValidation>
  </dataValidations>
  <pageMargins left="0.11811023622047245" right="0.11811023622047245" top="0.15748031496062992" bottom="0.19685039370078741" header="0.31496062992125984" footer="0.31496062992125984"/>
  <pageSetup paperSize="8" scale="60" orientation="landscape" r:id="rId1"/>
  <headerFooter>
    <oddHeader>&amp;RZakładka nr 2 - wykaz mienia oraz zabezpieczeń</oddHeader>
    <oddFooter>&amp;RStrona &amp;P z &amp;N</oddFooter>
  </headerFooter>
  <colBreaks count="1" manualBreakCount="1">
    <brk id="7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56"/>
  <sheetViews>
    <sheetView topLeftCell="A58" zoomScale="90" zoomScaleNormal="90" workbookViewId="0">
      <selection activeCell="I10" sqref="I10"/>
    </sheetView>
  </sheetViews>
  <sheetFormatPr defaultColWidth="9.109375" defaultRowHeight="13.8"/>
  <cols>
    <col min="1" max="1" width="9.109375" style="2"/>
    <col min="2" max="2" width="65" style="2" customWidth="1"/>
    <col min="3" max="3" width="21.44140625" style="2" customWidth="1"/>
    <col min="4" max="4" width="11.77734375" style="2" customWidth="1"/>
    <col min="5" max="5" width="16.44140625" style="2" customWidth="1"/>
    <col min="6" max="6" width="19.6640625" style="2" customWidth="1"/>
    <col min="7" max="7" width="23.44140625" style="2" customWidth="1"/>
    <col min="8" max="16384" width="9.109375" style="2"/>
  </cols>
  <sheetData>
    <row r="1" spans="1:6" s="12" customFormat="1" ht="46.5" customHeight="1">
      <c r="A1" s="64"/>
      <c r="B1" s="83" t="s">
        <v>160</v>
      </c>
      <c r="C1" s="248" t="s">
        <v>654</v>
      </c>
      <c r="D1" s="64"/>
      <c r="E1" s="64"/>
      <c r="F1" s="64"/>
    </row>
    <row r="2" spans="1:6" ht="14.4">
      <c r="A2" s="64"/>
      <c r="B2" s="64"/>
      <c r="C2" s="64"/>
      <c r="D2" s="64"/>
      <c r="E2" s="64"/>
      <c r="F2" s="64"/>
    </row>
    <row r="3" spans="1:6" ht="39.6">
      <c r="A3" s="71" t="s">
        <v>0</v>
      </c>
      <c r="B3" s="71" t="s">
        <v>1</v>
      </c>
      <c r="C3" s="72" t="s">
        <v>80</v>
      </c>
      <c r="D3" s="68" t="s">
        <v>44</v>
      </c>
      <c r="E3" s="69" t="s">
        <v>45</v>
      </c>
      <c r="F3" s="70" t="s">
        <v>161</v>
      </c>
    </row>
    <row r="4" spans="1:6" ht="22.05" customHeight="1">
      <c r="A4" s="249">
        <v>1</v>
      </c>
      <c r="B4" s="249" t="s">
        <v>121</v>
      </c>
      <c r="C4" s="250"/>
      <c r="D4" s="73"/>
      <c r="E4" s="73"/>
      <c r="F4" s="74"/>
    </row>
    <row r="5" spans="1:6" ht="22.05" customHeight="1">
      <c r="A5" s="85" t="s">
        <v>93</v>
      </c>
      <c r="B5" s="87" t="s">
        <v>49</v>
      </c>
      <c r="C5" s="60">
        <f>229209.88+153111.92</f>
        <v>382321.80000000005</v>
      </c>
      <c r="D5" s="61" t="s">
        <v>641</v>
      </c>
      <c r="E5" s="446" t="s">
        <v>344</v>
      </c>
      <c r="F5" s="443" t="s">
        <v>342</v>
      </c>
    </row>
    <row r="6" spans="1:6" ht="22.05" customHeight="1">
      <c r="A6" s="85" t="s">
        <v>152</v>
      </c>
      <c r="B6" s="257" t="s">
        <v>50</v>
      </c>
      <c r="C6" s="259">
        <v>25327.17</v>
      </c>
      <c r="D6" s="61" t="s">
        <v>641</v>
      </c>
      <c r="E6" s="447"/>
      <c r="F6" s="444"/>
    </row>
    <row r="7" spans="1:6" ht="22.05" customHeight="1">
      <c r="A7" s="85" t="s">
        <v>153</v>
      </c>
      <c r="B7" s="86" t="s">
        <v>162</v>
      </c>
      <c r="C7" s="60">
        <v>91925.5</v>
      </c>
      <c r="D7" s="61" t="s">
        <v>641</v>
      </c>
      <c r="E7" s="447"/>
      <c r="F7" s="444"/>
    </row>
    <row r="8" spans="1:6" s="65" customFormat="1" ht="22.05" customHeight="1">
      <c r="A8" s="85" t="s">
        <v>154</v>
      </c>
      <c r="B8" s="86" t="s">
        <v>343</v>
      </c>
      <c r="C8" s="60">
        <v>51537</v>
      </c>
      <c r="D8" s="61" t="s">
        <v>641</v>
      </c>
      <c r="E8" s="447"/>
      <c r="F8" s="444"/>
    </row>
    <row r="9" spans="1:6" s="65" customFormat="1" ht="22.05" customHeight="1">
      <c r="A9" s="85" t="s">
        <v>155</v>
      </c>
      <c r="B9" s="86" t="s">
        <v>341</v>
      </c>
      <c r="C9" s="60">
        <v>12785.85</v>
      </c>
      <c r="D9" s="61" t="s">
        <v>641</v>
      </c>
      <c r="E9" s="447"/>
      <c r="F9" s="444"/>
    </row>
    <row r="10" spans="1:6" ht="22.05" customHeight="1">
      <c r="A10" s="85" t="s">
        <v>156</v>
      </c>
      <c r="B10" s="86" t="s">
        <v>163</v>
      </c>
      <c r="C10" s="60">
        <v>5350</v>
      </c>
      <c r="D10" s="61" t="s">
        <v>641</v>
      </c>
      <c r="E10" s="447"/>
      <c r="F10" s="444"/>
    </row>
    <row r="11" spans="1:6" ht="22.05" customHeight="1">
      <c r="A11" s="84"/>
      <c r="B11" s="88" t="s">
        <v>164</v>
      </c>
      <c r="C11" s="60">
        <f>SUM(C5:C10)</f>
        <v>569247.31999999995</v>
      </c>
      <c r="D11" s="61" t="s">
        <v>641</v>
      </c>
      <c r="E11" s="448"/>
      <c r="F11" s="445"/>
    </row>
    <row r="12" spans="1:6" ht="22.05" customHeight="1">
      <c r="A12" s="89">
        <v>2</v>
      </c>
      <c r="B12" s="249" t="s">
        <v>126</v>
      </c>
      <c r="C12" s="250"/>
      <c r="D12" s="73"/>
      <c r="E12" s="73"/>
      <c r="F12" s="74"/>
    </row>
    <row r="13" spans="1:6" ht="22.05" customHeight="1">
      <c r="A13" s="85" t="s">
        <v>93</v>
      </c>
      <c r="B13" s="90" t="s">
        <v>49</v>
      </c>
      <c r="C13" s="59">
        <v>92221.33</v>
      </c>
      <c r="D13" s="61" t="s">
        <v>641</v>
      </c>
      <c r="E13" s="446" t="s">
        <v>340</v>
      </c>
      <c r="F13" s="443"/>
    </row>
    <row r="14" spans="1:6" ht="22.05" customHeight="1">
      <c r="A14" s="85" t="s">
        <v>152</v>
      </c>
      <c r="B14" s="257" t="s">
        <v>50</v>
      </c>
      <c r="C14" s="260">
        <v>66291.990000000005</v>
      </c>
      <c r="D14" s="61" t="s">
        <v>641</v>
      </c>
      <c r="E14" s="449"/>
      <c r="F14" s="451"/>
    </row>
    <row r="15" spans="1:6" ht="22.05" customHeight="1">
      <c r="A15" s="85" t="s">
        <v>153</v>
      </c>
      <c r="B15" s="86" t="s">
        <v>162</v>
      </c>
      <c r="C15" s="59">
        <v>4184.46</v>
      </c>
      <c r="D15" s="61" t="s">
        <v>641</v>
      </c>
      <c r="E15" s="449"/>
      <c r="F15" s="451"/>
    </row>
    <row r="16" spans="1:6" s="65" customFormat="1" ht="22.05" customHeight="1">
      <c r="A16" s="85" t="s">
        <v>154</v>
      </c>
      <c r="B16" s="86" t="s">
        <v>163</v>
      </c>
      <c r="C16" s="59">
        <v>2000</v>
      </c>
      <c r="D16" s="61" t="s">
        <v>641</v>
      </c>
      <c r="E16" s="449"/>
      <c r="F16" s="451"/>
    </row>
    <row r="17" spans="1:7" ht="22.05" customHeight="1">
      <c r="A17" s="85"/>
      <c r="B17" s="88" t="s">
        <v>164</v>
      </c>
      <c r="C17" s="59">
        <f>SUM(C13:C16)</f>
        <v>164697.78</v>
      </c>
      <c r="D17" s="61" t="s">
        <v>641</v>
      </c>
      <c r="E17" s="450"/>
      <c r="F17" s="452"/>
    </row>
    <row r="18" spans="1:7" ht="22.05" customHeight="1">
      <c r="A18" s="251">
        <v>3</v>
      </c>
      <c r="B18" s="249" t="s">
        <v>127</v>
      </c>
      <c r="C18" s="261"/>
      <c r="D18" s="73"/>
      <c r="E18" s="73"/>
      <c r="F18" s="74"/>
    </row>
    <row r="19" spans="1:7" ht="22.05" customHeight="1">
      <c r="A19" s="85" t="s">
        <v>93</v>
      </c>
      <c r="B19" s="90" t="s">
        <v>49</v>
      </c>
      <c r="C19" s="60">
        <v>91823.010000000009</v>
      </c>
      <c r="D19" s="61" t="s">
        <v>641</v>
      </c>
      <c r="E19" s="446" t="s">
        <v>706</v>
      </c>
      <c r="F19" s="443"/>
    </row>
    <row r="20" spans="1:7" ht="22.05" customHeight="1">
      <c r="A20" s="85" t="s">
        <v>152</v>
      </c>
      <c r="B20" s="258" t="s">
        <v>50</v>
      </c>
      <c r="C20" s="259">
        <v>68396.38</v>
      </c>
      <c r="D20" s="61" t="s">
        <v>641</v>
      </c>
      <c r="E20" s="449"/>
      <c r="F20" s="447"/>
    </row>
    <row r="21" spans="1:7" ht="22.05" customHeight="1">
      <c r="A21" s="85" t="s">
        <v>153</v>
      </c>
      <c r="B21" s="84" t="s">
        <v>162</v>
      </c>
      <c r="C21" s="60">
        <v>8667</v>
      </c>
      <c r="D21" s="61" t="s">
        <v>641</v>
      </c>
      <c r="E21" s="449"/>
      <c r="F21" s="447"/>
    </row>
    <row r="22" spans="1:7" s="65" customFormat="1" ht="22.05" customHeight="1">
      <c r="A22" s="85" t="s">
        <v>154</v>
      </c>
      <c r="B22" s="86" t="s">
        <v>704</v>
      </c>
      <c r="C22" s="60">
        <v>2695</v>
      </c>
      <c r="D22" s="61" t="s">
        <v>705</v>
      </c>
      <c r="E22" s="449"/>
      <c r="F22" s="447"/>
    </row>
    <row r="23" spans="1:7" ht="22.05" customHeight="1">
      <c r="A23" s="85"/>
      <c r="B23" s="88" t="s">
        <v>164</v>
      </c>
      <c r="C23" s="60">
        <f>SUM(C19:C22)</f>
        <v>171581.39</v>
      </c>
      <c r="D23" s="61" t="s">
        <v>641</v>
      </c>
      <c r="E23" s="450"/>
      <c r="F23" s="448"/>
    </row>
    <row r="24" spans="1:7" ht="22.05" customHeight="1">
      <c r="A24" s="89">
        <v>4</v>
      </c>
      <c r="B24" s="249" t="s">
        <v>128</v>
      </c>
      <c r="C24" s="261"/>
      <c r="D24" s="73"/>
      <c r="E24" s="73"/>
      <c r="F24" s="74"/>
    </row>
    <row r="25" spans="1:7" ht="22.05" customHeight="1">
      <c r="A25" s="85" t="s">
        <v>93</v>
      </c>
      <c r="B25" s="90" t="s">
        <v>166</v>
      </c>
      <c r="C25" s="60">
        <v>62300.2</v>
      </c>
      <c r="D25" s="61" t="s">
        <v>641</v>
      </c>
      <c r="E25" s="446" t="s">
        <v>340</v>
      </c>
      <c r="F25" s="455" t="s">
        <v>319</v>
      </c>
      <c r="G25" s="65"/>
    </row>
    <row r="26" spans="1:7" ht="22.05" customHeight="1">
      <c r="A26" s="85" t="s">
        <v>152</v>
      </c>
      <c r="B26" s="258" t="s">
        <v>50</v>
      </c>
      <c r="C26" s="259">
        <v>43622.57</v>
      </c>
      <c r="D26" s="61" t="s">
        <v>641</v>
      </c>
      <c r="E26" s="453"/>
      <c r="F26" s="456"/>
      <c r="G26" s="65"/>
    </row>
    <row r="27" spans="1:7" ht="22.05" customHeight="1">
      <c r="A27" s="85" t="s">
        <v>153</v>
      </c>
      <c r="B27" s="84" t="s">
        <v>162</v>
      </c>
      <c r="C27" s="60">
        <v>4814</v>
      </c>
      <c r="D27" s="61" t="s">
        <v>641</v>
      </c>
      <c r="E27" s="453"/>
      <c r="F27" s="456"/>
      <c r="G27" s="65"/>
    </row>
    <row r="28" spans="1:7" ht="22.05" customHeight="1">
      <c r="A28" s="252"/>
      <c r="B28" s="88" t="s">
        <v>164</v>
      </c>
      <c r="C28" s="94">
        <f>C25+C26+C27</f>
        <v>110736.76999999999</v>
      </c>
      <c r="D28" s="61" t="s">
        <v>641</v>
      </c>
      <c r="E28" s="454"/>
      <c r="F28" s="457"/>
      <c r="G28" s="65"/>
    </row>
    <row r="29" spans="1:7" ht="22.05" customHeight="1">
      <c r="A29" s="89">
        <v>5</v>
      </c>
      <c r="B29" s="249" t="s">
        <v>129</v>
      </c>
      <c r="C29" s="261"/>
      <c r="D29" s="73"/>
      <c r="E29" s="73"/>
      <c r="F29" s="74"/>
    </row>
    <row r="30" spans="1:7" ht="22.05" customHeight="1">
      <c r="A30" s="85" t="s">
        <v>93</v>
      </c>
      <c r="B30" s="90" t="s">
        <v>49</v>
      </c>
      <c r="C30" s="60">
        <v>33561.57</v>
      </c>
      <c r="D30" s="61" t="s">
        <v>641</v>
      </c>
      <c r="E30" s="458" t="s">
        <v>165</v>
      </c>
      <c r="F30" s="455" t="s">
        <v>319</v>
      </c>
      <c r="G30" s="93"/>
    </row>
    <row r="31" spans="1:7" ht="22.05" customHeight="1">
      <c r="A31" s="85" t="s">
        <v>152</v>
      </c>
      <c r="B31" s="258" t="s">
        <v>50</v>
      </c>
      <c r="C31" s="259">
        <v>22464.03</v>
      </c>
      <c r="D31" s="61" t="s">
        <v>641</v>
      </c>
      <c r="E31" s="449"/>
      <c r="F31" s="456"/>
      <c r="G31" s="93"/>
    </row>
    <row r="32" spans="1:7" ht="22.05" customHeight="1">
      <c r="A32" s="85" t="s">
        <v>153</v>
      </c>
      <c r="B32" s="84" t="s">
        <v>162</v>
      </c>
      <c r="C32" s="60">
        <v>1908</v>
      </c>
      <c r="D32" s="61" t="s">
        <v>641</v>
      </c>
      <c r="E32" s="449"/>
      <c r="F32" s="456"/>
      <c r="G32" s="93"/>
    </row>
    <row r="33" spans="1:7" ht="22.05" customHeight="1">
      <c r="A33" s="252"/>
      <c r="B33" s="88" t="s">
        <v>164</v>
      </c>
      <c r="C33" s="94">
        <f>C30+C31+C32</f>
        <v>57933.599999999999</v>
      </c>
      <c r="D33" s="61" t="s">
        <v>641</v>
      </c>
      <c r="E33" s="450"/>
      <c r="F33" s="457"/>
      <c r="G33" s="93"/>
    </row>
    <row r="34" spans="1:7" ht="22.05" customHeight="1">
      <c r="A34" s="89">
        <v>6</v>
      </c>
      <c r="B34" s="249" t="s">
        <v>130</v>
      </c>
      <c r="C34" s="261"/>
      <c r="D34" s="73"/>
      <c r="E34" s="73"/>
      <c r="F34" s="74"/>
    </row>
    <row r="35" spans="1:7" ht="22.05" customHeight="1">
      <c r="A35" s="85" t="s">
        <v>93</v>
      </c>
      <c r="B35" s="87" t="s">
        <v>49</v>
      </c>
      <c r="C35" s="60">
        <v>94418.49</v>
      </c>
      <c r="D35" s="61" t="s">
        <v>641</v>
      </c>
      <c r="E35" s="458" t="s">
        <v>340</v>
      </c>
      <c r="F35" s="455" t="s">
        <v>319</v>
      </c>
    </row>
    <row r="36" spans="1:7" s="65" customFormat="1" ht="22.05" customHeight="1">
      <c r="A36" s="85" t="s">
        <v>152</v>
      </c>
      <c r="B36" s="257" t="s">
        <v>50</v>
      </c>
      <c r="C36" s="259">
        <v>109519.41</v>
      </c>
      <c r="D36" s="61" t="s">
        <v>641</v>
      </c>
      <c r="E36" s="449"/>
      <c r="F36" s="456"/>
    </row>
    <row r="37" spans="1:7" s="65" customFormat="1" ht="22.05" customHeight="1">
      <c r="A37" s="85" t="s">
        <v>153</v>
      </c>
      <c r="B37" s="86" t="s">
        <v>162</v>
      </c>
      <c r="C37" s="60">
        <v>8287.6299999999992</v>
      </c>
      <c r="D37" s="61" t="s">
        <v>641</v>
      </c>
      <c r="E37" s="449"/>
      <c r="F37" s="456"/>
    </row>
    <row r="38" spans="1:7" s="65" customFormat="1" ht="22.05" customHeight="1">
      <c r="A38" s="85"/>
      <c r="B38" s="88" t="s">
        <v>164</v>
      </c>
      <c r="C38" s="60">
        <f>C37+C36+C35</f>
        <v>212225.53000000003</v>
      </c>
      <c r="D38" s="61" t="s">
        <v>641</v>
      </c>
      <c r="E38" s="450"/>
      <c r="F38" s="457"/>
    </row>
    <row r="39" spans="1:7" s="65" customFormat="1" ht="22.05" customHeight="1">
      <c r="A39" s="89">
        <v>7</v>
      </c>
      <c r="B39" s="249" t="s">
        <v>131</v>
      </c>
      <c r="C39" s="261"/>
      <c r="D39" s="73"/>
      <c r="E39" s="73"/>
      <c r="F39" s="74"/>
    </row>
    <row r="40" spans="1:7" s="65" customFormat="1" ht="22.05" customHeight="1">
      <c r="A40" s="85" t="s">
        <v>93</v>
      </c>
      <c r="B40" s="87" t="s">
        <v>49</v>
      </c>
      <c r="C40" s="60">
        <v>57346.85</v>
      </c>
      <c r="D40" s="61" t="s">
        <v>641</v>
      </c>
      <c r="E40" s="458" t="s">
        <v>340</v>
      </c>
      <c r="F40" s="458" t="s">
        <v>366</v>
      </c>
    </row>
    <row r="41" spans="1:7" s="65" customFormat="1" ht="22.05" customHeight="1">
      <c r="A41" s="85" t="s">
        <v>152</v>
      </c>
      <c r="B41" s="257" t="s">
        <v>50</v>
      </c>
      <c r="C41" s="262">
        <v>52248.62</v>
      </c>
      <c r="D41" s="61" t="s">
        <v>641</v>
      </c>
      <c r="E41" s="449"/>
      <c r="F41" s="449"/>
    </row>
    <row r="42" spans="1:7" s="65" customFormat="1" ht="22.05" customHeight="1">
      <c r="A42" s="85" t="s">
        <v>153</v>
      </c>
      <c r="B42" s="86" t="s">
        <v>162</v>
      </c>
      <c r="C42" s="60">
        <v>3102.05</v>
      </c>
      <c r="D42" s="61" t="s">
        <v>641</v>
      </c>
      <c r="E42" s="449"/>
      <c r="F42" s="449"/>
    </row>
    <row r="43" spans="1:7" s="65" customFormat="1" ht="22.05" customHeight="1">
      <c r="A43" s="85"/>
      <c r="B43" s="88" t="s">
        <v>164</v>
      </c>
      <c r="C43" s="60">
        <f>C40+C42+C41</f>
        <v>112697.52</v>
      </c>
      <c r="D43" s="61" t="s">
        <v>641</v>
      </c>
      <c r="E43" s="450"/>
      <c r="F43" s="450"/>
    </row>
    <row r="44" spans="1:7" s="65" customFormat="1" ht="22.05" customHeight="1">
      <c r="A44" s="89">
        <v>8</v>
      </c>
      <c r="B44" s="249" t="s">
        <v>132</v>
      </c>
      <c r="C44" s="261"/>
      <c r="D44" s="73"/>
      <c r="E44" s="73"/>
      <c r="F44" s="74"/>
    </row>
    <row r="45" spans="1:7" s="65" customFormat="1" ht="22.05" customHeight="1">
      <c r="A45" s="85" t="s">
        <v>93</v>
      </c>
      <c r="B45" s="87" t="s">
        <v>49</v>
      </c>
      <c r="C45" s="60">
        <v>70911.360000000001</v>
      </c>
      <c r="D45" s="61" t="s">
        <v>641</v>
      </c>
      <c r="E45" s="458"/>
      <c r="F45" s="458"/>
    </row>
    <row r="46" spans="1:7" s="65" customFormat="1" ht="22.05" customHeight="1">
      <c r="A46" s="85" t="s">
        <v>152</v>
      </c>
      <c r="B46" s="257" t="s">
        <v>50</v>
      </c>
      <c r="C46" s="260">
        <v>11527.28</v>
      </c>
      <c r="D46" s="61" t="s">
        <v>641</v>
      </c>
      <c r="E46" s="449"/>
      <c r="F46" s="449"/>
    </row>
    <row r="47" spans="1:7" s="65" customFormat="1" ht="22.05" customHeight="1">
      <c r="A47" s="85" t="s">
        <v>153</v>
      </c>
      <c r="B47" s="86" t="s">
        <v>162</v>
      </c>
      <c r="C47" s="60">
        <v>16266.63</v>
      </c>
      <c r="D47" s="61" t="s">
        <v>641</v>
      </c>
      <c r="E47" s="449"/>
      <c r="F47" s="449"/>
    </row>
    <row r="48" spans="1:7" s="65" customFormat="1" ht="22.05" customHeight="1">
      <c r="A48" s="85"/>
      <c r="B48" s="88" t="s">
        <v>164</v>
      </c>
      <c r="C48" s="60">
        <f>C45+C46+C47</f>
        <v>98705.27</v>
      </c>
      <c r="D48" s="61" t="s">
        <v>641</v>
      </c>
      <c r="E48" s="450"/>
      <c r="F48" s="450"/>
    </row>
    <row r="49" spans="1:6" s="65" customFormat="1" ht="22.05" customHeight="1">
      <c r="A49" s="89">
        <v>9</v>
      </c>
      <c r="B49" s="249" t="s">
        <v>737</v>
      </c>
      <c r="C49" s="261"/>
      <c r="D49" s="73"/>
      <c r="E49" s="73"/>
      <c r="F49" s="74"/>
    </row>
    <row r="50" spans="1:6" s="65" customFormat="1" ht="22.05" customHeight="1">
      <c r="A50" s="85" t="s">
        <v>93</v>
      </c>
      <c r="B50" s="87" t="s">
        <v>49</v>
      </c>
      <c r="C50" s="58">
        <v>9274.2000000000007</v>
      </c>
      <c r="D50" s="61" t="s">
        <v>641</v>
      </c>
      <c r="E50" s="459">
        <v>2021</v>
      </c>
      <c r="F50" s="462"/>
    </row>
    <row r="51" spans="1:6" s="65" customFormat="1" ht="22.05" customHeight="1">
      <c r="A51" s="85" t="s">
        <v>152</v>
      </c>
      <c r="B51" s="257" t="s">
        <v>50</v>
      </c>
      <c r="C51" s="259">
        <v>4674</v>
      </c>
      <c r="D51" s="61" t="s">
        <v>641</v>
      </c>
      <c r="E51" s="460"/>
      <c r="F51" s="460"/>
    </row>
    <row r="52" spans="1:6" s="65" customFormat="1" ht="22.05" customHeight="1">
      <c r="A52" s="199"/>
      <c r="B52" s="88" t="s">
        <v>164</v>
      </c>
      <c r="C52" s="58">
        <f>C50+C51</f>
        <v>13948.2</v>
      </c>
      <c r="D52" s="61" t="s">
        <v>641</v>
      </c>
      <c r="E52" s="461"/>
      <c r="F52" s="461"/>
    </row>
    <row r="53" spans="1:6" s="65" customFormat="1" ht="22.05" customHeight="1">
      <c r="A53" s="89">
        <v>10</v>
      </c>
      <c r="B53" s="249" t="s">
        <v>133</v>
      </c>
      <c r="C53" s="261"/>
      <c r="D53" s="73"/>
      <c r="E53" s="73"/>
      <c r="F53" s="74"/>
    </row>
    <row r="54" spans="1:6" s="65" customFormat="1" ht="22.05" customHeight="1">
      <c r="A54" s="85" t="s">
        <v>93</v>
      </c>
      <c r="B54" s="87" t="s">
        <v>49</v>
      </c>
      <c r="C54" s="58">
        <v>3891</v>
      </c>
      <c r="D54" s="61" t="s">
        <v>641</v>
      </c>
      <c r="E54" s="458"/>
      <c r="F54" s="458"/>
    </row>
    <row r="55" spans="1:6" s="65" customFormat="1" ht="22.05" customHeight="1">
      <c r="A55" s="85" t="s">
        <v>152</v>
      </c>
      <c r="B55" s="257" t="s">
        <v>50</v>
      </c>
      <c r="C55" s="259">
        <v>5386.2</v>
      </c>
      <c r="D55" s="61" t="s">
        <v>641</v>
      </c>
      <c r="E55" s="449"/>
      <c r="F55" s="449"/>
    </row>
    <row r="56" spans="1:6" ht="22.05" customHeight="1" thickBot="1">
      <c r="A56" s="199"/>
      <c r="B56" s="88" t="s">
        <v>164</v>
      </c>
      <c r="C56" s="58">
        <f>C54+C55</f>
        <v>9277.2000000000007</v>
      </c>
      <c r="D56" s="61" t="s">
        <v>641</v>
      </c>
      <c r="E56" s="450"/>
      <c r="F56" s="450"/>
    </row>
    <row r="57" spans="1:6" ht="34.200000000000003" customHeight="1" thickBot="1">
      <c r="A57" s="91"/>
      <c r="B57" s="253" t="s">
        <v>167</v>
      </c>
      <c r="C57" s="254">
        <f>SUM(C11,C17,C23,C28,C33,C38,C43,C48,C52,C56,)</f>
        <v>1521050.58</v>
      </c>
      <c r="D57" s="73"/>
      <c r="E57" s="73"/>
      <c r="F57" s="74"/>
    </row>
    <row r="59" spans="1:6" ht="14.4">
      <c r="A59" s="79"/>
      <c r="C59" s="63"/>
      <c r="D59" s="80"/>
      <c r="E59" s="80"/>
      <c r="F59" s="64"/>
    </row>
    <row r="60" spans="1:6" ht="14.4">
      <c r="A60" s="79"/>
      <c r="C60" s="62"/>
      <c r="D60" s="80"/>
      <c r="E60" s="80"/>
      <c r="F60" s="64"/>
    </row>
    <row r="61" spans="1:6" ht="25.05" customHeight="1">
      <c r="A61" s="79"/>
      <c r="B61" s="75" t="s">
        <v>1</v>
      </c>
      <c r="C61" s="76" t="s">
        <v>51</v>
      </c>
      <c r="D61" s="80"/>
      <c r="E61" s="80"/>
      <c r="F61" s="64"/>
    </row>
    <row r="62" spans="1:6" ht="25.05" customHeight="1">
      <c r="A62" s="79"/>
      <c r="B62" s="205" t="s">
        <v>49</v>
      </c>
      <c r="C62" s="67">
        <f>SUM(C5,C7:C10,C13,C15:C16,C19,C21:C22,C25,C27,C30,C32,C35,C37,C40,C42,C45,C47,C50,C54)</f>
        <v>1111592.9299999997</v>
      </c>
      <c r="D62" s="80"/>
      <c r="E62" s="80"/>
      <c r="F62" s="64"/>
    </row>
    <row r="63" spans="1:6" ht="25.05" customHeight="1">
      <c r="A63" s="79"/>
      <c r="B63" s="205" t="s">
        <v>50</v>
      </c>
      <c r="C63" s="67">
        <f>SUM(C6,C14,C20,C26,C31,C36,C41,C46,C51,C55)</f>
        <v>409457.65000000008</v>
      </c>
      <c r="D63" s="80"/>
      <c r="E63" s="80"/>
      <c r="F63" s="64"/>
    </row>
    <row r="64" spans="1:6" ht="22.8" customHeight="1">
      <c r="A64" s="79"/>
      <c r="B64" s="77" t="s">
        <v>12</v>
      </c>
      <c r="C64" s="78">
        <f>C62+C63</f>
        <v>1521050.5799999998</v>
      </c>
      <c r="D64" s="80"/>
      <c r="E64" s="80"/>
      <c r="F64" s="64"/>
    </row>
    <row r="65" spans="1:6" ht="14.4">
      <c r="A65" s="79"/>
      <c r="B65" s="66"/>
      <c r="C65" s="66"/>
      <c r="D65" s="80"/>
      <c r="E65" s="80"/>
      <c r="F65" s="64"/>
    </row>
    <row r="66" spans="1:6">
      <c r="A66" s="79"/>
      <c r="B66" s="66" t="s">
        <v>168</v>
      </c>
      <c r="C66" s="66"/>
      <c r="D66" s="80"/>
      <c r="E66" s="80"/>
    </row>
    <row r="67" spans="1:6">
      <c r="A67" s="79"/>
      <c r="B67" s="66" t="s">
        <v>169</v>
      </c>
      <c r="C67" s="82"/>
      <c r="D67" s="80"/>
      <c r="E67" s="80"/>
    </row>
    <row r="68" spans="1:6">
      <c r="B68" s="66" t="s">
        <v>170</v>
      </c>
    </row>
    <row r="69" spans="1:6">
      <c r="B69" s="81"/>
    </row>
    <row r="84" spans="3:6">
      <c r="C84" s="65"/>
      <c r="D84" s="65"/>
      <c r="E84" s="65"/>
      <c r="F84" s="65"/>
    </row>
    <row r="85" spans="3:6">
      <c r="C85" s="65"/>
      <c r="D85" s="65"/>
      <c r="E85" s="65"/>
      <c r="F85" s="65"/>
    </row>
    <row r="86" spans="3:6">
      <c r="C86" s="65"/>
      <c r="D86" s="65"/>
      <c r="E86" s="65"/>
      <c r="F86" s="65"/>
    </row>
    <row r="87" spans="3:6">
      <c r="C87" s="65"/>
      <c r="D87" s="65"/>
      <c r="E87" s="65"/>
      <c r="F87" s="65"/>
    </row>
    <row r="88" spans="3:6">
      <c r="C88" s="65"/>
      <c r="D88" s="65"/>
      <c r="E88" s="65"/>
      <c r="F88" s="65"/>
    </row>
    <row r="89" spans="3:6">
      <c r="C89" s="65"/>
      <c r="D89" s="65"/>
      <c r="E89" s="65"/>
      <c r="F89" s="65"/>
    </row>
    <row r="90" spans="3:6">
      <c r="C90" s="65"/>
      <c r="D90" s="65"/>
      <c r="E90" s="65"/>
      <c r="F90" s="65"/>
    </row>
    <row r="91" spans="3:6">
      <c r="C91" s="65"/>
      <c r="D91" s="65"/>
      <c r="E91" s="65"/>
      <c r="F91" s="65"/>
    </row>
    <row r="92" spans="3:6">
      <c r="C92" s="65"/>
      <c r="D92" s="65"/>
      <c r="E92" s="65"/>
      <c r="F92" s="65"/>
    </row>
    <row r="427" ht="14.25" customHeight="1"/>
    <row r="450" spans="2:2" s="33" customFormat="1">
      <c r="B450" s="2"/>
    </row>
    <row r="451" spans="2:2" s="33" customFormat="1">
      <c r="B451" s="2"/>
    </row>
    <row r="452" spans="2:2">
      <c r="B452" s="33"/>
    </row>
    <row r="453" spans="2:2">
      <c r="B453" s="33"/>
    </row>
    <row r="456" spans="2:2" ht="14.25" customHeight="1"/>
  </sheetData>
  <mergeCells count="20">
    <mergeCell ref="E54:E56"/>
    <mergeCell ref="F54:F56"/>
    <mergeCell ref="E35:E38"/>
    <mergeCell ref="F35:F38"/>
    <mergeCell ref="E40:E43"/>
    <mergeCell ref="F40:F43"/>
    <mergeCell ref="E45:E48"/>
    <mergeCell ref="F45:F48"/>
    <mergeCell ref="E50:E52"/>
    <mergeCell ref="F50:F52"/>
    <mergeCell ref="E25:E28"/>
    <mergeCell ref="F25:F28"/>
    <mergeCell ref="E30:E33"/>
    <mergeCell ref="F30:F33"/>
    <mergeCell ref="F19:F23"/>
    <mergeCell ref="F5:F11"/>
    <mergeCell ref="E5:E11"/>
    <mergeCell ref="E19:E23"/>
    <mergeCell ref="E13:E17"/>
    <mergeCell ref="F13:F17"/>
  </mergeCells>
  <phoneticPr fontId="26" type="noConversion"/>
  <pageMargins left="0.31496062992125984" right="0.31496062992125984" top="0.35433070866141736" bottom="0.15748031496062992" header="0.31496062992125984" footer="0.31496062992125984"/>
  <pageSetup paperSize="9" scale="65" pageOrder="overThenDown" orientation="portrait" r:id="rId1"/>
  <headerFooter>
    <oddHeader>&amp;RZakładka nr 3 - wykaz sprzętu elektronicznego</oddHeader>
    <oddFooter>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4"/>
  <sheetViews>
    <sheetView topLeftCell="A34" zoomScale="70" zoomScaleNormal="70" workbookViewId="0">
      <selection activeCell="R23" sqref="R23"/>
    </sheetView>
  </sheetViews>
  <sheetFormatPr defaultColWidth="9.109375" defaultRowHeight="13.8"/>
  <cols>
    <col min="1" max="1" width="4.5546875" style="3" customWidth="1"/>
    <col min="2" max="2" width="14.33203125" style="3" customWidth="1"/>
    <col min="3" max="3" width="17.6640625" style="3" customWidth="1"/>
    <col min="4" max="5" width="13.33203125" style="3" customWidth="1"/>
    <col min="6" max="6" width="16.44140625" style="3" customWidth="1"/>
    <col min="7" max="7" width="10.33203125" style="3" customWidth="1"/>
    <col min="8" max="8" width="14.44140625" style="3" customWidth="1"/>
    <col min="9" max="9" width="9.44140625" style="3" customWidth="1"/>
    <col min="10" max="10" width="15.109375" style="3" customWidth="1"/>
    <col min="11" max="11" width="9" style="3" customWidth="1"/>
    <col min="12" max="12" width="9.6640625" style="3" customWidth="1"/>
    <col min="13" max="13" width="14" style="3" customWidth="1"/>
    <col min="14" max="14" width="23" style="3" customWidth="1"/>
    <col min="15" max="15" width="16.109375" style="3" customWidth="1"/>
    <col min="16" max="16" width="14.109375" style="3" customWidth="1"/>
    <col min="17" max="17" width="26.5546875" style="3" customWidth="1"/>
    <col min="18" max="18" width="24.33203125" style="3" customWidth="1"/>
    <col min="19" max="19" width="14" style="3" customWidth="1"/>
    <col min="20" max="20" width="16.21875" style="3" customWidth="1"/>
    <col min="21" max="21" width="17.5546875" style="3" customWidth="1"/>
    <col min="22" max="22" width="16.77734375" style="3" customWidth="1"/>
    <col min="23" max="23" width="22.109375" style="3" customWidth="1"/>
    <col min="24" max="16384" width="9.109375" style="3"/>
  </cols>
  <sheetData>
    <row r="1" spans="1:24">
      <c r="R1" s="360"/>
    </row>
    <row r="2" spans="1:24" ht="40.200000000000003" customHeight="1">
      <c r="B2" s="272" t="s">
        <v>661</v>
      </c>
      <c r="R2" s="288"/>
    </row>
    <row r="3" spans="1:24" ht="14.4" thickBot="1"/>
    <row r="4" spans="1:24" ht="19.8" customHeight="1">
      <c r="A4" s="467" t="s">
        <v>0</v>
      </c>
      <c r="B4" s="469" t="s">
        <v>81</v>
      </c>
      <c r="C4" s="471" t="s">
        <v>82</v>
      </c>
      <c r="D4" s="471" t="s">
        <v>83</v>
      </c>
      <c r="E4" s="471" t="s">
        <v>4</v>
      </c>
      <c r="F4" s="471" t="s">
        <v>84</v>
      </c>
      <c r="G4" s="471" t="s">
        <v>85</v>
      </c>
      <c r="H4" s="471" t="s">
        <v>86</v>
      </c>
      <c r="I4" s="471" t="s">
        <v>87</v>
      </c>
      <c r="J4" s="471" t="s">
        <v>88</v>
      </c>
      <c r="K4" s="471" t="s">
        <v>89</v>
      </c>
      <c r="L4" s="471" t="s">
        <v>2</v>
      </c>
      <c r="M4" s="471" t="s">
        <v>90</v>
      </c>
      <c r="N4" s="471" t="s">
        <v>91</v>
      </c>
      <c r="O4" s="471" t="s">
        <v>46</v>
      </c>
      <c r="P4" s="471" t="s">
        <v>47</v>
      </c>
      <c r="Q4" s="471" t="s">
        <v>682</v>
      </c>
      <c r="R4" s="473" t="s">
        <v>680</v>
      </c>
      <c r="S4" s="475" t="s">
        <v>681</v>
      </c>
      <c r="T4" s="465" t="s">
        <v>683</v>
      </c>
      <c r="U4" s="465" t="s">
        <v>684</v>
      </c>
      <c r="V4" s="465" t="s">
        <v>685</v>
      </c>
      <c r="W4" s="463" t="s">
        <v>48</v>
      </c>
      <c r="X4" s="287"/>
    </row>
    <row r="5" spans="1:24" ht="52.2" customHeight="1" thickBot="1">
      <c r="A5" s="468"/>
      <c r="B5" s="470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4"/>
      <c r="S5" s="476"/>
      <c r="T5" s="466"/>
      <c r="U5" s="466"/>
      <c r="V5" s="466"/>
      <c r="W5" s="464"/>
      <c r="X5" s="287"/>
    </row>
    <row r="6" spans="1:24" ht="66">
      <c r="A6" s="289">
        <v>1</v>
      </c>
      <c r="B6" s="325" t="s">
        <v>171</v>
      </c>
      <c r="C6" s="291" t="s">
        <v>112</v>
      </c>
      <c r="D6" s="291">
        <v>332212</v>
      </c>
      <c r="E6" s="291" t="s">
        <v>264</v>
      </c>
      <c r="F6" s="291" t="s">
        <v>265</v>
      </c>
      <c r="G6" s="291">
        <v>1998</v>
      </c>
      <c r="H6" s="292" t="s">
        <v>173</v>
      </c>
      <c r="I6" s="292">
        <v>2900</v>
      </c>
      <c r="J6" s="291" t="s">
        <v>174</v>
      </c>
      <c r="K6" s="292">
        <v>63</v>
      </c>
      <c r="L6" s="291">
        <v>6</v>
      </c>
      <c r="M6" s="293" t="s">
        <v>266</v>
      </c>
      <c r="N6" s="291" t="s">
        <v>175</v>
      </c>
      <c r="O6" s="293" t="s">
        <v>267</v>
      </c>
      <c r="P6" s="291">
        <v>110138</v>
      </c>
      <c r="Q6" s="295" t="s">
        <v>176</v>
      </c>
      <c r="R6" s="290" t="s">
        <v>688</v>
      </c>
      <c r="S6" s="296" t="s">
        <v>699</v>
      </c>
      <c r="T6" s="294" t="s">
        <v>700</v>
      </c>
      <c r="U6" s="294" t="s">
        <v>700</v>
      </c>
      <c r="V6" s="294" t="s">
        <v>700</v>
      </c>
      <c r="W6" s="297"/>
    </row>
    <row r="7" spans="1:24" ht="66">
      <c r="A7" s="203">
        <v>2</v>
      </c>
      <c r="B7" s="326" t="s">
        <v>177</v>
      </c>
      <c r="C7" s="265" t="s">
        <v>178</v>
      </c>
      <c r="D7" s="265" t="s">
        <v>179</v>
      </c>
      <c r="E7" s="265" t="s">
        <v>264</v>
      </c>
      <c r="F7" s="265" t="s">
        <v>265</v>
      </c>
      <c r="G7" s="265">
        <v>2006</v>
      </c>
      <c r="H7" s="276" t="s">
        <v>119</v>
      </c>
      <c r="I7" s="276">
        <v>14000</v>
      </c>
      <c r="J7" s="265" t="s">
        <v>180</v>
      </c>
      <c r="K7" s="276">
        <v>176</v>
      </c>
      <c r="L7" s="265">
        <v>7</v>
      </c>
      <c r="M7" s="277" t="s">
        <v>268</v>
      </c>
      <c r="N7" s="265" t="s">
        <v>181</v>
      </c>
      <c r="O7" s="277" t="s">
        <v>269</v>
      </c>
      <c r="P7" s="265">
        <v>43590</v>
      </c>
      <c r="Q7" s="283" t="s">
        <v>182</v>
      </c>
      <c r="R7" s="264" t="s">
        <v>689</v>
      </c>
      <c r="S7" s="120" t="s">
        <v>699</v>
      </c>
      <c r="T7" s="228" t="s">
        <v>700</v>
      </c>
      <c r="U7" s="228" t="s">
        <v>700</v>
      </c>
      <c r="V7" s="228" t="s">
        <v>700</v>
      </c>
      <c r="W7" s="263"/>
    </row>
    <row r="8" spans="1:24" ht="66">
      <c r="A8" s="203">
        <v>3</v>
      </c>
      <c r="B8" s="326" t="s">
        <v>183</v>
      </c>
      <c r="C8" s="265" t="s">
        <v>178</v>
      </c>
      <c r="D8" s="265" t="s">
        <v>184</v>
      </c>
      <c r="E8" s="265" t="s">
        <v>264</v>
      </c>
      <c r="F8" s="265" t="s">
        <v>265</v>
      </c>
      <c r="G8" s="265">
        <v>2006</v>
      </c>
      <c r="H8" s="276">
        <v>5780</v>
      </c>
      <c r="I8" s="276">
        <v>14000</v>
      </c>
      <c r="J8" s="265" t="s">
        <v>180</v>
      </c>
      <c r="K8" s="276">
        <v>176</v>
      </c>
      <c r="L8" s="265">
        <v>7</v>
      </c>
      <c r="M8" s="277" t="s">
        <v>270</v>
      </c>
      <c r="N8" s="265" t="s">
        <v>185</v>
      </c>
      <c r="O8" s="277" t="s">
        <v>271</v>
      </c>
      <c r="P8" s="265">
        <v>53774</v>
      </c>
      <c r="Q8" s="283" t="s">
        <v>713</v>
      </c>
      <c r="R8" s="264" t="s">
        <v>690</v>
      </c>
      <c r="S8" s="120" t="s">
        <v>699</v>
      </c>
      <c r="T8" s="228" t="s">
        <v>700</v>
      </c>
      <c r="U8" s="228" t="s">
        <v>700</v>
      </c>
      <c r="V8" s="228" t="s">
        <v>700</v>
      </c>
      <c r="W8" s="263"/>
    </row>
    <row r="9" spans="1:24" ht="34.799999999999997" customHeight="1">
      <c r="A9" s="279">
        <v>4</v>
      </c>
      <c r="B9" s="326" t="s">
        <v>186</v>
      </c>
      <c r="C9" s="266" t="s">
        <v>187</v>
      </c>
      <c r="D9" s="266" t="s">
        <v>113</v>
      </c>
      <c r="E9" s="266" t="s">
        <v>188</v>
      </c>
      <c r="F9" s="280" t="s">
        <v>119</v>
      </c>
      <c r="G9" s="266">
        <v>2017</v>
      </c>
      <c r="H9" s="281" t="s">
        <v>189</v>
      </c>
      <c r="I9" s="281">
        <v>750</v>
      </c>
      <c r="J9" s="266" t="s">
        <v>54</v>
      </c>
      <c r="K9" s="281" t="s">
        <v>54</v>
      </c>
      <c r="L9" s="266" t="s">
        <v>113</v>
      </c>
      <c r="M9" s="282" t="s">
        <v>272</v>
      </c>
      <c r="N9" s="266" t="s">
        <v>190</v>
      </c>
      <c r="O9" s="282" t="s">
        <v>273</v>
      </c>
      <c r="P9" s="266" t="s">
        <v>113</v>
      </c>
      <c r="Q9" s="283" t="s">
        <v>191</v>
      </c>
      <c r="R9" s="228" t="s">
        <v>498</v>
      </c>
      <c r="S9" s="286"/>
      <c r="T9" s="228" t="s">
        <v>700</v>
      </c>
      <c r="U9" s="228" t="s">
        <v>498</v>
      </c>
      <c r="V9" s="228" t="s">
        <v>498</v>
      </c>
      <c r="W9" s="263"/>
    </row>
    <row r="10" spans="1:24" ht="66">
      <c r="A10" s="203">
        <v>5</v>
      </c>
      <c r="B10" s="326" t="s">
        <v>192</v>
      </c>
      <c r="C10" s="265" t="s">
        <v>117</v>
      </c>
      <c r="D10" s="265" t="s">
        <v>193</v>
      </c>
      <c r="E10" s="265" t="s">
        <v>274</v>
      </c>
      <c r="F10" s="265" t="s">
        <v>265</v>
      </c>
      <c r="G10" s="265">
        <v>2006</v>
      </c>
      <c r="H10" s="276" t="s">
        <v>119</v>
      </c>
      <c r="I10" s="276">
        <v>18000</v>
      </c>
      <c r="J10" s="265" t="s">
        <v>194</v>
      </c>
      <c r="K10" s="276">
        <v>176</v>
      </c>
      <c r="L10" s="265">
        <v>6</v>
      </c>
      <c r="M10" s="277" t="s">
        <v>275</v>
      </c>
      <c r="N10" s="265" t="s">
        <v>195</v>
      </c>
      <c r="O10" s="277" t="s">
        <v>276</v>
      </c>
      <c r="P10" s="265">
        <v>19191</v>
      </c>
      <c r="Q10" s="283" t="s">
        <v>196</v>
      </c>
      <c r="R10" s="264" t="s">
        <v>691</v>
      </c>
      <c r="S10" s="120" t="s">
        <v>699</v>
      </c>
      <c r="T10" s="228" t="s">
        <v>700</v>
      </c>
      <c r="U10" s="228" t="s">
        <v>700</v>
      </c>
      <c r="V10" s="228" t="s">
        <v>700</v>
      </c>
      <c r="W10" s="263"/>
    </row>
    <row r="11" spans="1:24" ht="66">
      <c r="A11" s="203">
        <v>6</v>
      </c>
      <c r="B11" s="326" t="s">
        <v>197</v>
      </c>
      <c r="C11" s="265" t="s">
        <v>198</v>
      </c>
      <c r="D11" s="265" t="s">
        <v>199</v>
      </c>
      <c r="E11" s="265" t="s">
        <v>264</v>
      </c>
      <c r="F11" s="265" t="s">
        <v>265</v>
      </c>
      <c r="G11" s="265">
        <v>1986</v>
      </c>
      <c r="H11" s="276" t="s">
        <v>200</v>
      </c>
      <c r="I11" s="276">
        <v>13500</v>
      </c>
      <c r="J11" s="265" t="s">
        <v>201</v>
      </c>
      <c r="K11" s="276">
        <v>159</v>
      </c>
      <c r="L11" s="265">
        <v>7</v>
      </c>
      <c r="M11" s="277" t="s">
        <v>277</v>
      </c>
      <c r="N11" s="265" t="s">
        <v>202</v>
      </c>
      <c r="O11" s="277" t="s">
        <v>278</v>
      </c>
      <c r="P11" s="265">
        <v>85267</v>
      </c>
      <c r="Q11" s="283" t="s">
        <v>203</v>
      </c>
      <c r="R11" s="264" t="s">
        <v>692</v>
      </c>
      <c r="S11" s="120" t="s">
        <v>699</v>
      </c>
      <c r="T11" s="228" t="s">
        <v>700</v>
      </c>
      <c r="U11" s="228" t="s">
        <v>700</v>
      </c>
      <c r="V11" s="228" t="s">
        <v>700</v>
      </c>
      <c r="W11" s="263"/>
    </row>
    <row r="12" spans="1:24" ht="66">
      <c r="A12" s="203">
        <v>7</v>
      </c>
      <c r="B12" s="326" t="s">
        <v>204</v>
      </c>
      <c r="C12" s="265" t="s">
        <v>198</v>
      </c>
      <c r="D12" s="265" t="s">
        <v>205</v>
      </c>
      <c r="E12" s="265" t="s">
        <v>264</v>
      </c>
      <c r="F12" s="265" t="s">
        <v>265</v>
      </c>
      <c r="G12" s="265">
        <v>1994</v>
      </c>
      <c r="H12" s="276" t="s">
        <v>279</v>
      </c>
      <c r="I12" s="276">
        <v>13500</v>
      </c>
      <c r="J12" s="265" t="s">
        <v>280</v>
      </c>
      <c r="K12" s="276">
        <v>177</v>
      </c>
      <c r="L12" s="265">
        <v>9</v>
      </c>
      <c r="M12" s="277" t="s">
        <v>281</v>
      </c>
      <c r="N12" s="265" t="s">
        <v>206</v>
      </c>
      <c r="O12" s="277" t="s">
        <v>282</v>
      </c>
      <c r="P12" s="265">
        <v>97667</v>
      </c>
      <c r="Q12" s="283" t="s">
        <v>207</v>
      </c>
      <c r="R12" s="264" t="s">
        <v>693</v>
      </c>
      <c r="S12" s="120" t="s">
        <v>699</v>
      </c>
      <c r="T12" s="228" t="s">
        <v>700</v>
      </c>
      <c r="U12" s="228" t="s">
        <v>700</v>
      </c>
      <c r="V12" s="228" t="s">
        <v>700</v>
      </c>
      <c r="W12" s="263"/>
    </row>
    <row r="13" spans="1:24" ht="52.8">
      <c r="A13" s="203">
        <v>8</v>
      </c>
      <c r="B13" s="326" t="s">
        <v>208</v>
      </c>
      <c r="C13" s="265" t="s">
        <v>209</v>
      </c>
      <c r="D13" s="265" t="s">
        <v>210</v>
      </c>
      <c r="E13" s="265" t="s">
        <v>211</v>
      </c>
      <c r="F13" s="228" t="s">
        <v>119</v>
      </c>
      <c r="G13" s="265">
        <v>2015</v>
      </c>
      <c r="H13" s="276" t="s">
        <v>119</v>
      </c>
      <c r="I13" s="276">
        <v>2800</v>
      </c>
      <c r="J13" s="265" t="s">
        <v>212</v>
      </c>
      <c r="K13" s="276">
        <v>103</v>
      </c>
      <c r="L13" s="265">
        <v>9</v>
      </c>
      <c r="M13" s="277" t="s">
        <v>283</v>
      </c>
      <c r="N13" s="265" t="s">
        <v>213</v>
      </c>
      <c r="O13" s="277" t="s">
        <v>284</v>
      </c>
      <c r="P13" s="265">
        <v>187424</v>
      </c>
      <c r="Q13" s="283" t="s">
        <v>191</v>
      </c>
      <c r="R13" s="264" t="s">
        <v>715</v>
      </c>
      <c r="S13" s="120" t="s">
        <v>699</v>
      </c>
      <c r="T13" s="228" t="s">
        <v>700</v>
      </c>
      <c r="U13" s="228" t="s">
        <v>700</v>
      </c>
      <c r="V13" s="228" t="s">
        <v>700</v>
      </c>
      <c r="W13" s="263"/>
    </row>
    <row r="14" spans="1:24" ht="66">
      <c r="A14" s="203">
        <v>9</v>
      </c>
      <c r="B14" s="326" t="s">
        <v>214</v>
      </c>
      <c r="C14" s="265" t="s">
        <v>209</v>
      </c>
      <c r="D14" s="265" t="s">
        <v>285</v>
      </c>
      <c r="E14" s="265" t="s">
        <v>215</v>
      </c>
      <c r="F14" s="265" t="s">
        <v>172</v>
      </c>
      <c r="G14" s="265">
        <v>2005</v>
      </c>
      <c r="H14" s="276" t="s">
        <v>119</v>
      </c>
      <c r="I14" s="276">
        <v>2760</v>
      </c>
      <c r="J14" s="265" t="s">
        <v>216</v>
      </c>
      <c r="K14" s="276">
        <v>74</v>
      </c>
      <c r="L14" s="265">
        <v>3</v>
      </c>
      <c r="M14" s="277" t="s">
        <v>286</v>
      </c>
      <c r="N14" s="265" t="s">
        <v>217</v>
      </c>
      <c r="O14" s="277" t="s">
        <v>287</v>
      </c>
      <c r="P14" s="265">
        <v>392150</v>
      </c>
      <c r="Q14" s="283" t="s">
        <v>218</v>
      </c>
      <c r="R14" s="264" t="s">
        <v>716</v>
      </c>
      <c r="S14" s="120" t="s">
        <v>699</v>
      </c>
      <c r="T14" s="228" t="s">
        <v>700</v>
      </c>
      <c r="U14" s="228" t="s">
        <v>700</v>
      </c>
      <c r="V14" s="228" t="s">
        <v>700</v>
      </c>
      <c r="W14" s="263"/>
    </row>
    <row r="15" spans="1:24" ht="66">
      <c r="A15" s="203">
        <v>10</v>
      </c>
      <c r="B15" s="326" t="s">
        <v>219</v>
      </c>
      <c r="C15" s="265" t="s">
        <v>220</v>
      </c>
      <c r="D15" s="265" t="s">
        <v>221</v>
      </c>
      <c r="E15" s="265" t="s">
        <v>264</v>
      </c>
      <c r="F15" s="265" t="s">
        <v>265</v>
      </c>
      <c r="G15" s="265">
        <v>2005</v>
      </c>
      <c r="H15" s="276" t="s">
        <v>288</v>
      </c>
      <c r="I15" s="276">
        <v>16000</v>
      </c>
      <c r="J15" s="265" t="s">
        <v>222</v>
      </c>
      <c r="K15" s="276">
        <v>199</v>
      </c>
      <c r="L15" s="265">
        <v>8</v>
      </c>
      <c r="M15" s="277" t="s">
        <v>289</v>
      </c>
      <c r="N15" s="265" t="s">
        <v>223</v>
      </c>
      <c r="O15" s="277" t="s">
        <v>290</v>
      </c>
      <c r="P15" s="265">
        <v>29975</v>
      </c>
      <c r="Q15" s="283" t="s">
        <v>224</v>
      </c>
      <c r="R15" s="264" t="s">
        <v>694</v>
      </c>
      <c r="S15" s="120" t="s">
        <v>699</v>
      </c>
      <c r="T15" s="228" t="s">
        <v>700</v>
      </c>
      <c r="U15" s="228" t="s">
        <v>700</v>
      </c>
      <c r="V15" s="228" t="s">
        <v>700</v>
      </c>
      <c r="W15" s="263"/>
    </row>
    <row r="16" spans="1:24" ht="38.4" customHeight="1">
      <c r="A16" s="279">
        <v>11</v>
      </c>
      <c r="B16" s="326" t="s">
        <v>225</v>
      </c>
      <c r="C16" s="266" t="s">
        <v>226</v>
      </c>
      <c r="D16" s="266" t="s">
        <v>119</v>
      </c>
      <c r="E16" s="266" t="s">
        <v>120</v>
      </c>
      <c r="F16" s="280" t="s">
        <v>119</v>
      </c>
      <c r="G16" s="266">
        <v>2010</v>
      </c>
      <c r="H16" s="281" t="s">
        <v>227</v>
      </c>
      <c r="I16" s="281">
        <v>750</v>
      </c>
      <c r="J16" s="266" t="s">
        <v>54</v>
      </c>
      <c r="K16" s="281" t="s">
        <v>54</v>
      </c>
      <c r="L16" s="266" t="s">
        <v>54</v>
      </c>
      <c r="M16" s="282" t="s">
        <v>291</v>
      </c>
      <c r="N16" s="266" t="s">
        <v>228</v>
      </c>
      <c r="O16" s="282" t="s">
        <v>292</v>
      </c>
      <c r="P16" s="266" t="s">
        <v>113</v>
      </c>
      <c r="Q16" s="283" t="s">
        <v>229</v>
      </c>
      <c r="R16" s="228" t="s">
        <v>498</v>
      </c>
      <c r="S16" s="286"/>
      <c r="T16" s="228" t="s">
        <v>700</v>
      </c>
      <c r="U16" s="228" t="s">
        <v>498</v>
      </c>
      <c r="V16" s="228" t="s">
        <v>498</v>
      </c>
      <c r="W16" s="263"/>
    </row>
    <row r="17" spans="1:23" ht="32.4" customHeight="1">
      <c r="A17" s="279">
        <v>12</v>
      </c>
      <c r="B17" s="326" t="s">
        <v>230</v>
      </c>
      <c r="C17" s="266" t="s">
        <v>231</v>
      </c>
      <c r="D17" s="266" t="s">
        <v>232</v>
      </c>
      <c r="E17" s="266" t="s">
        <v>233</v>
      </c>
      <c r="F17" s="280" t="s">
        <v>119</v>
      </c>
      <c r="G17" s="266">
        <v>2008</v>
      </c>
      <c r="H17" s="281" t="s">
        <v>119</v>
      </c>
      <c r="I17" s="281">
        <v>172</v>
      </c>
      <c r="J17" s="266" t="s">
        <v>234</v>
      </c>
      <c r="K17" s="281">
        <v>2.2999999999999998</v>
      </c>
      <c r="L17" s="266">
        <v>1</v>
      </c>
      <c r="M17" s="282" t="s">
        <v>293</v>
      </c>
      <c r="N17" s="266" t="s">
        <v>235</v>
      </c>
      <c r="O17" s="282" t="s">
        <v>292</v>
      </c>
      <c r="P17" s="266">
        <v>11</v>
      </c>
      <c r="Q17" s="283" t="s">
        <v>236</v>
      </c>
      <c r="R17" s="228" t="s">
        <v>498</v>
      </c>
      <c r="S17" s="286"/>
      <c r="T17" s="228" t="s">
        <v>700</v>
      </c>
      <c r="U17" s="228" t="s">
        <v>498</v>
      </c>
      <c r="V17" s="228" t="s">
        <v>700</v>
      </c>
      <c r="W17" s="263"/>
    </row>
    <row r="18" spans="1:23" ht="66">
      <c r="A18" s="203">
        <v>13</v>
      </c>
      <c r="B18" s="326" t="s">
        <v>237</v>
      </c>
      <c r="C18" s="265" t="s">
        <v>220</v>
      </c>
      <c r="D18" s="265" t="s">
        <v>294</v>
      </c>
      <c r="E18" s="265" t="s">
        <v>264</v>
      </c>
      <c r="F18" s="265" t="s">
        <v>265</v>
      </c>
      <c r="G18" s="265">
        <v>1998</v>
      </c>
      <c r="H18" s="276" t="s">
        <v>119</v>
      </c>
      <c r="I18" s="276">
        <v>7500</v>
      </c>
      <c r="J18" s="265" t="s">
        <v>222</v>
      </c>
      <c r="K18" s="276">
        <v>110</v>
      </c>
      <c r="L18" s="265">
        <v>6</v>
      </c>
      <c r="M18" s="277" t="s">
        <v>295</v>
      </c>
      <c r="N18" s="265" t="s">
        <v>239</v>
      </c>
      <c r="O18" s="277" t="s">
        <v>296</v>
      </c>
      <c r="P18" s="265">
        <v>59013</v>
      </c>
      <c r="Q18" s="283" t="s">
        <v>240</v>
      </c>
      <c r="R18" s="264" t="s">
        <v>695</v>
      </c>
      <c r="S18" s="120" t="s">
        <v>699</v>
      </c>
      <c r="T18" s="228" t="s">
        <v>700</v>
      </c>
      <c r="U18" s="228" t="s">
        <v>700</v>
      </c>
      <c r="V18" s="228" t="s">
        <v>700</v>
      </c>
      <c r="W18" s="263"/>
    </row>
    <row r="19" spans="1:23" ht="66">
      <c r="A19" s="203">
        <v>14</v>
      </c>
      <c r="B19" s="326" t="s">
        <v>241</v>
      </c>
      <c r="C19" s="265" t="s">
        <v>115</v>
      </c>
      <c r="D19" s="265" t="s">
        <v>116</v>
      </c>
      <c r="E19" s="265" t="s">
        <v>238</v>
      </c>
      <c r="F19" s="265" t="s">
        <v>172</v>
      </c>
      <c r="G19" s="265">
        <v>1996</v>
      </c>
      <c r="H19" s="276" t="s">
        <v>119</v>
      </c>
      <c r="I19" s="276">
        <v>11990</v>
      </c>
      <c r="J19" s="265" t="s">
        <v>242</v>
      </c>
      <c r="K19" s="276">
        <v>160</v>
      </c>
      <c r="L19" s="265">
        <v>6</v>
      </c>
      <c r="M19" s="277" t="s">
        <v>297</v>
      </c>
      <c r="N19" s="265" t="s">
        <v>243</v>
      </c>
      <c r="O19" s="277" t="s">
        <v>276</v>
      </c>
      <c r="P19" s="265">
        <v>56861</v>
      </c>
      <c r="Q19" s="283" t="s">
        <v>244</v>
      </c>
      <c r="R19" s="264" t="s">
        <v>696</v>
      </c>
      <c r="S19" s="120" t="s">
        <v>699</v>
      </c>
      <c r="T19" s="228" t="s">
        <v>700</v>
      </c>
      <c r="U19" s="228" t="s">
        <v>700</v>
      </c>
      <c r="V19" s="228" t="s">
        <v>700</v>
      </c>
      <c r="W19" s="263"/>
    </row>
    <row r="20" spans="1:23" ht="66">
      <c r="A20" s="203">
        <v>15</v>
      </c>
      <c r="B20" s="327" t="s">
        <v>245</v>
      </c>
      <c r="C20" s="189" t="s">
        <v>246</v>
      </c>
      <c r="D20" s="189" t="s">
        <v>247</v>
      </c>
      <c r="E20" s="265" t="s">
        <v>298</v>
      </c>
      <c r="F20" s="265" t="s">
        <v>265</v>
      </c>
      <c r="G20" s="189">
        <v>2008</v>
      </c>
      <c r="H20" s="276" t="s">
        <v>119</v>
      </c>
      <c r="I20" s="276">
        <v>3500</v>
      </c>
      <c r="J20" s="189" t="s">
        <v>248</v>
      </c>
      <c r="K20" s="276">
        <v>88</v>
      </c>
      <c r="L20" s="189">
        <v>6</v>
      </c>
      <c r="M20" s="277" t="s">
        <v>299</v>
      </c>
      <c r="N20" s="265" t="s">
        <v>249</v>
      </c>
      <c r="O20" s="277" t="s">
        <v>300</v>
      </c>
      <c r="P20" s="189">
        <v>199597</v>
      </c>
      <c r="Q20" s="283" t="s">
        <v>250</v>
      </c>
      <c r="R20" s="264" t="s">
        <v>697</v>
      </c>
      <c r="S20" s="120" t="s">
        <v>699</v>
      </c>
      <c r="T20" s="228" t="s">
        <v>700</v>
      </c>
      <c r="U20" s="228" t="s">
        <v>700</v>
      </c>
      <c r="V20" s="228" t="s">
        <v>700</v>
      </c>
      <c r="W20" s="263"/>
    </row>
    <row r="21" spans="1:23" ht="66">
      <c r="A21" s="203">
        <v>16</v>
      </c>
      <c r="B21" s="327" t="s">
        <v>251</v>
      </c>
      <c r="C21" s="189" t="s">
        <v>252</v>
      </c>
      <c r="D21" s="189" t="s">
        <v>253</v>
      </c>
      <c r="E21" s="189" t="s">
        <v>301</v>
      </c>
      <c r="F21" s="265" t="s">
        <v>265</v>
      </c>
      <c r="G21" s="189">
        <v>2013</v>
      </c>
      <c r="H21" s="276" t="s">
        <v>254</v>
      </c>
      <c r="I21" s="276">
        <v>3500</v>
      </c>
      <c r="J21" s="189" t="s">
        <v>255</v>
      </c>
      <c r="K21" s="276">
        <v>114</v>
      </c>
      <c r="L21" s="189">
        <v>7</v>
      </c>
      <c r="M21" s="277" t="s">
        <v>302</v>
      </c>
      <c r="N21" s="265" t="s">
        <v>256</v>
      </c>
      <c r="O21" s="277" t="s">
        <v>303</v>
      </c>
      <c r="P21" s="189">
        <v>161410</v>
      </c>
      <c r="Q21" s="283" t="s">
        <v>714</v>
      </c>
      <c r="R21" s="264" t="s">
        <v>698</v>
      </c>
      <c r="S21" s="120" t="s">
        <v>699</v>
      </c>
      <c r="T21" s="228" t="s">
        <v>700</v>
      </c>
      <c r="U21" s="228" t="s">
        <v>700</v>
      </c>
      <c r="V21" s="228" t="s">
        <v>700</v>
      </c>
      <c r="W21" s="263"/>
    </row>
    <row r="22" spans="1:23" ht="42.6" customHeight="1">
      <c r="A22" s="279">
        <v>17</v>
      </c>
      <c r="B22" s="327" t="s">
        <v>54</v>
      </c>
      <c r="C22" s="137" t="s">
        <v>257</v>
      </c>
      <c r="D22" s="137"/>
      <c r="E22" s="137" t="s">
        <v>258</v>
      </c>
      <c r="F22" s="280" t="s">
        <v>304</v>
      </c>
      <c r="G22" s="137">
        <v>2018</v>
      </c>
      <c r="H22" s="281"/>
      <c r="I22" s="281"/>
      <c r="J22" s="137"/>
      <c r="K22" s="281"/>
      <c r="L22" s="137">
        <v>1</v>
      </c>
      <c r="M22" s="282"/>
      <c r="N22" s="266" t="s">
        <v>259</v>
      </c>
      <c r="O22" s="282"/>
      <c r="P22" s="137"/>
      <c r="Q22" s="283" t="s">
        <v>260</v>
      </c>
      <c r="R22" s="266" t="s">
        <v>498</v>
      </c>
      <c r="S22" s="286"/>
      <c r="T22" s="228" t="s">
        <v>700</v>
      </c>
      <c r="U22" s="228" t="s">
        <v>498</v>
      </c>
      <c r="V22" s="228" t="s">
        <v>700</v>
      </c>
      <c r="W22" s="263"/>
    </row>
    <row r="23" spans="1:23" ht="49.2" customHeight="1">
      <c r="A23" s="279">
        <v>18</v>
      </c>
      <c r="B23" s="328" t="s">
        <v>261</v>
      </c>
      <c r="C23" s="85" t="s">
        <v>305</v>
      </c>
      <c r="D23" s="85" t="s">
        <v>306</v>
      </c>
      <c r="E23" s="132" t="s">
        <v>307</v>
      </c>
      <c r="F23" s="266" t="s">
        <v>119</v>
      </c>
      <c r="G23" s="85">
        <v>2020</v>
      </c>
      <c r="H23" s="281">
        <v>1455</v>
      </c>
      <c r="I23" s="281">
        <v>3500</v>
      </c>
      <c r="J23" s="85" t="s">
        <v>262</v>
      </c>
      <c r="K23" s="281">
        <v>103</v>
      </c>
      <c r="L23" s="85">
        <v>3</v>
      </c>
      <c r="M23" s="282" t="s">
        <v>308</v>
      </c>
      <c r="N23" s="132" t="s">
        <v>263</v>
      </c>
      <c r="O23" s="282" t="s">
        <v>309</v>
      </c>
      <c r="P23" s="85">
        <v>27351</v>
      </c>
      <c r="Q23" s="284" t="s">
        <v>260</v>
      </c>
      <c r="R23" s="132" t="s">
        <v>724</v>
      </c>
      <c r="S23" s="120" t="s">
        <v>699</v>
      </c>
      <c r="T23" s="228" t="s">
        <v>700</v>
      </c>
      <c r="U23" s="228" t="s">
        <v>700</v>
      </c>
      <c r="V23" s="228" t="s">
        <v>700</v>
      </c>
      <c r="W23" s="299"/>
    </row>
    <row r="24" spans="1:23" ht="46.8" customHeight="1">
      <c r="A24" s="279">
        <v>19</v>
      </c>
      <c r="B24" s="328" t="s">
        <v>608</v>
      </c>
      <c r="C24" s="85" t="s">
        <v>117</v>
      </c>
      <c r="D24" s="85" t="s">
        <v>193</v>
      </c>
      <c r="E24" s="85" t="s">
        <v>238</v>
      </c>
      <c r="F24" s="85" t="s">
        <v>265</v>
      </c>
      <c r="G24" s="85">
        <v>2021</v>
      </c>
      <c r="H24" s="85">
        <v>18000</v>
      </c>
      <c r="I24" s="85" t="s">
        <v>113</v>
      </c>
      <c r="J24" s="298" t="s">
        <v>656</v>
      </c>
      <c r="K24" s="85">
        <v>235</v>
      </c>
      <c r="L24" s="85">
        <v>6</v>
      </c>
      <c r="M24" s="85" t="s">
        <v>610</v>
      </c>
      <c r="N24" s="85" t="s">
        <v>609</v>
      </c>
      <c r="O24" s="282" t="s">
        <v>657</v>
      </c>
      <c r="P24" s="278" t="s">
        <v>113</v>
      </c>
      <c r="Q24" s="284" t="s">
        <v>658</v>
      </c>
      <c r="R24" s="285" t="s">
        <v>717</v>
      </c>
      <c r="S24" s="120" t="s">
        <v>699</v>
      </c>
      <c r="T24" s="228" t="s">
        <v>700</v>
      </c>
      <c r="U24" s="228" t="s">
        <v>700</v>
      </c>
      <c r="V24" s="228" t="s">
        <v>700</v>
      </c>
      <c r="W24" s="299"/>
    </row>
  </sheetData>
  <mergeCells count="23">
    <mergeCell ref="Q4:Q5"/>
    <mergeCell ref="R4:R5"/>
    <mergeCell ref="S4:S5"/>
    <mergeCell ref="M4:M5"/>
    <mergeCell ref="N4:N5"/>
    <mergeCell ref="O4:O5"/>
    <mergeCell ref="P4:P5"/>
    <mergeCell ref="W4:W5"/>
    <mergeCell ref="T4:T5"/>
    <mergeCell ref="U4:U5"/>
    <mergeCell ref="V4:V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26" type="noConversion"/>
  <dataValidations count="1">
    <dataValidation type="list" allowBlank="1" showInputMessage="1" showErrorMessage="1" sqref="R6:R8 R10" xr:uid="{5400773A-0C01-49E0-A5A6-F6B9663C5419}">
      <formula1>"TAK, NIE"</formula1>
    </dataValidation>
  </dataValidations>
  <printOptions horizontalCentered="1" verticalCentered="1"/>
  <pageMargins left="0.11811023622047245" right="0.11811023622047245" top="0.15748031496062992" bottom="0" header="0.31496062992125984" footer="0.31496062992125984"/>
  <pageSetup paperSize="9" scale="50" pageOrder="overThenDown" orientation="landscape" r:id="rId1"/>
  <headerFooter>
    <oddHeader>&amp;RZakładka nr 4 - wykaz pojazdów</oddHeader>
    <oddFooter>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268"/>
  <sheetViews>
    <sheetView tabSelected="1" zoomScaleNormal="100" workbookViewId="0">
      <pane ySplit="1" topLeftCell="A2" activePane="bottomLeft" state="frozen"/>
      <selection pane="bottomLeft" activeCell="L5" sqref="L5"/>
    </sheetView>
  </sheetViews>
  <sheetFormatPr defaultColWidth="9.109375" defaultRowHeight="13.2"/>
  <cols>
    <col min="1" max="1" width="6.109375" style="22" customWidth="1"/>
    <col min="2" max="2" width="38.5546875" style="22" bestFit="1" customWidth="1"/>
    <col min="3" max="3" width="19.5546875" style="22" customWidth="1"/>
    <col min="4" max="4" width="14.21875" style="23" customWidth="1"/>
    <col min="5" max="5" width="17.6640625" style="24" customWidth="1"/>
    <col min="6" max="6" width="12.5546875" style="22" customWidth="1"/>
    <col min="7" max="7" width="15.5546875" style="22" customWidth="1"/>
    <col min="8" max="8" width="13" style="22" customWidth="1"/>
    <col min="9" max="9" width="13.77734375" style="22" customWidth="1"/>
    <col min="10" max="10" width="14.21875" style="25" customWidth="1"/>
    <col min="11" max="11" width="14.109375" style="25" customWidth="1"/>
    <col min="12" max="12" width="11.109375" style="25" bestFit="1" customWidth="1"/>
    <col min="13" max="16384" width="9.109375" style="25"/>
  </cols>
  <sheetData>
    <row r="2" spans="2:10" ht="6.6" customHeight="1">
      <c r="E2" s="54"/>
    </row>
    <row r="3" spans="2:10" ht="19.2" customHeight="1">
      <c r="B3" s="491" t="s">
        <v>677</v>
      </c>
      <c r="C3" s="492"/>
      <c r="D3" s="492"/>
      <c r="E3" s="23"/>
      <c r="F3" s="24"/>
    </row>
    <row r="4" spans="2:10" ht="13.8" thickBot="1">
      <c r="D4" s="22"/>
      <c r="E4" s="23"/>
      <c r="F4" s="24"/>
    </row>
    <row r="5" spans="2:10" ht="31.8" customHeight="1" thickBot="1">
      <c r="B5" s="479" t="s">
        <v>718</v>
      </c>
      <c r="C5" s="481" t="s">
        <v>678</v>
      </c>
      <c r="D5" s="482"/>
      <c r="E5" s="481" t="s">
        <v>662</v>
      </c>
      <c r="F5" s="483"/>
      <c r="G5" s="481" t="s">
        <v>663</v>
      </c>
      <c r="H5" s="484"/>
      <c r="I5" s="485" t="s">
        <v>679</v>
      </c>
      <c r="J5" s="486"/>
    </row>
    <row r="6" spans="2:10" ht="25.2" customHeight="1" thickBot="1">
      <c r="B6" s="480"/>
      <c r="C6" s="329" t="s">
        <v>664</v>
      </c>
      <c r="D6" s="329" t="s">
        <v>665</v>
      </c>
      <c r="E6" s="329" t="s">
        <v>666</v>
      </c>
      <c r="F6" s="330" t="s">
        <v>665</v>
      </c>
      <c r="G6" s="331" t="s">
        <v>664</v>
      </c>
      <c r="H6" s="329" t="s">
        <v>665</v>
      </c>
      <c r="I6" s="329" t="s">
        <v>664</v>
      </c>
      <c r="J6" s="329" t="s">
        <v>665</v>
      </c>
    </row>
    <row r="7" spans="2:10" ht="24" customHeight="1" thickBot="1">
      <c r="B7" s="332" t="s">
        <v>667</v>
      </c>
      <c r="C7" s="333">
        <v>2700</v>
      </c>
      <c r="D7" s="334">
        <v>1</v>
      </c>
      <c r="E7" s="335">
        <v>0</v>
      </c>
      <c r="F7" s="336">
        <v>0</v>
      </c>
      <c r="G7" s="333">
        <v>9435.48</v>
      </c>
      <c r="H7" s="334">
        <v>6</v>
      </c>
      <c r="I7" s="335">
        <v>0</v>
      </c>
      <c r="J7" s="336">
        <v>0</v>
      </c>
    </row>
    <row r="8" spans="2:10" ht="32.4" customHeight="1" thickBot="1">
      <c r="B8" s="337" t="s">
        <v>668</v>
      </c>
      <c r="C8" s="335">
        <v>0</v>
      </c>
      <c r="D8" s="336">
        <v>0</v>
      </c>
      <c r="E8" s="335">
        <v>0</v>
      </c>
      <c r="F8" s="336">
        <v>0</v>
      </c>
      <c r="G8" s="335">
        <v>0</v>
      </c>
      <c r="H8" s="336">
        <v>0</v>
      </c>
      <c r="I8" s="335">
        <v>0</v>
      </c>
      <c r="J8" s="336">
        <v>0</v>
      </c>
    </row>
    <row r="9" spans="2:10" ht="24" customHeight="1" thickBot="1">
      <c r="B9" s="332" t="s">
        <v>52</v>
      </c>
      <c r="C9" s="335">
        <v>0</v>
      </c>
      <c r="D9" s="336">
        <v>0</v>
      </c>
      <c r="E9" s="335">
        <v>0</v>
      </c>
      <c r="F9" s="336">
        <v>0</v>
      </c>
      <c r="G9" s="335">
        <v>0</v>
      </c>
      <c r="H9" s="336">
        <v>0</v>
      </c>
      <c r="I9" s="335">
        <v>0</v>
      </c>
      <c r="J9" s="336">
        <v>0</v>
      </c>
    </row>
    <row r="10" spans="2:10" ht="24" customHeight="1" thickBot="1">
      <c r="B10" s="332" t="s">
        <v>669</v>
      </c>
      <c r="C10" s="335">
        <v>0</v>
      </c>
      <c r="D10" s="336">
        <v>0</v>
      </c>
      <c r="E10" s="335">
        <v>0</v>
      </c>
      <c r="F10" s="336">
        <v>0</v>
      </c>
      <c r="G10" s="335">
        <v>357.48</v>
      </c>
      <c r="H10" s="336">
        <v>1</v>
      </c>
      <c r="I10" s="335">
        <v>0</v>
      </c>
      <c r="J10" s="336">
        <v>0</v>
      </c>
    </row>
    <row r="11" spans="2:10" ht="24" customHeight="1" thickBot="1">
      <c r="B11" s="332" t="s">
        <v>670</v>
      </c>
      <c r="C11" s="335">
        <v>0</v>
      </c>
      <c r="D11" s="336">
        <v>0</v>
      </c>
      <c r="E11" s="335">
        <v>0</v>
      </c>
      <c r="F11" s="336">
        <v>0</v>
      </c>
      <c r="G11" s="335">
        <v>0</v>
      </c>
      <c r="H11" s="336">
        <v>0</v>
      </c>
      <c r="I11" s="335">
        <v>0</v>
      </c>
      <c r="J11" s="336">
        <v>0</v>
      </c>
    </row>
    <row r="12" spans="2:10" ht="24" customHeight="1" thickBot="1">
      <c r="B12" s="337" t="s">
        <v>671</v>
      </c>
      <c r="C12" s="335">
        <v>0</v>
      </c>
      <c r="D12" s="336">
        <v>0</v>
      </c>
      <c r="E12" s="335">
        <v>0</v>
      </c>
      <c r="F12" s="336">
        <v>0</v>
      </c>
      <c r="G12" s="335">
        <v>0</v>
      </c>
      <c r="H12" s="336">
        <v>0</v>
      </c>
      <c r="I12" s="335">
        <v>0</v>
      </c>
      <c r="J12" s="336">
        <v>0</v>
      </c>
    </row>
    <row r="13" spans="2:10" ht="24" customHeight="1" thickBot="1">
      <c r="B13" s="332" t="s">
        <v>672</v>
      </c>
      <c r="C13" s="333">
        <v>7541.76</v>
      </c>
      <c r="D13" s="334">
        <v>1</v>
      </c>
      <c r="E13" s="333">
        <v>2694</v>
      </c>
      <c r="F13" s="336">
        <v>1</v>
      </c>
      <c r="G13" s="335">
        <v>0</v>
      </c>
      <c r="H13" s="336">
        <v>0</v>
      </c>
      <c r="I13" s="335">
        <v>0</v>
      </c>
      <c r="J13" s="336">
        <v>0</v>
      </c>
    </row>
    <row r="14" spans="2:10" ht="24" customHeight="1" thickBot="1">
      <c r="B14" s="332" t="s">
        <v>673</v>
      </c>
      <c r="C14" s="335">
        <v>0</v>
      </c>
      <c r="D14" s="336">
        <v>0</v>
      </c>
      <c r="E14" s="335">
        <v>0</v>
      </c>
      <c r="F14" s="336">
        <v>0</v>
      </c>
      <c r="G14" s="335">
        <v>0</v>
      </c>
      <c r="H14" s="336">
        <v>0</v>
      </c>
      <c r="I14" s="335">
        <v>0</v>
      </c>
      <c r="J14" s="336">
        <v>0</v>
      </c>
    </row>
    <row r="15" spans="2:10" ht="24" customHeight="1" thickBot="1">
      <c r="B15" s="338" t="s">
        <v>12</v>
      </c>
      <c r="C15" s="339">
        <f>C13+C7</f>
        <v>10241.76</v>
      </c>
      <c r="D15" s="340">
        <v>2</v>
      </c>
      <c r="E15" s="341">
        <f>E13</f>
        <v>2694</v>
      </c>
      <c r="F15" s="342">
        <v>1</v>
      </c>
      <c r="G15" s="366">
        <v>9792.69</v>
      </c>
      <c r="H15" s="343">
        <v>7</v>
      </c>
      <c r="I15" s="344">
        <v>0</v>
      </c>
      <c r="J15" s="345">
        <v>0</v>
      </c>
    </row>
    <row r="16" spans="2:10" ht="24" customHeight="1" thickBot="1">
      <c r="B16" s="338" t="s">
        <v>674</v>
      </c>
      <c r="C16" s="346">
        <v>0</v>
      </c>
      <c r="D16" s="347">
        <v>0</v>
      </c>
      <c r="E16" s="348">
        <v>0</v>
      </c>
      <c r="F16" s="349">
        <v>0</v>
      </c>
      <c r="G16" s="367">
        <v>592.52</v>
      </c>
      <c r="H16" s="350">
        <v>1</v>
      </c>
      <c r="I16" s="351">
        <v>0</v>
      </c>
      <c r="J16" s="352">
        <v>0</v>
      </c>
    </row>
    <row r="17" spans="2:10" ht="32.4" customHeight="1" thickBot="1">
      <c r="B17" s="338" t="s">
        <v>675</v>
      </c>
      <c r="C17" s="487">
        <f>C15+E15+G15+G16</f>
        <v>23320.97</v>
      </c>
      <c r="D17" s="488"/>
      <c r="E17" s="488"/>
      <c r="F17" s="488"/>
      <c r="G17" s="488"/>
      <c r="H17" s="488"/>
      <c r="I17" s="489"/>
      <c r="J17" s="490"/>
    </row>
    <row r="18" spans="2:10">
      <c r="D18" s="22"/>
      <c r="E18" s="23"/>
      <c r="F18" s="24"/>
    </row>
    <row r="19" spans="2:10">
      <c r="D19" s="22"/>
      <c r="E19" s="23"/>
      <c r="F19" s="24"/>
    </row>
    <row r="20" spans="2:10">
      <c r="B20" s="273" t="s">
        <v>676</v>
      </c>
      <c r="D20" s="22"/>
      <c r="E20" s="23"/>
      <c r="F20" s="24"/>
    </row>
    <row r="21" spans="2:10" ht="30" customHeight="1">
      <c r="B21" s="477" t="s">
        <v>726</v>
      </c>
      <c r="C21" s="478"/>
      <c r="D21" s="22"/>
      <c r="E21" s="23"/>
      <c r="F21" s="24"/>
    </row>
    <row r="22" spans="2:10" ht="30" customHeight="1">
      <c r="B22" s="477" t="s">
        <v>686</v>
      </c>
      <c r="C22" s="478"/>
      <c r="D22" s="22"/>
      <c r="E22" s="23"/>
      <c r="F22" s="24"/>
    </row>
    <row r="23" spans="2:10" ht="30" customHeight="1">
      <c r="B23" s="477" t="s">
        <v>687</v>
      </c>
      <c r="C23" s="478"/>
      <c r="D23" s="22"/>
      <c r="E23" s="23"/>
      <c r="F23" s="24"/>
    </row>
    <row r="24" spans="2:10" ht="13.8">
      <c r="B24" s="274"/>
      <c r="D24" s="22"/>
      <c r="E24" s="23"/>
      <c r="F24" s="24"/>
    </row>
    <row r="25" spans="2:10" ht="13.8">
      <c r="B25" s="275"/>
      <c r="D25" s="22"/>
      <c r="E25" s="23"/>
      <c r="F25" s="24"/>
    </row>
    <row r="26" spans="2:10" ht="27.6">
      <c r="B26" s="368" t="s">
        <v>725</v>
      </c>
      <c r="D26" s="22"/>
      <c r="E26" s="23"/>
      <c r="F26" s="24"/>
    </row>
    <row r="154" spans="4:15" s="22" customFormat="1">
      <c r="D154" s="23"/>
      <c r="J154" s="25"/>
      <c r="K154" s="25"/>
      <c r="L154" s="25"/>
      <c r="M154" s="25"/>
      <c r="N154" s="25"/>
      <c r="O154" s="25"/>
    </row>
    <row r="155" spans="4:15" s="22" customFormat="1">
      <c r="D155" s="23"/>
      <c r="J155" s="25"/>
      <c r="K155" s="25"/>
      <c r="L155" s="25"/>
      <c r="M155" s="25"/>
      <c r="N155" s="25"/>
      <c r="O155" s="25"/>
    </row>
    <row r="156" spans="4:15" s="22" customFormat="1">
      <c r="D156" s="23"/>
      <c r="J156" s="25"/>
      <c r="K156" s="25"/>
      <c r="L156" s="25"/>
      <c r="M156" s="25"/>
      <c r="N156" s="25"/>
      <c r="O156" s="25"/>
    </row>
    <row r="157" spans="4:15" s="22" customFormat="1">
      <c r="D157" s="23"/>
      <c r="J157" s="25"/>
      <c r="K157" s="25"/>
      <c r="L157" s="25"/>
      <c r="M157" s="25"/>
      <c r="N157" s="25"/>
      <c r="O157" s="25"/>
    </row>
    <row r="158" spans="4:15" s="22" customFormat="1">
      <c r="D158" s="23"/>
      <c r="J158" s="25"/>
      <c r="K158" s="25"/>
      <c r="L158" s="25"/>
      <c r="M158" s="25"/>
      <c r="N158" s="25"/>
      <c r="O158" s="25"/>
    </row>
    <row r="159" spans="4:15" s="22" customFormat="1">
      <c r="D159" s="23"/>
      <c r="J159" s="25"/>
      <c r="K159" s="25"/>
      <c r="L159" s="25"/>
      <c r="M159" s="25"/>
      <c r="N159" s="25"/>
      <c r="O159" s="25"/>
    </row>
    <row r="160" spans="4:15" s="22" customFormat="1">
      <c r="D160" s="23"/>
      <c r="J160" s="25"/>
      <c r="K160" s="25"/>
      <c r="L160" s="25"/>
      <c r="M160" s="25"/>
      <c r="N160" s="25"/>
      <c r="O160" s="25"/>
    </row>
    <row r="161" spans="4:15" s="22" customFormat="1">
      <c r="D161" s="23"/>
      <c r="J161" s="25"/>
      <c r="K161" s="25"/>
      <c r="L161" s="25"/>
      <c r="M161" s="25"/>
      <c r="N161" s="25"/>
      <c r="O161" s="25"/>
    </row>
    <row r="162" spans="4:15" s="22" customFormat="1">
      <c r="D162" s="23"/>
      <c r="J162" s="25"/>
      <c r="K162" s="25"/>
      <c r="L162" s="25"/>
      <c r="M162" s="25"/>
      <c r="N162" s="25"/>
      <c r="O162" s="25"/>
    </row>
    <row r="163" spans="4:15" s="22" customFormat="1">
      <c r="D163" s="23"/>
      <c r="J163" s="25"/>
      <c r="K163" s="25"/>
      <c r="L163" s="25"/>
      <c r="M163" s="25"/>
      <c r="N163" s="25"/>
      <c r="O163" s="25"/>
    </row>
    <row r="164" spans="4:15" s="22" customFormat="1">
      <c r="D164" s="23"/>
      <c r="J164" s="25"/>
      <c r="K164" s="25"/>
      <c r="L164" s="25"/>
      <c r="M164" s="25"/>
      <c r="N164" s="25"/>
      <c r="O164" s="25"/>
    </row>
    <row r="165" spans="4:15" s="22" customFormat="1">
      <c r="D165" s="23"/>
      <c r="J165" s="25"/>
      <c r="K165" s="25"/>
      <c r="L165" s="25"/>
      <c r="M165" s="25"/>
      <c r="N165" s="25"/>
      <c r="O165" s="25"/>
    </row>
    <row r="166" spans="4:15" s="22" customFormat="1">
      <c r="D166" s="23"/>
      <c r="J166" s="25"/>
      <c r="K166" s="25"/>
      <c r="L166" s="25"/>
      <c r="M166" s="25"/>
      <c r="N166" s="25"/>
      <c r="O166" s="25"/>
    </row>
    <row r="167" spans="4:15" s="22" customFormat="1">
      <c r="D167" s="23"/>
      <c r="J167" s="25"/>
      <c r="K167" s="25"/>
      <c r="L167" s="25"/>
      <c r="M167" s="25"/>
      <c r="N167" s="25"/>
      <c r="O167" s="25"/>
    </row>
    <row r="168" spans="4:15" s="22" customFormat="1">
      <c r="D168" s="23"/>
      <c r="J168" s="25"/>
      <c r="K168" s="25"/>
      <c r="L168" s="25"/>
      <c r="M168" s="25"/>
      <c r="N168" s="25"/>
      <c r="O168" s="25"/>
    </row>
    <row r="169" spans="4:15" s="22" customFormat="1">
      <c r="D169" s="23"/>
      <c r="J169" s="25"/>
      <c r="K169" s="25"/>
      <c r="L169" s="25"/>
      <c r="M169" s="25"/>
      <c r="N169" s="25"/>
      <c r="O169" s="25"/>
    </row>
    <row r="170" spans="4:15" s="22" customFormat="1">
      <c r="D170" s="23"/>
      <c r="J170" s="25"/>
      <c r="K170" s="25"/>
      <c r="L170" s="25"/>
      <c r="M170" s="25"/>
      <c r="N170" s="25"/>
      <c r="O170" s="25"/>
    </row>
    <row r="171" spans="4:15" s="22" customFormat="1">
      <c r="D171" s="23"/>
      <c r="J171" s="25"/>
      <c r="K171" s="25"/>
      <c r="L171" s="25"/>
      <c r="M171" s="25"/>
      <c r="N171" s="25"/>
      <c r="O171" s="25"/>
    </row>
    <row r="172" spans="4:15" s="22" customFormat="1">
      <c r="D172" s="23"/>
      <c r="J172" s="25"/>
      <c r="K172" s="25"/>
      <c r="L172" s="25"/>
      <c r="M172" s="25"/>
      <c r="N172" s="25"/>
      <c r="O172" s="25"/>
    </row>
    <row r="173" spans="4:15" s="22" customFormat="1">
      <c r="D173" s="23"/>
      <c r="J173" s="25"/>
      <c r="K173" s="25"/>
      <c r="L173" s="25"/>
      <c r="M173" s="25"/>
      <c r="N173" s="25"/>
      <c r="O173" s="25"/>
    </row>
    <row r="174" spans="4:15" s="22" customFormat="1">
      <c r="D174" s="23"/>
      <c r="J174" s="25"/>
      <c r="K174" s="25"/>
      <c r="L174" s="25"/>
      <c r="M174" s="25"/>
      <c r="N174" s="25"/>
      <c r="O174" s="25"/>
    </row>
    <row r="175" spans="4:15" s="22" customFormat="1">
      <c r="D175" s="23"/>
      <c r="J175" s="25"/>
      <c r="K175" s="25"/>
      <c r="L175" s="25"/>
      <c r="M175" s="25"/>
      <c r="N175" s="25"/>
      <c r="O175" s="25"/>
    </row>
    <row r="176" spans="4:15" s="22" customFormat="1">
      <c r="D176" s="23"/>
      <c r="J176" s="25"/>
      <c r="K176" s="25"/>
      <c r="L176" s="25"/>
      <c r="M176" s="25"/>
      <c r="N176" s="25"/>
      <c r="O176" s="25"/>
    </row>
    <row r="177" spans="4:15" s="22" customFormat="1">
      <c r="D177" s="23"/>
      <c r="J177" s="25"/>
      <c r="K177" s="25"/>
      <c r="L177" s="25"/>
      <c r="M177" s="25"/>
      <c r="N177" s="25"/>
      <c r="O177" s="25"/>
    </row>
    <row r="178" spans="4:15" s="22" customFormat="1">
      <c r="D178" s="23"/>
      <c r="J178" s="25"/>
      <c r="K178" s="25"/>
      <c r="L178" s="25"/>
      <c r="M178" s="25"/>
      <c r="N178" s="25"/>
      <c r="O178" s="25"/>
    </row>
    <row r="179" spans="4:15" s="22" customFormat="1">
      <c r="D179" s="23"/>
      <c r="J179" s="25"/>
      <c r="K179" s="25"/>
      <c r="L179" s="25"/>
      <c r="M179" s="25"/>
      <c r="N179" s="25"/>
      <c r="O179" s="25"/>
    </row>
    <row r="180" spans="4:15" s="22" customFormat="1">
      <c r="D180" s="23"/>
      <c r="J180" s="25"/>
      <c r="K180" s="25"/>
      <c r="L180" s="25"/>
      <c r="M180" s="25"/>
      <c r="N180" s="25"/>
      <c r="O180" s="25"/>
    </row>
    <row r="181" spans="4:15" s="22" customFormat="1">
      <c r="D181" s="23"/>
      <c r="J181" s="25"/>
      <c r="K181" s="25"/>
      <c r="L181" s="25"/>
      <c r="M181" s="25"/>
      <c r="N181" s="25"/>
      <c r="O181" s="25"/>
    </row>
    <row r="182" spans="4:15" s="22" customFormat="1">
      <c r="D182" s="23"/>
      <c r="J182" s="25"/>
      <c r="K182" s="25"/>
      <c r="L182" s="25"/>
      <c r="M182" s="25"/>
      <c r="N182" s="25"/>
      <c r="O182" s="25"/>
    </row>
    <row r="183" spans="4:15" s="22" customFormat="1">
      <c r="D183" s="23"/>
      <c r="J183" s="25"/>
      <c r="K183" s="25"/>
      <c r="L183" s="25"/>
      <c r="M183" s="25"/>
      <c r="N183" s="25"/>
      <c r="O183" s="25"/>
    </row>
    <row r="184" spans="4:15" s="22" customFormat="1">
      <c r="D184" s="23"/>
      <c r="J184" s="25"/>
      <c r="K184" s="25"/>
      <c r="L184" s="25"/>
      <c r="M184" s="25"/>
      <c r="N184" s="25"/>
      <c r="O184" s="25"/>
    </row>
    <row r="185" spans="4:15" s="22" customFormat="1">
      <c r="D185" s="23"/>
      <c r="J185" s="25"/>
      <c r="K185" s="25"/>
      <c r="L185" s="25"/>
      <c r="M185" s="25"/>
      <c r="N185" s="25"/>
      <c r="O185" s="25"/>
    </row>
    <row r="186" spans="4:15" s="22" customFormat="1">
      <c r="D186" s="23"/>
      <c r="J186" s="25"/>
      <c r="K186" s="25"/>
      <c r="L186" s="25"/>
      <c r="M186" s="25"/>
      <c r="N186" s="25"/>
      <c r="O186" s="25"/>
    </row>
    <row r="187" spans="4:15" s="22" customFormat="1">
      <c r="D187" s="23"/>
      <c r="J187" s="25"/>
      <c r="K187" s="25"/>
      <c r="L187" s="25"/>
      <c r="M187" s="25"/>
      <c r="N187" s="25"/>
      <c r="O187" s="25"/>
    </row>
    <row r="188" spans="4:15" s="22" customFormat="1">
      <c r="D188" s="23"/>
      <c r="J188" s="25"/>
      <c r="K188" s="25"/>
      <c r="L188" s="25"/>
      <c r="M188" s="25"/>
      <c r="N188" s="25"/>
      <c r="O188" s="25"/>
    </row>
    <row r="189" spans="4:15" s="22" customFormat="1">
      <c r="D189" s="23"/>
      <c r="J189" s="25"/>
      <c r="K189" s="25"/>
      <c r="L189" s="25"/>
      <c r="M189" s="25"/>
      <c r="N189" s="25"/>
      <c r="O189" s="25"/>
    </row>
    <row r="190" spans="4:15" s="22" customFormat="1">
      <c r="D190" s="23"/>
      <c r="J190" s="25"/>
      <c r="K190" s="25"/>
      <c r="L190" s="25"/>
      <c r="M190" s="25"/>
      <c r="N190" s="25"/>
      <c r="O190" s="25"/>
    </row>
    <row r="191" spans="4:15" s="22" customFormat="1">
      <c r="D191" s="23"/>
      <c r="J191" s="25"/>
      <c r="K191" s="25"/>
      <c r="L191" s="25"/>
      <c r="M191" s="25"/>
      <c r="N191" s="25"/>
      <c r="O191" s="25"/>
    </row>
    <row r="192" spans="4:15" s="22" customFormat="1">
      <c r="D192" s="23"/>
      <c r="J192" s="25"/>
      <c r="K192" s="25"/>
      <c r="L192" s="25"/>
      <c r="M192" s="25"/>
      <c r="N192" s="25"/>
      <c r="O192" s="25"/>
    </row>
    <row r="193" spans="4:15" s="22" customFormat="1">
      <c r="D193" s="23"/>
      <c r="J193" s="25"/>
      <c r="K193" s="25"/>
      <c r="L193" s="25"/>
      <c r="M193" s="25"/>
      <c r="N193" s="25"/>
      <c r="O193" s="25"/>
    </row>
    <row r="194" spans="4:15" s="22" customFormat="1">
      <c r="D194" s="23"/>
      <c r="J194" s="25"/>
      <c r="K194" s="25"/>
      <c r="L194" s="25"/>
      <c r="M194" s="25"/>
      <c r="N194" s="25"/>
      <c r="O194" s="25"/>
    </row>
    <row r="195" spans="4:15" s="22" customFormat="1">
      <c r="D195" s="23"/>
      <c r="J195" s="25"/>
      <c r="K195" s="25"/>
      <c r="L195" s="25"/>
      <c r="M195" s="25"/>
      <c r="N195" s="25"/>
      <c r="O195" s="25"/>
    </row>
    <row r="196" spans="4:15" s="22" customFormat="1">
      <c r="D196" s="23"/>
      <c r="J196" s="25"/>
      <c r="K196" s="25"/>
      <c r="L196" s="25"/>
      <c r="M196" s="25"/>
      <c r="N196" s="25"/>
      <c r="O196" s="25"/>
    </row>
    <row r="197" spans="4:15" s="22" customFormat="1">
      <c r="D197" s="23"/>
      <c r="J197" s="25"/>
      <c r="K197" s="25"/>
      <c r="L197" s="25"/>
      <c r="M197" s="25"/>
      <c r="N197" s="25"/>
      <c r="O197" s="25"/>
    </row>
    <row r="198" spans="4:15" s="22" customFormat="1">
      <c r="D198" s="23"/>
      <c r="J198" s="25"/>
      <c r="K198" s="25"/>
      <c r="L198" s="25"/>
      <c r="M198" s="25"/>
      <c r="N198" s="25"/>
      <c r="O198" s="25"/>
    </row>
    <row r="199" spans="4:15" s="22" customFormat="1">
      <c r="D199" s="23"/>
      <c r="J199" s="25"/>
      <c r="K199" s="25"/>
      <c r="L199" s="25"/>
      <c r="M199" s="25"/>
      <c r="N199" s="25"/>
      <c r="O199" s="25"/>
    </row>
    <row r="200" spans="4:15" s="22" customFormat="1">
      <c r="D200" s="23"/>
      <c r="J200" s="25"/>
      <c r="K200" s="25"/>
      <c r="L200" s="25"/>
      <c r="M200" s="25"/>
      <c r="N200" s="25"/>
      <c r="O200" s="25"/>
    </row>
    <row r="201" spans="4:15" s="22" customFormat="1">
      <c r="D201" s="23"/>
      <c r="J201" s="25"/>
      <c r="K201" s="25"/>
      <c r="L201" s="25"/>
      <c r="M201" s="25"/>
      <c r="N201" s="25"/>
      <c r="O201" s="25"/>
    </row>
    <row r="202" spans="4:15" s="22" customFormat="1">
      <c r="D202" s="23"/>
      <c r="J202" s="25"/>
      <c r="K202" s="25"/>
      <c r="L202" s="25"/>
      <c r="M202" s="25"/>
      <c r="N202" s="25"/>
      <c r="O202" s="25"/>
    </row>
    <row r="203" spans="4:15" s="22" customFormat="1">
      <c r="D203" s="23"/>
      <c r="J203" s="25"/>
      <c r="K203" s="25"/>
      <c r="L203" s="25"/>
      <c r="M203" s="25"/>
      <c r="N203" s="25"/>
      <c r="O203" s="25"/>
    </row>
    <row r="204" spans="4:15" s="22" customFormat="1">
      <c r="D204" s="23"/>
      <c r="J204" s="25"/>
      <c r="K204" s="25"/>
      <c r="L204" s="25"/>
      <c r="M204" s="25"/>
      <c r="N204" s="25"/>
      <c r="O204" s="25"/>
    </row>
    <row r="205" spans="4:15" s="22" customFormat="1">
      <c r="D205" s="23"/>
      <c r="J205" s="25"/>
      <c r="K205" s="25"/>
      <c r="L205" s="25"/>
      <c r="M205" s="25"/>
      <c r="N205" s="25"/>
      <c r="O205" s="25"/>
    </row>
    <row r="206" spans="4:15" s="22" customFormat="1">
      <c r="D206" s="23"/>
      <c r="J206" s="25"/>
      <c r="K206" s="25"/>
      <c r="L206" s="25"/>
      <c r="M206" s="25"/>
      <c r="N206" s="25"/>
      <c r="O206" s="25"/>
    </row>
    <row r="207" spans="4:15" s="22" customFormat="1">
      <c r="D207" s="23"/>
      <c r="J207" s="25"/>
      <c r="K207" s="25"/>
      <c r="L207" s="25"/>
      <c r="M207" s="25"/>
      <c r="N207" s="25"/>
      <c r="O207" s="25"/>
    </row>
    <row r="208" spans="4:15" s="22" customFormat="1">
      <c r="D208" s="23"/>
      <c r="J208" s="25"/>
      <c r="K208" s="25"/>
      <c r="L208" s="25"/>
      <c r="M208" s="25"/>
      <c r="N208" s="25"/>
      <c r="O208" s="25"/>
    </row>
    <row r="209" spans="4:15" s="22" customFormat="1">
      <c r="D209" s="23"/>
      <c r="J209" s="25"/>
      <c r="K209" s="25"/>
      <c r="L209" s="25"/>
      <c r="M209" s="25"/>
      <c r="N209" s="25"/>
      <c r="O209" s="25"/>
    </row>
    <row r="210" spans="4:15" s="22" customFormat="1">
      <c r="D210" s="23"/>
      <c r="J210" s="25"/>
      <c r="K210" s="25"/>
      <c r="L210" s="25"/>
      <c r="M210" s="25"/>
      <c r="N210" s="25"/>
      <c r="O210" s="25"/>
    </row>
    <row r="211" spans="4:15" s="22" customFormat="1">
      <c r="D211" s="23"/>
      <c r="J211" s="25"/>
      <c r="K211" s="25"/>
      <c r="L211" s="25"/>
      <c r="M211" s="25"/>
      <c r="N211" s="25"/>
      <c r="O211" s="25"/>
    </row>
    <row r="212" spans="4:15" s="22" customFormat="1">
      <c r="D212" s="23"/>
      <c r="J212" s="25"/>
      <c r="K212" s="25"/>
      <c r="L212" s="25"/>
      <c r="M212" s="25"/>
      <c r="N212" s="25"/>
      <c r="O212" s="25"/>
    </row>
    <row r="213" spans="4:15" s="22" customFormat="1">
      <c r="D213" s="23"/>
      <c r="J213" s="25"/>
      <c r="K213" s="25"/>
      <c r="L213" s="25"/>
      <c r="M213" s="25"/>
      <c r="N213" s="25"/>
      <c r="O213" s="25"/>
    </row>
    <row r="214" spans="4:15" s="22" customFormat="1">
      <c r="D214" s="23"/>
      <c r="J214" s="25"/>
      <c r="K214" s="25"/>
      <c r="L214" s="25"/>
      <c r="M214" s="25"/>
      <c r="N214" s="25"/>
      <c r="O214" s="25"/>
    </row>
    <row r="215" spans="4:15" s="22" customFormat="1">
      <c r="D215" s="23"/>
      <c r="J215" s="25"/>
      <c r="K215" s="25"/>
      <c r="L215" s="25"/>
      <c r="M215" s="25"/>
      <c r="N215" s="25"/>
      <c r="O215" s="25"/>
    </row>
    <row r="216" spans="4:15" s="22" customFormat="1">
      <c r="D216" s="23"/>
      <c r="J216" s="25"/>
      <c r="K216" s="25"/>
      <c r="L216" s="25"/>
      <c r="M216" s="25"/>
      <c r="N216" s="25"/>
      <c r="O216" s="25"/>
    </row>
    <row r="217" spans="4:15" s="22" customFormat="1">
      <c r="D217" s="23"/>
      <c r="J217" s="25"/>
      <c r="K217" s="25"/>
      <c r="L217" s="25"/>
      <c r="M217" s="25"/>
      <c r="N217" s="25"/>
      <c r="O217" s="25"/>
    </row>
    <row r="218" spans="4:15" s="22" customFormat="1">
      <c r="D218" s="23"/>
      <c r="J218" s="25"/>
      <c r="K218" s="25"/>
      <c r="L218" s="25"/>
      <c r="M218" s="25"/>
      <c r="N218" s="25"/>
      <c r="O218" s="25"/>
    </row>
    <row r="219" spans="4:15" s="22" customFormat="1">
      <c r="D219" s="23"/>
      <c r="J219" s="25"/>
      <c r="K219" s="25"/>
      <c r="L219" s="25"/>
      <c r="M219" s="25"/>
      <c r="N219" s="25"/>
      <c r="O219" s="25"/>
    </row>
    <row r="220" spans="4:15" s="22" customFormat="1">
      <c r="D220" s="23"/>
      <c r="J220" s="25"/>
      <c r="K220" s="25"/>
      <c r="L220" s="25"/>
      <c r="M220" s="25"/>
      <c r="N220" s="25"/>
      <c r="O220" s="25"/>
    </row>
    <row r="221" spans="4:15" s="22" customFormat="1">
      <c r="D221" s="23"/>
      <c r="J221" s="25"/>
      <c r="K221" s="25"/>
      <c r="L221" s="25"/>
      <c r="M221" s="25"/>
      <c r="N221" s="25"/>
      <c r="O221" s="25"/>
    </row>
    <row r="222" spans="4:15" s="22" customFormat="1">
      <c r="D222" s="23"/>
      <c r="J222" s="25"/>
      <c r="K222" s="25"/>
      <c r="L222" s="25"/>
      <c r="M222" s="25"/>
      <c r="N222" s="25"/>
      <c r="O222" s="25"/>
    </row>
    <row r="223" spans="4:15" s="22" customFormat="1">
      <c r="D223" s="23"/>
      <c r="J223" s="25"/>
      <c r="K223" s="25"/>
      <c r="L223" s="25"/>
      <c r="M223" s="25"/>
      <c r="N223" s="25"/>
      <c r="O223" s="25"/>
    </row>
    <row r="224" spans="4:15" s="22" customFormat="1">
      <c r="D224" s="23"/>
      <c r="J224" s="25"/>
      <c r="K224" s="25"/>
      <c r="L224" s="25"/>
      <c r="M224" s="25"/>
      <c r="N224" s="25"/>
      <c r="O224" s="25"/>
    </row>
    <row r="225" spans="4:15" s="22" customFormat="1">
      <c r="D225" s="23"/>
      <c r="J225" s="25"/>
      <c r="K225" s="25"/>
      <c r="L225" s="25"/>
      <c r="M225" s="25"/>
      <c r="N225" s="25"/>
      <c r="O225" s="25"/>
    </row>
    <row r="226" spans="4:15" s="22" customFormat="1">
      <c r="D226" s="23"/>
      <c r="J226" s="25"/>
      <c r="K226" s="25"/>
      <c r="L226" s="25"/>
      <c r="M226" s="25"/>
      <c r="N226" s="25"/>
      <c r="O226" s="25"/>
    </row>
    <row r="227" spans="4:15" s="22" customFormat="1">
      <c r="D227" s="23"/>
      <c r="J227" s="25"/>
      <c r="K227" s="25"/>
      <c r="L227" s="25"/>
      <c r="M227" s="25"/>
      <c r="N227" s="25"/>
      <c r="O227" s="25"/>
    </row>
    <row r="228" spans="4:15" s="22" customFormat="1">
      <c r="D228" s="23"/>
      <c r="J228" s="25"/>
      <c r="K228" s="25"/>
      <c r="L228" s="25"/>
      <c r="M228" s="25"/>
      <c r="N228" s="25"/>
      <c r="O228" s="25"/>
    </row>
    <row r="229" spans="4:15" s="22" customFormat="1">
      <c r="D229" s="23"/>
      <c r="J229" s="25"/>
      <c r="K229" s="25"/>
      <c r="L229" s="25"/>
      <c r="M229" s="25"/>
      <c r="N229" s="25"/>
      <c r="O229" s="25"/>
    </row>
    <row r="230" spans="4:15" s="22" customFormat="1">
      <c r="D230" s="23"/>
      <c r="J230" s="25"/>
      <c r="K230" s="25"/>
      <c r="L230" s="25"/>
      <c r="M230" s="25"/>
      <c r="N230" s="25"/>
      <c r="O230" s="25"/>
    </row>
    <row r="231" spans="4:15" s="22" customFormat="1">
      <c r="D231" s="23"/>
      <c r="J231" s="25"/>
      <c r="K231" s="25"/>
      <c r="L231" s="25"/>
      <c r="M231" s="25"/>
      <c r="N231" s="25"/>
      <c r="O231" s="25"/>
    </row>
    <row r="232" spans="4:15" s="22" customFormat="1">
      <c r="D232" s="23"/>
      <c r="J232" s="25"/>
      <c r="K232" s="25"/>
      <c r="L232" s="25"/>
      <c r="M232" s="25"/>
      <c r="N232" s="25"/>
      <c r="O232" s="25"/>
    </row>
    <row r="233" spans="4:15" s="22" customFormat="1">
      <c r="D233" s="23"/>
      <c r="J233" s="25"/>
      <c r="K233" s="25"/>
      <c r="L233" s="25"/>
      <c r="M233" s="25"/>
      <c r="N233" s="25"/>
      <c r="O233" s="25"/>
    </row>
    <row r="234" spans="4:15" s="22" customFormat="1">
      <c r="D234" s="23"/>
      <c r="J234" s="25"/>
      <c r="K234" s="25"/>
      <c r="L234" s="25"/>
      <c r="M234" s="25"/>
      <c r="N234" s="25"/>
      <c r="O234" s="25"/>
    </row>
    <row r="235" spans="4:15" s="22" customFormat="1">
      <c r="D235" s="23"/>
      <c r="J235" s="25"/>
      <c r="K235" s="25"/>
      <c r="L235" s="25"/>
      <c r="M235" s="25"/>
      <c r="N235" s="25"/>
      <c r="O235" s="25"/>
    </row>
    <row r="236" spans="4:15" s="22" customFormat="1">
      <c r="D236" s="23"/>
      <c r="J236" s="25"/>
      <c r="K236" s="25"/>
      <c r="L236" s="25"/>
      <c r="M236" s="25"/>
      <c r="N236" s="25"/>
      <c r="O236" s="25"/>
    </row>
    <row r="237" spans="4:15" s="22" customFormat="1">
      <c r="D237" s="23"/>
      <c r="J237" s="25"/>
      <c r="K237" s="25"/>
      <c r="L237" s="25"/>
      <c r="M237" s="25"/>
      <c r="N237" s="25"/>
      <c r="O237" s="25"/>
    </row>
    <row r="238" spans="4:15" s="22" customFormat="1">
      <c r="D238" s="23"/>
      <c r="J238" s="25"/>
      <c r="K238" s="25"/>
      <c r="L238" s="25"/>
      <c r="M238" s="25"/>
      <c r="N238" s="25"/>
      <c r="O238" s="25"/>
    </row>
    <row r="239" spans="4:15" s="22" customFormat="1">
      <c r="D239" s="23"/>
      <c r="J239" s="25"/>
      <c r="K239" s="25"/>
      <c r="L239" s="25"/>
      <c r="M239" s="25"/>
      <c r="N239" s="25"/>
      <c r="O239" s="25"/>
    </row>
    <row r="240" spans="4:15" s="22" customFormat="1">
      <c r="D240" s="23"/>
      <c r="J240" s="25"/>
      <c r="K240" s="25"/>
      <c r="L240" s="25"/>
      <c r="M240" s="25"/>
      <c r="N240" s="25"/>
      <c r="O240" s="25"/>
    </row>
    <row r="241" spans="4:15" s="22" customFormat="1">
      <c r="D241" s="23"/>
      <c r="J241" s="25"/>
      <c r="K241" s="25"/>
      <c r="L241" s="25"/>
      <c r="M241" s="25"/>
      <c r="N241" s="25"/>
      <c r="O241" s="25"/>
    </row>
    <row r="242" spans="4:15" s="22" customFormat="1">
      <c r="D242" s="23"/>
      <c r="J242" s="25"/>
      <c r="K242" s="25"/>
      <c r="L242" s="25"/>
      <c r="M242" s="25"/>
      <c r="N242" s="25"/>
      <c r="O242" s="25"/>
    </row>
    <row r="243" spans="4:15" s="22" customFormat="1">
      <c r="D243" s="23"/>
      <c r="J243" s="25"/>
      <c r="K243" s="25"/>
      <c r="L243" s="25"/>
      <c r="M243" s="25"/>
      <c r="N243" s="25"/>
      <c r="O243" s="25"/>
    </row>
    <row r="244" spans="4:15" s="22" customFormat="1">
      <c r="D244" s="23"/>
      <c r="J244" s="25"/>
      <c r="K244" s="25"/>
      <c r="L244" s="25"/>
      <c r="M244" s="25"/>
      <c r="N244" s="25"/>
      <c r="O244" s="25"/>
    </row>
    <row r="245" spans="4:15" s="22" customFormat="1">
      <c r="D245" s="23"/>
      <c r="J245" s="25"/>
      <c r="K245" s="25"/>
      <c r="L245" s="25"/>
      <c r="M245" s="25"/>
      <c r="N245" s="25"/>
      <c r="O245" s="25"/>
    </row>
    <row r="246" spans="4:15" s="22" customFormat="1">
      <c r="D246" s="23"/>
      <c r="J246" s="25"/>
      <c r="K246" s="25"/>
      <c r="L246" s="25"/>
      <c r="M246" s="25"/>
      <c r="N246" s="25"/>
      <c r="O246" s="25"/>
    </row>
    <row r="247" spans="4:15" s="22" customFormat="1">
      <c r="D247" s="23"/>
      <c r="J247" s="25"/>
      <c r="K247" s="25"/>
      <c r="L247" s="25"/>
      <c r="M247" s="25"/>
      <c r="N247" s="25"/>
      <c r="O247" s="25"/>
    </row>
    <row r="248" spans="4:15" s="22" customFormat="1">
      <c r="D248" s="23"/>
      <c r="J248" s="25"/>
      <c r="K248" s="25"/>
      <c r="L248" s="25"/>
      <c r="M248" s="25"/>
      <c r="N248" s="25"/>
      <c r="O248" s="25"/>
    </row>
    <row r="249" spans="4:15" s="22" customFormat="1">
      <c r="D249" s="23"/>
      <c r="J249" s="25"/>
      <c r="K249" s="25"/>
      <c r="L249" s="25"/>
      <c r="M249" s="25"/>
      <c r="N249" s="25"/>
      <c r="O249" s="25"/>
    </row>
    <row r="250" spans="4:15" s="22" customFormat="1">
      <c r="D250" s="23"/>
      <c r="J250" s="25"/>
      <c r="K250" s="25"/>
      <c r="L250" s="25"/>
      <c r="M250" s="25"/>
      <c r="N250" s="25"/>
      <c r="O250" s="25"/>
    </row>
    <row r="251" spans="4:15" s="22" customFormat="1">
      <c r="D251" s="23"/>
      <c r="J251" s="25"/>
      <c r="K251" s="25"/>
      <c r="L251" s="25"/>
      <c r="M251" s="25"/>
      <c r="N251" s="25"/>
      <c r="O251" s="25"/>
    </row>
    <row r="252" spans="4:15" s="22" customFormat="1">
      <c r="D252" s="23"/>
      <c r="J252" s="25"/>
      <c r="K252" s="25"/>
      <c r="L252" s="25"/>
      <c r="M252" s="25"/>
      <c r="N252" s="25"/>
      <c r="O252" s="25"/>
    </row>
    <row r="253" spans="4:15" s="22" customFormat="1">
      <c r="D253" s="23"/>
      <c r="J253" s="25"/>
      <c r="K253" s="25"/>
      <c r="L253" s="25"/>
      <c r="M253" s="25"/>
      <c r="N253" s="25"/>
      <c r="O253" s="25"/>
    </row>
    <row r="254" spans="4:15" s="22" customFormat="1">
      <c r="D254" s="23"/>
      <c r="J254" s="25"/>
      <c r="K254" s="25"/>
      <c r="L254" s="25"/>
      <c r="M254" s="25"/>
      <c r="N254" s="25"/>
      <c r="O254" s="25"/>
    </row>
    <row r="255" spans="4:15" s="22" customFormat="1">
      <c r="D255" s="23"/>
      <c r="J255" s="25"/>
      <c r="K255" s="25"/>
      <c r="L255" s="25"/>
      <c r="M255" s="25"/>
      <c r="N255" s="25"/>
      <c r="O255" s="25"/>
    </row>
    <row r="256" spans="4:15" s="22" customFormat="1">
      <c r="D256" s="23"/>
      <c r="J256" s="25"/>
      <c r="K256" s="25"/>
      <c r="L256" s="25"/>
      <c r="M256" s="25"/>
      <c r="N256" s="25"/>
      <c r="O256" s="25"/>
    </row>
    <row r="257" spans="4:15" s="22" customFormat="1">
      <c r="D257" s="23"/>
      <c r="J257" s="25"/>
      <c r="K257" s="25"/>
      <c r="L257" s="25"/>
      <c r="M257" s="25"/>
      <c r="N257" s="25"/>
      <c r="O257" s="25"/>
    </row>
    <row r="258" spans="4:15" s="22" customFormat="1">
      <c r="D258" s="23"/>
      <c r="J258" s="25"/>
      <c r="K258" s="25"/>
      <c r="L258" s="25"/>
      <c r="M258" s="25"/>
      <c r="N258" s="25"/>
      <c r="O258" s="25"/>
    </row>
    <row r="259" spans="4:15" s="22" customFormat="1">
      <c r="D259" s="23"/>
      <c r="J259" s="25"/>
      <c r="K259" s="25"/>
      <c r="L259" s="25"/>
      <c r="M259" s="25"/>
      <c r="N259" s="25"/>
      <c r="O259" s="25"/>
    </row>
    <row r="260" spans="4:15" s="22" customFormat="1">
      <c r="D260" s="23"/>
      <c r="J260" s="25"/>
      <c r="K260" s="25"/>
      <c r="L260" s="25"/>
      <c r="M260" s="25"/>
      <c r="N260" s="25"/>
      <c r="O260" s="25"/>
    </row>
    <row r="261" spans="4:15" s="22" customFormat="1">
      <c r="D261" s="23"/>
      <c r="J261" s="25"/>
      <c r="K261" s="25"/>
      <c r="L261" s="25"/>
      <c r="M261" s="25"/>
      <c r="N261" s="25"/>
      <c r="O261" s="25"/>
    </row>
    <row r="262" spans="4:15" s="22" customFormat="1">
      <c r="D262" s="23"/>
      <c r="J262" s="25"/>
      <c r="K262" s="25"/>
      <c r="L262" s="25"/>
      <c r="M262" s="25"/>
      <c r="N262" s="25"/>
      <c r="O262" s="25"/>
    </row>
    <row r="263" spans="4:15" s="22" customFormat="1">
      <c r="D263" s="23"/>
      <c r="J263" s="25"/>
      <c r="K263" s="25"/>
      <c r="L263" s="25"/>
      <c r="M263" s="25"/>
      <c r="N263" s="25"/>
      <c r="O263" s="25"/>
    </row>
    <row r="264" spans="4:15" s="22" customFormat="1">
      <c r="D264" s="23"/>
      <c r="J264" s="25"/>
      <c r="K264" s="25"/>
      <c r="L264" s="25"/>
      <c r="M264" s="25"/>
      <c r="N264" s="25"/>
      <c r="O264" s="25"/>
    </row>
    <row r="265" spans="4:15" s="22" customFormat="1">
      <c r="D265" s="23"/>
      <c r="J265" s="25"/>
      <c r="K265" s="25"/>
      <c r="L265" s="25"/>
      <c r="M265" s="25"/>
      <c r="N265" s="25"/>
      <c r="O265" s="25"/>
    </row>
    <row r="266" spans="4:15" s="22" customFormat="1">
      <c r="D266" s="23"/>
      <c r="J266" s="25"/>
      <c r="K266" s="25"/>
      <c r="L266" s="25"/>
      <c r="M266" s="25"/>
      <c r="N266" s="25"/>
      <c r="O266" s="25"/>
    </row>
    <row r="267" spans="4:15" s="22" customFormat="1">
      <c r="D267" s="23"/>
      <c r="J267" s="25"/>
      <c r="K267" s="25"/>
      <c r="L267" s="25"/>
      <c r="M267" s="25"/>
      <c r="N267" s="25"/>
      <c r="O267" s="25"/>
    </row>
    <row r="268" spans="4:15" s="22" customFormat="1">
      <c r="D268" s="23"/>
      <c r="J268" s="25"/>
      <c r="K268" s="25"/>
      <c r="L268" s="25"/>
      <c r="M268" s="25"/>
      <c r="N268" s="25"/>
      <c r="O268" s="25"/>
    </row>
  </sheetData>
  <mergeCells count="10">
    <mergeCell ref="E5:F5"/>
    <mergeCell ref="G5:H5"/>
    <mergeCell ref="I5:J5"/>
    <mergeCell ref="C17:J17"/>
    <mergeCell ref="B3:D3"/>
    <mergeCell ref="B21:C21"/>
    <mergeCell ref="B22:C22"/>
    <mergeCell ref="B23:C23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90" pageOrder="overThenDown" orientation="landscape" r:id="rId1"/>
  <headerFooter>
    <oddHeader>&amp;RZakładka nr 5 - szkodowość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Zakładka nr 1</vt:lpstr>
      <vt:lpstr>Zakładka nr 2</vt:lpstr>
      <vt:lpstr>Zakładka nr 3</vt:lpstr>
      <vt:lpstr>Zakładka nr 4</vt:lpstr>
      <vt:lpstr>Zakładka nr 5</vt:lpstr>
      <vt:lpstr>'Zakładka nr 1'!Obszar_wydruku</vt:lpstr>
      <vt:lpstr>'Zakładka nr 2'!Obszar_wydruku</vt:lpstr>
      <vt:lpstr>'Zakładka nr 3'!Obszar_wydruku</vt:lpstr>
      <vt:lpstr>'Zakładka nr 4'!Obszar_wydruku</vt:lpstr>
      <vt:lpstr>'Zakładka nr 1'!Tytuły_wydruku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Burdach</dc:creator>
  <cp:lastModifiedBy>Ela Pi</cp:lastModifiedBy>
  <cp:lastPrinted>2021-11-24T11:15:33Z</cp:lastPrinted>
  <dcterms:created xsi:type="dcterms:W3CDTF">2012-01-13T14:07:06Z</dcterms:created>
  <dcterms:modified xsi:type="dcterms:W3CDTF">2021-11-26T07:32:43Z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