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OK 2024\przygotowanie do przetargu 2025\Załącznik nr 1\"/>
    </mc:Choice>
  </mc:AlternateContent>
  <xr:revisionPtr revIDLastSave="0" documentId="8_{9D8DC489-5F10-4B12-BF35-94E935D158F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Kosztorys inwestorski" sheetId="1" r:id="rId1"/>
    <sheet name="Formularz ofertowy" sheetId="2" r:id="rId2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7" i="2" l="1"/>
  <c r="F76" i="2"/>
  <c r="K61" i="2"/>
  <c r="L61" i="2" s="1"/>
  <c r="K69" i="2"/>
  <c r="L69" i="2" s="1"/>
  <c r="K66" i="2"/>
  <c r="K51" i="2"/>
  <c r="K52" i="2"/>
  <c r="K53" i="2"/>
  <c r="K54" i="2"/>
  <c r="K55" i="2"/>
  <c r="K56" i="2"/>
  <c r="K57" i="2"/>
  <c r="K58" i="2"/>
  <c r="K59" i="2"/>
  <c r="K60" i="2"/>
  <c r="L60" i="2" s="1"/>
  <c r="K62" i="2"/>
  <c r="K63" i="2"/>
  <c r="K64" i="2"/>
  <c r="K65" i="2"/>
  <c r="K67" i="2"/>
  <c r="K68" i="2"/>
  <c r="L68" i="2" s="1"/>
  <c r="K70" i="2"/>
  <c r="K71" i="2"/>
  <c r="K72" i="2"/>
  <c r="K73" i="2"/>
  <c r="L73" i="2" s="1"/>
  <c r="K74" i="2"/>
  <c r="L51" i="2"/>
  <c r="L52" i="2"/>
  <c r="L53" i="2"/>
  <c r="L54" i="2"/>
  <c r="L55" i="2"/>
  <c r="L56" i="2"/>
  <c r="L57" i="2"/>
  <c r="L58" i="2"/>
  <c r="L59" i="2"/>
  <c r="L62" i="2"/>
  <c r="L63" i="2"/>
  <c r="L64" i="2"/>
  <c r="L65" i="2"/>
  <c r="L66" i="2"/>
  <c r="L67" i="2"/>
  <c r="L70" i="2"/>
  <c r="L71" i="2"/>
  <c r="L72" i="2"/>
  <c r="L74" i="2"/>
  <c r="L50" i="2"/>
  <c r="K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50" i="2"/>
  <c r="L47" i="2"/>
  <c r="L42" i="2"/>
  <c r="L37" i="2"/>
  <c r="L32" i="2"/>
  <c r="K47" i="2"/>
  <c r="K42" i="2"/>
  <c r="K37" i="2"/>
  <c r="K32" i="2"/>
  <c r="I47" i="2"/>
  <c r="I42" i="2"/>
  <c r="I37" i="2"/>
  <c r="I32" i="2"/>
  <c r="F75" i="1"/>
  <c r="L60" i="1"/>
  <c r="F76" i="1" s="1"/>
  <c r="K60" i="1"/>
  <c r="Q65" i="1"/>
  <c r="Q68" i="1"/>
  <c r="P32" i="1"/>
  <c r="Q32" i="1" s="1"/>
  <c r="R32" i="1" s="1"/>
  <c r="P36" i="1"/>
  <c r="Q36" i="1"/>
  <c r="R36" i="1"/>
  <c r="P37" i="1"/>
  <c r="Q37" i="1"/>
  <c r="R37" i="1"/>
  <c r="P41" i="1"/>
  <c r="Q41" i="1"/>
  <c r="R41" i="1"/>
  <c r="P42" i="1"/>
  <c r="Q42" i="1"/>
  <c r="R42" i="1"/>
  <c r="P46" i="1"/>
  <c r="Q46" i="1"/>
  <c r="R46" i="1"/>
  <c r="P49" i="1"/>
  <c r="Q49" i="1"/>
  <c r="R49" i="1"/>
  <c r="P50" i="1"/>
  <c r="Q50" i="1"/>
  <c r="R50" i="1"/>
  <c r="P51" i="1"/>
  <c r="Q51" i="1"/>
  <c r="R51" i="1"/>
  <c r="P52" i="1"/>
  <c r="Q52" i="1" s="1"/>
  <c r="R52" i="1" s="1"/>
  <c r="P53" i="1"/>
  <c r="Q53" i="1"/>
  <c r="R53" i="1"/>
  <c r="P54" i="1"/>
  <c r="Q54" i="1"/>
  <c r="R54" i="1"/>
  <c r="P55" i="1"/>
  <c r="Q55" i="1"/>
  <c r="R55" i="1"/>
  <c r="P56" i="1"/>
  <c r="Q56" i="1" s="1"/>
  <c r="R56" i="1" s="1"/>
  <c r="P57" i="1"/>
  <c r="Q57" i="1"/>
  <c r="R57" i="1"/>
  <c r="P58" i="1"/>
  <c r="Q58" i="1"/>
  <c r="R58" i="1"/>
  <c r="P59" i="1"/>
  <c r="Q59" i="1"/>
  <c r="R59" i="1"/>
  <c r="P60" i="1"/>
  <c r="Q60" i="1" s="1"/>
  <c r="P61" i="1"/>
  <c r="Q61" i="1"/>
  <c r="R61" i="1"/>
  <c r="P62" i="1"/>
  <c r="Q62" i="1"/>
  <c r="R62" i="1"/>
  <c r="P63" i="1"/>
  <c r="Q63" i="1"/>
  <c r="R63" i="1"/>
  <c r="P64" i="1"/>
  <c r="Q64" i="1" s="1"/>
  <c r="R64" i="1" s="1"/>
  <c r="P65" i="1"/>
  <c r="R65" i="1"/>
  <c r="P66" i="1"/>
  <c r="Q66" i="1"/>
  <c r="R66" i="1"/>
  <c r="P67" i="1"/>
  <c r="Q67" i="1"/>
  <c r="R67" i="1"/>
  <c r="P68" i="1"/>
  <c r="R68" i="1" s="1"/>
  <c r="P69" i="1"/>
  <c r="Q69" i="1"/>
  <c r="R69" i="1"/>
  <c r="P70" i="1"/>
  <c r="Q70" i="1"/>
  <c r="R70" i="1"/>
  <c r="P71" i="1"/>
  <c r="Q71" i="1"/>
  <c r="R71" i="1"/>
  <c r="P72" i="1"/>
  <c r="Q72" i="1" s="1"/>
  <c r="R72" i="1" s="1"/>
  <c r="P73" i="1"/>
  <c r="Q73" i="1"/>
  <c r="R73" i="1"/>
  <c r="R31" i="1"/>
  <c r="Q31" i="1"/>
  <c r="P31" i="1"/>
  <c r="L73" i="1"/>
  <c r="L72" i="1"/>
  <c r="L70" i="1"/>
  <c r="K73" i="1"/>
  <c r="K72" i="1"/>
  <c r="K70" i="1"/>
  <c r="L49" i="1"/>
  <c r="L46" i="1"/>
  <c r="L41" i="1"/>
  <c r="L36" i="1"/>
  <c r="L31" i="1"/>
  <c r="K49" i="1"/>
  <c r="K46" i="1"/>
  <c r="K41" i="1"/>
  <c r="K36" i="1"/>
  <c r="K31" i="1"/>
  <c r="P74" i="1" l="1"/>
  <c r="R60" i="1"/>
  <c r="R74" i="1" s="1"/>
  <c r="Q74" i="1"/>
</calcChain>
</file>

<file path=xl/sharedStrings.xml><?xml version="1.0" encoding="utf-8"?>
<sst xmlns="http://schemas.openxmlformats.org/spreadsheetml/2006/main" count="391" uniqueCount="130">
  <si>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</si>
  <si>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</si>
  <si>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</si>
  <si>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</si>
  <si>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</si>
  <si>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</si>
  <si>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</si>
  <si>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</si>
  <si>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</si>
  <si>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</si>
  <si>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</si>
  <si>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</si>
  <si>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</si>
  <si>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</si>
  <si>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</si>
  <si>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</si>
  <si>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</si>
  <si>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</si>
  <si>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</si>
  <si>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</si>
  <si>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</si>
  <si>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</si>
  <si>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</si>
  <si>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</si>
  <si>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</si>
  <si>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</si>
  <si>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</si>
  <si>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</si>
  <si>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</si>
  <si>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48</t>
  </si>
  <si>
    <t>OPR-PSPAL</t>
  </si>
  <si>
    <t>Opryski środkami ochrony roślin opryskiwaczem plecakowym z napędem spalinowym</t>
  </si>
  <si>
    <t>HA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</si>
  <si>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</si>
  <si>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</si>
  <si>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</si>
  <si>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</si>
  <si>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</si>
  <si>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</si>
  <si>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</si>
  <si>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</si>
  <si>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</si>
  <si>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</si>
  <si>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</si>
  <si>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</si>
  <si>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</si>
  <si>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</si>
  <si>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</si>
  <si>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</si>
  <si>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</si>
  <si>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</si>
  <si>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</si>
  <si>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</si>
  <si>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</si>
  <si>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</si>
  <si>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</si>
  <si>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</si>
  <si>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</si>
  <si>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</si>
  <si>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</si>
  <si>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</si>
  <si>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</si>
  <si>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</si>
  <si>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</si>
  <si>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</si>
  <si>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</si>
  <si>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</si>
  <si>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</si>
  <si>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</si>
  <si>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</si>
  <si>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</si>
  <si>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</si>
  <si>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</si>
  <si>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</si>
  <si>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</si>
  <si>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</si>
  <si>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</si>
  <si>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</si>
  <si>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</si>
  <si>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</si>
  <si>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</si>
  <si>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</si>
  <si>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</si>
  <si>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</si>
  <si>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</si>
  <si>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</si>
  <si>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</si>
  <si>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</si>
  <si>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</si>
  <si>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</si>
  <si>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642</t>
  </si>
  <si>
    <t>GODZ ŁRU8</t>
  </si>
  <si>
    <t>Prace godzinowe ręczne z urządzeniem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</si>
  <si>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</si>
  <si>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</si>
  <si>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</si>
  <si>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</si>
  <si>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KOSZTORYS INWESTORSKI</t>
  </si>
  <si>
    <t>(wyłącznie do użytku wewnętrznego)</t>
  </si>
  <si>
    <t>Skarb Państwa</t>
  </si>
  <si>
    <t>Państwowe Gospodarstwo Leśne Lasy Państwowe</t>
  </si>
  <si>
    <t>Nadleśnictwo Piwniczna</t>
  </si>
  <si>
    <t xml:space="preserve">33-350 Piwniczna-Zdrój; Zagrody 32                    </t>
  </si>
  <si>
    <t>Kosztorys inwestorski na przetarg nieograniczony na „Wykonywanie usług z zakresu gospodarki leśnej na terenie Nadleśnictwa Piwniczna w roku 2025''  na pakiet: 04,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</si>
  <si>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</si>
  <si>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</si>
  <si>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</si>
  <si>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</si>
  <si>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</si>
  <si>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</si>
  <si>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</si>
  <si>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</si>
  <si>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</si>
  <si>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</si>
  <si>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</si>
  <si>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</si>
  <si>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</si>
  <si>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</si>
  <si>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</si>
  <si>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</si>
  <si>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</si>
  <si>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</si>
  <si>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</si>
  <si>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</si>
  <si>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</si>
  <si>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</si>
  <si>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</si>
  <si>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</si>
  <si>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Piwniczna w roku 2025''  składamy niniejszym ofertę na </t>
    </r>
    <r>
      <rPr>
        <b/>
        <sz val="11"/>
        <color rgb="FF333333"/>
        <rFont val="Arial"/>
        <family val="2"/>
        <charset val="238"/>
      </rPr>
      <t>PAKIET IV</t>
    </r>
    <r>
      <rPr>
        <sz val="11"/>
        <color rgb="FF333333"/>
        <rFont val="Arial"/>
      </rPr>
      <t xml:space="preserve"> tego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</si>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</sst>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4"/>
      <color rgb="FFFF0000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0" fontId="11" fillId="0" borderId="1" xfId="0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  <xf numFmtId="2" fontId="0" fillId="0" borderId="0" xfId="0" applyNumberFormat="1"/>
    <xf numFmtId="4" fontId="1" fillId="2" borderId="0" xfId="0" applyNumberFormat="1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39" fontId="4" fillId="2" borderId="1" xfId="0" applyNumberFormat="1" applyFont="1" applyFill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15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4" fillId="2" borderId="0" xfId="0" applyNumberFormat="1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78"/>
  <sheetViews>
    <sheetView topLeftCell="A56" workbookViewId="0">
      <selection activeCell="F76" sqref="F76:L7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28515625" customWidth="1"/>
    <col min="13" max="13" width="1.42578125" customWidth="1"/>
    <col min="14" max="14" width="0.140625" customWidth="1"/>
    <col min="16" max="16" width="13.5703125" style="13" customWidth="1"/>
    <col min="17" max="17" width="9.140625" style="13"/>
    <col min="18" max="18" width="13.85546875" style="13" customWidth="1"/>
  </cols>
  <sheetData>
    <row r="1" spans="2:18" s="1" customFormat="1" ht="5.25" customHeight="1" x14ac:dyDescent="0.2">
      <c r="P1" s="12"/>
      <c r="Q1" s="12"/>
      <c r="R1" s="12"/>
    </row>
    <row r="2" spans="2:18" s="1" customFormat="1" ht="17.100000000000001" customHeight="1" x14ac:dyDescent="0.2">
      <c r="I2" s="19"/>
      <c r="J2" s="19"/>
      <c r="K2" s="19"/>
      <c r="L2" s="19"/>
      <c r="M2" s="19"/>
      <c r="P2" s="12"/>
      <c r="Q2" s="12"/>
      <c r="R2" s="12"/>
    </row>
    <row r="3" spans="2:18" s="1" customFormat="1" ht="28.7" customHeight="1" x14ac:dyDescent="0.2">
      <c r="P3" s="12"/>
      <c r="Q3" s="12"/>
      <c r="R3" s="12"/>
    </row>
    <row r="4" spans="2:18" s="1" customFormat="1" ht="2.65" customHeight="1" x14ac:dyDescent="0.2">
      <c r="B4" s="17"/>
      <c r="C4" s="17"/>
      <c r="D4" s="17"/>
      <c r="P4" s="12"/>
      <c r="Q4" s="12"/>
      <c r="R4" s="12"/>
    </row>
    <row r="5" spans="2:18" s="1" customFormat="1" ht="28.7" customHeight="1" x14ac:dyDescent="0.2">
      <c r="P5" s="12"/>
      <c r="Q5" s="12"/>
      <c r="R5" s="12"/>
    </row>
    <row r="6" spans="2:18" s="1" customFormat="1" ht="2.65" customHeight="1" x14ac:dyDescent="0.2">
      <c r="B6" s="17"/>
      <c r="C6" s="17"/>
      <c r="D6" s="17"/>
      <c r="P6" s="12"/>
      <c r="Q6" s="12"/>
      <c r="R6" s="12"/>
    </row>
    <row r="7" spans="2:18" s="1" customFormat="1" ht="28.7" customHeight="1" x14ac:dyDescent="0.2">
      <c r="P7" s="12"/>
      <c r="Q7" s="12"/>
      <c r="R7" s="12"/>
    </row>
    <row r="8" spans="2:18" s="1" customFormat="1" ht="5.25" customHeight="1" x14ac:dyDescent="0.2">
      <c r="B8" s="17"/>
      <c r="C8" s="17"/>
      <c r="D8" s="17"/>
      <c r="P8" s="12"/>
      <c r="Q8" s="12"/>
      <c r="R8" s="12"/>
    </row>
    <row r="9" spans="2:18" s="1" customFormat="1" ht="4.3499999999999996" customHeight="1" x14ac:dyDescent="0.2">
      <c r="P9" s="12"/>
      <c r="Q9" s="12"/>
      <c r="R9" s="12"/>
    </row>
    <row r="10" spans="2:18" s="1" customFormat="1" ht="6.95" customHeight="1" x14ac:dyDescent="0.2">
      <c r="B10" s="18" t="s">
        <v>95</v>
      </c>
      <c r="C10" s="18"/>
      <c r="D10" s="18"/>
      <c r="P10" s="12"/>
      <c r="Q10" s="12"/>
      <c r="R10" s="12"/>
    </row>
    <row r="11" spans="2:18" s="1" customFormat="1" ht="12.2" customHeight="1" x14ac:dyDescent="0.2">
      <c r="B11" s="18"/>
      <c r="C11" s="18"/>
      <c r="D11" s="18"/>
      <c r="G11" s="26" t="s">
        <v>96</v>
      </c>
      <c r="H11" s="26"/>
      <c r="I11" s="26"/>
      <c r="J11" s="26"/>
      <c r="K11" s="26"/>
      <c r="L11" s="26"/>
      <c r="P11" s="12"/>
      <c r="Q11" s="12"/>
      <c r="R11" s="12"/>
    </row>
    <row r="12" spans="2:18" s="1" customFormat="1" ht="7.9" customHeight="1" x14ac:dyDescent="0.2">
      <c r="G12" s="26"/>
      <c r="H12" s="26"/>
      <c r="I12" s="26"/>
      <c r="J12" s="26"/>
      <c r="K12" s="26"/>
      <c r="L12" s="26"/>
      <c r="P12" s="12"/>
      <c r="Q12" s="12"/>
      <c r="R12" s="12"/>
    </row>
    <row r="13" spans="2:18" s="1" customFormat="1" ht="14.45" customHeight="1" x14ac:dyDescent="0.2">
      <c r="P13" s="12"/>
      <c r="Q13" s="12"/>
      <c r="R13" s="12"/>
    </row>
    <row r="14" spans="2:18" s="1" customFormat="1" ht="24" customHeight="1" x14ac:dyDescent="0.2">
      <c r="E14" s="22" t="s">
        <v>97</v>
      </c>
      <c r="F14" s="22"/>
      <c r="G14" s="22"/>
      <c r="P14" s="12"/>
      <c r="Q14" s="12"/>
      <c r="R14" s="12"/>
    </row>
    <row r="15" spans="2:18" s="1" customFormat="1" ht="24" customHeight="1" x14ac:dyDescent="0.2">
      <c r="E15" s="23" t="s">
        <v>98</v>
      </c>
      <c r="F15" s="23"/>
      <c r="G15" s="23"/>
      <c r="P15" s="12"/>
      <c r="Q15" s="12"/>
      <c r="R15" s="12"/>
    </row>
    <row r="16" spans="2:18" s="1" customFormat="1" ht="34.700000000000003" customHeight="1" x14ac:dyDescent="0.2">
      <c r="P16" s="12"/>
      <c r="Q16" s="12"/>
      <c r="R16" s="12"/>
    </row>
    <row r="17" spans="2:18" s="1" customFormat="1" ht="20.85" customHeight="1" x14ac:dyDescent="0.2">
      <c r="B17" s="9" t="s">
        <v>99</v>
      </c>
      <c r="C17" s="9"/>
      <c r="P17" s="12"/>
      <c r="Q17" s="12"/>
      <c r="R17" s="12"/>
    </row>
    <row r="18" spans="2:18" s="1" customFormat="1" ht="2.65" customHeight="1" x14ac:dyDescent="0.2">
      <c r="P18" s="12"/>
      <c r="Q18" s="12"/>
      <c r="R18" s="12"/>
    </row>
    <row r="19" spans="2:18" s="1" customFormat="1" ht="20.85" customHeight="1" x14ac:dyDescent="0.2">
      <c r="B19" s="9" t="s">
        <v>100</v>
      </c>
      <c r="C19" s="9"/>
      <c r="P19" s="12"/>
      <c r="Q19" s="12"/>
      <c r="R19" s="12"/>
    </row>
    <row r="20" spans="2:18" s="1" customFormat="1" ht="2.65" customHeight="1" x14ac:dyDescent="0.2">
      <c r="P20" s="12"/>
      <c r="Q20" s="12"/>
      <c r="R20" s="12"/>
    </row>
    <row r="21" spans="2:18" s="1" customFormat="1" ht="20.85" customHeight="1" x14ac:dyDescent="0.2">
      <c r="B21" s="9" t="s">
        <v>101</v>
      </c>
      <c r="C21" s="9"/>
      <c r="P21" s="12"/>
      <c r="Q21" s="12"/>
      <c r="R21" s="12"/>
    </row>
    <row r="22" spans="2:18" s="1" customFormat="1" ht="2.65" customHeight="1" x14ac:dyDescent="0.2">
      <c r="P22" s="12"/>
      <c r="Q22" s="12"/>
      <c r="R22" s="12"/>
    </row>
    <row r="23" spans="2:18" s="1" customFormat="1" ht="20.85" customHeight="1" x14ac:dyDescent="0.2">
      <c r="B23" s="9" t="s">
        <v>102</v>
      </c>
      <c r="C23" s="9"/>
      <c r="P23" s="12"/>
      <c r="Q23" s="12"/>
      <c r="R23" s="12"/>
    </row>
    <row r="24" spans="2:18" s="1" customFormat="1" ht="34.700000000000003" customHeight="1" x14ac:dyDescent="0.2">
      <c r="P24" s="12"/>
      <c r="Q24" s="12"/>
      <c r="R24" s="12"/>
    </row>
    <row r="25" spans="2:18" s="1" customFormat="1" ht="50.1" customHeight="1" x14ac:dyDescent="0.2">
      <c r="B25" s="27" t="s">
        <v>103</v>
      </c>
      <c r="C25" s="27"/>
      <c r="D25" s="27"/>
      <c r="E25" s="27"/>
      <c r="F25" s="27"/>
      <c r="G25" s="27"/>
      <c r="H25" s="27"/>
      <c r="I25" s="27"/>
      <c r="J25" s="27"/>
      <c r="K25" s="27"/>
      <c r="P25" s="12"/>
      <c r="Q25" s="12"/>
      <c r="R25" s="12"/>
    </row>
    <row r="26" spans="2:18" s="1" customFormat="1" ht="58.15" customHeight="1" x14ac:dyDescent="0.2">
      <c r="P26" s="12"/>
      <c r="Q26" s="12"/>
      <c r="R26" s="12"/>
    </row>
    <row r="27" spans="2:18" s="1" customFormat="1" ht="3.2" customHeight="1" x14ac:dyDescent="0.2">
      <c r="P27" s="12"/>
      <c r="Q27" s="12"/>
      <c r="R27" s="12"/>
    </row>
    <row r="28" spans="2:18" s="1" customFormat="1" ht="18.2" customHeight="1" x14ac:dyDescent="0.2">
      <c r="B28" s="16" t="s">
        <v>104</v>
      </c>
      <c r="C28" s="16"/>
      <c r="D28" s="16"/>
      <c r="E28" s="16"/>
      <c r="F28" s="16"/>
      <c r="G28" s="16"/>
      <c r="H28" s="16"/>
      <c r="I28" s="16"/>
      <c r="J28" s="16"/>
      <c r="K28" s="16"/>
      <c r="P28" s="12"/>
      <c r="Q28" s="12"/>
      <c r="R28" s="12"/>
    </row>
    <row r="29" spans="2:18" s="1" customFormat="1" ht="5.25" customHeight="1" x14ac:dyDescent="0.2">
      <c r="P29" s="12"/>
      <c r="Q29" s="12"/>
      <c r="R29" s="12"/>
    </row>
    <row r="30" spans="2:18" s="1" customFormat="1" ht="35.65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10</v>
      </c>
      <c r="P30" s="12"/>
      <c r="Q30" s="12"/>
      <c r="R30" s="12"/>
    </row>
    <row r="31" spans="2:18" s="1" customFormat="1" ht="19.7" customHeight="1" x14ac:dyDescent="0.2">
      <c r="B31" s="5">
        <v>1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1317</v>
      </c>
      <c r="H31" s="8">
        <v>112.56</v>
      </c>
      <c r="I31" s="8">
        <v>148241.51999999999</v>
      </c>
      <c r="J31" s="10">
        <v>8</v>
      </c>
      <c r="K31" s="11">
        <f>I31*0.08</f>
        <v>11859.32</v>
      </c>
      <c r="L31" s="11">
        <f>K31+I31</f>
        <v>160100.84</v>
      </c>
      <c r="P31" s="12">
        <f>G31*H31</f>
        <v>148241.51999999999</v>
      </c>
      <c r="Q31" s="12">
        <f>P31*0.08</f>
        <v>11859.32</v>
      </c>
      <c r="R31" s="12">
        <f>Q31+P31</f>
        <v>160100.84</v>
      </c>
    </row>
    <row r="32" spans="2:18" s="1" customFormat="1" ht="3.2" customHeight="1" x14ac:dyDescent="0.2">
      <c r="P32" s="12">
        <f t="shared" ref="P32:P73" si="0">G32*H32</f>
        <v>0</v>
      </c>
      <c r="Q32" s="12">
        <f t="shared" ref="Q32:Q73" si="1">P32*0.08</f>
        <v>0</v>
      </c>
      <c r="R32" s="12">
        <f t="shared" ref="R32:R73" si="2">Q32+P32</f>
        <v>0</v>
      </c>
    </row>
    <row r="33" spans="2:18" s="1" customFormat="1" ht="18.2" customHeight="1" x14ac:dyDescent="0.2">
      <c r="B33" s="16" t="s">
        <v>105</v>
      </c>
      <c r="C33" s="16"/>
      <c r="D33" s="16"/>
      <c r="E33" s="16"/>
      <c r="F33" s="16"/>
      <c r="G33" s="16"/>
      <c r="H33" s="16"/>
      <c r="I33" s="16"/>
      <c r="J33" s="16"/>
      <c r="K33" s="16"/>
      <c r="P33" s="12"/>
      <c r="Q33" s="12"/>
      <c r="R33" s="12"/>
    </row>
    <row r="34" spans="2:18" s="1" customFormat="1" ht="5.25" customHeight="1" x14ac:dyDescent="0.2">
      <c r="P34" s="12"/>
      <c r="Q34" s="12"/>
      <c r="R34" s="12"/>
    </row>
    <row r="35" spans="2:18" s="1" customFormat="1" ht="35.65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10</v>
      </c>
      <c r="P35" s="12"/>
      <c r="Q35" s="12"/>
      <c r="R35" s="12"/>
    </row>
    <row r="36" spans="2:18" s="1" customFormat="1" ht="19.7" customHeight="1" x14ac:dyDescent="0.2">
      <c r="B36" s="5">
        <v>2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3862</v>
      </c>
      <c r="H36" s="8">
        <v>133.41</v>
      </c>
      <c r="I36" s="8">
        <v>515229.42</v>
      </c>
      <c r="J36" s="10">
        <v>8</v>
      </c>
      <c r="K36" s="11">
        <f>I36*0.08</f>
        <v>41218.35</v>
      </c>
      <c r="L36" s="11">
        <f>K36+I36</f>
        <v>556447.77</v>
      </c>
      <c r="P36" s="12">
        <f t="shared" si="0"/>
        <v>515229.42</v>
      </c>
      <c r="Q36" s="12">
        <f t="shared" si="1"/>
        <v>41218.35</v>
      </c>
      <c r="R36" s="12">
        <f t="shared" si="2"/>
        <v>556447.77</v>
      </c>
    </row>
    <row r="37" spans="2:18" s="1" customFormat="1" ht="3.2" customHeight="1" x14ac:dyDescent="0.2">
      <c r="P37" s="12">
        <f t="shared" si="0"/>
        <v>0</v>
      </c>
      <c r="Q37" s="12">
        <f t="shared" si="1"/>
        <v>0</v>
      </c>
      <c r="R37" s="12">
        <f t="shared" si="2"/>
        <v>0</v>
      </c>
    </row>
    <row r="38" spans="2:18" s="1" customFormat="1" ht="18.2" customHeight="1" x14ac:dyDescent="0.2">
      <c r="B38" s="16" t="s">
        <v>106</v>
      </c>
      <c r="C38" s="16"/>
      <c r="D38" s="16"/>
      <c r="E38" s="16"/>
      <c r="F38" s="16"/>
      <c r="G38" s="16"/>
      <c r="H38" s="16"/>
      <c r="I38" s="16"/>
      <c r="J38" s="16"/>
      <c r="K38" s="16"/>
      <c r="P38" s="12"/>
      <c r="Q38" s="12"/>
      <c r="R38" s="12"/>
    </row>
    <row r="39" spans="2:18" s="1" customFormat="1" ht="5.25" customHeight="1" x14ac:dyDescent="0.2">
      <c r="P39" s="12"/>
      <c r="Q39" s="12"/>
      <c r="R39" s="12"/>
    </row>
    <row r="40" spans="2:18" s="1" customFormat="1" ht="35.65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3" t="s">
        <v>10</v>
      </c>
      <c r="P40" s="12"/>
      <c r="Q40" s="12"/>
      <c r="R40" s="12"/>
    </row>
    <row r="41" spans="2:18" s="1" customFormat="1" ht="19.7" customHeight="1" x14ac:dyDescent="0.2">
      <c r="B41" s="5">
        <v>3</v>
      </c>
      <c r="C41" s="6" t="s">
        <v>11</v>
      </c>
      <c r="D41" s="6" t="s">
        <v>12</v>
      </c>
      <c r="E41" s="7" t="s">
        <v>13</v>
      </c>
      <c r="F41" s="6" t="s">
        <v>14</v>
      </c>
      <c r="G41" s="8">
        <v>451</v>
      </c>
      <c r="H41" s="8">
        <v>200.81</v>
      </c>
      <c r="I41" s="8">
        <v>90565.31</v>
      </c>
      <c r="J41" s="10">
        <v>8</v>
      </c>
      <c r="K41" s="11">
        <f>I41*0.08</f>
        <v>7245.22</v>
      </c>
      <c r="L41" s="11">
        <f>K41+I41</f>
        <v>97810.53</v>
      </c>
      <c r="P41" s="12">
        <f t="shared" si="0"/>
        <v>90565.31</v>
      </c>
      <c r="Q41" s="12">
        <f t="shared" si="1"/>
        <v>7245.22</v>
      </c>
      <c r="R41" s="12">
        <f t="shared" si="2"/>
        <v>97810.53</v>
      </c>
    </row>
    <row r="42" spans="2:18" s="1" customFormat="1" ht="3.2" customHeight="1" x14ac:dyDescent="0.2">
      <c r="P42" s="12">
        <f t="shared" si="0"/>
        <v>0</v>
      </c>
      <c r="Q42" s="12">
        <f t="shared" si="1"/>
        <v>0</v>
      </c>
      <c r="R42" s="12">
        <f t="shared" si="2"/>
        <v>0</v>
      </c>
    </row>
    <row r="43" spans="2:18" s="1" customFormat="1" ht="18.2" customHeight="1" x14ac:dyDescent="0.2">
      <c r="B43" s="16" t="s">
        <v>107</v>
      </c>
      <c r="C43" s="16"/>
      <c r="D43" s="16"/>
      <c r="E43" s="16"/>
      <c r="F43" s="16"/>
      <c r="G43" s="16"/>
      <c r="H43" s="16"/>
      <c r="I43" s="16"/>
      <c r="J43" s="16"/>
      <c r="K43" s="16"/>
      <c r="P43" s="12"/>
      <c r="Q43" s="12"/>
      <c r="R43" s="12"/>
    </row>
    <row r="44" spans="2:18" s="1" customFormat="1" ht="5.25" customHeight="1" x14ac:dyDescent="0.2">
      <c r="P44" s="12"/>
      <c r="Q44" s="12"/>
      <c r="R44" s="12"/>
    </row>
    <row r="45" spans="2:18" s="1" customFormat="1" ht="35.65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3" t="s">
        <v>10</v>
      </c>
      <c r="P45" s="12"/>
      <c r="Q45" s="12"/>
      <c r="R45" s="12"/>
    </row>
    <row r="46" spans="2:18" s="1" customFormat="1" ht="19.7" customHeight="1" x14ac:dyDescent="0.2">
      <c r="B46" s="5">
        <v>4</v>
      </c>
      <c r="C46" s="6" t="s">
        <v>11</v>
      </c>
      <c r="D46" s="6" t="s">
        <v>12</v>
      </c>
      <c r="E46" s="7" t="s">
        <v>13</v>
      </c>
      <c r="F46" s="6" t="s">
        <v>14</v>
      </c>
      <c r="G46" s="8">
        <v>294</v>
      </c>
      <c r="H46" s="8">
        <v>135.62</v>
      </c>
      <c r="I46" s="8">
        <v>39872.28</v>
      </c>
      <c r="J46" s="10">
        <v>8</v>
      </c>
      <c r="K46" s="11">
        <f>I46*0.08</f>
        <v>3189.78</v>
      </c>
      <c r="L46" s="11">
        <f>K46+I46</f>
        <v>43062.06</v>
      </c>
      <c r="P46" s="12">
        <f t="shared" si="0"/>
        <v>39872.28</v>
      </c>
      <c r="Q46" s="12">
        <f t="shared" si="1"/>
        <v>3189.78</v>
      </c>
      <c r="R46" s="12">
        <f t="shared" si="2"/>
        <v>43062.06</v>
      </c>
    </row>
    <row r="47" spans="2:18" s="1" customFormat="1" ht="9" customHeight="1" x14ac:dyDescent="0.2">
      <c r="P47" s="12"/>
      <c r="Q47" s="12"/>
      <c r="R47" s="12"/>
    </row>
    <row r="48" spans="2:18" s="1" customFormat="1" ht="35.6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" t="s">
        <v>10</v>
      </c>
      <c r="P48" s="12"/>
      <c r="Q48" s="12"/>
      <c r="R48" s="12"/>
    </row>
    <row r="49" spans="2:18" s="1" customFormat="1" ht="19.7" customHeight="1" x14ac:dyDescent="0.2">
      <c r="B49" s="5">
        <v>5</v>
      </c>
      <c r="C49" s="6" t="s">
        <v>15</v>
      </c>
      <c r="D49" s="6" t="s">
        <v>16</v>
      </c>
      <c r="E49" s="7" t="s">
        <v>17</v>
      </c>
      <c r="F49" s="6" t="s">
        <v>18</v>
      </c>
      <c r="G49" s="8">
        <v>358</v>
      </c>
      <c r="H49" s="8">
        <v>25</v>
      </c>
      <c r="I49" s="8">
        <v>8950</v>
      </c>
      <c r="J49" s="10">
        <v>8</v>
      </c>
      <c r="K49" s="11">
        <f>I49*0.08</f>
        <v>716</v>
      </c>
      <c r="L49" s="11">
        <f>K49+I49</f>
        <v>9666</v>
      </c>
      <c r="P49" s="12">
        <f t="shared" si="0"/>
        <v>8950</v>
      </c>
      <c r="Q49" s="12">
        <f t="shared" si="1"/>
        <v>716</v>
      </c>
      <c r="R49" s="12">
        <f t="shared" si="2"/>
        <v>9666</v>
      </c>
    </row>
    <row r="50" spans="2:18" s="1" customFormat="1" ht="19.7" customHeight="1" x14ac:dyDescent="0.2">
      <c r="B50" s="5">
        <v>6</v>
      </c>
      <c r="C50" s="6" t="s">
        <v>19</v>
      </c>
      <c r="D50" s="6" t="s">
        <v>20</v>
      </c>
      <c r="E50" s="7" t="s">
        <v>21</v>
      </c>
      <c r="F50" s="6" t="s">
        <v>18</v>
      </c>
      <c r="G50" s="8">
        <v>704</v>
      </c>
      <c r="H50" s="8">
        <v>22</v>
      </c>
      <c r="I50" s="8">
        <v>15488</v>
      </c>
      <c r="J50" s="5">
        <v>8</v>
      </c>
      <c r="K50" s="8">
        <v>1239.04</v>
      </c>
      <c r="L50" s="8">
        <v>16727.04</v>
      </c>
      <c r="P50" s="12">
        <f t="shared" si="0"/>
        <v>15488</v>
      </c>
      <c r="Q50" s="12">
        <f t="shared" si="1"/>
        <v>1239.04</v>
      </c>
      <c r="R50" s="12">
        <f t="shared" si="2"/>
        <v>16727.04</v>
      </c>
    </row>
    <row r="51" spans="2:18" s="1" customFormat="1" ht="28.7" customHeight="1" x14ac:dyDescent="0.2">
      <c r="B51" s="5">
        <v>7</v>
      </c>
      <c r="C51" s="6" t="s">
        <v>22</v>
      </c>
      <c r="D51" s="6" t="s">
        <v>23</v>
      </c>
      <c r="E51" s="7" t="s">
        <v>24</v>
      </c>
      <c r="F51" s="6" t="s">
        <v>25</v>
      </c>
      <c r="G51" s="8">
        <v>204</v>
      </c>
      <c r="H51" s="8">
        <v>30.87</v>
      </c>
      <c r="I51" s="8">
        <v>6297.48</v>
      </c>
      <c r="J51" s="5">
        <v>8</v>
      </c>
      <c r="K51" s="8">
        <v>503.8</v>
      </c>
      <c r="L51" s="8">
        <v>6801.28</v>
      </c>
      <c r="P51" s="12">
        <f t="shared" si="0"/>
        <v>6297.48</v>
      </c>
      <c r="Q51" s="12">
        <f t="shared" si="1"/>
        <v>503.8</v>
      </c>
      <c r="R51" s="12">
        <f t="shared" si="2"/>
        <v>6801.28</v>
      </c>
    </row>
    <row r="52" spans="2:18" s="1" customFormat="1" ht="19.7" customHeight="1" x14ac:dyDescent="0.2">
      <c r="B52" s="5">
        <v>8</v>
      </c>
      <c r="C52" s="6" t="s">
        <v>26</v>
      </c>
      <c r="D52" s="6" t="s">
        <v>27</v>
      </c>
      <c r="E52" s="7" t="s">
        <v>28</v>
      </c>
      <c r="F52" s="6" t="s">
        <v>25</v>
      </c>
      <c r="G52" s="8">
        <v>20</v>
      </c>
      <c r="H52" s="8">
        <v>5.15</v>
      </c>
      <c r="I52" s="8">
        <v>103</v>
      </c>
      <c r="J52" s="5">
        <v>8</v>
      </c>
      <c r="K52" s="8">
        <v>8.24</v>
      </c>
      <c r="L52" s="8">
        <v>111.24</v>
      </c>
      <c r="P52" s="12">
        <f t="shared" si="0"/>
        <v>103</v>
      </c>
      <c r="Q52" s="12">
        <f t="shared" si="1"/>
        <v>8.24</v>
      </c>
      <c r="R52" s="12">
        <f t="shared" si="2"/>
        <v>111.24</v>
      </c>
    </row>
    <row r="53" spans="2:18" s="1" customFormat="1" ht="28.7" customHeight="1" x14ac:dyDescent="0.2">
      <c r="B53" s="5">
        <v>9</v>
      </c>
      <c r="C53" s="6" t="s">
        <v>29</v>
      </c>
      <c r="D53" s="6" t="s">
        <v>30</v>
      </c>
      <c r="E53" s="7" t="s">
        <v>31</v>
      </c>
      <c r="F53" s="6" t="s">
        <v>32</v>
      </c>
      <c r="G53" s="8">
        <v>1.5</v>
      </c>
      <c r="H53" s="8">
        <v>1563.28</v>
      </c>
      <c r="I53" s="8">
        <v>2344.92</v>
      </c>
      <c r="J53" s="5">
        <v>8</v>
      </c>
      <c r="K53" s="8">
        <v>187.59</v>
      </c>
      <c r="L53" s="8">
        <v>2532.5100000000002</v>
      </c>
      <c r="P53" s="12">
        <f t="shared" si="0"/>
        <v>2344.92</v>
      </c>
      <c r="Q53" s="12">
        <f t="shared" si="1"/>
        <v>187.59</v>
      </c>
      <c r="R53" s="12">
        <f t="shared" si="2"/>
        <v>2532.5100000000002</v>
      </c>
    </row>
    <row r="54" spans="2:18" s="1" customFormat="1" ht="28.7" customHeight="1" x14ac:dyDescent="0.2">
      <c r="B54" s="5">
        <v>10</v>
      </c>
      <c r="C54" s="6" t="s">
        <v>33</v>
      </c>
      <c r="D54" s="6" t="s">
        <v>34</v>
      </c>
      <c r="E54" s="7" t="s">
        <v>35</v>
      </c>
      <c r="F54" s="6" t="s">
        <v>32</v>
      </c>
      <c r="G54" s="8">
        <v>1</v>
      </c>
      <c r="H54" s="8">
        <v>1077.71</v>
      </c>
      <c r="I54" s="8">
        <v>1077.71</v>
      </c>
      <c r="J54" s="5">
        <v>8</v>
      </c>
      <c r="K54" s="8">
        <v>86.22</v>
      </c>
      <c r="L54" s="8">
        <v>1163.93</v>
      </c>
      <c r="P54" s="12">
        <f t="shared" si="0"/>
        <v>1077.71</v>
      </c>
      <c r="Q54" s="12">
        <f t="shared" si="1"/>
        <v>86.22</v>
      </c>
      <c r="R54" s="12">
        <f t="shared" si="2"/>
        <v>1163.93</v>
      </c>
    </row>
    <row r="55" spans="2:18" s="1" customFormat="1" ht="28.7" customHeight="1" x14ac:dyDescent="0.2">
      <c r="B55" s="5">
        <v>11</v>
      </c>
      <c r="C55" s="6" t="s">
        <v>36</v>
      </c>
      <c r="D55" s="6" t="s">
        <v>37</v>
      </c>
      <c r="E55" s="7" t="s">
        <v>38</v>
      </c>
      <c r="F55" s="6" t="s">
        <v>32</v>
      </c>
      <c r="G55" s="8">
        <v>3.85</v>
      </c>
      <c r="H55" s="8">
        <v>1862.66</v>
      </c>
      <c r="I55" s="8">
        <v>7171.24</v>
      </c>
      <c r="J55" s="5">
        <v>8</v>
      </c>
      <c r="K55" s="8">
        <v>573.70000000000005</v>
      </c>
      <c r="L55" s="8">
        <v>7744.94</v>
      </c>
      <c r="P55" s="12">
        <f t="shared" si="0"/>
        <v>7171.24</v>
      </c>
      <c r="Q55" s="12">
        <f t="shared" si="1"/>
        <v>573.70000000000005</v>
      </c>
      <c r="R55" s="12">
        <f t="shared" si="2"/>
        <v>7744.94</v>
      </c>
    </row>
    <row r="56" spans="2:18" s="1" customFormat="1" ht="28.7" customHeight="1" x14ac:dyDescent="0.2">
      <c r="B56" s="5">
        <v>12</v>
      </c>
      <c r="C56" s="6" t="s">
        <v>39</v>
      </c>
      <c r="D56" s="6" t="s">
        <v>40</v>
      </c>
      <c r="E56" s="7" t="s">
        <v>41</v>
      </c>
      <c r="F56" s="6" t="s">
        <v>32</v>
      </c>
      <c r="G56" s="8">
        <v>1</v>
      </c>
      <c r="H56" s="8">
        <v>2931.39</v>
      </c>
      <c r="I56" s="8">
        <v>2931.39</v>
      </c>
      <c r="J56" s="5">
        <v>8</v>
      </c>
      <c r="K56" s="8">
        <v>234.51</v>
      </c>
      <c r="L56" s="8">
        <v>3165.9</v>
      </c>
      <c r="P56" s="12">
        <f t="shared" si="0"/>
        <v>2931.39</v>
      </c>
      <c r="Q56" s="12">
        <f t="shared" si="1"/>
        <v>234.51</v>
      </c>
      <c r="R56" s="12">
        <f t="shared" si="2"/>
        <v>3165.9</v>
      </c>
    </row>
    <row r="57" spans="2:18" s="1" customFormat="1" ht="19.7" customHeight="1" x14ac:dyDescent="0.2">
      <c r="B57" s="5">
        <v>13</v>
      </c>
      <c r="C57" s="6" t="s">
        <v>42</v>
      </c>
      <c r="D57" s="6" t="s">
        <v>43</v>
      </c>
      <c r="E57" s="7" t="s">
        <v>44</v>
      </c>
      <c r="F57" s="6" t="s">
        <v>32</v>
      </c>
      <c r="G57" s="8">
        <v>2</v>
      </c>
      <c r="H57" s="8">
        <v>1677.52</v>
      </c>
      <c r="I57" s="8">
        <v>3355.04</v>
      </c>
      <c r="J57" s="5">
        <v>8</v>
      </c>
      <c r="K57" s="8">
        <v>268.39999999999998</v>
      </c>
      <c r="L57" s="8">
        <v>3623.44</v>
      </c>
      <c r="P57" s="12">
        <f t="shared" si="0"/>
        <v>3355.04</v>
      </c>
      <c r="Q57" s="12">
        <f t="shared" si="1"/>
        <v>268.39999999999998</v>
      </c>
      <c r="R57" s="12">
        <f t="shared" si="2"/>
        <v>3623.44</v>
      </c>
    </row>
    <row r="58" spans="2:18" s="1" customFormat="1" ht="19.7" customHeight="1" x14ac:dyDescent="0.2">
      <c r="B58" s="5">
        <v>14</v>
      </c>
      <c r="C58" s="6" t="s">
        <v>45</v>
      </c>
      <c r="D58" s="6" t="s">
        <v>46</v>
      </c>
      <c r="E58" s="7" t="s">
        <v>47</v>
      </c>
      <c r="F58" s="6" t="s">
        <v>32</v>
      </c>
      <c r="G58" s="8">
        <v>20.149999999999999</v>
      </c>
      <c r="H58" s="8">
        <v>1250.1400000000001</v>
      </c>
      <c r="I58" s="8">
        <v>25190.32</v>
      </c>
      <c r="J58" s="5">
        <v>8</v>
      </c>
      <c r="K58" s="8">
        <v>2015.23</v>
      </c>
      <c r="L58" s="8">
        <v>27205.55</v>
      </c>
      <c r="P58" s="12">
        <f t="shared" si="0"/>
        <v>25190.32</v>
      </c>
      <c r="Q58" s="12">
        <f t="shared" si="1"/>
        <v>2015.23</v>
      </c>
      <c r="R58" s="12">
        <f t="shared" si="2"/>
        <v>27205.55</v>
      </c>
    </row>
    <row r="59" spans="2:18" s="1" customFormat="1" ht="28.7" customHeight="1" x14ac:dyDescent="0.2">
      <c r="B59" s="5">
        <v>15</v>
      </c>
      <c r="C59" s="6" t="s">
        <v>48</v>
      </c>
      <c r="D59" s="6" t="s">
        <v>49</v>
      </c>
      <c r="E59" s="7" t="s">
        <v>50</v>
      </c>
      <c r="F59" s="6" t="s">
        <v>32</v>
      </c>
      <c r="G59" s="8">
        <v>30</v>
      </c>
      <c r="H59" s="8">
        <v>1082.77</v>
      </c>
      <c r="I59" s="8">
        <v>32483.1</v>
      </c>
      <c r="J59" s="5">
        <v>8</v>
      </c>
      <c r="K59" s="8">
        <v>2598.65</v>
      </c>
      <c r="L59" s="8">
        <v>35081.75</v>
      </c>
      <c r="P59" s="12">
        <f t="shared" si="0"/>
        <v>32483.1</v>
      </c>
      <c r="Q59" s="12">
        <f t="shared" si="1"/>
        <v>2598.65</v>
      </c>
      <c r="R59" s="12">
        <f t="shared" si="2"/>
        <v>35081.75</v>
      </c>
    </row>
    <row r="60" spans="2:18" s="1" customFormat="1" ht="19.7" customHeight="1" x14ac:dyDescent="0.2">
      <c r="B60" s="5">
        <v>16</v>
      </c>
      <c r="C60" s="6" t="s">
        <v>51</v>
      </c>
      <c r="D60" s="6" t="s">
        <v>52</v>
      </c>
      <c r="E60" s="7" t="s">
        <v>53</v>
      </c>
      <c r="F60" s="6" t="s">
        <v>54</v>
      </c>
      <c r="G60" s="8">
        <v>370</v>
      </c>
      <c r="H60" s="8">
        <v>59.27</v>
      </c>
      <c r="I60" s="8">
        <v>21929.9</v>
      </c>
      <c r="J60" s="5">
        <v>23</v>
      </c>
      <c r="K60" s="8">
        <f>I60*0.23</f>
        <v>5043.88</v>
      </c>
      <c r="L60" s="8">
        <f>K60+I60</f>
        <v>26973.78</v>
      </c>
      <c r="P60" s="12">
        <f t="shared" si="0"/>
        <v>21929.9</v>
      </c>
      <c r="Q60" s="12">
        <f>P60*0.23</f>
        <v>5043.88</v>
      </c>
      <c r="R60" s="12">
        <f t="shared" si="2"/>
        <v>26973.78</v>
      </c>
    </row>
    <row r="61" spans="2:18" s="1" customFormat="1" ht="19.7" customHeight="1" x14ac:dyDescent="0.2">
      <c r="B61" s="5">
        <v>17</v>
      </c>
      <c r="C61" s="6" t="s">
        <v>55</v>
      </c>
      <c r="D61" s="6" t="s">
        <v>56</v>
      </c>
      <c r="E61" s="7" t="s">
        <v>57</v>
      </c>
      <c r="F61" s="6" t="s">
        <v>58</v>
      </c>
      <c r="G61" s="8">
        <v>60</v>
      </c>
      <c r="H61" s="8">
        <v>29</v>
      </c>
      <c r="I61" s="8">
        <v>1740</v>
      </c>
      <c r="J61" s="5">
        <v>8</v>
      </c>
      <c r="K61" s="8">
        <v>139.19999999999999</v>
      </c>
      <c r="L61" s="8">
        <v>1879.2</v>
      </c>
      <c r="P61" s="12">
        <f t="shared" si="0"/>
        <v>1740</v>
      </c>
      <c r="Q61" s="12">
        <f t="shared" si="1"/>
        <v>139.19999999999999</v>
      </c>
      <c r="R61" s="12">
        <f t="shared" si="2"/>
        <v>1879.2</v>
      </c>
    </row>
    <row r="62" spans="2:18" s="1" customFormat="1" ht="28.7" customHeight="1" x14ac:dyDescent="0.2">
      <c r="B62" s="5">
        <v>18</v>
      </c>
      <c r="C62" s="6" t="s">
        <v>59</v>
      </c>
      <c r="D62" s="6" t="s">
        <v>60</v>
      </c>
      <c r="E62" s="7" t="s">
        <v>61</v>
      </c>
      <c r="F62" s="6" t="s">
        <v>58</v>
      </c>
      <c r="G62" s="8">
        <v>10</v>
      </c>
      <c r="H62" s="8">
        <v>26</v>
      </c>
      <c r="I62" s="8">
        <v>260</v>
      </c>
      <c r="J62" s="5">
        <v>8</v>
      </c>
      <c r="K62" s="8">
        <v>20.8</v>
      </c>
      <c r="L62" s="8">
        <v>280.8</v>
      </c>
      <c r="P62" s="12">
        <f t="shared" si="0"/>
        <v>260</v>
      </c>
      <c r="Q62" s="12">
        <f t="shared" si="1"/>
        <v>20.8</v>
      </c>
      <c r="R62" s="12">
        <f t="shared" si="2"/>
        <v>280.8</v>
      </c>
    </row>
    <row r="63" spans="2:18" s="1" customFormat="1" ht="19.7" customHeight="1" x14ac:dyDescent="0.2">
      <c r="B63" s="5">
        <v>19</v>
      </c>
      <c r="C63" s="6" t="s">
        <v>62</v>
      </c>
      <c r="D63" s="6" t="s">
        <v>63</v>
      </c>
      <c r="E63" s="7" t="s">
        <v>64</v>
      </c>
      <c r="F63" s="6" t="s">
        <v>58</v>
      </c>
      <c r="G63" s="8">
        <v>65</v>
      </c>
      <c r="H63" s="8">
        <v>52</v>
      </c>
      <c r="I63" s="8">
        <v>3380</v>
      </c>
      <c r="J63" s="5">
        <v>8</v>
      </c>
      <c r="K63" s="8">
        <v>270.39999999999998</v>
      </c>
      <c r="L63" s="8">
        <v>3650.4</v>
      </c>
      <c r="P63" s="12">
        <f t="shared" si="0"/>
        <v>3380</v>
      </c>
      <c r="Q63" s="12">
        <f t="shared" si="1"/>
        <v>270.39999999999998</v>
      </c>
      <c r="R63" s="12">
        <f t="shared" si="2"/>
        <v>3650.4</v>
      </c>
    </row>
    <row r="64" spans="2:18" s="1" customFormat="1" ht="19.7" customHeight="1" x14ac:dyDescent="0.2">
      <c r="B64" s="5">
        <v>20</v>
      </c>
      <c r="C64" s="6" t="s">
        <v>65</v>
      </c>
      <c r="D64" s="6" t="s">
        <v>66</v>
      </c>
      <c r="E64" s="7" t="s">
        <v>67</v>
      </c>
      <c r="F64" s="6" t="s">
        <v>54</v>
      </c>
      <c r="G64" s="8">
        <v>595</v>
      </c>
      <c r="H64" s="8">
        <v>47</v>
      </c>
      <c r="I64" s="8">
        <v>27965</v>
      </c>
      <c r="J64" s="5">
        <v>8</v>
      </c>
      <c r="K64" s="8">
        <v>2237.1999999999998</v>
      </c>
      <c r="L64" s="8">
        <v>30202.2</v>
      </c>
      <c r="P64" s="12">
        <f t="shared" si="0"/>
        <v>27965</v>
      </c>
      <c r="Q64" s="12">
        <f t="shared" si="1"/>
        <v>2237.1999999999998</v>
      </c>
      <c r="R64" s="12">
        <f t="shared" si="2"/>
        <v>30202.2</v>
      </c>
    </row>
    <row r="65" spans="2:18" s="1" customFormat="1" ht="19.7" customHeight="1" x14ac:dyDescent="0.2">
      <c r="B65" s="5">
        <v>21</v>
      </c>
      <c r="C65" s="6" t="s">
        <v>68</v>
      </c>
      <c r="D65" s="6" t="s">
        <v>69</v>
      </c>
      <c r="E65" s="7" t="s">
        <v>67</v>
      </c>
      <c r="F65" s="6" t="s">
        <v>54</v>
      </c>
      <c r="G65" s="8">
        <v>211.5</v>
      </c>
      <c r="H65" s="8">
        <v>47</v>
      </c>
      <c r="I65" s="8">
        <v>9940.5</v>
      </c>
      <c r="J65" s="5">
        <v>23</v>
      </c>
      <c r="K65" s="8">
        <v>2286.3200000000002</v>
      </c>
      <c r="L65" s="8">
        <v>12226.82</v>
      </c>
      <c r="P65" s="12">
        <f t="shared" si="0"/>
        <v>9940.5</v>
      </c>
      <c r="Q65" s="12">
        <f>P65*0.23</f>
        <v>2286.3200000000002</v>
      </c>
      <c r="R65" s="12">
        <f t="shared" si="2"/>
        <v>12226.82</v>
      </c>
    </row>
    <row r="66" spans="2:18" s="1" customFormat="1" ht="19.7" customHeight="1" x14ac:dyDescent="0.2">
      <c r="B66" s="5">
        <v>22</v>
      </c>
      <c r="C66" s="6" t="s">
        <v>70</v>
      </c>
      <c r="D66" s="6" t="s">
        <v>71</v>
      </c>
      <c r="E66" s="7" t="s">
        <v>72</v>
      </c>
      <c r="F66" s="6" t="s">
        <v>54</v>
      </c>
      <c r="G66" s="8">
        <v>333</v>
      </c>
      <c r="H66" s="8">
        <v>52</v>
      </c>
      <c r="I66" s="8">
        <v>17316</v>
      </c>
      <c r="J66" s="5">
        <v>8</v>
      </c>
      <c r="K66" s="8">
        <v>1385.28</v>
      </c>
      <c r="L66" s="8">
        <v>18701.28</v>
      </c>
      <c r="P66" s="12">
        <f t="shared" si="0"/>
        <v>17316</v>
      </c>
      <c r="Q66" s="12">
        <f t="shared" si="1"/>
        <v>1385.28</v>
      </c>
      <c r="R66" s="12">
        <f t="shared" si="2"/>
        <v>18701.28</v>
      </c>
    </row>
    <row r="67" spans="2:18" s="1" customFormat="1" ht="19.7" customHeight="1" x14ac:dyDescent="0.2">
      <c r="B67" s="5">
        <v>23</v>
      </c>
      <c r="C67" s="6" t="s">
        <v>73</v>
      </c>
      <c r="D67" s="6" t="s">
        <v>74</v>
      </c>
      <c r="E67" s="7" t="s">
        <v>75</v>
      </c>
      <c r="F67" s="6" t="s">
        <v>54</v>
      </c>
      <c r="G67" s="8">
        <v>10</v>
      </c>
      <c r="H67" s="8">
        <v>52</v>
      </c>
      <c r="I67" s="8">
        <v>520</v>
      </c>
      <c r="J67" s="5">
        <v>8</v>
      </c>
      <c r="K67" s="8">
        <v>41.6</v>
      </c>
      <c r="L67" s="8">
        <v>561.6</v>
      </c>
      <c r="P67" s="12">
        <f t="shared" si="0"/>
        <v>520</v>
      </c>
      <c r="Q67" s="12">
        <f t="shared" si="1"/>
        <v>41.6</v>
      </c>
      <c r="R67" s="12">
        <f t="shared" si="2"/>
        <v>561.6</v>
      </c>
    </row>
    <row r="68" spans="2:18" s="1" customFormat="1" ht="19.7" customHeight="1" x14ac:dyDescent="0.2">
      <c r="B68" s="5">
        <v>24</v>
      </c>
      <c r="C68" s="6" t="s">
        <v>76</v>
      </c>
      <c r="D68" s="6" t="s">
        <v>77</v>
      </c>
      <c r="E68" s="7" t="s">
        <v>75</v>
      </c>
      <c r="F68" s="6" t="s">
        <v>54</v>
      </c>
      <c r="G68" s="8">
        <v>24</v>
      </c>
      <c r="H68" s="8">
        <v>52</v>
      </c>
      <c r="I68" s="8">
        <v>1248</v>
      </c>
      <c r="J68" s="5">
        <v>23</v>
      </c>
      <c r="K68" s="8">
        <v>287.04000000000002</v>
      </c>
      <c r="L68" s="8">
        <v>1535.04</v>
      </c>
      <c r="P68" s="12">
        <f t="shared" si="0"/>
        <v>1248</v>
      </c>
      <c r="Q68" s="12">
        <f>P68*0.23</f>
        <v>287.04000000000002</v>
      </c>
      <c r="R68" s="12">
        <f t="shared" si="2"/>
        <v>1535.04</v>
      </c>
    </row>
    <row r="69" spans="2:18" s="1" customFormat="1" ht="19.7" customHeight="1" x14ac:dyDescent="0.2">
      <c r="B69" s="5">
        <v>25</v>
      </c>
      <c r="C69" s="6" t="s">
        <v>78</v>
      </c>
      <c r="D69" s="6" t="s">
        <v>79</v>
      </c>
      <c r="E69" s="7" t="s">
        <v>80</v>
      </c>
      <c r="F69" s="6" t="s">
        <v>54</v>
      </c>
      <c r="G69" s="8">
        <v>59</v>
      </c>
      <c r="H69" s="8">
        <v>183</v>
      </c>
      <c r="I69" s="8">
        <v>10797</v>
      </c>
      <c r="J69" s="5">
        <v>8</v>
      </c>
      <c r="K69" s="8">
        <v>863.76</v>
      </c>
      <c r="L69" s="8">
        <v>11660.76</v>
      </c>
      <c r="P69" s="12">
        <f t="shared" si="0"/>
        <v>10797</v>
      </c>
      <c r="Q69" s="12">
        <f t="shared" si="1"/>
        <v>863.76</v>
      </c>
      <c r="R69" s="12">
        <f t="shared" si="2"/>
        <v>11660.76</v>
      </c>
    </row>
    <row r="70" spans="2:18" s="1" customFormat="1" ht="28.7" customHeight="1" x14ac:dyDescent="0.2">
      <c r="B70" s="5">
        <v>26</v>
      </c>
      <c r="C70" s="6" t="s">
        <v>81</v>
      </c>
      <c r="D70" s="6" t="s">
        <v>82</v>
      </c>
      <c r="E70" s="7" t="s">
        <v>83</v>
      </c>
      <c r="F70" s="6" t="s">
        <v>54</v>
      </c>
      <c r="G70" s="8">
        <v>40</v>
      </c>
      <c r="H70" s="8">
        <v>183</v>
      </c>
      <c r="I70" s="8">
        <v>7320</v>
      </c>
      <c r="J70" s="10">
        <v>8</v>
      </c>
      <c r="K70" s="11">
        <f>I70*0.08</f>
        <v>585.6</v>
      </c>
      <c r="L70" s="11">
        <f>K70+I70</f>
        <v>7905.6</v>
      </c>
      <c r="P70" s="12">
        <f t="shared" si="0"/>
        <v>7320</v>
      </c>
      <c r="Q70" s="12">
        <f t="shared" si="1"/>
        <v>585.6</v>
      </c>
      <c r="R70" s="12">
        <f t="shared" si="2"/>
        <v>7905.6</v>
      </c>
    </row>
    <row r="71" spans="2:18" s="1" customFormat="1" ht="19.7" customHeight="1" x14ac:dyDescent="0.2">
      <c r="B71" s="5">
        <v>27</v>
      </c>
      <c r="C71" s="6" t="s">
        <v>84</v>
      </c>
      <c r="D71" s="6" t="s">
        <v>85</v>
      </c>
      <c r="E71" s="7" t="s">
        <v>86</v>
      </c>
      <c r="F71" s="6" t="s">
        <v>32</v>
      </c>
      <c r="G71" s="8">
        <v>1.95</v>
      </c>
      <c r="H71" s="8">
        <v>2325</v>
      </c>
      <c r="I71" s="8">
        <v>4533.75</v>
      </c>
      <c r="J71" s="5">
        <v>8</v>
      </c>
      <c r="K71" s="8">
        <v>362.7</v>
      </c>
      <c r="L71" s="8">
        <v>4896.45</v>
      </c>
      <c r="P71" s="12">
        <f t="shared" si="0"/>
        <v>4533.75</v>
      </c>
      <c r="Q71" s="12">
        <f t="shared" si="1"/>
        <v>362.7</v>
      </c>
      <c r="R71" s="12">
        <f t="shared" si="2"/>
        <v>4896.45</v>
      </c>
    </row>
    <row r="72" spans="2:18" s="1" customFormat="1" ht="19.7" customHeight="1" x14ac:dyDescent="0.2">
      <c r="B72" s="5">
        <v>28</v>
      </c>
      <c r="C72" s="6" t="s">
        <v>87</v>
      </c>
      <c r="D72" s="6" t="s">
        <v>88</v>
      </c>
      <c r="E72" s="7" t="s">
        <v>89</v>
      </c>
      <c r="F72" s="6" t="s">
        <v>54</v>
      </c>
      <c r="G72" s="8">
        <v>9.5</v>
      </c>
      <c r="H72" s="8">
        <v>47</v>
      </c>
      <c r="I72" s="8">
        <v>446.5</v>
      </c>
      <c r="J72" s="10">
        <v>8</v>
      </c>
      <c r="K72" s="11">
        <f>I72*0.08</f>
        <v>35.72</v>
      </c>
      <c r="L72" s="11">
        <f>K72+I72</f>
        <v>482.22</v>
      </c>
      <c r="P72" s="12">
        <f t="shared" si="0"/>
        <v>446.5</v>
      </c>
      <c r="Q72" s="12">
        <f t="shared" si="1"/>
        <v>35.72</v>
      </c>
      <c r="R72" s="12">
        <f t="shared" si="2"/>
        <v>482.22</v>
      </c>
    </row>
    <row r="73" spans="2:18" s="1" customFormat="1" ht="28.7" customHeight="1" x14ac:dyDescent="0.2">
      <c r="B73" s="5">
        <v>29</v>
      </c>
      <c r="C73" s="6" t="s">
        <v>90</v>
      </c>
      <c r="D73" s="6" t="s">
        <v>91</v>
      </c>
      <c r="E73" s="7" t="s">
        <v>92</v>
      </c>
      <c r="F73" s="6" t="s">
        <v>54</v>
      </c>
      <c r="G73" s="8">
        <v>53.5</v>
      </c>
      <c r="H73" s="8">
        <v>52</v>
      </c>
      <c r="I73" s="8">
        <v>2782</v>
      </c>
      <c r="J73" s="10">
        <v>8</v>
      </c>
      <c r="K73" s="11">
        <f>I73*0.08</f>
        <v>222.56</v>
      </c>
      <c r="L73" s="11">
        <f>K73+I73</f>
        <v>3004.56</v>
      </c>
      <c r="P73" s="12">
        <f t="shared" si="0"/>
        <v>2782</v>
      </c>
      <c r="Q73" s="12">
        <f t="shared" si="1"/>
        <v>222.56</v>
      </c>
      <c r="R73" s="12">
        <f t="shared" si="2"/>
        <v>3004.56</v>
      </c>
    </row>
    <row r="74" spans="2:18" s="1" customFormat="1" ht="55.9" customHeight="1" x14ac:dyDescent="0.2">
      <c r="P74" s="14">
        <f>SUM(P31:P73)</f>
        <v>1009479.38</v>
      </c>
      <c r="Q74" s="14">
        <f t="shared" ref="Q74:R74" si="3">SUM(Q31:Q73)</f>
        <v>85726.11</v>
      </c>
      <c r="R74" s="14">
        <f t="shared" si="3"/>
        <v>1095205.49</v>
      </c>
    </row>
    <row r="75" spans="2:18" s="1" customFormat="1" ht="21.4" customHeight="1" x14ac:dyDescent="0.2">
      <c r="B75" s="21" t="s">
        <v>93</v>
      </c>
      <c r="C75" s="21"/>
      <c r="D75" s="21"/>
      <c r="E75" s="21"/>
      <c r="F75" s="24">
        <f>SUM(I49:I73)+I46+I41+I36+I31</f>
        <v>1009479.38</v>
      </c>
      <c r="G75" s="24"/>
      <c r="H75" s="24"/>
      <c r="I75" s="24"/>
      <c r="J75" s="24"/>
      <c r="K75" s="24"/>
      <c r="L75" s="24"/>
      <c r="P75" s="12"/>
      <c r="Q75" s="12"/>
      <c r="R75" s="12"/>
    </row>
    <row r="76" spans="2:18" s="1" customFormat="1" ht="21.4" customHeight="1" x14ac:dyDescent="0.2">
      <c r="B76" s="21" t="s">
        <v>94</v>
      </c>
      <c r="C76" s="21"/>
      <c r="D76" s="21"/>
      <c r="E76" s="21"/>
      <c r="F76" s="25">
        <f>SUM(L49:L73)+L46+L41+L36+L31</f>
        <v>1095205.49</v>
      </c>
      <c r="G76" s="25"/>
      <c r="H76" s="25"/>
      <c r="I76" s="25"/>
      <c r="J76" s="25"/>
      <c r="K76" s="25"/>
      <c r="L76" s="25"/>
      <c r="P76" s="12"/>
      <c r="Q76" s="12"/>
      <c r="R76" s="12"/>
    </row>
    <row r="77" spans="2:18" s="1" customFormat="1" ht="131.65" customHeight="1" x14ac:dyDescent="0.2">
      <c r="P77" s="12"/>
      <c r="Q77" s="12"/>
      <c r="R77" s="12"/>
    </row>
    <row r="78" spans="2:18" s="1" customFormat="1" ht="17.649999999999999" customHeight="1" x14ac:dyDescent="0.2">
      <c r="I78" s="20" t="s">
        <v>108</v>
      </c>
      <c r="J78" s="20"/>
      <c r="P78" s="12"/>
      <c r="Q78" s="12"/>
      <c r="R78" s="12"/>
    </row>
  </sheetData>
  <mergeCells count="18">
    <mergeCell ref="I78:J78"/>
    <mergeCell ref="B43:K43"/>
    <mergeCell ref="B6:D6"/>
    <mergeCell ref="B75:E75"/>
    <mergeCell ref="B76:E76"/>
    <mergeCell ref="B8:D8"/>
    <mergeCell ref="E14:G14"/>
    <mergeCell ref="E15:G15"/>
    <mergeCell ref="F75:L75"/>
    <mergeCell ref="F76:L76"/>
    <mergeCell ref="G11:L12"/>
    <mergeCell ref="B25:K25"/>
    <mergeCell ref="B28:K28"/>
    <mergeCell ref="B33:K33"/>
    <mergeCell ref="B38:K38"/>
    <mergeCell ref="B4:D4"/>
    <mergeCell ref="B10:D11"/>
    <mergeCell ref="I2:M2"/>
  </mergeCells>
  <pageMargins left="0.7" right="0.7" top="0.75" bottom="0.75" header="0.3" footer="0.3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15"/>
  <sheetViews>
    <sheetView tabSelected="1" workbookViewId="0">
      <selection activeCell="C2" sqref="C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113</v>
      </c>
      <c r="J2" s="19"/>
      <c r="K2" s="19"/>
      <c r="L2" s="19"/>
      <c r="M2" s="19"/>
      <c r="N2" s="19"/>
      <c r="O2" s="19"/>
    </row>
    <row r="3" spans="2:15" s="1" customFormat="1" ht="28.7" customHeight="1" x14ac:dyDescent="0.2"/>
    <row r="4" spans="2:15" s="1" customFormat="1" ht="2.65" customHeight="1" x14ac:dyDescent="0.2">
      <c r="B4" s="17"/>
      <c r="C4" s="17"/>
      <c r="D4" s="17"/>
    </row>
    <row r="5" spans="2:15" s="1" customFormat="1" ht="28.7" customHeight="1" x14ac:dyDescent="0.2"/>
    <row r="6" spans="2:15" s="1" customFormat="1" ht="2.65" customHeight="1" x14ac:dyDescent="0.2">
      <c r="B6" s="17"/>
      <c r="C6" s="17"/>
      <c r="D6" s="17"/>
    </row>
    <row r="7" spans="2:15" s="1" customFormat="1" ht="28.7" customHeight="1" x14ac:dyDescent="0.2"/>
    <row r="8" spans="2:15" s="1" customFormat="1" ht="5.25" customHeight="1" x14ac:dyDescent="0.2">
      <c r="B8" s="17"/>
      <c r="C8" s="17"/>
      <c r="D8" s="17"/>
    </row>
    <row r="9" spans="2:15" s="1" customFormat="1" ht="4.3499999999999996" customHeight="1" x14ac:dyDescent="0.2"/>
    <row r="10" spans="2:15" s="1" customFormat="1" ht="6.95" customHeight="1" x14ac:dyDescent="0.2">
      <c r="B10" s="18" t="s">
        <v>95</v>
      </c>
      <c r="C10" s="18"/>
      <c r="D10" s="18"/>
    </row>
    <row r="11" spans="2:15" s="1" customFormat="1" ht="12.2" customHeight="1" x14ac:dyDescent="0.2">
      <c r="B11" s="18"/>
      <c r="C11" s="18"/>
      <c r="D11" s="18"/>
      <c r="G11" s="26" t="s">
        <v>96</v>
      </c>
      <c r="H11" s="26"/>
      <c r="I11" s="26"/>
      <c r="J11" s="26"/>
      <c r="K11" s="26"/>
      <c r="L11" s="26"/>
      <c r="M11" s="26"/>
      <c r="N11" s="26"/>
    </row>
    <row r="12" spans="2:15" s="1" customFormat="1" ht="7.9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22" t="s">
        <v>114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9" t="s">
        <v>99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100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101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102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38" t="s">
        <v>128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13" s="1" customFormat="1" ht="2.65" customHeight="1" x14ac:dyDescent="0.2"/>
    <row r="26" spans="2:13" s="1" customFormat="1" ht="59.25" customHeight="1" x14ac:dyDescent="0.2">
      <c r="B26" s="36" t="s">
        <v>115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104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9" t="s">
        <v>129</v>
      </c>
      <c r="M31" s="3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1317</v>
      </c>
      <c r="H32" s="15"/>
      <c r="I32" s="15">
        <f>G32*H32</f>
        <v>0</v>
      </c>
      <c r="J32" s="10">
        <v>8</v>
      </c>
      <c r="K32" s="15">
        <f>I32*0.08</f>
        <v>0</v>
      </c>
      <c r="L32" s="28">
        <f>K32+I32</f>
        <v>0</v>
      </c>
      <c r="M32" s="28"/>
    </row>
    <row r="33" spans="2:13" s="1" customFormat="1" ht="3.2" customHeight="1" x14ac:dyDescent="0.2"/>
    <row r="34" spans="2:13" s="1" customFormat="1" ht="18.2" customHeight="1" x14ac:dyDescent="0.2">
      <c r="B34" s="16" t="s">
        <v>105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9" t="s">
        <v>129</v>
      </c>
      <c r="M36" s="3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3862</v>
      </c>
      <c r="H37" s="15"/>
      <c r="I37" s="15">
        <f>G37*H37</f>
        <v>0</v>
      </c>
      <c r="J37" s="10">
        <v>8</v>
      </c>
      <c r="K37" s="15">
        <f>I37*0.08</f>
        <v>0</v>
      </c>
      <c r="L37" s="28">
        <f>K37+I37</f>
        <v>0</v>
      </c>
      <c r="M37" s="28"/>
    </row>
    <row r="38" spans="2:13" s="1" customFormat="1" ht="3.2" customHeight="1" x14ac:dyDescent="0.2"/>
    <row r="39" spans="2:13" s="1" customFormat="1" ht="18.2" customHeight="1" x14ac:dyDescent="0.2">
      <c r="B39" s="16" t="s">
        <v>106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9" t="s">
        <v>129</v>
      </c>
      <c r="M41" s="3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451</v>
      </c>
      <c r="H42" s="15"/>
      <c r="I42" s="15">
        <f>G42*H42</f>
        <v>0</v>
      </c>
      <c r="J42" s="10">
        <v>8</v>
      </c>
      <c r="K42" s="15">
        <f>I42*0.08</f>
        <v>0</v>
      </c>
      <c r="L42" s="28">
        <f>K42+I42</f>
        <v>0</v>
      </c>
      <c r="M42" s="28"/>
    </row>
    <row r="43" spans="2:13" s="1" customFormat="1" ht="3.2" customHeight="1" x14ac:dyDescent="0.2"/>
    <row r="44" spans="2:13" s="1" customFormat="1" ht="18.2" customHeight="1" x14ac:dyDescent="0.2">
      <c r="B44" s="16" t="s">
        <v>107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9" t="s">
        <v>129</v>
      </c>
      <c r="M46" s="3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294</v>
      </c>
      <c r="H47" s="15"/>
      <c r="I47" s="15">
        <f>G47*H47</f>
        <v>0</v>
      </c>
      <c r="J47" s="10">
        <v>8</v>
      </c>
      <c r="K47" s="15">
        <f>I47*0.08</f>
        <v>0</v>
      </c>
      <c r="L47" s="28">
        <f>K47+I47</f>
        <v>0</v>
      </c>
      <c r="M47" s="28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9" t="s">
        <v>129</v>
      </c>
      <c r="M49" s="30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358</v>
      </c>
      <c r="H50" s="15"/>
      <c r="I50" s="15">
        <f>G50*H50</f>
        <v>0</v>
      </c>
      <c r="J50" s="10">
        <v>8</v>
      </c>
      <c r="K50" s="15">
        <f>I50*0.08</f>
        <v>0</v>
      </c>
      <c r="L50" s="28">
        <f>K50+I50</f>
        <v>0</v>
      </c>
      <c r="M50" s="28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704</v>
      </c>
      <c r="H51" s="15"/>
      <c r="I51" s="15">
        <f t="shared" ref="I51:I74" si="0">G51*H51</f>
        <v>0</v>
      </c>
      <c r="J51" s="5">
        <v>8</v>
      </c>
      <c r="K51" s="15">
        <f t="shared" ref="K51:K74" si="1">I51*0.08</f>
        <v>0</v>
      </c>
      <c r="L51" s="28">
        <f t="shared" ref="L51:L74" si="2">K51+I51</f>
        <v>0</v>
      </c>
      <c r="M51" s="28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204</v>
      </c>
      <c r="H52" s="15"/>
      <c r="I52" s="15">
        <f t="shared" si="0"/>
        <v>0</v>
      </c>
      <c r="J52" s="5">
        <v>8</v>
      </c>
      <c r="K52" s="15">
        <f t="shared" si="1"/>
        <v>0</v>
      </c>
      <c r="L52" s="28">
        <f t="shared" si="2"/>
        <v>0</v>
      </c>
      <c r="M52" s="28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20</v>
      </c>
      <c r="H53" s="15"/>
      <c r="I53" s="15">
        <f t="shared" si="0"/>
        <v>0</v>
      </c>
      <c r="J53" s="5">
        <v>8</v>
      </c>
      <c r="K53" s="15">
        <f t="shared" si="1"/>
        <v>0</v>
      </c>
      <c r="L53" s="28">
        <f t="shared" si="2"/>
        <v>0</v>
      </c>
      <c r="M53" s="28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1.5</v>
      </c>
      <c r="H54" s="15"/>
      <c r="I54" s="15">
        <f t="shared" si="0"/>
        <v>0</v>
      </c>
      <c r="J54" s="5">
        <v>8</v>
      </c>
      <c r="K54" s="15">
        <f t="shared" si="1"/>
        <v>0</v>
      </c>
      <c r="L54" s="28">
        <f t="shared" si="2"/>
        <v>0</v>
      </c>
      <c r="M54" s="28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1</v>
      </c>
      <c r="H55" s="15"/>
      <c r="I55" s="15">
        <f t="shared" si="0"/>
        <v>0</v>
      </c>
      <c r="J55" s="5">
        <v>8</v>
      </c>
      <c r="K55" s="15">
        <f t="shared" si="1"/>
        <v>0</v>
      </c>
      <c r="L55" s="28">
        <f t="shared" si="2"/>
        <v>0</v>
      </c>
      <c r="M55" s="28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3.85</v>
      </c>
      <c r="H56" s="15"/>
      <c r="I56" s="15">
        <f t="shared" si="0"/>
        <v>0</v>
      </c>
      <c r="J56" s="5">
        <v>8</v>
      </c>
      <c r="K56" s="15">
        <f t="shared" si="1"/>
        <v>0</v>
      </c>
      <c r="L56" s="28">
        <f t="shared" si="2"/>
        <v>0</v>
      </c>
      <c r="M56" s="28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32</v>
      </c>
      <c r="G57" s="8">
        <v>1</v>
      </c>
      <c r="H57" s="15"/>
      <c r="I57" s="15">
        <f t="shared" si="0"/>
        <v>0</v>
      </c>
      <c r="J57" s="5">
        <v>8</v>
      </c>
      <c r="K57" s="15">
        <f t="shared" si="1"/>
        <v>0</v>
      </c>
      <c r="L57" s="28">
        <f t="shared" si="2"/>
        <v>0</v>
      </c>
      <c r="M57" s="28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32</v>
      </c>
      <c r="G58" s="8">
        <v>2</v>
      </c>
      <c r="H58" s="15"/>
      <c r="I58" s="15">
        <f t="shared" si="0"/>
        <v>0</v>
      </c>
      <c r="J58" s="5">
        <v>8</v>
      </c>
      <c r="K58" s="15">
        <f t="shared" si="1"/>
        <v>0</v>
      </c>
      <c r="L58" s="28">
        <f t="shared" si="2"/>
        <v>0</v>
      </c>
      <c r="M58" s="28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32</v>
      </c>
      <c r="G59" s="8">
        <v>20.149999999999999</v>
      </c>
      <c r="H59" s="15"/>
      <c r="I59" s="15">
        <f t="shared" si="0"/>
        <v>0</v>
      </c>
      <c r="J59" s="5">
        <v>8</v>
      </c>
      <c r="K59" s="15">
        <f t="shared" si="1"/>
        <v>0</v>
      </c>
      <c r="L59" s="28">
        <f t="shared" si="2"/>
        <v>0</v>
      </c>
      <c r="M59" s="28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32</v>
      </c>
      <c r="G60" s="8">
        <v>30</v>
      </c>
      <c r="H60" s="15"/>
      <c r="I60" s="15">
        <f t="shared" si="0"/>
        <v>0</v>
      </c>
      <c r="J60" s="5">
        <v>8</v>
      </c>
      <c r="K60" s="15">
        <f t="shared" si="1"/>
        <v>0</v>
      </c>
      <c r="L60" s="28">
        <f t="shared" si="2"/>
        <v>0</v>
      </c>
      <c r="M60" s="28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370</v>
      </c>
      <c r="H61" s="15"/>
      <c r="I61" s="15">
        <f t="shared" si="0"/>
        <v>0</v>
      </c>
      <c r="J61" s="5">
        <v>23</v>
      </c>
      <c r="K61" s="15">
        <f>I61*0.23</f>
        <v>0</v>
      </c>
      <c r="L61" s="28">
        <f t="shared" si="2"/>
        <v>0</v>
      </c>
      <c r="M61" s="28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58</v>
      </c>
      <c r="G62" s="8">
        <v>60</v>
      </c>
      <c r="H62" s="15"/>
      <c r="I62" s="15">
        <f t="shared" si="0"/>
        <v>0</v>
      </c>
      <c r="J62" s="5">
        <v>8</v>
      </c>
      <c r="K62" s="15">
        <f t="shared" si="1"/>
        <v>0</v>
      </c>
      <c r="L62" s="28">
        <f t="shared" si="2"/>
        <v>0</v>
      </c>
      <c r="M62" s="28"/>
    </row>
    <row r="63" spans="2:13" s="1" customFormat="1" ht="28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58</v>
      </c>
      <c r="G63" s="8">
        <v>10</v>
      </c>
      <c r="H63" s="15"/>
      <c r="I63" s="15">
        <f t="shared" si="0"/>
        <v>0</v>
      </c>
      <c r="J63" s="5">
        <v>8</v>
      </c>
      <c r="K63" s="15">
        <f t="shared" si="1"/>
        <v>0</v>
      </c>
      <c r="L63" s="28">
        <f t="shared" si="2"/>
        <v>0</v>
      </c>
      <c r="M63" s="28"/>
    </row>
    <row r="64" spans="2:13" s="1" customFormat="1" ht="19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58</v>
      </c>
      <c r="G64" s="8">
        <v>65</v>
      </c>
      <c r="H64" s="15"/>
      <c r="I64" s="15">
        <f t="shared" si="0"/>
        <v>0</v>
      </c>
      <c r="J64" s="5">
        <v>8</v>
      </c>
      <c r="K64" s="15">
        <f t="shared" si="1"/>
        <v>0</v>
      </c>
      <c r="L64" s="28">
        <f t="shared" si="2"/>
        <v>0</v>
      </c>
      <c r="M64" s="28"/>
    </row>
    <row r="65" spans="2:14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54</v>
      </c>
      <c r="G65" s="8">
        <v>595</v>
      </c>
      <c r="H65" s="15"/>
      <c r="I65" s="15">
        <f t="shared" si="0"/>
        <v>0</v>
      </c>
      <c r="J65" s="5">
        <v>8</v>
      </c>
      <c r="K65" s="15">
        <f t="shared" si="1"/>
        <v>0</v>
      </c>
      <c r="L65" s="28">
        <f t="shared" si="2"/>
        <v>0</v>
      </c>
      <c r="M65" s="28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67</v>
      </c>
      <c r="F66" s="6" t="s">
        <v>54</v>
      </c>
      <c r="G66" s="8">
        <v>211.5</v>
      </c>
      <c r="H66" s="15"/>
      <c r="I66" s="15">
        <f t="shared" si="0"/>
        <v>0</v>
      </c>
      <c r="J66" s="5">
        <v>23</v>
      </c>
      <c r="K66" s="15">
        <f>I66*0.23</f>
        <v>0</v>
      </c>
      <c r="L66" s="28">
        <f t="shared" si="2"/>
        <v>0</v>
      </c>
      <c r="M66" s="28"/>
    </row>
    <row r="67" spans="2:14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54</v>
      </c>
      <c r="G67" s="8">
        <v>333</v>
      </c>
      <c r="H67" s="15"/>
      <c r="I67" s="15">
        <f t="shared" si="0"/>
        <v>0</v>
      </c>
      <c r="J67" s="5">
        <v>8</v>
      </c>
      <c r="K67" s="15">
        <f t="shared" si="1"/>
        <v>0</v>
      </c>
      <c r="L67" s="28">
        <f t="shared" si="2"/>
        <v>0</v>
      </c>
      <c r="M67" s="28"/>
    </row>
    <row r="68" spans="2:14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54</v>
      </c>
      <c r="G68" s="8">
        <v>10</v>
      </c>
      <c r="H68" s="15"/>
      <c r="I68" s="15">
        <f t="shared" si="0"/>
        <v>0</v>
      </c>
      <c r="J68" s="5">
        <v>8</v>
      </c>
      <c r="K68" s="15">
        <f t="shared" si="1"/>
        <v>0</v>
      </c>
      <c r="L68" s="28">
        <f t="shared" si="2"/>
        <v>0</v>
      </c>
      <c r="M68" s="28"/>
    </row>
    <row r="69" spans="2:14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75</v>
      </c>
      <c r="F69" s="6" t="s">
        <v>54</v>
      </c>
      <c r="G69" s="8">
        <v>24</v>
      </c>
      <c r="H69" s="15"/>
      <c r="I69" s="15">
        <f t="shared" si="0"/>
        <v>0</v>
      </c>
      <c r="J69" s="5">
        <v>23</v>
      </c>
      <c r="K69" s="15">
        <f>I69*0.23</f>
        <v>0</v>
      </c>
      <c r="L69" s="28">
        <f t="shared" si="2"/>
        <v>0</v>
      </c>
      <c r="M69" s="28"/>
    </row>
    <row r="70" spans="2:14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54</v>
      </c>
      <c r="G70" s="8">
        <v>59</v>
      </c>
      <c r="H70" s="15"/>
      <c r="I70" s="15">
        <f t="shared" si="0"/>
        <v>0</v>
      </c>
      <c r="J70" s="5">
        <v>8</v>
      </c>
      <c r="K70" s="15">
        <f t="shared" si="1"/>
        <v>0</v>
      </c>
      <c r="L70" s="28">
        <f t="shared" si="2"/>
        <v>0</v>
      </c>
      <c r="M70" s="28"/>
    </row>
    <row r="71" spans="2:14" s="1" customFormat="1" ht="28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54</v>
      </c>
      <c r="G71" s="8">
        <v>40</v>
      </c>
      <c r="H71" s="15"/>
      <c r="I71" s="15">
        <f t="shared" si="0"/>
        <v>0</v>
      </c>
      <c r="J71" s="10">
        <v>8</v>
      </c>
      <c r="K71" s="15">
        <f t="shared" si="1"/>
        <v>0</v>
      </c>
      <c r="L71" s="28">
        <f t="shared" si="2"/>
        <v>0</v>
      </c>
      <c r="M71" s="28"/>
    </row>
    <row r="72" spans="2:14" s="1" customFormat="1" ht="19.7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32</v>
      </c>
      <c r="G72" s="8">
        <v>1.95</v>
      </c>
      <c r="H72" s="15"/>
      <c r="I72" s="15">
        <f t="shared" si="0"/>
        <v>0</v>
      </c>
      <c r="J72" s="5">
        <v>8</v>
      </c>
      <c r="K72" s="15">
        <f t="shared" si="1"/>
        <v>0</v>
      </c>
      <c r="L72" s="28">
        <f t="shared" si="2"/>
        <v>0</v>
      </c>
      <c r="M72" s="28"/>
    </row>
    <row r="73" spans="2:14" s="1" customFormat="1" ht="19.7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54</v>
      </c>
      <c r="G73" s="8">
        <v>9.5</v>
      </c>
      <c r="H73" s="15"/>
      <c r="I73" s="15">
        <f t="shared" si="0"/>
        <v>0</v>
      </c>
      <c r="J73" s="10">
        <v>8</v>
      </c>
      <c r="K73" s="15">
        <f t="shared" si="1"/>
        <v>0</v>
      </c>
      <c r="L73" s="28">
        <f t="shared" si="2"/>
        <v>0</v>
      </c>
      <c r="M73" s="28"/>
    </row>
    <row r="74" spans="2:14" s="1" customFormat="1" ht="28.7" customHeight="1" x14ac:dyDescent="0.2">
      <c r="B74" s="5">
        <v>29</v>
      </c>
      <c r="C74" s="6" t="s">
        <v>90</v>
      </c>
      <c r="D74" s="6" t="s">
        <v>91</v>
      </c>
      <c r="E74" s="7" t="s">
        <v>92</v>
      </c>
      <c r="F74" s="6" t="s">
        <v>54</v>
      </c>
      <c r="G74" s="8">
        <v>53.5</v>
      </c>
      <c r="H74" s="15"/>
      <c r="I74" s="15">
        <f t="shared" si="0"/>
        <v>0</v>
      </c>
      <c r="J74" s="10">
        <v>8</v>
      </c>
      <c r="K74" s="15">
        <f t="shared" si="1"/>
        <v>0</v>
      </c>
      <c r="L74" s="28">
        <f t="shared" si="2"/>
        <v>0</v>
      </c>
      <c r="M74" s="28"/>
    </row>
    <row r="75" spans="2:14" s="1" customFormat="1" ht="55.9" customHeight="1" x14ac:dyDescent="0.2"/>
    <row r="76" spans="2:14" s="1" customFormat="1" ht="21.4" customHeight="1" x14ac:dyDescent="0.2">
      <c r="B76" s="21" t="s">
        <v>93</v>
      </c>
      <c r="C76" s="21"/>
      <c r="D76" s="21"/>
      <c r="E76" s="21"/>
      <c r="F76" s="34">
        <f>SUM(I50:I74)+I47+I42+I37+I32</f>
        <v>0</v>
      </c>
      <c r="G76" s="34"/>
      <c r="H76" s="34"/>
      <c r="I76" s="34"/>
      <c r="J76" s="34"/>
      <c r="K76" s="34"/>
      <c r="L76" s="34"/>
      <c r="M76" s="34"/>
    </row>
    <row r="77" spans="2:14" s="1" customFormat="1" ht="21.4" customHeight="1" x14ac:dyDescent="0.2">
      <c r="B77" s="21" t="s">
        <v>94</v>
      </c>
      <c r="C77" s="21"/>
      <c r="D77" s="21"/>
      <c r="E77" s="21"/>
      <c r="F77" s="35">
        <f>SUM(L50:M74)+L47+L42+L37+L32</f>
        <v>0</v>
      </c>
      <c r="G77" s="35"/>
      <c r="H77" s="35"/>
      <c r="I77" s="35"/>
      <c r="J77" s="35"/>
      <c r="K77" s="35"/>
      <c r="L77" s="35"/>
      <c r="M77" s="35"/>
    </row>
    <row r="78" spans="2:14" s="1" customFormat="1" ht="11.1" customHeight="1" x14ac:dyDescent="0.2"/>
    <row r="79" spans="2:14" s="1" customFormat="1" ht="61.35" customHeight="1" x14ac:dyDescent="0.2">
      <c r="B79" s="36" t="s">
        <v>116</v>
      </c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</row>
    <row r="80" spans="2:14" s="1" customFormat="1" ht="2.65" customHeight="1" x14ac:dyDescent="0.2"/>
    <row r="81" spans="2:14" s="1" customFormat="1" ht="89.1" customHeight="1" x14ac:dyDescent="0.2">
      <c r="B81" s="36" t="s">
        <v>117</v>
      </c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</row>
    <row r="82" spans="2:14" s="1" customFormat="1" ht="5.25" customHeight="1" x14ac:dyDescent="0.2"/>
    <row r="83" spans="2:14" s="1" customFormat="1" ht="89.1" customHeight="1" x14ac:dyDescent="0.2">
      <c r="B83" s="36" t="s">
        <v>118</v>
      </c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</row>
    <row r="84" spans="2:14" s="1" customFormat="1" ht="5.25" customHeight="1" x14ac:dyDescent="0.2"/>
    <row r="85" spans="2:14" s="1" customFormat="1" ht="37.9" customHeight="1" x14ac:dyDescent="0.2">
      <c r="B85" s="39" t="s">
        <v>109</v>
      </c>
      <c r="C85" s="39"/>
      <c r="D85" s="39"/>
      <c r="E85" s="39"/>
      <c r="F85" s="33" t="s">
        <v>110</v>
      </c>
      <c r="G85" s="33"/>
      <c r="H85" s="33"/>
      <c r="I85" s="33"/>
      <c r="J85" s="33"/>
      <c r="K85" s="33"/>
      <c r="L85" s="33"/>
    </row>
    <row r="86" spans="2:14" s="1" customFormat="1" ht="28.7" customHeight="1" x14ac:dyDescent="0.2"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</row>
    <row r="87" spans="2:14" s="1" customFormat="1" ht="28.7" customHeight="1" x14ac:dyDescent="0.2"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</row>
    <row r="88" spans="2:14" s="1" customFormat="1" ht="28.7" customHeight="1" x14ac:dyDescent="0.2"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</row>
    <row r="89" spans="2:14" s="1" customFormat="1" ht="28.7" customHeight="1" x14ac:dyDescent="0.2"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</row>
    <row r="90" spans="2:14" s="1" customFormat="1" ht="2.65" customHeight="1" x14ac:dyDescent="0.2"/>
    <row r="91" spans="2:14" s="1" customFormat="1" ht="158.44999999999999" customHeight="1" x14ac:dyDescent="0.2">
      <c r="B91" s="36" t="s">
        <v>119</v>
      </c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</row>
    <row r="92" spans="2:14" s="1" customFormat="1" ht="2.65" customHeight="1" x14ac:dyDescent="0.2"/>
    <row r="93" spans="2:14" s="1" customFormat="1" ht="33.6" customHeight="1" x14ac:dyDescent="0.2">
      <c r="B93" s="27" t="s">
        <v>120</v>
      </c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</row>
    <row r="94" spans="2:14" s="1" customFormat="1" ht="2.65" customHeight="1" x14ac:dyDescent="0.2"/>
    <row r="95" spans="2:14" s="1" customFormat="1" ht="37.9" customHeight="1" x14ac:dyDescent="0.2">
      <c r="B95" s="39" t="s">
        <v>111</v>
      </c>
      <c r="C95" s="39"/>
      <c r="D95" s="39"/>
      <c r="E95" s="39"/>
      <c r="F95" s="31" t="s">
        <v>112</v>
      </c>
      <c r="G95" s="31"/>
      <c r="H95" s="31"/>
      <c r="I95" s="31"/>
      <c r="J95" s="31"/>
      <c r="K95" s="31"/>
      <c r="L95" s="31"/>
    </row>
    <row r="96" spans="2:14" s="1" customFormat="1" ht="28.7" customHeight="1" x14ac:dyDescent="0.2"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</row>
    <row r="97" spans="2:14" s="1" customFormat="1" ht="28.7" customHeight="1" x14ac:dyDescent="0.2"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</row>
    <row r="98" spans="2:14" s="1" customFormat="1" ht="28.7" customHeight="1" x14ac:dyDescent="0.2"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</row>
    <row r="99" spans="2:14" s="1" customFormat="1" ht="28.7" customHeight="1" x14ac:dyDescent="0.2"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</row>
    <row r="100" spans="2:14" s="1" customFormat="1" ht="2.65" customHeight="1" x14ac:dyDescent="0.2"/>
    <row r="101" spans="2:14" s="1" customFormat="1" ht="130.69999999999999" customHeight="1" x14ac:dyDescent="0.2">
      <c r="B101" s="36" t="s">
        <v>121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</row>
    <row r="102" spans="2:14" s="1" customFormat="1" ht="2.65" customHeight="1" x14ac:dyDescent="0.2"/>
    <row r="103" spans="2:14" s="1" customFormat="1" ht="47.45" customHeight="1" x14ac:dyDescent="0.2">
      <c r="B103" s="36" t="s">
        <v>122</v>
      </c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</row>
    <row r="104" spans="2:14" s="1" customFormat="1" ht="2.65" customHeight="1" x14ac:dyDescent="0.2"/>
    <row r="105" spans="2:14" s="1" customFormat="1" ht="47.45" customHeight="1" x14ac:dyDescent="0.2">
      <c r="B105" s="36" t="s">
        <v>123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 s="1" customFormat="1" ht="2.65" customHeight="1" x14ac:dyDescent="0.2"/>
    <row r="107" spans="2:14" s="1" customFormat="1" ht="33.6" customHeight="1" x14ac:dyDescent="0.2">
      <c r="B107" s="36" t="s">
        <v>124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2.65" customHeight="1" x14ac:dyDescent="0.2"/>
    <row r="109" spans="2:14" s="1" customFormat="1" ht="116.85" customHeight="1" x14ac:dyDescent="0.2">
      <c r="B109" s="36" t="s">
        <v>125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</row>
    <row r="110" spans="2:14" s="1" customFormat="1" ht="2.65" customHeight="1" x14ac:dyDescent="0.2"/>
    <row r="111" spans="2:14" s="1" customFormat="1" ht="75.2" customHeight="1" x14ac:dyDescent="0.2">
      <c r="B111" s="36" t="s">
        <v>126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 s="1" customFormat="1" ht="86.85" customHeight="1" x14ac:dyDescent="0.2"/>
    <row r="113" spans="2:10" s="1" customFormat="1" ht="17.649999999999999" customHeight="1" x14ac:dyDescent="0.2">
      <c r="I113" s="20" t="s">
        <v>108</v>
      </c>
      <c r="J113" s="20"/>
    </row>
    <row r="114" spans="2:10" s="1" customFormat="1" ht="145.15" customHeight="1" x14ac:dyDescent="0.2"/>
    <row r="115" spans="2:10" s="1" customFormat="1" ht="81.599999999999994" customHeight="1" x14ac:dyDescent="0.2">
      <c r="B115" s="37" t="s">
        <v>127</v>
      </c>
      <c r="C115" s="37"/>
      <c r="D115" s="37"/>
      <c r="E115" s="37"/>
      <c r="F115" s="37"/>
      <c r="G115" s="37"/>
      <c r="H115" s="37"/>
      <c r="I115" s="37"/>
      <c r="J115" s="37"/>
    </row>
  </sheetData>
  <mergeCells count="84">
    <mergeCell ref="B10:D11"/>
    <mergeCell ref="B101:N101"/>
    <mergeCell ref="B103:N103"/>
    <mergeCell ref="B105:N105"/>
    <mergeCell ref="B107:N107"/>
    <mergeCell ref="B86:E86"/>
    <mergeCell ref="B87:E87"/>
    <mergeCell ref="B88:E88"/>
    <mergeCell ref="B89:E89"/>
    <mergeCell ref="B91:N91"/>
    <mergeCell ref="B93:N93"/>
    <mergeCell ref="B95:E95"/>
    <mergeCell ref="B96:E96"/>
    <mergeCell ref="B97:E97"/>
    <mergeCell ref="B98:E98"/>
    <mergeCell ref="B99:E99"/>
    <mergeCell ref="B109:N109"/>
    <mergeCell ref="B111:N111"/>
    <mergeCell ref="B115:J115"/>
    <mergeCell ref="B24:L24"/>
    <mergeCell ref="B26:L26"/>
    <mergeCell ref="B29:K29"/>
    <mergeCell ref="B34:K34"/>
    <mergeCell ref="B39:K39"/>
    <mergeCell ref="B79:N79"/>
    <mergeCell ref="B81:N81"/>
    <mergeCell ref="B83:N83"/>
    <mergeCell ref="B85:E85"/>
    <mergeCell ref="B4:D4"/>
    <mergeCell ref="B44:K44"/>
    <mergeCell ref="B6:D6"/>
    <mergeCell ref="B76:E76"/>
    <mergeCell ref="B77:E77"/>
    <mergeCell ref="B8:D8"/>
    <mergeCell ref="E14:G14"/>
    <mergeCell ref="F76:M76"/>
    <mergeCell ref="F77:M77"/>
    <mergeCell ref="G11:N12"/>
    <mergeCell ref="L55:M55"/>
    <mergeCell ref="L56:M56"/>
    <mergeCell ref="L57:M57"/>
    <mergeCell ref="L58:M58"/>
    <mergeCell ref="L59:M59"/>
    <mergeCell ref="L60:M60"/>
    <mergeCell ref="F85:L85"/>
    <mergeCell ref="F86:L86"/>
    <mergeCell ref="F87:L87"/>
    <mergeCell ref="F88:L88"/>
    <mergeCell ref="F89:L89"/>
    <mergeCell ref="F95:L95"/>
    <mergeCell ref="F96:L96"/>
    <mergeCell ref="F97:L97"/>
    <mergeCell ref="F98:L98"/>
    <mergeCell ref="F99:L99"/>
    <mergeCell ref="I113:J113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1:M61"/>
    <mergeCell ref="L62:M62"/>
    <mergeCell ref="L63:M63"/>
    <mergeCell ref="L64:M64"/>
    <mergeCell ref="L65:M65"/>
    <mergeCell ref="L71:M71"/>
    <mergeCell ref="L72:M72"/>
    <mergeCell ref="L73:M73"/>
    <mergeCell ref="L74:M74"/>
    <mergeCell ref="L66:M66"/>
    <mergeCell ref="L67:M67"/>
    <mergeCell ref="L68:M68"/>
    <mergeCell ref="L69:M69"/>
    <mergeCell ref="L70:M7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Kosztorys inwestorski</vt:lpstr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Piwniczna</cp:lastModifiedBy>
  <dcterms:created xsi:type="dcterms:W3CDTF">2024-10-09T20:41:59Z</dcterms:created>
  <dcterms:modified xsi:type="dcterms:W3CDTF">2024-10-10T12:45:52Z</dcterms:modified>
</cp:coreProperties>
</file>