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20" activeTab="1"/>
  </bookViews>
  <sheets>
    <sheet name="Informacje ogólne" sheetId="1" r:id="rId1"/>
    <sheet name="formularz_oferty" sheetId="2" r:id="rId2"/>
    <sheet name="część_(1)" sheetId="3" r:id="rId3"/>
    <sheet name="część_(2)" sheetId="4" r:id="rId4"/>
    <sheet name="część_(3)" sheetId="5" r:id="rId5"/>
    <sheet name="część_(4)" sheetId="6" r:id="rId6"/>
    <sheet name="część_(5)" sheetId="7" r:id="rId7"/>
    <sheet name="część_(6)" sheetId="8" r:id="rId8"/>
    <sheet name="część_(7)" sheetId="9" r:id="rId9"/>
    <sheet name="część_(8)" sheetId="10" r:id="rId10"/>
    <sheet name="część_(9)" sheetId="11" r:id="rId11"/>
    <sheet name="część_(10)" sheetId="12" r:id="rId12"/>
    <sheet name="część_(11)" sheetId="13" r:id="rId13"/>
    <sheet name="część_(12)" sheetId="14" r:id="rId14"/>
    <sheet name="część_(13)" sheetId="15" r:id="rId15"/>
    <sheet name="część_(14)" sheetId="16" r:id="rId16"/>
    <sheet name="część_(15)" sheetId="17" r:id="rId17"/>
    <sheet name="część_(16)" sheetId="18" r:id="rId18"/>
    <sheet name="część_(17)" sheetId="19" r:id="rId19"/>
    <sheet name="część_(18)" sheetId="20" r:id="rId20"/>
    <sheet name="część_(19)" sheetId="21" r:id="rId21"/>
    <sheet name="część_(20)" sheetId="22" r:id="rId22"/>
    <sheet name="część_(21)" sheetId="23" r:id="rId23"/>
    <sheet name="część_(22)" sheetId="24" r:id="rId24"/>
    <sheet name="część_(23)" sheetId="25" r:id="rId25"/>
    <sheet name="część_(24)" sheetId="26" r:id="rId26"/>
  </sheets>
  <definedNames>
    <definedName name="_xlnm.Print_Area" localSheetId="2">'część_(1)'!$A$1:$H$18</definedName>
    <definedName name="_xlnm.Print_Area" localSheetId="11">'część_(10)'!$A$1:$H$15</definedName>
    <definedName name="_xlnm.Print_Area" localSheetId="12">'część_(11)'!$A$1:$H$31</definedName>
    <definedName name="_xlnm.Print_Area" localSheetId="13">'część_(12)'!$A$1:$H$10</definedName>
    <definedName name="_xlnm.Print_Area" localSheetId="14">'część_(13)'!$A$1:$H$17</definedName>
    <definedName name="_xlnm.Print_Area" localSheetId="18">'część_(17)'!$A$1:$H$9</definedName>
    <definedName name="_xlnm.Print_Area" localSheetId="19">'część_(18)'!$A$1:$H$10</definedName>
    <definedName name="_xlnm.Print_Area" localSheetId="3">'część_(2)'!$A$1:$H$13</definedName>
    <definedName name="_xlnm.Print_Area" localSheetId="21">'część_(20)'!$A$1:$H$14</definedName>
    <definedName name="_xlnm.Print_Area" localSheetId="22">'część_(21)'!$A$1:$H$9</definedName>
    <definedName name="_xlnm.Print_Area" localSheetId="23">'część_(22)'!$A$1:$J$14</definedName>
    <definedName name="_xlnm.Print_Area" localSheetId="24">'część_(23)'!$A$1:$H$13</definedName>
    <definedName name="_xlnm.Print_Area" localSheetId="25">'część_(24)'!$A$1:$H$12</definedName>
    <definedName name="_xlnm.Print_Area" localSheetId="5">'część_(4)'!$A$1:$H$9</definedName>
    <definedName name="_xlnm.Print_Area" localSheetId="1">'formularz_oferty'!$A$1:$D$74</definedName>
  </definedNames>
  <calcPr fullCalcOnLoad="1"/>
</workbook>
</file>

<file path=xl/sharedStrings.xml><?xml version="1.0" encoding="utf-8"?>
<sst xmlns="http://schemas.openxmlformats.org/spreadsheetml/2006/main" count="744" uniqueCount="214">
  <si>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</si>
  <si>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</si>
  <si>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</si>
  <si>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</si>
  <si>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</si>
  <si>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</si>
  <si>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</si>
  <si>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</si>
  <si>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</si>
  <si>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</si>
  <si>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</si>
  <si>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</si>
  <si>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</si>
  <si>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</si>
  <si>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</si>
  <si>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</si>
  <si>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</si>
  <si>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</si>
  <si>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</si>
  <si>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</si>
  <si>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</si>
  <si>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</si>
  <si>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</si>
  <si>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</si>
  <si>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</si>
  <si>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</si>
  <si>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</si>
  <si>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</si>
  <si>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</si>
  <si>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</si>
  <si>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</si>
  <si>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</si>
  <si>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</si>
  <si>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</si>
  <si>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</si>
  <si>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</si>
  <si>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</si>
  <si>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</si>
  <si>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</si>
  <si>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</si>
  <si>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</si>
  <si>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</si>
  <si>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</si>
  <si>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</si>
  <si>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</si>
  <si>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</si>
  <si>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</si>
  <si>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</si>
  <si>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</si>
  <si>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</si>
  <si>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1. </t>
  </si>
  <si>
    <t xml:space="preserve">Załącznik nr 1a do SWZ 
Załącznik nr … do umowy </t>
  </si>
  <si>
    <t xml:space="preserve"> Ilość  </t>
  </si>
  <si>
    <t>Ilość</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</si>
  <si>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</si>
  <si>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</si>
  <si>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</si>
  <si>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</si>
  <si>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</si>
  <si>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Cena jednostkowa brutto*</t>
  </si>
  <si>
    <t>Wartość brutto pozycji*</t>
  </si>
  <si>
    <t xml:space="preserve">Cena jednostkowa brutto* </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</si>
  <si>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</si>
  <si>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</si>
  <si>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t xml:space="preserve">2. </t>
  </si>
  <si>
    <t xml:space="preserve">3. </t>
  </si>
  <si>
    <r>
      <t>Oświadczamy, że jesteśmy</t>
    </r>
    <r>
      <rPr>
        <sz val="11"/>
        <color indexed="10"/>
        <rFont val="Garamond"/>
        <family val="1"/>
      </rPr>
      <t xml:space="preserve"> </t>
    </r>
    <r>
      <rPr>
        <sz val="11"/>
        <color indexed="30"/>
        <rFont val="Garamond"/>
        <family val="1"/>
      </rPr>
      <t>(zaznaczyć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</si>
  <si>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</si>
  <si>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</si>
  <si>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</si>
  <si>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</si>
  <si>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</si>
  <si>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sztuk</t>
  </si>
  <si>
    <t>zestaw</t>
  </si>
  <si>
    <t>DFP.271.76.2024.ADB</t>
  </si>
  <si>
    <t>Dostawa materiałów chirurgicznych.</t>
  </si>
  <si>
    <t xml:space="preserve">Dotyczy części 1-15; 18-24: Oświadczamy, że zamówienie będziemy wykonywać do czasu wyczerpania kwoty wynagrodzenia umownego jednak nie dłużej niż przez 30 miesięcy od dnia zawarcia umowy.                                     Dotyczy części 16, 17: Oświadczamy, że zamówienie będziemy wykonywać do czasu wyczerpania kwoty wynagrodzenia umownego jednak nie dłużej niż przez 24 miesiące od dnia zawarcia umowy.
</t>
  </si>
  <si>
    <t>13.</t>
  </si>
  <si>
    <t>14.</t>
  </si>
  <si>
    <t>15.</t>
  </si>
  <si>
    <t>16.</t>
  </si>
  <si>
    <t>17.</t>
  </si>
  <si>
    <t>18.</t>
  </si>
  <si>
    <t>19.</t>
  </si>
  <si>
    <t>20.</t>
  </si>
  <si>
    <t>21.</t>
  </si>
  <si>
    <t>szt.</t>
  </si>
  <si>
    <t xml:space="preserve">Dren łączący z końcówkami "lejek-prosta", wzdłużnie prążkowany przeciw zagięciom - pakowane podwójnie :wewnętrznie z worka foliowego i zewętrzne opakowanie folia- papier, CH30,  dł. 300 cm, Tolerancja: rozmiary +/- 10%  </t>
  </si>
  <si>
    <t xml:space="preserve">Końcówka odsysająca z pola operacyjnego do odsysania bardzo małych objętości typu Pinpoint, o gładkiej powierzchni zapobiegającej przylepianiu skrzepów i  zapewniającej maksymalny przepływ; przeźroczysta, zagięta. Końcówka kompatybilna z drenam z poz. 1 i 2, CH 12 mały przepływ, z rączką, dł. 15-16 cm, Tolerancja: rozmiary +/- 10% </t>
  </si>
  <si>
    <t>Końcówka odsysająca z pola operacyjnego typu "YANKAUER" z rączką i otworami odbarczającymi, do odsysania średnich i dużych objętości o gładkiej powierzchni zapobiegającej przylepianiu się skrzepów i zapewniającej maksymalny przepływ; przeźroczysta, CH 20-22, dł. min. 22 cm. Tolerancja: rozmiary +/- 10%.</t>
  </si>
  <si>
    <t>Końcówka odsysająca z pola operacyjnego do odsysania dużych objętości typu Yankauer, o gładkiej powierzchni zapobiegającej przylepianiu skrzepów i zapewniającej maksymalny przepływ; przeźroczysta, zagięta. Końcówka kompatybilna z drenam z poz. 1 i 2, CH30, Tolerancja: rozmiary +/- 10%</t>
  </si>
  <si>
    <t xml:space="preserve">Zestaw do odsysania pola operacyjnego, z drenem, z możliwością wymiany końcówki typu Yankauer w trakcie ssania. Dren zakończony docinanym łącznikiem do ssaków lub uniwerslanym łącznikiem żeńskim niewymagającym docinania, pakowany podwójnie:wewnętrznie z worka foliowego i zewętrzne opakowanie folia- papier, CH 22-24, dł. min. 200 cm, Tolerancja: rozmiary +/- 10% </t>
  </si>
  <si>
    <t>Dren balonikowy uniwersalny do końcówek do odsysania pola operacyjnego z balonem co 90 do 100 cm, śred. 7/10mm, dł. 30mb, tolerancja rozmiary +/- 10%</t>
  </si>
  <si>
    <t xml:space="preserve">Dren balonikowy uniwersalny do końcówek do odsysania pola operacyjnego z balonem co 90 do 100cm,  śred. 5/8mm +/-10%, dł. 30-50mb. </t>
  </si>
  <si>
    <r>
      <t xml:space="preserve">Dren łączący z końcówkami "lejek-lejek", wzdłużnie prążkowany przeciw zagięciom, uniwersalna docinana końcówka od strony ssaka lub uniwersalna końcówka bez konieczności docinania, pakowane podwójnie: wewnętrznie z worka foliowego i zewętrzne opakowanie folia- papier, CH24, dł. 200 cm, Tolerancja: rozmiary +/- 10% . </t>
    </r>
    <r>
      <rPr>
        <sz val="10"/>
        <color indexed="10"/>
        <rFont val="Garamond"/>
        <family val="1"/>
      </rPr>
      <t xml:space="preserve"> </t>
    </r>
  </si>
  <si>
    <r>
      <t>Dren łączący z końcówkami "lejek-lejek", wzdłużnie prążkowany przeciw zagięciom - pakowane podwójnie: wewnętrznie z worka foliowego i zewętrzne opakowanie folia- papier, CH24, dł. 250-350 cm, Tolerancja: rozmiary +/- 10%.</t>
    </r>
    <r>
      <rPr>
        <sz val="10"/>
        <color indexed="10"/>
        <rFont val="Garamond"/>
        <family val="1"/>
      </rPr>
      <t xml:space="preserve"> 
</t>
    </r>
  </si>
  <si>
    <r>
      <t xml:space="preserve">Zestaw do masywnego odsysania pola operacyjnego z drenem o długości 300 cm, oraz zagietą końcówką typu Yankauer z możliwością jej zmiany w trakcie odsysania CH 30, długość części roboczej minimum 180 mm. Dren zakończony uniwersalnym docinanym łącznikiem, lub łącznikiem do ssaków nie wymagającym docinania, pakowany podwójnie:wewnętrznie z worka foliowego i zewętrzne opakowanie folia- papier. Tolerancja: rozmiary +/- 10% </t>
    </r>
    <r>
      <rPr>
        <sz val="10"/>
        <color indexed="10"/>
        <rFont val="Garamond"/>
        <family val="1"/>
      </rPr>
      <t xml:space="preserve">  </t>
    </r>
  </si>
  <si>
    <t>Jednorazowa igła iniekcyjna kolonoskopowa do ostrzykiwania i hemostazy; posiada usztywnioną osłonkę zabezpieczającą przed przekłuciem kanału; blokada ze słyszalnym kliknięciem informuje o całkowitym schowaniu ostrza igły do osłonki; posiada port do podawania leków; długość robocza narzędzia 2300mm; długość igły 4mm-5mm, średnica igły 25G; skos igły - krótki do tkanki dolnego odcinka przewodu pokarmowego; maksymalna średnica części wprowadzanej do endoskopu 2,5mm; minimalna średnica kanału roboczego 2,8mm;  w oddzielnych sterylnych opakowaniach.</t>
  </si>
  <si>
    <t>szt</t>
  </si>
  <si>
    <t>Jednorazowy cewnik do pH-metrii z impedancją, wewnętrzna elektroda referencyjna, 1 kanałowy,  pH na poziomie 0 cm, 8 pierścieni impedancji przy -3, -1, 1, 3, 5, 9, 11 i 13 cm, śr. 6.0 Fr, kompatybilny z posiadanym przez Zamawiającego  rejestratorem do pomiaru pH i pH-impedancji Digitrapper pH-Z</t>
  </si>
  <si>
    <t>Cewnik PH metryczny 1 kanałowy, jednorazowego użytku, wewnętrzna elektroda referencyjna, czujnik dystalny, śr.4,7 Fr</t>
  </si>
  <si>
    <t xml:space="preserve"> bufor kalibrowany ph7, opakowanie 0,5 l</t>
  </si>
  <si>
    <t>Koszulki ochronne jednokrotnego użytku do przełykowego cewnika manometrycznego wysokiej rozdzielczości.</t>
  </si>
  <si>
    <t>Endoskopowy sytem hemostatyczny posiadający silnie przylegający proszek, który w kontakcie z wilgocią zapewnia hemostazę w postaci żelowej bariery mechanicznej, wyposażony w rękojeść zasilaną bateriamii, 2 baterie AA w zestawie, cewnik 7,5F o ciśnieniu 7 psi, ampułkę wraz z proszkiem 3 g, wytrzymałość na odrywanie &gt; 400 gf, nie wymagąjący użycia CO2, jednorazowego użytku.</t>
  </si>
  <si>
    <t>Jednorazowy pistolet  do biopsji prostaty 18G i długości igły 20cm z echogeniczną końcówką igły z możliwością naciągnięcia igły oraz uruchomienia spustu jedną ręką. Igła znakowana. System naciągania składający się z dwóch suwaków położonych równolegle do siebie i znajdujących się na przedniej części pistoletu numerowane cyfrą 1,2. Pistolet wyposażony w dwa spusty uruchamiające. Jeden znajduje się z tyłu pistoletu drugi na prawym boku w górnej części urządzenia pod kciukiem. Długość wystrzału 22mm, długość wycinka 17mm. Kompatybilny z prowadnicą do posiadanego aparatu USG BK Medical 3000.</t>
  </si>
  <si>
    <t>Balon bariatryczny z medycznego silikonu, możliwość wypełnienia balonu solą fizjologiczną z wymaganym zakresem równym 300 ml (min. 400 ml - max 700 ml), w zestawie balon w osłonie połączony z cewnikiem wprowadzającym z pojedynczym znacznikiem odległości zlokalizowanym na 40-tym centymetrze, zakończony portem LL, metalowy mandryn, dren z polichlorku winylu posiadający z jednej strony zawór ze złączami LL, z drugiej zaostrzoną końcówkę, balon widoczny w promieniach RTG.</t>
  </si>
  <si>
    <t>Zestaw jednorazowego użytku do usuwania balonu, w skład którego wchodzą: igła średnica osłonki 2,3 mm, długość robocza 180 cm, średnica ostrza 1 mm, długość ostrza 12 mm, grasper średnica osłonki 2,3 mm, dł. robocza 180 cm, rozwarcie ramion 20 mm</t>
  </si>
  <si>
    <t>Sterylny apyrogenny tusz przeznaczony do stosowania jako marker w endoskopowym oznaczaniu polipów i zmian w przewodzie pokarmowym. Dostarczany w strzykawkach zawierających 5 ml znacznika</t>
  </si>
  <si>
    <t>Cewniki ERCP jednorazowe, średnica 1,8 mm do kanału 2.0 mm o długośći 200 cm z kolorowymi markerami, do prowadnicy 0,35 mm, dostępne rózne typy zakończenia: standardowe, tapered, conical metal tip, tapered metal tip, round metal tip, hour glass metal tip</t>
  </si>
  <si>
    <t>Chwytak  do polipów, jednorazowego użytku, przepuszczalna siatka rozpostarta na owalnej pętli o śr. 35 mm, bez lateksu z funkcją płynnej rotacji, dł. narzędzia 2300 mm, minimalna średnica kanału roboczego 2,8 mm</t>
  </si>
  <si>
    <t>Cystostom jednorazowego użytku o średnicy 6Fr, współpracujący z prowadnikiem 0.035” składający się z cewnika o długości 180cm, wyposażonego na dystalnym końcu w metalową stożkową końcówkę koagulacyjną oraz złącze Luer-Lock, złącze HF i port na prowadnik przy rękojeści.</t>
  </si>
  <si>
    <t>Cystostom jednorazowego użytku o średnicy 10Fr, współpracujący z prowadnikiem 0.035”. Zestaw składa się z 2 elementów: cewnik zewnętrzny o średnicy 10Fr i długości 180cm, wyposażony na końcu dystalnym w metalową stożkową końcówkę koagulacyjną oraz boczne złącze HF przy rękojeści, cewnik wewnętrzny o długości 210cm, wyposażony w igłę do nakłuwania oraz złącze Luer-Lock i złącze HF przy rękojeści, cewnik wewnętrzny jest mocowany w zewnętrzny po całej długości  i mocowany łącznikiem Luer-Lock</t>
  </si>
  <si>
    <t>Klipsownica jednorazowego użytku do tamowania krwawień z rozwarciem klipsa 11 mm, 13 mm i 16 mm, długością ramienia 7 mm z funkcją rotacji, możliwość wielokrotnego otwarcia i zamknięcia klipsa przed jego uwolnieniem, dł. narzędzia 2300 mm</t>
  </si>
  <si>
    <t>Koszyk jednorazowego użytku do ekstrakcji, czterodrutowy typu BASKET, z portem do wstrzykiwania kontrastu, śr. 2,6 mm, dł. 200 cm, typ basket, dł. kosza w pozycji złożonej 40 mm, 50 mm, 60 mm i 70 mm</t>
  </si>
  <si>
    <t>Koszyk jednorazowego użytku do ekstrakcji, sześciodrutowy typ DORMIA, z portem do wstrzykiwania kontrastu, śr. 2,6 mm, dł. 200 cm, typ basket, dł. kosza w pozycji złożonej 50 mm i 60 mm.</t>
  </si>
  <si>
    <t>Poszerzadło mechaniczne do dróg żółciowych, jednorazowego użytku, długości 180 cm, średnice 4-6, 5-7, 5-8.5, 5-9, 5-10, 7-10, 7-12 Fr, temperowane, marker RTG w części dystalnej przed zwężeniem, współpracujące z prowadnikiem 0,035", łącznik Y z portem typu LUER oraz uszczelką umożliwiającą podawanie kontrastu bez usuwania prowadnika.</t>
  </si>
  <si>
    <t>Poszerzadło przełykowe, jednorazowego użytku, przezroczyste, z dwoma znacznikami dobrze widocznymi w RTG, do użycia z prowadnikiem 0,035”, długość 70 cm, dostępne średnice od 5 mm (15Fr) do 20 mm (60 Fr), przeskok co 1 mm, do wyboru zamawiającego 16 średnic w zależności od potrzeb, atraumatyczna końcówka,  oznaczenia numeryczne odległości na poszerzadłach od 10cm do 65 cm (znacznik numeryczny co 5 cm).</t>
  </si>
  <si>
    <t>Prowadnik do poszerzadeł przełykowych, drut z super-elastycznego stopu niklowo-tytanowego,  spiralna, miękka sprężyna ze stali nierdzewnej. Do wyboru dwie końcówki: oliwkowa i płaska, długość narzędzia 260 cm</t>
  </si>
  <si>
    <t>Prowadnik z nitinolowym rdzeniem, odpornym na załamania z hydrofilną końcówką roboczą długości 5 cm zawierającą wolfram w części dystalnej pokryty tworzywem zmniejszającym tarcie i ułatwiającym wymianę narzędzi, izolowany elektrycznie, dwubarwny z możliwością kontroli ruchu i położenia, średnica 0,035 i 0,025 - sztywność standardowa, końcówka prosta i zagięta, długość 450 cm</t>
  </si>
  <si>
    <t>Sfinkterotom igłowy, jednorazowego użytku trójkanałowy, igła o regulowanej długości o maksymalnym wysunięciu 6 mm, średnica proksymalnej części cewnika 2,2 mm, dystalnej części 1,8 mm, sfinkterotom trwale połączony z uchwytem wyposażonym w standardowe przyłącze HF, łącznik typu Y pozwalający na podanie kontrastu bez usuwania prowadnika, akceptujący prowadnik 0,035"</t>
  </si>
  <si>
    <t xml:space="preserve">Sfinkterotom, jednorazowego użytku średnica cewnika 2,55 mm, 3-kanałowy, długość narzędzia 200 cm.
Różne rodzaje do wyboru przez Zamawiającego:  końcówka dystalna temperowana do 2,1 mm, długość noska 5 mm, długość cięciw 20 mm, 25 mm i 30 mm, możliwość użycia prowadnika 0.035" cięciwa wykonana z drutu plecionego i monofilamentu (do wyboru Zamawiającego), końcówka dystalna temperowana do 2,1 mm, długość noska 3 mm, długość cięciwy 20 mm, możliwość użycia prowadnika 0.035" cięciwa wykonana z drutu plecionego, końcówka dystalna temperowana do 2,1 mm, długość noska 5 mm, długość cięciw 20 mm, 25 mm i 30 mm możliwość użycia prowadnika 0.035" cięciwa wykonana z drutu plecionego, częściowo izolowana cięciwa, typu „Precut” – bez noska – cięciwa od końca dystalnego, długość cięciw 20 mm, 25 mm i 30 mm, możliwość użycia prowadnika 0.035" cięciwa wykonana z drutu plecionego. </t>
  </si>
  <si>
    <t>Stent przełykowy przeznaczony do tamowania krwawień z żylaków przełyku. Stent pokrywany o długości 135 mm, średnicy wewnętrznej (korpus) 25 mm i średnicy kołnierza 30 mm. Fabrycznie zamontowany na giętkim zestawie wprowadzającym, gotowe do implantacji po wyjęciu z opakowania, aplikator o średnicy 28/20 Fr, kompatybilny z prowadnikiem 0,035". W zestawie dodatkowo sztywny prowadnik 0.035" o długości 260 cm oraz strzykawka</t>
  </si>
  <si>
    <t>Szczotka cytologiczna do dróg żółciowych jednorazowego użytku, dwukanałowa, prowadnik 0,035'', długość narzędzia 1800 mm, zakończona metalową kulką.</t>
  </si>
  <si>
    <t>Urządzenie do usuwania stentu do tamowania krwawień z żylaków przełyku złożone z ekstraktora do chwytania stentu i kaniuli zewnętrznej</t>
  </si>
  <si>
    <t>Zestaw endoskopowy do tamowania krwawienia w górnym i dolnym odcinku przewodu pokarmowego. Aplikator ednoskopowy składajacy się z  cewnika o długości 2400 mm i średnicy zewnętrznej cewnika  2,5 mm oraz pompki  stanowiącej źródło pneumatyczne. Wbudowany filtr HEPA (High Efficiency Particulate Air) umożliwia  filtrowania powietrza z otoczenia.  Do zestawu dołączony jest 3g  polisacharydowy środek hemostatyczny w postaci białego proszku, złożony z cząsteczek zmodyfikowanego polimeru uzyskiwanego z oczyszczonej skrobi roślinnej.  Zdolność absorpcyjna 1g produktu ok.60 ml. Resorbowany w ciągu 48 godzin (rozkładany przez amylazę). Zawartość endotoksyn poniżej 2,15 EU/produkt. 1 opakowanie zawiera 1 szt. aplikatora endoskopowego oraz 1 fiolkę proszku hemostatycznego o gramaturze 3g .</t>
  </si>
  <si>
    <t>Zestaw do długotrwałego żywienia dożoładkowego, zakładany przezskórnie metoda „push” pod kontrola endoskopowa, wykonany z silikonu, ze znacznikiem RTG. Port do napełniania balonu z zastawką antyrefluksową. W opakowaniu akcesoria umożlwiające pierwotne założenie. Wolne od lateksu i DEHP. Rozmiar 15 CH</t>
  </si>
  <si>
    <t>Prowadnik endoskopowy, jednorazowy, długość 2100 mm, śr 0.8 mm, śr końcówki 1.8 mm, do kanału roboczego od 2.0 , sprężysty (spiralny), koniec dystalny wyposażony w markery, dedykowany do poszerzadeł przełykowych.</t>
  </si>
  <si>
    <t xml:space="preserve">Pętla do polipektomii jednorazowego użytku z funkcją rotacji,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t>
  </si>
  <si>
    <t xml:space="preserve">Pętla do polipektomii jednorazowego użytku z funkcją rotacji dedykowana resekcjom płaskim,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t>
  </si>
  <si>
    <t xml:space="preserve">Igła do ostrzykiwań jednorazowego użytku,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t>
  </si>
  <si>
    <t>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Po zaaplikowaniu klipsa, istnieje możliwość jego usunięcia za pomocą pętli. Uwolniony klips ma postać jednego elementu i pozbawiony jest jakichkolwiek fragmentów mogących się od niego oddzielić po uwolnieniu i tym samym uszkodzić kanał endoskopu. Klipsownica pakowana sterylnie, pojedynczo w pakiety i dodatkowo w plastikowy pancerz transportowy.  Możliwość wykonywania badań rezonansu magnetycznego u pacjentów z zaaplikowanym klipsem.</t>
  </si>
  <si>
    <t>Jednorazowa ładowalna klipsownica hemostatyczna z załadowanym, gotowym do użycia klipsem, w zestawie z dodatkowymi dwoma klipsami, zapakowanymi sterylnie w oddzielnym pakowaniu i możliwością użycia niewykorzystanych klipsów przy kolejnym zabiegu u innego pacjenta. Obrotowa - 360 stopni w obydwu kierunkach. Możliwość wielokrotnego zamknięcia i otwarcia przed ostatecznym uwolnieniem klipsa. Średnica narzędzia 2,6mm, rozwarcie ramion klipsa 11mm, stopień zagięcia ramion klipsa 90 stopni lub  rozwarcie ramion klipsa 16mm, stopień zagięcia ramion klipsa 135 stopni długość narzędzia 2300mm. Uwolniony klips ma postać jednego elementu i pozbawiony jest jakichkolwiek fragmentów mogących się od niego oddzielić po uwolnieniu i tym samym uszkodzić kanał endoskopu.  Klipsownica pakowana sterylnie, pojedynczo, końcówka narzędzia z klipsem zabezpieczona silikonową osłonką.  Możliwość wykonywania badań rezonansu magnetycznego u pacjentów z zaaplikowanym klipsem.</t>
  </si>
  <si>
    <t xml:space="preserve">Prowadnik jednorazowego użytku do zabiegów endoskopowych, o średnicy 0,035" (prosty średnio sztywny lub sztywny) lub 0,025" (prosty, średnio sztywny) -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t>
  </si>
  <si>
    <t xml:space="preserve">Prowadnica jednorazowego użytku, średnica 0,035``prosty średnio sztywny, pokrycie dwukolorowym znacznikiem widocznym w RTG, rdzeń nitinolowy, pokryta powłoką hydrofilną o długości 50 mm, długość robocza 2600 mm. Pakowany pojedynczo w pancerzu transportowym. </t>
  </si>
  <si>
    <t xml:space="preserve">Pojemniki wielokrotnego użytku do posiadanego przez Zamawiajacego systemu Serres, przeźroczyste, ze skalą pomiarową, z zaczepem do uchwytów, z przyłączem do próżni- króciec obrotowy, schodkowy </t>
  </si>
  <si>
    <t xml:space="preserve">Mocowania - wieszaki, uchwyty do szyn </t>
  </si>
  <si>
    <t>Proszek przeciwpieniący 0,5g saszetka; proszek żelująco-przeciwpieniący saszetki dwukomorowe 25g/0,5g</t>
  </si>
  <si>
    <t>Wkłady workowe jednorazowego użytku do posiadanego przez Zamawiajacego systemu Serres w zestawie z drenem łączącym do cewników, zestaw pakowany w jednym opakowaniu folia-papier, wkład 1000 lub 2000 ml; dren łączący średnica wew. 5,8 mm zew. 8,3 mm z łącznikami żeńskimi śred. 11 mm oraz łącznik schodkowany o różnych średnicach z przesuwnym regulatorem siły ssania</t>
  </si>
  <si>
    <t>Dren łączący do posiadanego przez Zamawiajacego systemu Serres, kompatybilny z posiadanym systemem Serres, długość 200 cm, średnica wew. 6mm.</t>
  </si>
  <si>
    <t>Proteza do dróg żółciowych - samorozprężalna, pokrywana silikonem wykonana z nitinolu. Posiada listki zapobiegające migracji oraz 2 lassa wykonane z polipropylenu , krótsze i dłuższe - na dłuższym umieszczono złoty znacznik. Długość całkowita protezy 40-120mm;  średnica 10mm; średnica kołnierza 13.5mm; Aplikator o długości 180cm i średnicy 9 Fr (3 mm). Proteza kompatybilna z prowadnicą 0,035 cala; posiada 14 złotych znaczników: po 4 na kołnierzach, 4 w części środkowej i 2 na listkach; również do zastosowań łagodnych; posiada podwójny system kontroli punktu, po przekroczeniu którego nie można wycofać protezy do aplikatora: znacznik radiologiczny i graficzny na aplikatorze.</t>
  </si>
  <si>
    <t>Proteza samorozprężalna przełykowa; długość robocza 30-80mm; średnica 18 mm, średnica kołnierzy 24mm; asymetryczna, pokryta silikonem na całej długości, posiada lassa do repozycji na obu końcach; posiada 12 złotych znaczników radiologicznych do lepszej widoczności fluoroskopowej, aplikator o dł. 700 mm, śr. 6 mm/18 Fr.</t>
  </si>
  <si>
    <t>Proteza samorozprężalna, przełykowa; długość całkowita 110-170 mm; średnica protezy 28 mm, średnica kołnierzy 34mm; pokryta silikonem na całej długości, posiada 12 złotych znaczników radiologicznych: po 4 na końcach protezy i 4 na środku; 2 lasso; aplikator o dł. 700 mm, śr. 8 mm/24Fr.</t>
  </si>
  <si>
    <t>Proteza samorozprężalna przełykowa wykonana z nitinolu; powlekana; do leczenia nieszczelności przewodu pokarmowego po operacjach bariatrycznych; ze znacznikami radiologicznymi na protezie; długość całkowitca protezy  180 - 240mm;  średnica protezy od końca dystalnego 32-28-28; długość aplikatora 90cm; średnica aplikatora 8mm / 24Fr; ze znacznikami radiologicznymi, 2x lasso</t>
  </si>
  <si>
    <t>Proteza samorozprężalna do dróg żółciowych, niepowlekana, wykonana z nitynolu; wprowadzana przez endoskop; do protezowania równoległego; 9 złotych znaczników radiologicznych: 3 na kołnierzach i 3 na środku protezy; długość robocza i długość całkowita 40-120mm, średnica 6-8mm; aplikator o długości 180 cm, śr. 1,97 mm/5.9 Fr, posiada podwójny system kontroli punktu, po przekroczeniu którego nie można wycofać protezy do aplikatora: znacznik radiologiczny i graficzny na aplikatorze Dobra widoczność fluoroskopowa; do stosowania z prowadnicą 0,025"</t>
  </si>
  <si>
    <t>Jednorazowa proteza samorozprężalna do przełyku; pokrywana silikonem na zewnątrz i węwnątrz dla łatwiejszego usunięcia, długość całkowita 80-120mm, średnica 22mm, średnica kołnierzy 28mm; długośc aplikatora 70cm, średnica 8mm/24Fr; posiada 12 złotych znaczników radiologicznych, po 4 na kołnierzach i 4 na środku protezy; posiada 2 lassa do repozycjonowania; kompatybilne z prowadnicą 0.035".</t>
  </si>
  <si>
    <t>Jednorazowa proteza samorozprężalna do przełyku, wykonana z nitynolu; częściowo pokrywana silikonem; długość całkowita 80-150mm; średnica 20mm, średnica kołnierzy 26mm; niepokrywane kołnierze w celu zabezpieczenia przed migracją; 12 złotych znaczników radiologicznych: po 4 na końcach protezy i 4 na środku; 2 lassa; długość aplikatora 70cm, średnica 6mm/18Fr</t>
  </si>
  <si>
    <t>Jednorazowa proteza samorozprężalna do odźwiernika i dwunastnicy; wykonana z nitinolu, częściowo pokrywana silikonem; posiada 1 lasso do repozycji; górny kołnierz niepokrywany i poszerzony; posiada 16 złotych znaczników radiologicznych: po 4 na kołnierzach i po 4 w części zakończenia silikonowego pokrycia; długość całkowita protezy 90-130mm; średnica 20mm, średnica dolnego kołnierza 22mm, średnica górnego kołnierza 40mm; długość aplikatora TTS 230cm, średnica aplikatora 3,4mm/10,2Fr; posiada podwójny system kontroli punktu, po przekroczeniu którego nie można wycofać protezy do aplikatora: znacznik radiologiczny i graficzny na aplikatorze;</t>
  </si>
  <si>
    <t>Metalowa proteza samorozprężalna wykonana z nitinolu, dojelitowa, powlekana silikonem na całej długości; asymetryczna, 12 złotych znaczników radiologicznych: po 4 na końcach i 4 na środku protezy; posiada 2 lassa służące do repozycjonowania; długość całkowita protezy 50mm-150mm; średnica 24mm; średnica kołnierzy 32mm; średnica aplikatora 8mm/24Fr, długość aplikatora 70cm</t>
  </si>
  <si>
    <t>Jednorazowa proteza samorozprężalna do dróg żółciowych niepokrywana przeznaczona do leczenia zwężeń wnęki wątroby; długość 60-120mm, średnica 10mm; średnica kołnierzy 13,5mm aplikator o długości 180cm i średnicy 2,33mm/7Fr; posiada podwójny system kontroli punktu, po przekroczeniu którego nie można wycofać protezy do aplikatora: znacznik radiologiczny i graficzny na aplikatorze.</t>
  </si>
  <si>
    <t>Jednorazowa proteza samorozprężalna wykonana z nitinolu; niepokrywana, wykonana z dwóch warstw siatki; długość całkowita 80mm-140mm; średnica 20mm; średnica kołnierzy 26mm; 1 lasso; 12 złotych znaczników radiologicznych: po 4 na końcach i 4 na środku protezy; aplikator o długości 230cm i średnicy 3,4mm/10,2Fr; 1 szt. w opakowaniu; posiada podwójny system kontroli punktu, po przekroczeniu którego nie można wycofać protezy do aplikatora: znacznik radiologiczny i graficzny na aplikatorze</t>
  </si>
  <si>
    <t>Jednorazowa proteza samorozprężalna wykonana z nitinolu; niepokrywana, wykonana z dwóch warstw siatki; długość całkowita 60mm-140mm; średnica 22mm; średnica kołnierzy 28mm; 1 lasso; 12 złotych znaczników radiologicznych: po 4 na końcach i 4 na środku protezy; aplikator o długości 230cm i średnicy 3,4mm/10,2Fr; 1 szt. w opakowaniu; posiada podwójny system kontroli punktu, po przekroczeniu którego nie można wycofać protezy do aplikatora: znacznik radiologiczny i graficzny na aplikatorze</t>
  </si>
  <si>
    <t>Port do zabiegów transanalnych składający się z kanału roboczego o długości 55 mm oraz nakładki z 4 zintegrowanymi portami eliminujacymi konieczność użycia dodatkowych kaniul, filtr dymu, rozszerzacz analny, silikonowy pierścień uszczelniajacy.</t>
  </si>
  <si>
    <t>Stapler okrężny prosty do zabiegów transanalnych z wydłużonym ramieniem kowadełka oraz wizualnym wskaźnikiem połączenia kowadełka ze staplerem. Długość staplera 345 mm. Średnica główki staplera 28 i 32 mm, do wyboru przez Zamawiającego podczas składania zamówienia.</t>
  </si>
  <si>
    <t>Retraktor oraz protektor do ran składający się z dwóch pierścieni połączonych rękawem, dł. linii cięcia 2,5 -6 cm lub 5-9 cm do wyboru przez Zamawiającego.</t>
  </si>
  <si>
    <t>Zestaw anoskopowy standardowy w rozmiarze 32 mm. Indeks M - anoskop dla mężczyzn, indeks F - anoskop dla kobiet</t>
  </si>
  <si>
    <t>Jednorazowy worek laparoskopowy na prowadnicy do pobierania próbek, z elastycznymi metalowymi samorozprężalnymi widełkami, o poj.1000 ml, kompatybilny z trokarem 12mm;</t>
  </si>
  <si>
    <t>Jednorazowy worek laparoskopowy na prowadnicy do pobierania próbek, z elastycznymi metalowymi samorozprężalnymi widełkamio pojemności 300 ml, kompatybilny z trokarem 10 mm;</t>
  </si>
  <si>
    <t>Samostabilizująca przegubowa rama chirurgiczna w rozm. 14,1cm x 14,1cm, z możliwością mocowania kompatybilnych elastycznych odciągów, pakowane indywidulanie sterylnie.</t>
  </si>
  <si>
    <t>Elastyczne odciągi ostre 5 mm, oznaczone kolorem niebieskim, jednorazowe, sterylne, pakowane indywidualnie. Kompatybilne z samostabilizującą się obręczą chirurgiczną oferowaną w poz. 1</t>
  </si>
  <si>
    <t>Elastyczne odciągi, ostre 5 mm dwupalczase, oznaczone kolorem zielonym, 1 opakowanie zbiorcze zawiera 4 odciągi pakowane sterylnie. Kompatybilne z samostabilizującą się obręczą chirurgiczną oferowaną w poz. 1</t>
  </si>
  <si>
    <t xml:space="preserve">Pęseta chirurgiczna jednorazowego użytku ze stali nierdzwenej  typu Micro-Adson prosta 12 cm </t>
  </si>
  <si>
    <t xml:space="preserve">szt </t>
  </si>
  <si>
    <t>Pęseta anatomiczna jednorazowego użytku wykonana ze stali nierdzewnej typu Micro-Adson prosta 12 cm</t>
  </si>
  <si>
    <t>Jednorazowa igła kulkowa w rozmiarze 1,20 x 80 mm lub  1,20 x 81 mm z koncówką  luer lock .</t>
  </si>
  <si>
    <t>Jednorazowe nożyczki chirurgiczne T-T proste 14,5 cm lub 17cm,wykonane z wytrzymałej szczotkowanej stali antyrefleksyjnej o matowanej jedwabiście powierzchni. Sterylne, gotowe do użycia. Zamawiający wymaga narzędzi skwalifikowanych w klasie IIa, reguła 6, wyposażone w samoprzylepną etykietę kontrolną z możliwością wklejenia do dokumentacji medycznej, oznaczenie kolorystyczne naniesione w sposób widoczny po obu stronach narzędzia jednoznacznie odróżniające je od narzędzi wielorazowych.</t>
  </si>
  <si>
    <t>Jednorazowe kleszczyki chirurgiczne proste typu Kocher 14 cm, sterylne, wykonane z wytrzymałej szczotkowanej stali antyrefleksyjnej o matowanej jedwabiście powierzchni. Gotowe do użycia. 
Zamawiający wymaga narzędzi skwalifikowanych w klasie IIa, reguła 6, wyposażone w samoprzylepną etykietę kontrolną z możliwością wklejenia do dokumentacji medycznej, oznaczenie kolorystyczne naniesione w sposób widoczny po obu stronach narzędzia jednoznacznie odróżniające je od narzędzi wielorazowych.</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</si>
  <si>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lub ergonomiczną rękojeścią w kształcie prostopadłościanu posiadająca plastikowe wypustki, zapobiegające przypadkowemu stoczeniu się urządzenia ze stolika, rozmiary oznaczone odpowiednio kolorami na przyciskach strzału, rozmiary: dla śred. 14G - 10 i 16cm; 16G - 10 i 16cm; 18G - 10, 16, 20, 25cm; 20G - 10, 16, 20cm;</t>
  </si>
  <si>
    <t xml:space="preserve">Jednorazowe oddzielnie pakowane kaniule proste do podłączenia tętnicy typu SealRing  - 3, 5, 8 mm </t>
  </si>
  <si>
    <t>Jednorazowe sterylne serwety oddzielnie zapakowane do posiadanego przez Zamawiającego urządzenia LifePort Kidney</t>
  </si>
  <si>
    <t>Igły do wlewów - dedykowane do nakłuwania portów, trwale połączone z drenem i zaciskiem. Długość igły w zakresie 17,5 - 22,5 mm, grubość igły 19, 20 oraz 22Ga. Igły kompatybilne ze środowiskiem MRI (do 3 Tesli włącznie) i dające możliwość automatycznych infuzji.</t>
  </si>
  <si>
    <t>Igły do wlewów - dedykowane do nakłuwania portów, trwale połączone z drenem i zaciskiem. Długość igły w zakresie 23 - 27,5 mm, grubość igły 19, 20 oraz 22Ga. Igły kompatybilne ze środowiskiem MRI (do 3 Tesli włącznie) i dające możliwość automatycznych infuzji.</t>
  </si>
  <si>
    <r>
      <t>Igły do wlewów - dedykowane do nakłuwania portów, trwale połączone z drenem i zaciskiem. Długość igły w zakresie</t>
    </r>
    <r>
      <rPr>
        <sz val="10"/>
        <color indexed="10"/>
        <rFont val="Garamond"/>
        <family val="1"/>
      </rPr>
      <t xml:space="preserve"> </t>
    </r>
    <r>
      <rPr>
        <sz val="10"/>
        <rFont val="Garamond"/>
        <family val="1"/>
      </rPr>
      <t xml:space="preserve"> 15 - 17,0 mm, grubość igły 19, 20 oraz 22Ga. Igły kompatybilne ze środowiskiem MRI (do 3 Tesli włącznie) i dające możliwość automatycznych infuzji.</t>
    </r>
  </si>
  <si>
    <r>
      <t>Bezpieczne igły do wlewów - dedykowane do nakłuwania portów, trwale połączone z drenem oraz zaciskiem, niesilikonowana igła z zastawką gwarantującą dodatnie ciśnienie, oznaczenie średnicy igły oraz maksymalne ciśnienie na zacisku lub na opakowaniu jednostkowym. Grubość igły 19, 20 oraz 22 Ga. Długość igły w zakresie</t>
    </r>
    <r>
      <rPr>
        <sz val="10"/>
        <color indexed="10"/>
        <rFont val="Garamond"/>
        <family val="1"/>
      </rPr>
      <t xml:space="preserve"> </t>
    </r>
    <r>
      <rPr>
        <sz val="10"/>
        <rFont val="Garamond"/>
        <family val="1"/>
      </rPr>
      <t xml:space="preserve"> 15-25mm. Igły kompatybilne ze środowiskiem MRI (do 3 Tesli włącznie) i dające możliwość automatycznych infuzji.</t>
    </r>
  </si>
  <si>
    <t xml:space="preserve">Trzon z ładunkiem do staplera laparoskopowego, zamykająco-tnący (nóż w trzonie), zapewniający kontrolę kompresji tkanki na całej długości zespolenia, umieszczający 6 rzędów tytanowych zszywek (3 + 3), posiadający możliwość zginania (artykulacji) w dwie strony o  15, 30, 45 stopni, o długości linii  zszywek 45 mm, o wysokości zszywek przed zamknięciem 2.0 / 2.5 / 3.0 mm  a po zamknięciu 0.88 ~ 1.5 mm, przed zamknięciem 2.5 / 3.0 / 3.5 mm a po zamknięciu 1.0 ~ 1.8 mm, przed zamknięciem 3.0 / 3.5 / 3.8 mm po zamknięciu 1.2 ~ 2, przed zamknięciem 3.5 / 3.8 / 4.2 mm po zamknięciu 1.5 ~ 2.25 mm; pasujący do uniwersalnej rękojeści, z możliwością wymiany ładunku w trzonie - do 7 wystrzałów.  Kompatybilny z trokarem 12 mm. </t>
  </si>
  <si>
    <t>Ładunki jednorazowe do staplerów laparoskopowych z 6 rzędami tytanowych zszywek (3 + 3), kompatybilne z trzonami laparoskopowymi. Ładunek o dł. linii zszywek 30 mm: o wysokości zszywek przed zamknięciem:  2.0 / 2.5 / 3.0 mm  a po zamknięciu 0.88 ~ 1.5 mm , przed zamknięciem 2.5 / 3.0 / 3.5 mm, a po zamknięciu 1.0 ~ 1.8 mm; Ładunek o dł. linii zszywek 45 mm: o wysokości zszywek przed zamknięciem 2.0 / 2.5 / 3.0 mm  a po zamknięciu 0.88 ~ 1.5 mm, przed zamknięciem 2.5 / 3.0 / 3.5 mm a po zamknięciu 1.0 ~ 1.8 mm, przed zamknięciem 3.0 / 3.5 / 3.8 mm po zamknięciu 1.2 ~ 2, przed zamknięciem 3.5 / 3.8 / 4.2 mm po zamknięciu 1.5 ~ 2.25 mm;  Ładunek o dł. linii zszywek 60 mm: o wysokości zszywek przed zamknięciem 2.0 / 2.5 / 3.0 mm  a po zamknięciu 0.88 ~ 1.5 mm, przed zamknięciem 2.5 / 3.0 / 3.5 mm a po zamknięciu 1.0 ~ 1.8 mm, przed zamknięciem 3.0 / 3.5 / 3.8 mm po zamknięciu 1.2 ~ 2 mm, przed zamknięciem 3.5 / 3.8 / 4.2 mm po zamknięciu 1.5 ~ 2.25 mm;</t>
  </si>
  <si>
    <r>
      <t>Trzon z ładunkiem do staplera laparoskopowego, zamykająco-tnący (nóż w trzonie), zapewniający kontrolę</t>
    </r>
    <r>
      <rPr>
        <sz val="10"/>
        <color indexed="8"/>
        <rFont val="Garamond"/>
        <family val="1"/>
      </rPr>
      <t xml:space="preserve"> kompresji tkanki na całej długości zespolenia, </t>
    </r>
    <r>
      <rPr>
        <sz val="10"/>
        <color indexed="8"/>
        <rFont val="Garamond"/>
        <family val="1"/>
      </rPr>
      <t xml:space="preserve">umieszczający 6 rzędów tytanowych zszywek (3 + 3), posiadający możliwość zginania (artykulacji) w dwie strony o 15, 30, 45 stopni, o długości linii  zszywek  30mm, o wysokości zszywek  przed zamknięciem 2.0 / 2.5 / 3.0 mm  a po zamknięciu 0.88 ~ 1.5 mm, przed zamknięciem 2.5 / 3.0 / 3.5 mm, a po zamknięciu 1.0 ~ 1.8 mm; pasujący do uniwersalnej rękojeści, z możliwością wymiany ładunku w trzonie -  do 7 wystrzałów. Kompatybilny z trokarem 12 mm. </t>
    </r>
  </si>
  <si>
    <r>
      <t>Trzon z ładunkiem do staplera laparoskopowego, zamykająco-tnący (nóż w trzonie), zapewniający kontrolę</t>
    </r>
    <r>
      <rPr>
        <sz val="10"/>
        <color indexed="8"/>
        <rFont val="Garamond"/>
        <family val="1"/>
      </rPr>
      <t xml:space="preserve"> kompresji tkanki na całej długości zespolenia, </t>
    </r>
    <r>
      <rPr>
        <sz val="10"/>
        <color indexed="8"/>
        <rFont val="Garamond"/>
        <family val="1"/>
      </rPr>
      <t xml:space="preserve">umieszczający 6 rzędów tytanowych zszywek (3 + 3), posiadający możliwość zginania (artykulacji) w dwie strony o  15, 30, 45 stopni, o długości linii zszywek 60 mm, o wysokości zszywek przed zamknięciem 2.0 / 2.5 / 3.0 mm  a po zamknięciu 0.88 ~ 1.5 mm, przed zamknięciem 2.5 / 3.0 / 3.5 mm a po zamknięciu 1.0 ~ 1.8 mm, przed zamknięciem 3.0 / 3.5 / 3.8 mm po zamknięciu 1.2 ~ 2 mm, przed zamknięciem 3.5 / 3.8 / 4.2 mm po zamknięciu 1.5 ~ 2.25 mm; pasujący do uniwersalnej rękojeści, z możliwością wymiany ładunku w trzonie -  do 7 wystrzałów.  Kompatybilny z trokarem 12 mm. </t>
    </r>
  </si>
  <si>
    <t xml:space="preserve">Pojemniki (butelki) do odsysania ran pooperacyjnych o pojemności 200-250 ml </t>
  </si>
  <si>
    <t xml:space="preserve">Pojemniki (butelki) do odsysania ran pooperacyjnych o pojemności 400 ml </t>
  </si>
  <si>
    <t>Pojemnik na wodę 2l, wyrob wielokrotnego użytku, nadaje się do sterylizacji w autoklawie.</t>
  </si>
  <si>
    <t>Zawór biopsyjny wielorazowego użytku, kompatybilny z posiadanym przez Zamawiającego gastro-kolono,-duodenoskopem o numerach 180, 190.</t>
  </si>
  <si>
    <t xml:space="preserve"> bufor kalibracyjny ph4, opakowanie 0,5 l</t>
  </si>
  <si>
    <t>Zestaw do długotrwałego żywienia, zakładany przeskórnie metodą endoskopową, Wykonany z poliuretanu, ze znacznikiem RTG. Wolne od lateksu i DEHP. W opakowaniu akcesoria umożlwiające pierwotne założenie. Rozmiary: 15 CH/30 CM</t>
  </si>
  <si>
    <t>Zestaw do długotrwałego żywienia, zakładany przeskórnie metodą endoskopową, Wykonany z poliuretanu, ze znacznikiem RTG. Wolne od lateksu i DEHP. W opakowaniu akcesoria umożlwiające pierwotne założenie. Rozmiary: 20 CH/30 CM</t>
  </si>
  <si>
    <t>Klipsownica obrotowa i repozycjonowalna, pokryta ze znacznikami, śr.2,6mm, dł. 230 cm, kąt otwarcia 135st., szer. otwarcia 20 mm.</t>
  </si>
  <si>
    <t>Kleszcze do tamowania krwawień poprzez koagulację, szczęka typu B, szerokosć otwarcia 6,3 mm, śr.2,7 mm, dł.230cm, izolowanie typu PTFE, kompatybilne z wszystkimi endoskopami, do kanału roboczego 2,8 mm.</t>
  </si>
  <si>
    <t>Nóż elektrochirurgiczny wyposażony w pozłacane ostrze, do endoskopowego usuwania warstw podśluzówkowych; posiadający kanał wodny poprowadzony wewnątrz ostrza noża; dostępne 3 typy końcówki „I”, „T”, „O”; kształt końcówki umożliwiający cięcie w dowolnym kierunku, bez konieczności rotacji narzędzia; długość narzędzia 1650 mm oraz 2350 mm; długość noża 1,5 mm/ 2 mm/ 4 mm; kompatybilne z endoskopem o średnicy kanału roboczego 2,8 mm; posiada możliwość chowania i wysuwania ostrza noża; pakowane sterylnie 1 sztuka w opakowaniu.</t>
  </si>
  <si>
    <t xml:space="preserve">Igła typu EUS, wykonana z materiału kobaltowo-chromowego z minimalnym kanałem roboczym 2,8mm, służąca do wykonania biobsji w twardych zmianach. Igła pokryta echogenicznym wzorem w kształcie litery "V". Trójostrzowa końcówka. Jedna z trzech końcówek ostrza wyraźnie dłuższa ułatwiająca penetrację najtwardszych zmian. Miejsce połączenia z endoskopem wykonane ze stali chirurgicznej. Długość wysunięcia igły w granicach 0 – 8 cm  regulowana dlugość osłonki igły oraz igły z dokładnością co 1 mm. Regulacja za pomocą przycisków blokujących „Push and Lock” pozwalających na obsługę igły jedną ręką. Średnica 19G. Długość robocza narzędzia od 1375 mm do 1415 mm. Igła pakowana w komplecie ze strzykawką podciśnieniową, z trójstopniową blokadą o pojemności 20 cc oraz zaworkiem odcinającym wyposażonym w gwint typu Luer Lock. </t>
  </si>
  <si>
    <t xml:space="preserve">Igła typu EUS, wykonana z materiału kobaltowo-chromowego z minimalnym kanałem roboczym 2,8mm, służąca do wykonania biobsji w twardych zmianach. Igła pokryta echogenicznym wzorem w kształcie litery "V". Trójostrzowa końcówka. Jedna z trzech końcówek ostrza wyraźnie dłuższa ułatwiająca penetrację najtwardszych zmian. Miejsce połączenia z endoskopem wykonane ze stali chirurgicznej. Długość wysunięcia igły w granicach 0 – 8 cm  regulowana długość osłonki igły oraz igły z dokładnością co 1 mm. Regulacja za pomocą przycisków blokujących „Push and Lock” pozwalających na obsługę igły jedną ręką. Średnica 22G. Długość robocza narzędzia od 1375 mm do 1415 mm. Igła pakowana w komplecie ze strzykawką podciśnieniową, z trójstopniową blokadą o pojemności 20 cc oraz zaworkiem odcinającym wyposażonym w gwint typu Luer Lock. </t>
  </si>
  <si>
    <t>Igła typu EUS, wykonana z materiału kobaltowo-chromowego z minimalnym kanałem roboczym 2,8mm, służąca do wykonania biobsji w twardych zmianach. Igła pokryta echogenicznym wzorem w kształcie litery "V". Trójostrzowa końcówka. Jedna z trzech końcówek ostrza wyraźnie dłuższa ułatwiająca penetrację najtwardszych zmian. Miejsce połączenia z endoskopem wykonane ze stali chirurgicznej. Długość wysunięcia igły w granicach 0 – 8 cm  regulowana dlugość osłonki igły oraz igły z dokładnością co 1 mm. Regulacja za pomocą przycisków blokujących „Push and Lock” pozwalających na obsługę igły jedną ręką. Średnica 25G. Długość robocza narzędzia od 1375 mm do 1415 mm. Igła pakowana w komplecie ze strzykawką podciśnieniową, z trójstopniową blokadą o pojemności 20 cc oraz zaworkiem odcinającym wyposażonym w gwint typu Luer Lock.</t>
  </si>
  <si>
    <t>Igła typu EUS o średnicy 22G, wykonana z nitinolu,  trójostrzowa końcówka - jedna z trzech końcówek ostrza wyraźnie dłuższa ułatwiająca penetrację najtwardszych zmian. Kateter 1.8mm, maxymalna długość 80 mm, minimalny kanał roboczy 2,8 mm, długość robocza 1375–1415mm. Regulowana dlugość osłonki igły oraz igły z dokładnością co 1 mm. Regulacja za pomocą przycisków blokujących „Push and Lock” pozwalających na obsługę igły jedną ręką.</t>
  </si>
  <si>
    <t xml:space="preserve">Igła typu EUS o średnicy 19G, wykonana z nitinolu, trójostrzowa końcówk - jedna z trzech końcówek ostrza wyraźnie dłuższa ułatwiająca penetrację najtwardszych zmian.  Kateter 1.8mm, maxymalna długość 80 mm, minimalny kanał roboczy 2,8 mm, długość robocza 1375–1415mm. Regulowana dlugość osłonki igły oraz igły z dokładnością co 1 mm. Regulacja za pomocą przycisków blokujących „Push and Lock” pozwalających na obsługę igły jedną ręką. </t>
  </si>
  <si>
    <r>
      <t>Wkłady workowe jednorazowego użytku do posiadanego przez Zamawiajacego systemu Serres, poj.1000ml, /spłaszczony kształt/, 2000 ml, 3000ml, posiadające filtr antybakteryjny, zastawkę odcinającą w przypadku przepełnienia,</t>
    </r>
    <r>
      <rPr>
        <sz val="10"/>
        <color indexed="10"/>
        <rFont val="Garamond"/>
        <family val="1"/>
      </rPr>
      <t xml:space="preserve"> </t>
    </r>
    <r>
      <rPr>
        <sz val="10"/>
        <rFont val="Garamond"/>
        <family val="1"/>
      </rPr>
      <t xml:space="preserve">otwór do wsypywania proszku żelującego, w pokrywie wkładu tylko jeden króciec przyłączeniowy 7,2 mm/obrotowy, schodkowany, wkłady kompatybilne z posiadanym przez Zamawiającego systemem Serres </t>
    </r>
  </si>
  <si>
    <t>Proteza do dróg żółciowych - samorozprężalna, pokrywana silikonem, w silikonowej powłoce znajdują się otwory umożliwiające odpływ żółci, wykonana z nitinolu. Posiada kołnierze zapobiegające migracji i 1 lasso do usuwania, wykonane z polipropylenu. Lasso posiada złoty znacznik radiologiczny. Długość całkowita protezy 40-120mm; średnica 8-10mm; średnica kołnierza 11.5-13,5mm; Aplikator o długości 180cm i średnicy 8 Fr (2,66mm). Proteza kompatybilna z prowadnicą 0,035 cala; posiada 9 złotych znaczników: po 3 na kołnierzach, 3 w części środkowej; posiada podwójny system kontroli punktu, po przekroczeniu którego nie można wycofać protezy do aplikatora: znacznik radiologiczny i graficzny na aplikatorze.</t>
  </si>
  <si>
    <t>Samorozprężalna proteza do drenażu trzustkowego; wskazana do stosowania w celu ułatwienia przez żołądkowego lub przez dwunastniczego, endoskopowego objawowego drenażu pseudotorbieli trzustki lub objawowej otorbionej martwicy, przylegającej do ściany żołądka lub jelita; pokrywana silikonem na całej długości, wykonana z nitinolu; średnica protezy 12-16mm, długość całkowita 30-40mm, średnica kołnierzy 24-28mm; 1 lasso; długość aplikatora 180cm, średnica aplikatora 3,5mm (10,5Fr), posiada 9 złotych znaczników: po 3 na kołnierzach i 3 w części środkowej; posiada podwójny system kontroli punktu, po przekroczeniu którego nie można wycofać protezy do aplikatora: znacznik radiologiczny i graficzny na aplikatorze</t>
  </si>
  <si>
    <t>Jednorazowa proteza samorozprężalna do dróg żółciowych częściowo pokrywana silikonem, wprowadzana przez ścianę żołądka, wykonana z nitinolu; posiada lasso do repozycji w części dystalnej; długość całkowita 80-100mm; średnica protezy 10mm, średnica kołnierza 20mm; długość aplikatora 180cm, średnica aplikatora 2,83mm/8,5Fr; posiada 9 znaczników radiologicznych: po 3 na kołnierzu: w części środkowej i na końcu; posiada podwójny system kontroli punktu, po przekroczeniu którego nie można wycofać protezy do aplikatora: znacznik radiologiczny i graficzny na aplikatorze.</t>
  </si>
  <si>
    <t>Proteza samorozprężalna do przełyku, z zastawką antyrefluksową, wykonana z nitynolu; w całości pokryta silikonem; kołnierz proksymalny w kształcie kości minimalizuje przerost tkanki; kołnierz dystalny w kształcie kielicha zapobiega przemieszczaniu; długość całkowita 90-120 mm, średnica protezy 22 mm, średnice kołnierzy 28mm; 2 lassa do repozycji; 12 złotych znaczników radiologicznych: po 4 na końcach protezy i 4 na środku; aplikator o dł. 700 mm, śr. 8 mm/24 F.</t>
  </si>
  <si>
    <t>Jednorazowa proteza samorozprężalna wykonana z nitinolu; niepowlekana do dwunastnicy i odźwiernika, długość całkowita 80-140mm; średnica 20mm, średnica kołnierzy 26mm; 12 złotych znaczników radiologicznych: po 4 na końcach i 4 na środku protezy; lasso do repozycjonowania; aplikator o długości 230cm i średnicy 3,4mm/10,2Fr; posiada podwójny system kontroli punktu, po przekroczeniu którego nie można wycofać protezy do aplikatora: znacznik radiologiczny i graficzny na aplikatorze.</t>
  </si>
  <si>
    <t>Jednorazowa proteza dojelitowa samorozprężalna wykonana z nitinolu; niepokrywana wprowadzana przez kanał roboczy endoskopu, długość całkowita 80-170mm; średnica 24mm; średnica kołnierzy 30mm; 12 złotych znaczników radiologicznych: po 4 na końcach i 4 na środku protezy; lasso do repozycjonowania; aplikator o długości 230cm i średnicy 3,4mm/10,2Fr.</t>
  </si>
  <si>
    <t>Jednorazowa proteza samorozprężalna; w środkowej części wzmocniona podwójną warstwą nitynolowej siatki, pomiędzy którymi znajduje się membrana z silikonu; kołnierze niepokrywane; 12 złotych znaczników radiologicznych, po 4 na kołnierzach i 4 w części środkowej. Długość całkowita 60-140mm; średnica części środkowej 22mm, średnica kołnierzy 28mm; aplikator o długości 230cm i średnicy 3,4mm/10,2Fr; 1 szt. w opakowaniu; posiada podwójny system kontroli punktu, po przekroczeniu którego nie można wycofać protezy do aplikatora: znacznik radiologiczny i graficzny na aplikatorze.</t>
  </si>
  <si>
    <t>Proteza samorozprężalna do dróg żółciowych, niepowlekana, wykonana z nitynolu; wprowadzana przez endoskop; 12 złotych znaczników radiologicznych: po 4 na końcach i 4 na środku, długość całkowita 40mm-120mm, średnica 10 mm, średnica kołnierzy 13,5mm; aplikator o długości 180 cm, śr. 2,33/7Fr.; posiada podwójny system kontroli punktu, po przekroczeniu którego nie można wycofać protezy do aplikatora: znacznik radiologiczny i graficzny na aplikatorze; dobra widoczność fluoroskopowa, system antymigracyjny w postaci rozszerzanych kołnierzy.</t>
  </si>
  <si>
    <t>Jednorazowa proteza samorozprężalna do odźwiernika i dwunastnicy; wykonana z nitinolu, częściowo pokrywana silikonem; posiada 1 lasso do repozycji; proksymalny koniec bardzo poszerzony, niepokrywany; posiada 12 złotych znaczników: 4 na końcu proksymalnym oraz po 4 na granicy części pokrywanej i niepokrywanej i na dystalnym końcu protezy; długość całkowita protezy 60mm-110mm; średnica części roboczej 20mm, średnica dystalnego kołnierza 22mm, średnica proksymalnego kołnierza 40mm; długość aplikatora TTS 230cm, średnica aplikatora 3,4mm/10,2Fr; posiada podwójny system kontroli punktu, po przekroczeniu którego nie można wycofać protezy do aplikatora: znacznik radiologiczny i graficzny na aplikatorze</t>
  </si>
  <si>
    <t>Zestaw do dializy albuminowej w trybie ciągłej dializy, kompatybilny z warunkami technicznymi, oprogramowaniem  i instrukcją obsługi posiadanych urządzeń MARS Monitor 1TC i Prismaflex. 
Zestaw  zawiera:
Dializator typu high-flux (o wysokiej przepuszczalności)  do eliminacji toksyn z krwi do dializatu albuminowego.
Dializator typu low-flux (o niskiej przepuszczalności ) stosowany do eliminacji toksyn rozpuszczalnych w wodzie z dializatu albuminowego, zainstalowany na kasecie zakładanej na urządzenie Prismaflex wraz z liniami do połączenia z urządzeniem MARS 1TC.
Dwie kolumny absorbujące służące do oczyszczania dializatu albuminowego, przystosowane kształtem i podłączeniami do urządzenia MARS Monitor 1TC:  jedna - wypełniona żywicą jonowymienną, druga - wypełniona węglem aktywowanym.
Zestaw linii, podgrzewacz dializatu albuminowego oraz filtr do wyłapywania cząstek węgla do połączenia dializatora typu high-flux z kolumnami absorbującymi  i urządzeniem Prismaflex.
Pojemność obwodu krwi &lt; 300 ml
Pojemność obwodu dializatu albuminowego = 600ml.</t>
  </si>
  <si>
    <t>Trokar optyczny o średnicy 5 mm, długość 100 mm, kaniula żebrowana lub  zaawansowany system  fiksacji z balonikiem i dyskiem mocującym do wyboru przez Zamawiającego, zawór gazowy, obturator z separatorem tkankowym.</t>
  </si>
  <si>
    <t xml:space="preserve">Trokar optyczny o średnicy 10mm z wbudowaną redukcją 5-10mm i o średnicy 12 mm wbudowaną redukcją 5-12mm, długość 100 mm, kaniula żebrowana lub zaawansowany system fiksacji z balonikiem i dyskiem mocującym do wyboru przez Zamawiającego, zawór gazowy z separatorem tkankowym. </t>
  </si>
  <si>
    <t xml:space="preserve">Jednorazowy pistolet automatyczny do biopsji tkanek miękkich 14G 10cm, 16cm z obrotowym systemem ładującym w 2 krokach i przyciskiem do biopsji o penetracji tkanek 22mm lub 11mm lub 15mm w dwóch osobnych przyrządach. </t>
  </si>
  <si>
    <t>Igła ze znacznikiem jednorazowa, sterylna z klipsami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12cm.</t>
  </si>
  <si>
    <t>Znacznik - jalowa wodna zawiesina cząstek superparamagnetycznego tlenku żelaza; powłoka organiczna-karboksydekstran; pojemność fiolki - 2ml zawiesiny; zawartość żelaza ok.28mg/ml. Znacznik kompatybilny z posiadaną przez zamawiającego sondą System Sentimag.</t>
  </si>
  <si>
    <t xml:space="preserve">Sterylny zestaw jednorazowego użytku, do posiadanego przez Zamawiającego urządzenia LifePort. Zestaw do perfuzji - zamknięty układ z filtrem in-line i czujnikiem ciśnienia. Zestaw kompatybilny z posiadanym przez Zamawiającego urządzeniem LifePort
</t>
  </si>
  <si>
    <t>Jednorazowy elastyczny łącznik oddzielnie zapakowany do kaniuli typu SealRing i Straight do posiadanego przez Zamawiającego urządzenia LifePort Kidney</t>
  </si>
  <si>
    <t>Jednorazowe kaniule  do podłączenia tętnicy, kaniula typu SeaIRing w rozmiarach: 7x20 mm, 10x35 mm, kaniule uniwersalne typu SealRing do podłączenia tętnicy o rozmiarach 3, 5, 7 i 9 mm</t>
  </si>
  <si>
    <t>Jednorazowa prowadnica do igły biopsyjnej zapewniająca różne kąty umieszczania instrumentów. Posiadająca wypustkę potrzebną do wypinania, pozwalającą na odejście igłą od głowicy USG z funkcją „quick-release”. Prowadnica obsługuje rozmiary igieł w zakresie 12-18G, 20-22G.</t>
  </si>
  <si>
    <t>Zestawy do wysokopróżniowego drenażu ran. Skład zestawu: zbiornik o pojemności 150 - 200 ml z dokładną podziałką do 10ml, dren łączący (z zaciskiem, bez ryzyka rozłączenia podczas pociagania), długości 95 - 130 cm, łączniki do drenów o różnych średnicach. Sterylny, zestaw pakowany w jedno opakowanie.</t>
  </si>
  <si>
    <t xml:space="preserve">Zestaw śrubokrętów kątowych do wewnątrzustnej osteosyntezy żuchwy.
• Niski profil głowy śrubokrętu – max 8 mm.
• Wiertła oraz groty śrubokrętu mocowane centralnie w głowie śrubokrętu bez użycia dodatkowych narzędzi.
• Śrubokręt wyposażony w odłączane pokrętło dające przełożenie 1.75:1, z możliwością podłączenia motoru według standardu INTRA (ISO 3964 lub równoważną).
Maksymalna prędkość wejściowa 10,000 obr./min.
Maksymalny moment obrotowy narzędzia 120 Ncm.
• Śrubokręt wyposażony w uchwyt trzymający śruby o średnicy do 2.5 mm oraz odpowiadające im płytki.
W skład zestawu wchodzi:
• Kompletny śrubokręt kątowy wraz z rękojeścią obrotową oraz elementem trzymającym śruby – 1 szt.
• Dodatkowy śrubokręt kątowy – 1 szt.
• Wiertło WSD, 1.5x5 mm – 2 szt.
• Wiertło WSD, 1.5x7 mm – 2 szt.
• Grot śrubokrętu systemu 1,5 mm, typ pogłębiony krzyżak – 2 szt.
• Siatka sterylizacyjna do kontenera, 1/2, wym. 240x251x64 mm – 1szt.
• Mata silikonowa do tacy 1/2, 234x244 mm – 1 szt.
• Koszyk do sterylizacji małych elementów Angulus 2 – 1 szt.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</si>
</sst>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0"/>
    <numFmt numFmtId="167" formatCode="&quot; &quot;#,##0.00&quot; &quot;[$zł]&quot; &quot;;&quot;-&quot;#,##0.00&quot; &quot;[$zł]&quot; &quot;;&quot; -&quot;00&quot; &quot;[$zł]&quot; &quot;;&quot; &quot;@&quot; &quot;"/>
    <numFmt numFmtId="168" formatCode="[$-415]General"/>
    <numFmt numFmtId="169" formatCode="&quot; &quot;#,##0&quot;    &quot;;&quot;-&quot;#,##0&quot;    &quot;;&quot; -&quot;00&quot;    &quot;;&quot; &quot;@&quot; &quot;"/>
    <numFmt numFmtId="170" formatCode="#,##0.00&quot; &quot;[$zł]"/>
    <numFmt numFmtId="171" formatCode="&quot; &quot;#,##0.00&quot;    &quot;;&quot;-&quot;#,##0.00&quot;    &quot;;&quot; -&quot;00&quot;    &quot;;&quot; &quot;@&quot; &quot;"/>
    <numFmt numFmtId="172" formatCode="&quot; &quot;#,##0.00&quot;      &quot;;&quot;-&quot;#,##0.00&quot;      &quot;;&quot; -&quot;#&quot;      &quot;;@&quot; &quot;"/>
    <numFmt numFmtId="173" formatCode="#,##0.00&quot; &quot;[$zł-415];[Red]&quot;-&quot;#,##0.00&quot; &quot;[$zł-415]"/>
    <numFmt numFmtId="174" formatCode="#,##0.00\ &quot;zł&quot;"/>
    <numFmt numFmtId="175" formatCode="#,##0.00\ [$zł-415]"/>
    <numFmt numFmtId="176" formatCode="_-* #,##0\ _z_ł_-;\-* #,##0\ _z_ł_-;_-* &quot;-&quot;??\ _z_ł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0"/>
    <numFmt numFmtId="182" formatCode="[$-415]#,##0"/>
    <numFmt numFmtId="183" formatCode="[$-415]d\ mmmm\ yyyy"/>
  </numFmts>
  <fonts count="88">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color indexed="30"/>
      <name val="Garamond"/>
      <family val="1"/>
    </font>
    <font>
      <sz val="10"/>
      <name val="Arial CE"/>
      <family val="0"/>
    </font>
    <font>
      <b/>
      <sz val="11"/>
      <color indexed="8"/>
      <name val="Garamond"/>
      <family val="1"/>
    </font>
    <font>
      <b/>
      <sz val="11"/>
      <color indexed="30"/>
      <name val="Garamond"/>
      <family val="1"/>
    </font>
    <font>
      <sz val="10"/>
      <name val="Garamond"/>
      <family val="1"/>
    </font>
    <font>
      <b/>
      <sz val="14"/>
      <name val="Times New Roman"/>
      <family val="1"/>
    </font>
    <font>
      <sz val="14"/>
      <name val="Times New Roman"/>
      <family val="1"/>
    </font>
    <font>
      <sz val="10"/>
      <color indexed="8"/>
      <name val="Garamond"/>
      <family val="1"/>
    </font>
    <font>
      <sz val="10"/>
      <color indexed="10"/>
      <name val="Garamond"/>
      <family val="1"/>
    </font>
    <font>
      <i/>
      <u val="single"/>
      <sz val="11"/>
      <color indexed="30"/>
      <name val="Garamond"/>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b/>
      <sz val="10"/>
      <color indexed="8"/>
      <name val="Garamond"/>
      <family val="1"/>
    </font>
    <font>
      <b/>
      <sz val="10"/>
      <color indexed="10"/>
      <name val="Garamond"/>
      <family val="1"/>
    </font>
    <font>
      <b/>
      <sz val="9"/>
      <color indexed="8"/>
      <name val="Calibri"/>
      <family val="2"/>
    </font>
    <font>
      <sz val="9"/>
      <color indexed="8"/>
      <name val="Garamond"/>
      <family val="1"/>
    </font>
    <font>
      <i/>
      <sz val="8"/>
      <color indexed="8"/>
      <name val="Garamond"/>
      <family val="1"/>
    </font>
    <font>
      <sz val="10"/>
      <color indexed="63"/>
      <name val="Garamond"/>
      <family val="1"/>
    </font>
    <font>
      <i/>
      <sz val="9"/>
      <color indexed="30"/>
      <name val="Garamond"/>
      <family val="1"/>
    </font>
    <font>
      <i/>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b/>
      <sz val="9"/>
      <color rgb="FF000000"/>
      <name val="Calibri"/>
      <family val="2"/>
    </font>
    <font>
      <sz val="9"/>
      <color rgb="FF000000"/>
      <name val="Garamond"/>
      <family val="1"/>
    </font>
    <font>
      <i/>
      <sz val="8"/>
      <color rgb="FF000000"/>
      <name val="Garamond"/>
      <family val="1"/>
    </font>
    <font>
      <sz val="10"/>
      <color theme="1"/>
      <name val="Garamond"/>
      <family val="1"/>
    </font>
    <font>
      <sz val="10"/>
      <color rgb="FF212529"/>
      <name val="Garamond"/>
      <family val="1"/>
    </font>
    <font>
      <i/>
      <sz val="9"/>
      <color rgb="FF000000"/>
      <name val="Garamond"/>
      <family val="1"/>
    </font>
    <font>
      <i/>
      <sz val="9"/>
      <color rgb="FF0070C0"/>
      <name val="Garamond"/>
      <family val="1"/>
    </font>
    <font>
      <i/>
      <sz val="10"/>
      <color theme="1"/>
      <name val="Garamond"/>
      <family val="1"/>
    </font>
    <font>
      <sz val="10"/>
      <color rgb="FFFF0000"/>
      <name val="Garamond"/>
      <family val="1"/>
    </font>
    <font>
      <sz val="11"/>
      <color rgb="FFFF0000"/>
      <name val="Garamond"/>
      <family val="1"/>
    </font>
    <font>
      <sz val="11"/>
      <color theme="1"/>
      <name val="Garamond"/>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color rgb="FF000000"/>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color rgb="FF000000"/>
      </right>
      <top style="thin"/>
      <bottom style="thin"/>
    </border>
    <border>
      <left style="thin"/>
      <right style="thin"/>
      <top/>
      <bottom/>
    </border>
    <border>
      <left style="thin">
        <color rgb="FF000000"/>
      </left>
      <right/>
      <top style="thin">
        <color rgb="FF000000"/>
      </top>
      <bottom>
        <color indexed="63"/>
      </bottom>
    </border>
    <border>
      <left style="thin">
        <color rgb="FF000000"/>
      </left>
      <right style="thin">
        <color rgb="FF000000"/>
      </right>
      <top>
        <color indexed="63"/>
      </top>
      <bottom style="thin">
        <color rgb="FF000000"/>
      </bottom>
    </border>
    <border>
      <left style="thin"/>
      <right/>
      <top style="thin"/>
      <bottom style="thin"/>
    </border>
    <border>
      <left>
        <color indexed="63"/>
      </left>
      <right style="thin"/>
      <top style="thin"/>
      <bottom style="thin"/>
    </border>
    <border>
      <left>
        <color indexed="63"/>
      </left>
      <right>
        <color indexed="63"/>
      </right>
      <top style="thin"/>
      <bottom>
        <color indexed="63"/>
      </bottom>
    </border>
  </borders>
  <cellStyleXfs count="100">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171" fontId="0" fillId="0" borderId="0" applyFont="0" applyFill="0" applyBorder="0" applyAlignment="0" applyProtection="0"/>
    <xf numFmtId="164" fontId="47"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68" fontId="52" fillId="0" borderId="0">
      <alignment/>
      <protection/>
    </xf>
    <xf numFmtId="0" fontId="53" fillId="0" borderId="0" applyNumberFormat="0" applyBorder="0" applyProtection="0">
      <alignment/>
    </xf>
    <xf numFmtId="0" fontId="54" fillId="0" borderId="0" applyNumberFormat="0" applyBorder="0" applyProtection="0">
      <alignment horizontal="center"/>
    </xf>
    <xf numFmtId="0" fontId="54" fillId="0" borderId="0" applyNumberFormat="0" applyBorder="0" applyProtection="0">
      <alignment horizontal="center" textRotation="90"/>
    </xf>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6" fillId="0" borderId="0">
      <alignment/>
      <protection/>
    </xf>
    <xf numFmtId="0" fontId="52" fillId="0" borderId="0" applyNumberFormat="0" applyBorder="0" applyProtection="0">
      <alignment/>
    </xf>
    <xf numFmtId="0" fontId="6" fillId="0" borderId="0">
      <alignment/>
      <protection/>
    </xf>
    <xf numFmtId="0" fontId="47" fillId="0" borderId="0">
      <alignment/>
      <protection/>
    </xf>
    <xf numFmtId="0" fontId="47" fillId="0" borderId="0">
      <alignment/>
      <protection/>
    </xf>
    <xf numFmtId="0" fontId="47" fillId="0" borderId="0">
      <alignment/>
      <protection/>
    </xf>
    <xf numFmtId="0" fontId="6" fillId="0" borderId="0">
      <alignment/>
      <protection/>
    </xf>
    <xf numFmtId="0" fontId="52" fillId="0" borderId="0" applyNumberFormat="0" applyBorder="0" applyProtection="0">
      <alignment/>
    </xf>
    <xf numFmtId="0" fontId="6" fillId="0" borderId="0">
      <alignment/>
      <protection/>
    </xf>
    <xf numFmtId="0" fontId="6" fillId="0" borderId="0">
      <alignment/>
      <protection/>
    </xf>
    <xf numFmtId="0" fontId="61" fillId="0" borderId="0" applyNumberFormat="0" applyBorder="0" applyProtection="0">
      <alignment/>
    </xf>
    <xf numFmtId="0" fontId="53"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47" fillId="0" borderId="0">
      <alignment/>
      <protection/>
    </xf>
    <xf numFmtId="0" fontId="53" fillId="0" borderId="0" applyNumberFormat="0" applyBorder="0" applyProtection="0">
      <alignment/>
    </xf>
    <xf numFmtId="0" fontId="52" fillId="0" borderId="0" applyNumberFormat="0" applyBorder="0" applyProtection="0">
      <alignment/>
    </xf>
    <xf numFmtId="0" fontId="62" fillId="0" borderId="0" applyNumberFormat="0" applyBorder="0" applyProtection="0">
      <alignment/>
    </xf>
    <xf numFmtId="0" fontId="6" fillId="0" borderId="0">
      <alignment/>
      <protection/>
    </xf>
    <xf numFmtId="0" fontId="0" fillId="0" borderId="0">
      <alignment/>
      <protection/>
    </xf>
    <xf numFmtId="0" fontId="63" fillId="27" borderId="1" applyNumberFormat="0" applyAlignment="0" applyProtection="0"/>
    <xf numFmtId="9" fontId="47" fillId="0" borderId="0" applyFont="0" applyFill="0" applyBorder="0" applyAlignment="0" applyProtection="0"/>
    <xf numFmtId="0" fontId="64" fillId="0" borderId="0" applyNumberFormat="0" applyBorder="0" applyProtection="0">
      <alignment/>
    </xf>
    <xf numFmtId="173" fontId="64" fillId="0" borderId="0" applyBorder="0" applyProtection="0">
      <alignment/>
    </xf>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47" fillId="31" borderId="9" applyNumberFormat="0" applyFont="0" applyAlignment="0" applyProtection="0"/>
    <xf numFmtId="44" fontId="47" fillId="0" borderId="0" applyFont="0" applyFill="0" applyBorder="0" applyAlignment="0" applyProtection="0"/>
    <xf numFmtId="42" fontId="47" fillId="0" borderId="0" applyFont="0" applyFill="0" applyBorder="0" applyAlignment="0" applyProtection="0"/>
    <xf numFmtId="167" fontId="0" fillId="0" borderId="0" applyFont="0" applyFill="0" applyBorder="0" applyAlignment="0" applyProtection="0"/>
    <xf numFmtId="44" fontId="6" fillId="0" borderId="0" applyFont="0" applyFill="0" applyBorder="0" applyAlignment="0" applyProtection="0"/>
    <xf numFmtId="0" fontId="69" fillId="32" borderId="0" applyNumberFormat="0" applyBorder="0" applyAlignment="0" applyProtection="0"/>
  </cellStyleXfs>
  <cellXfs count="213">
    <xf numFmtId="0" fontId="0" fillId="0" borderId="0" xfId="0" applyAlignment="1">
      <alignment/>
    </xf>
    <xf numFmtId="0" fontId="70" fillId="0" borderId="0" xfId="75" applyFont="1" applyFill="1" applyAlignment="1" applyProtection="1">
      <alignment horizontal="left" vertical="top" wrapText="1"/>
      <protection locked="0"/>
    </xf>
    <xf numFmtId="3" fontId="70" fillId="0" borderId="0" xfId="75" applyNumberFormat="1" applyFont="1" applyFill="1" applyAlignment="1" applyProtection="1">
      <alignment horizontal="right" vertical="top" wrapText="1"/>
      <protection locked="0"/>
    </xf>
    <xf numFmtId="0" fontId="71" fillId="0" borderId="0" xfId="75" applyFont="1" applyFill="1" applyAlignment="1" applyProtection="1">
      <alignment horizontal="left" vertical="top" wrapText="1"/>
      <protection locked="0"/>
    </xf>
    <xf numFmtId="0" fontId="72" fillId="0" borderId="0" xfId="75" applyFont="1" applyFill="1" applyAlignment="1" applyProtection="1">
      <alignment horizontal="center" vertical="top"/>
      <protection locked="0"/>
    </xf>
    <xf numFmtId="3" fontId="70" fillId="0" borderId="0" xfId="75" applyNumberFormat="1" applyFont="1" applyFill="1" applyAlignment="1" applyProtection="1">
      <alignment horizontal="left" vertical="top" wrapText="1"/>
      <protection locked="0"/>
    </xf>
    <xf numFmtId="0" fontId="70" fillId="0" borderId="10" xfId="75" applyFont="1" applyFill="1" applyBorder="1" applyAlignment="1" applyProtection="1">
      <alignment horizontal="left" vertical="top" wrapText="1"/>
      <protection locked="0"/>
    </xf>
    <xf numFmtId="0" fontId="72" fillId="0" borderId="0" xfId="75" applyFont="1" applyFill="1" applyAlignment="1" applyProtection="1">
      <alignment horizontal="left" vertical="top" wrapText="1"/>
      <protection locked="0"/>
    </xf>
    <xf numFmtId="3" fontId="72" fillId="0" borderId="0" xfId="75" applyNumberFormat="1" applyFont="1" applyFill="1" applyAlignment="1" applyProtection="1">
      <alignment horizontal="left" vertical="top" wrapText="1"/>
      <protection locked="0"/>
    </xf>
    <xf numFmtId="167" fontId="70" fillId="0" borderId="10" xfId="97" applyFont="1" applyFill="1" applyBorder="1" applyAlignment="1" applyProtection="1">
      <alignment horizontal="right" vertical="top" wrapText="1"/>
      <protection locked="0"/>
    </xf>
    <xf numFmtId="167" fontId="70" fillId="0" borderId="0" xfId="75" applyNumberFormat="1" applyFont="1" applyFill="1" applyAlignment="1" applyProtection="1">
      <alignment horizontal="right" vertical="top" wrapText="1"/>
      <protection locked="0"/>
    </xf>
    <xf numFmtId="0" fontId="70" fillId="33" borderId="0" xfId="75" applyFont="1" applyFill="1" applyAlignment="1" applyProtection="1">
      <alignment horizontal="left" vertical="top" wrapText="1"/>
      <protection locked="0"/>
    </xf>
    <xf numFmtId="0" fontId="71" fillId="0" borderId="0" xfId="75" applyFont="1" applyFill="1" applyAlignment="1" applyProtection="1">
      <alignment horizontal="left" vertical="top"/>
      <protection locked="0"/>
    </xf>
    <xf numFmtId="49" fontId="70" fillId="0" borderId="0" xfId="75" applyNumberFormat="1" applyFont="1" applyFill="1" applyAlignment="1" applyProtection="1">
      <alignment horizontal="left" vertical="top" wrapText="1"/>
      <protection locked="0"/>
    </xf>
    <xf numFmtId="49" fontId="70" fillId="0" borderId="11" xfId="75" applyNumberFormat="1" applyFont="1" applyFill="1" applyBorder="1" applyAlignment="1" applyProtection="1">
      <alignment horizontal="left" vertical="top" wrapText="1"/>
      <protection locked="0"/>
    </xf>
    <xf numFmtId="49" fontId="72" fillId="0" borderId="10" xfId="75" applyNumberFormat="1" applyFont="1" applyFill="1" applyBorder="1" applyAlignment="1" applyProtection="1">
      <alignment horizontal="left" vertical="top" wrapText="1"/>
      <protection locked="0"/>
    </xf>
    <xf numFmtId="3" fontId="72" fillId="0" borderId="10" xfId="75" applyNumberFormat="1" applyFont="1" applyFill="1" applyBorder="1" applyAlignment="1" applyProtection="1">
      <alignment horizontal="right" vertical="top" wrapText="1"/>
      <protection locked="0"/>
    </xf>
    <xf numFmtId="0" fontId="71" fillId="0" borderId="0" xfId="75" applyFont="1" applyFill="1" applyAlignment="1" applyProtection="1">
      <alignment horizontal="justify" vertical="top" wrapText="1"/>
      <protection locked="0"/>
    </xf>
    <xf numFmtId="3" fontId="71" fillId="0" borderId="0" xfId="75" applyNumberFormat="1" applyFont="1" applyFill="1" applyAlignment="1" applyProtection="1">
      <alignment horizontal="left" vertical="top" wrapText="1"/>
      <protection locked="0"/>
    </xf>
    <xf numFmtId="0" fontId="73" fillId="33" borderId="0" xfId="0" applyFont="1" applyFill="1" applyAlignment="1" applyProtection="1">
      <alignment horizontal="left" vertical="center" wrapText="1"/>
      <protection locked="0"/>
    </xf>
    <xf numFmtId="0" fontId="74" fillId="34" borderId="10" xfId="0" applyFont="1" applyFill="1" applyBorder="1" applyAlignment="1" applyProtection="1">
      <alignment horizontal="center" vertical="center" wrapText="1"/>
      <protection locked="0"/>
    </xf>
    <xf numFmtId="169" fontId="74" fillId="34" borderId="11" xfId="42" applyNumberFormat="1" applyFont="1" applyFill="1" applyBorder="1" applyAlignment="1" applyProtection="1">
      <alignment horizontal="center" vertical="center" wrapText="1"/>
      <protection locked="0"/>
    </xf>
    <xf numFmtId="0" fontId="74" fillId="34" borderId="10" xfId="0" applyFont="1" applyFill="1" applyBorder="1" applyAlignment="1">
      <alignment horizontal="center" vertical="center" wrapText="1"/>
    </xf>
    <xf numFmtId="0" fontId="75" fillId="33" borderId="0" xfId="0" applyFont="1" applyFill="1" applyAlignment="1" applyProtection="1">
      <alignment horizontal="center" vertical="center" wrapText="1"/>
      <protection locked="0"/>
    </xf>
    <xf numFmtId="0" fontId="74" fillId="33" borderId="0" xfId="0" applyFont="1" applyFill="1" applyAlignment="1" applyProtection="1">
      <alignment horizontal="left" vertical="center" wrapText="1"/>
      <protection locked="0"/>
    </xf>
    <xf numFmtId="166" fontId="75" fillId="33" borderId="0" xfId="0" applyNumberFormat="1" applyFont="1" applyFill="1" applyAlignment="1" applyProtection="1">
      <alignment horizontal="left" vertical="center" wrapText="1"/>
      <protection locked="0"/>
    </xf>
    <xf numFmtId="0" fontId="73" fillId="33" borderId="0" xfId="0" applyFont="1" applyFill="1" applyAlignment="1" applyProtection="1">
      <alignment horizontal="center" vertical="center" wrapText="1"/>
      <protection locked="0"/>
    </xf>
    <xf numFmtId="166" fontId="73" fillId="33" borderId="0" xfId="0" applyNumberFormat="1" applyFont="1" applyFill="1" applyAlignment="1" applyProtection="1">
      <alignment horizontal="left" vertical="center" wrapText="1"/>
      <protection locked="0"/>
    </xf>
    <xf numFmtId="166" fontId="75" fillId="0" borderId="0" xfId="0" applyNumberFormat="1" applyFont="1" applyFill="1" applyAlignment="1" applyProtection="1">
      <alignment horizontal="left" vertical="top" wrapText="1"/>
      <protection locked="0"/>
    </xf>
    <xf numFmtId="0" fontId="75" fillId="0" borderId="0" xfId="0" applyFont="1" applyFill="1" applyAlignment="1" applyProtection="1">
      <alignment horizontal="center" vertical="top" wrapText="1"/>
      <protection locked="0"/>
    </xf>
    <xf numFmtId="0" fontId="73" fillId="0" borderId="0" xfId="0" applyFont="1" applyFill="1" applyAlignment="1" applyProtection="1">
      <alignment horizontal="left" vertical="top" wrapText="1"/>
      <protection locked="0"/>
    </xf>
    <xf numFmtId="0" fontId="75" fillId="0" borderId="0" xfId="0" applyFont="1" applyFill="1" applyAlignment="1" applyProtection="1">
      <alignment horizontal="center" vertical="center" wrapText="1"/>
      <protection locked="0"/>
    </xf>
    <xf numFmtId="0" fontId="74" fillId="0" borderId="0" xfId="0" applyFont="1" applyFill="1" applyAlignment="1" applyProtection="1">
      <alignment horizontal="left" vertical="top" wrapText="1"/>
      <protection locked="0"/>
    </xf>
    <xf numFmtId="166" fontId="74" fillId="0" borderId="10" xfId="0" applyNumberFormat="1" applyFont="1" applyFill="1" applyBorder="1" applyAlignment="1" applyProtection="1">
      <alignment horizontal="right" vertical="top" wrapText="1"/>
      <protection locked="0"/>
    </xf>
    <xf numFmtId="0" fontId="74" fillId="0" borderId="0" xfId="0" applyFont="1" applyFill="1" applyAlignment="1" applyProtection="1">
      <alignment horizontal="left" vertical="top"/>
      <protection locked="0"/>
    </xf>
    <xf numFmtId="0" fontId="74" fillId="0" borderId="0" xfId="0" applyFont="1" applyFill="1" applyAlignment="1" applyProtection="1">
      <alignment horizontal="center" vertical="center" wrapText="1"/>
      <protection locked="0"/>
    </xf>
    <xf numFmtId="0" fontId="76" fillId="33" borderId="0" xfId="0" applyFont="1" applyFill="1" applyAlignment="1" applyProtection="1">
      <alignment horizontal="left" vertical="center" wrapText="1"/>
      <protection locked="0"/>
    </xf>
    <xf numFmtId="0" fontId="75" fillId="0" borderId="0" xfId="0" applyFont="1" applyFill="1" applyAlignment="1" applyProtection="1">
      <alignment horizontal="left" vertical="top" wrapText="1"/>
      <protection locked="0"/>
    </xf>
    <xf numFmtId="0" fontId="74" fillId="33" borderId="0" xfId="0" applyFont="1" applyFill="1" applyAlignment="1" applyProtection="1">
      <alignment horizontal="center" vertical="center" wrapText="1"/>
      <protection locked="0"/>
    </xf>
    <xf numFmtId="0" fontId="74" fillId="33" borderId="0" xfId="0" applyFont="1" applyFill="1" applyAlignment="1" applyProtection="1">
      <alignment horizontal="left" vertical="top" wrapText="1"/>
      <protection locked="0"/>
    </xf>
    <xf numFmtId="166" fontId="75" fillId="33" borderId="0" xfId="0" applyNumberFormat="1" applyFont="1" applyFill="1" applyAlignment="1" applyProtection="1">
      <alignment horizontal="left" vertical="top" wrapText="1"/>
      <protection locked="0"/>
    </xf>
    <xf numFmtId="0" fontId="75" fillId="33" borderId="0" xfId="0" applyFont="1" applyFill="1" applyAlignment="1" applyProtection="1">
      <alignment horizontal="center" vertical="top" wrapText="1"/>
      <protection locked="0"/>
    </xf>
    <xf numFmtId="0" fontId="74" fillId="34" borderId="10" xfId="0" applyFont="1" applyFill="1" applyBorder="1" applyAlignment="1" applyProtection="1">
      <alignment horizontal="left" vertical="top" wrapText="1"/>
      <protection locked="0"/>
    </xf>
    <xf numFmtId="167" fontId="74" fillId="33" borderId="12" xfId="0" applyNumberFormat="1" applyFont="1" applyFill="1" applyBorder="1" applyAlignment="1" applyProtection="1">
      <alignment horizontal="right" vertical="top" wrapText="1"/>
      <protection locked="0"/>
    </xf>
    <xf numFmtId="0" fontId="75" fillId="33" borderId="0" xfId="0" applyFont="1" applyFill="1" applyAlignment="1" applyProtection="1">
      <alignment horizontal="left" vertical="top" wrapText="1"/>
      <protection locked="0"/>
    </xf>
    <xf numFmtId="0" fontId="73" fillId="0" borderId="0" xfId="0" applyFont="1" applyFill="1" applyAlignment="1" applyProtection="1">
      <alignment horizontal="center" vertical="center" wrapText="1"/>
      <protection locked="0"/>
    </xf>
    <xf numFmtId="166" fontId="73" fillId="0" borderId="0" xfId="0" applyNumberFormat="1" applyFont="1" applyFill="1" applyAlignment="1" applyProtection="1">
      <alignment horizontal="left" vertical="top" wrapText="1"/>
      <protection locked="0"/>
    </xf>
    <xf numFmtId="0" fontId="73" fillId="0" borderId="0" xfId="0" applyFont="1" applyFill="1" applyAlignment="1" applyProtection="1">
      <alignment horizontal="center" vertical="top" wrapText="1"/>
      <protection locked="0"/>
    </xf>
    <xf numFmtId="166" fontId="75" fillId="0" borderId="0" xfId="0" applyNumberFormat="1" applyFont="1" applyFill="1" applyAlignment="1" applyProtection="1">
      <alignment horizontal="left" vertical="center" wrapText="1"/>
      <protection locked="0"/>
    </xf>
    <xf numFmtId="0" fontId="73" fillId="0" borderId="0" xfId="0" applyFont="1" applyFill="1" applyAlignment="1" applyProtection="1">
      <alignment horizontal="left" vertical="center" wrapText="1"/>
      <protection locked="0"/>
    </xf>
    <xf numFmtId="0" fontId="73" fillId="0" borderId="0" xfId="0" applyFont="1" applyFill="1" applyAlignment="1" applyProtection="1">
      <alignment vertical="center" wrapText="1"/>
      <protection locked="0"/>
    </xf>
    <xf numFmtId="0" fontId="74" fillId="0" borderId="0" xfId="0" applyFont="1" applyFill="1" applyAlignment="1" applyProtection="1">
      <alignment horizontal="left" vertical="center" wrapText="1"/>
      <protection locked="0"/>
    </xf>
    <xf numFmtId="166" fontId="74" fillId="0" borderId="10" xfId="0" applyNumberFormat="1" applyFont="1" applyFill="1" applyBorder="1" applyAlignment="1" applyProtection="1">
      <alignment horizontal="right" vertical="center" wrapText="1"/>
      <protection locked="0"/>
    </xf>
    <xf numFmtId="0" fontId="74" fillId="34" borderId="10" xfId="0" applyFont="1" applyFill="1" applyBorder="1" applyAlignment="1" applyProtection="1">
      <alignment horizontal="left" vertical="center" wrapText="1"/>
      <protection locked="0"/>
    </xf>
    <xf numFmtId="167" fontId="74" fillId="33" borderId="12" xfId="0" applyNumberFormat="1" applyFont="1" applyFill="1" applyBorder="1" applyAlignment="1" applyProtection="1">
      <alignment horizontal="right" vertical="center" wrapText="1"/>
      <protection locked="0"/>
    </xf>
    <xf numFmtId="166" fontId="74" fillId="34" borderId="10" xfId="83" applyNumberFormat="1" applyFont="1" applyFill="1" applyBorder="1" applyAlignment="1">
      <alignment horizontal="center" vertical="center" wrapText="1"/>
    </xf>
    <xf numFmtId="168" fontId="74" fillId="34" borderId="10" xfId="83" applyNumberFormat="1" applyFont="1" applyFill="1" applyBorder="1" applyAlignment="1">
      <alignment horizontal="center" vertical="center" wrapText="1"/>
    </xf>
    <xf numFmtId="0" fontId="77" fillId="0" borderId="0" xfId="0" applyFont="1" applyFill="1" applyAlignment="1" applyProtection="1">
      <alignment horizontal="center" vertical="center" wrapText="1"/>
      <protection locked="0"/>
    </xf>
    <xf numFmtId="166" fontId="73" fillId="0" borderId="0" xfId="0" applyNumberFormat="1" applyFont="1" applyFill="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166" fontId="74" fillId="33" borderId="10" xfId="0" applyNumberFormat="1" applyFont="1" applyFill="1" applyBorder="1" applyAlignment="1" applyProtection="1">
      <alignment horizontal="right" vertical="center" wrapText="1"/>
      <protection locked="0"/>
    </xf>
    <xf numFmtId="0" fontId="78" fillId="33" borderId="0" xfId="0" applyFont="1" applyFill="1" applyAlignment="1" applyProtection="1">
      <alignment horizontal="left" vertical="center" wrapText="1"/>
      <protection locked="0"/>
    </xf>
    <xf numFmtId="170" fontId="75" fillId="33" borderId="0" xfId="0" applyNumberFormat="1" applyFont="1" applyFill="1" applyAlignment="1" applyProtection="1">
      <alignment horizontal="right" vertical="center" wrapText="1"/>
      <protection locked="0"/>
    </xf>
    <xf numFmtId="0" fontId="75" fillId="33" borderId="0" xfId="0" applyFont="1" applyFill="1" applyAlignment="1" applyProtection="1">
      <alignment horizontal="left" vertical="center" wrapText="1"/>
      <protection locked="0"/>
    </xf>
    <xf numFmtId="0" fontId="75" fillId="0" borderId="0" xfId="0" applyFont="1" applyFill="1" applyAlignment="1" applyProtection="1">
      <alignment horizontal="left" vertical="center" wrapText="1"/>
      <protection locked="0"/>
    </xf>
    <xf numFmtId="0" fontId="78" fillId="0" borderId="0" xfId="0" applyFont="1" applyFill="1" applyAlignment="1" applyProtection="1">
      <alignment horizontal="left" vertical="top" wrapText="1"/>
      <protection locked="0"/>
    </xf>
    <xf numFmtId="0" fontId="70" fillId="35" borderId="10" xfId="75" applyFont="1" applyFill="1" applyBorder="1" applyAlignment="1" applyProtection="1">
      <alignment horizontal="left" vertical="top" wrapText="1"/>
      <protection locked="0"/>
    </xf>
    <xf numFmtId="0" fontId="74" fillId="34" borderId="13" xfId="0" applyFont="1" applyFill="1" applyBorder="1" applyAlignment="1" applyProtection="1">
      <alignment horizontal="center" vertical="center" wrapText="1"/>
      <protection locked="0"/>
    </xf>
    <xf numFmtId="169" fontId="74" fillId="34" borderId="13" xfId="42" applyNumberFormat="1" applyFont="1" applyFill="1" applyBorder="1" applyAlignment="1" applyProtection="1">
      <alignment horizontal="center" vertical="center" wrapText="1"/>
      <protection locked="0"/>
    </xf>
    <xf numFmtId="0" fontId="74" fillId="34"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5" fillId="0" borderId="14" xfId="0" applyFont="1" applyFill="1" applyBorder="1" applyAlignment="1" applyProtection="1">
      <alignment horizontal="center" vertical="center" wrapText="1"/>
      <protection locked="0"/>
    </xf>
    <xf numFmtId="168" fontId="74" fillId="0" borderId="10" xfId="83" applyNumberFormat="1" applyFont="1" applyFill="1" applyBorder="1" applyAlignment="1">
      <alignment horizontal="center" vertical="center" wrapText="1"/>
    </xf>
    <xf numFmtId="167" fontId="75" fillId="0" borderId="10" xfId="83" applyNumberFormat="1" applyFont="1" applyFill="1" applyBorder="1" applyAlignment="1">
      <alignment horizontal="right" vertical="center" wrapText="1"/>
    </xf>
    <xf numFmtId="167" fontId="75" fillId="0" borderId="10" xfId="0" applyNumberFormat="1" applyFont="1" applyFill="1" applyBorder="1" applyAlignment="1" applyProtection="1">
      <alignment horizontal="right" vertical="center" wrapText="1"/>
      <protection locked="0"/>
    </xf>
    <xf numFmtId="167" fontId="75" fillId="33" borderId="14" xfId="0" applyNumberFormat="1" applyFont="1" applyFill="1" applyBorder="1" applyAlignment="1" applyProtection="1">
      <alignment horizontal="right" vertical="center" wrapText="1"/>
      <protection locked="0"/>
    </xf>
    <xf numFmtId="0" fontId="74" fillId="0" borderId="13" xfId="0" applyFont="1" applyFill="1" applyBorder="1" applyAlignment="1">
      <alignment horizontal="left" vertical="center" wrapText="1"/>
    </xf>
    <xf numFmtId="167" fontId="75" fillId="0" borderId="13" xfId="83" applyNumberFormat="1" applyFont="1" applyFill="1" applyBorder="1" applyAlignment="1">
      <alignment horizontal="right" vertical="center" wrapText="1"/>
    </xf>
    <xf numFmtId="0" fontId="74" fillId="0" borderId="14" xfId="0" applyFont="1" applyFill="1" applyBorder="1" applyAlignment="1">
      <alignment horizontal="left" vertical="center" wrapText="1"/>
    </xf>
    <xf numFmtId="167" fontId="75" fillId="0" borderId="14" xfId="83" applyNumberFormat="1" applyFont="1" applyFill="1" applyBorder="1" applyAlignment="1">
      <alignment horizontal="right" vertical="center" wrapText="1"/>
    </xf>
    <xf numFmtId="3" fontId="72" fillId="34" borderId="10" xfId="75" applyNumberFormat="1" applyFont="1" applyFill="1" applyBorder="1" applyAlignment="1" applyProtection="1">
      <alignment horizontal="center" vertical="top" wrapText="1"/>
      <protection locked="0"/>
    </xf>
    <xf numFmtId="49" fontId="70" fillId="35" borderId="10" xfId="75" applyNumberFormat="1" applyFont="1" applyFill="1" applyBorder="1" applyAlignment="1" applyProtection="1">
      <alignment horizontal="left" vertical="top" wrapText="1"/>
      <protection locked="0"/>
    </xf>
    <xf numFmtId="49" fontId="70" fillId="35" borderId="11" xfId="75" applyNumberFormat="1" applyFont="1" applyFill="1" applyBorder="1" applyAlignment="1" applyProtection="1">
      <alignment horizontal="left" vertical="top" wrapText="1"/>
      <protection locked="0"/>
    </xf>
    <xf numFmtId="3" fontId="70" fillId="35" borderId="10" xfId="75" applyNumberFormat="1" applyFont="1" applyFill="1" applyBorder="1" applyAlignment="1" applyProtection="1">
      <alignment horizontal="right" vertical="top" wrapText="1"/>
      <protection locked="0"/>
    </xf>
    <xf numFmtId="0" fontId="75" fillId="33" borderId="0" xfId="0" applyFont="1" applyFill="1" applyAlignment="1" applyProtection="1">
      <alignment horizontal="left" vertical="center" wrapText="1"/>
      <protection locked="0"/>
    </xf>
    <xf numFmtId="0" fontId="75" fillId="0" borderId="0" xfId="0" applyFont="1" applyFill="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0" borderId="0" xfId="0" applyFont="1" applyFill="1" applyAlignment="1" applyProtection="1">
      <alignment horizontal="left" vertical="center" wrapText="1"/>
      <protection locked="0"/>
    </xf>
    <xf numFmtId="166" fontId="74" fillId="34" borderId="13" xfId="83" applyNumberFormat="1" applyFont="1" applyFill="1" applyBorder="1" applyAlignment="1">
      <alignment horizontal="center" vertical="center" wrapText="1"/>
    </xf>
    <xf numFmtId="168" fontId="74" fillId="34" borderId="13" xfId="83" applyNumberFormat="1" applyFont="1" applyFill="1" applyBorder="1" applyAlignment="1">
      <alignment horizontal="center" vertical="center" wrapText="1"/>
    </xf>
    <xf numFmtId="168" fontId="74" fillId="36" borderId="14" xfId="83" applyNumberFormat="1" applyFont="1" applyFill="1" applyBorder="1" applyAlignment="1">
      <alignment horizontal="center" vertical="center" wrapText="1"/>
    </xf>
    <xf numFmtId="0" fontId="75" fillId="36" borderId="14" xfId="0" applyFont="1" applyFill="1" applyBorder="1" applyAlignment="1" applyProtection="1">
      <alignment horizontal="center" vertical="center" wrapText="1"/>
      <protection locked="0"/>
    </xf>
    <xf numFmtId="167" fontId="75" fillId="0" borderId="14" xfId="0" applyNumberFormat="1" applyFont="1" applyFill="1" applyBorder="1" applyAlignment="1" applyProtection="1">
      <alignment horizontal="right" vertical="center" wrapText="1"/>
      <protection locked="0"/>
    </xf>
    <xf numFmtId="0" fontId="77" fillId="37" borderId="0" xfId="0" applyFont="1" applyFill="1" applyBorder="1" applyAlignment="1" applyProtection="1">
      <alignment horizontal="center" vertical="center" wrapText="1"/>
      <protection locked="0"/>
    </xf>
    <xf numFmtId="0" fontId="70" fillId="0" borderId="0" xfId="75" applyFont="1" applyFill="1" applyAlignment="1" applyProtection="1">
      <alignment horizontal="left" vertical="top" wrapText="1"/>
      <protection locked="0"/>
    </xf>
    <xf numFmtId="0" fontId="72" fillId="38" borderId="10" xfId="75" applyFont="1" applyFill="1" applyBorder="1" applyAlignment="1" applyProtection="1">
      <alignment horizontal="center" vertical="top" wrapText="1"/>
      <protection locked="0"/>
    </xf>
    <xf numFmtId="0" fontId="70" fillId="35" borderId="10" xfId="75" applyFont="1" applyFill="1" applyBorder="1" applyAlignment="1" applyProtection="1">
      <alignment horizontal="center" vertical="top" wrapText="1"/>
      <protection locked="0"/>
    </xf>
    <xf numFmtId="168" fontId="74" fillId="0" borderId="14" xfId="83" applyNumberFormat="1" applyFont="1" applyFill="1" applyBorder="1" applyAlignment="1">
      <alignment horizontal="center" vertical="center" wrapText="1"/>
    </xf>
    <xf numFmtId="167" fontId="79" fillId="0" borderId="0" xfId="75" applyNumberFormat="1" applyFont="1" applyFill="1" applyAlignment="1" applyProtection="1">
      <alignment horizontal="left" vertical="top" wrapText="1"/>
      <protection locked="0"/>
    </xf>
    <xf numFmtId="0" fontId="75" fillId="0" borderId="13" xfId="83" applyFont="1" applyFill="1" applyBorder="1" applyAlignment="1">
      <alignment horizontal="center" vertical="center" wrapText="1"/>
    </xf>
    <xf numFmtId="168" fontId="74" fillId="0" borderId="13" xfId="83" applyNumberFormat="1" applyFont="1" applyFill="1" applyBorder="1" applyAlignment="1">
      <alignment horizontal="center" vertical="center" wrapText="1"/>
    </xf>
    <xf numFmtId="167" fontId="75" fillId="0" borderId="13" xfId="0" applyNumberFormat="1" applyFont="1" applyFill="1" applyBorder="1" applyAlignment="1" applyProtection="1">
      <alignment horizontal="right" vertical="center" wrapText="1"/>
      <protection locked="0"/>
    </xf>
    <xf numFmtId="0" fontId="75" fillId="0" borderId="14" xfId="83" applyFont="1" applyFill="1" applyBorder="1" applyAlignment="1">
      <alignment horizontal="center" vertical="center" wrapText="1"/>
    </xf>
    <xf numFmtId="167" fontId="75" fillId="0" borderId="15" xfId="83" applyNumberFormat="1" applyFont="1" applyFill="1" applyBorder="1" applyAlignment="1">
      <alignment horizontal="right" vertical="center" wrapText="1"/>
    </xf>
    <xf numFmtId="167" fontId="75" fillId="0" borderId="16" xfId="0" applyNumberFormat="1" applyFont="1" applyFill="1" applyBorder="1" applyAlignment="1" applyProtection="1">
      <alignment horizontal="right" vertical="center" wrapText="1"/>
      <protection locked="0"/>
    </xf>
    <xf numFmtId="0" fontId="75" fillId="0" borderId="17" xfId="0" applyFont="1" applyFill="1" applyBorder="1" applyAlignment="1" applyProtection="1">
      <alignment horizontal="center" vertical="center" wrapText="1"/>
      <protection locked="0"/>
    </xf>
    <xf numFmtId="0" fontId="74" fillId="0" borderId="17" xfId="0" applyFont="1" applyFill="1" applyBorder="1" applyAlignment="1">
      <alignment horizontal="center" vertical="center" wrapText="1"/>
    </xf>
    <xf numFmtId="167" fontId="75" fillId="33" borderId="17" xfId="0" applyNumberFormat="1" applyFont="1" applyFill="1" applyBorder="1" applyAlignment="1" applyProtection="1">
      <alignment horizontal="right" vertical="center" wrapText="1"/>
      <protection locked="0"/>
    </xf>
    <xf numFmtId="0" fontId="0" fillId="0" borderId="18" xfId="0" applyBorder="1" applyAlignment="1">
      <alignment/>
    </xf>
    <xf numFmtId="0" fontId="74" fillId="0" borderId="19" xfId="0" applyFont="1" applyFill="1" applyBorder="1" applyAlignment="1">
      <alignment horizontal="left" vertical="center" wrapText="1"/>
    </xf>
    <xf numFmtId="167" fontId="75" fillId="0" borderId="19" xfId="83" applyNumberFormat="1" applyFont="1" applyFill="1" applyBorder="1" applyAlignment="1">
      <alignment horizontal="right" vertical="center" wrapText="1"/>
    </xf>
    <xf numFmtId="0" fontId="10" fillId="0" borderId="0" xfId="0" applyFont="1" applyAlignment="1">
      <alignment/>
    </xf>
    <xf numFmtId="0" fontId="10" fillId="39" borderId="20" xfId="0" applyFont="1" applyFill="1" applyBorder="1" applyAlignment="1">
      <alignment horizontal="justify" vertical="top" wrapText="1"/>
    </xf>
    <xf numFmtId="0" fontId="11" fillId="0" borderId="21" xfId="0" applyFont="1" applyBorder="1" applyAlignment="1">
      <alignment horizontal="justify" vertical="top" wrapText="1"/>
    </xf>
    <xf numFmtId="0" fontId="11" fillId="0" borderId="22" xfId="0" applyFont="1" applyBorder="1" applyAlignment="1">
      <alignment horizontal="justify" vertical="top" wrapText="1"/>
    </xf>
    <xf numFmtId="167" fontId="75" fillId="0" borderId="23" xfId="0" applyNumberFormat="1" applyFont="1" applyFill="1" applyBorder="1" applyAlignment="1" applyProtection="1">
      <alignment horizontal="right" vertical="center" wrapText="1"/>
      <protection locked="0"/>
    </xf>
    <xf numFmtId="0" fontId="75" fillId="0" borderId="10" xfId="83" applyFont="1" applyFill="1" applyBorder="1" applyAlignment="1">
      <alignment horizontal="center" vertical="center" wrapText="1"/>
    </xf>
    <xf numFmtId="0" fontId="74" fillId="0" borderId="24" xfId="0" applyFont="1" applyFill="1" applyBorder="1" applyAlignment="1">
      <alignment horizontal="left" vertical="center" wrapText="1"/>
    </xf>
    <xf numFmtId="0" fontId="72" fillId="0" borderId="15" xfId="0" applyFont="1" applyFill="1" applyBorder="1" applyAlignment="1">
      <alignment horizontal="left" vertical="center" wrapText="1"/>
    </xf>
    <xf numFmtId="0" fontId="72" fillId="0" borderId="16" xfId="0" applyFont="1" applyFill="1" applyBorder="1" applyAlignment="1">
      <alignment horizontal="left" vertical="center" wrapText="1"/>
    </xf>
    <xf numFmtId="167" fontId="70" fillId="0" borderId="16" xfId="83" applyNumberFormat="1" applyFont="1" applyFill="1" applyBorder="1" applyAlignment="1">
      <alignment horizontal="right" vertical="center" wrapText="1"/>
    </xf>
    <xf numFmtId="167" fontId="70" fillId="0" borderId="13" xfId="83" applyNumberFormat="1" applyFont="1" applyFill="1" applyBorder="1" applyAlignment="1">
      <alignment horizontal="right" vertical="center" wrapText="1"/>
    </xf>
    <xf numFmtId="167" fontId="70" fillId="0" borderId="13" xfId="0" applyNumberFormat="1" applyFont="1" applyFill="1" applyBorder="1" applyAlignment="1" applyProtection="1">
      <alignment horizontal="right" vertical="center" wrapText="1"/>
      <protection locked="0"/>
    </xf>
    <xf numFmtId="168" fontId="72" fillId="0" borderId="14" xfId="83" applyNumberFormat="1" applyFont="1" applyFill="1" applyBorder="1" applyAlignment="1">
      <alignment horizontal="center" vertical="center" wrapText="1"/>
    </xf>
    <xf numFmtId="167" fontId="70" fillId="0" borderId="15" xfId="83" applyNumberFormat="1" applyFont="1" applyFill="1" applyBorder="1" applyAlignment="1">
      <alignment horizontal="right" vertical="center" wrapText="1"/>
    </xf>
    <xf numFmtId="167" fontId="70" fillId="0" borderId="16" xfId="0" applyNumberFormat="1" applyFont="1" applyFill="1" applyBorder="1" applyAlignment="1" applyProtection="1">
      <alignment horizontal="right" vertical="center" wrapText="1"/>
      <protection locked="0"/>
    </xf>
    <xf numFmtId="0" fontId="72" fillId="0" borderId="14" xfId="0" applyFont="1" applyFill="1" applyBorder="1" applyAlignment="1">
      <alignment horizontal="center" vertical="center" wrapText="1"/>
    </xf>
    <xf numFmtId="167" fontId="70" fillId="33" borderId="14" xfId="0" applyNumberFormat="1" applyFont="1" applyFill="1" applyBorder="1" applyAlignment="1" applyProtection="1">
      <alignment horizontal="right" vertical="center" wrapText="1"/>
      <protection locked="0"/>
    </xf>
    <xf numFmtId="175" fontId="74" fillId="33" borderId="12" xfId="0" applyNumberFormat="1" applyFont="1" applyFill="1" applyBorder="1" applyAlignment="1" applyProtection="1">
      <alignment horizontal="right" vertical="center" wrapText="1"/>
      <protection locked="0"/>
    </xf>
    <xf numFmtId="0" fontId="75" fillId="0" borderId="25" xfId="83" applyFont="1" applyFill="1" applyBorder="1" applyAlignment="1">
      <alignment horizontal="center" vertical="center" wrapText="1"/>
    </xf>
    <xf numFmtId="168" fontId="72" fillId="0" borderId="13" xfId="83" applyNumberFormat="1" applyFont="1" applyFill="1" applyBorder="1" applyAlignment="1">
      <alignment horizontal="center" vertical="center" wrapText="1"/>
    </xf>
    <xf numFmtId="168" fontId="74" fillId="0" borderId="19" xfId="83" applyNumberFormat="1" applyFont="1" applyFill="1" applyBorder="1" applyAlignment="1">
      <alignment horizontal="center" vertical="center" wrapText="1"/>
    </xf>
    <xf numFmtId="167" fontId="75" fillId="0" borderId="15" xfId="0" applyNumberFormat="1" applyFont="1" applyFill="1" applyBorder="1" applyAlignment="1" applyProtection="1">
      <alignment horizontal="right" vertical="center" wrapText="1"/>
      <protection locked="0"/>
    </xf>
    <xf numFmtId="0" fontId="75" fillId="0" borderId="26" xfId="83" applyFont="1" applyFill="1" applyBorder="1" applyAlignment="1">
      <alignment horizontal="center" vertical="center" wrapText="1"/>
    </xf>
    <xf numFmtId="168" fontId="74" fillId="0" borderId="26" xfId="83" applyNumberFormat="1" applyFont="1" applyFill="1" applyBorder="1" applyAlignment="1">
      <alignment horizontal="center" vertical="center" wrapText="1"/>
    </xf>
    <xf numFmtId="0" fontId="0" fillId="0" borderId="0" xfId="0" applyBorder="1" applyAlignment="1">
      <alignment/>
    </xf>
    <xf numFmtId="0" fontId="9" fillId="0" borderId="14" xfId="80" applyFont="1" applyFill="1" applyBorder="1" applyAlignment="1">
      <alignment horizontal="left" vertical="center" wrapText="1"/>
      <protection/>
    </xf>
    <xf numFmtId="0" fontId="9" fillId="37" borderId="14" xfId="0" applyFont="1" applyFill="1" applyBorder="1" applyAlignment="1">
      <alignment horizontal="center" vertical="center"/>
    </xf>
    <xf numFmtId="0" fontId="9" fillId="0" borderId="14" xfId="80" applyFont="1" applyFill="1" applyBorder="1" applyAlignment="1" applyProtection="1">
      <alignment horizontal="center" vertical="center" wrapText="1"/>
      <protection locked="0"/>
    </xf>
    <xf numFmtId="0" fontId="9" fillId="0" borderId="14" xfId="64" applyFont="1" applyFill="1" applyBorder="1" applyAlignment="1">
      <alignment horizontal="left" vertical="center" wrapText="1"/>
      <protection/>
    </xf>
    <xf numFmtId="49" fontId="9" fillId="0" borderId="14" xfId="64" applyNumberFormat="1" applyFont="1" applyFill="1" applyBorder="1" applyAlignment="1">
      <alignment horizontal="left" vertical="center" wrapText="1"/>
      <protection/>
    </xf>
    <xf numFmtId="0" fontId="9" fillId="0" borderId="14" xfId="84" applyFont="1" applyFill="1" applyBorder="1" applyAlignment="1">
      <alignment horizontal="left" vertical="center" wrapText="1"/>
      <protection/>
    </xf>
    <xf numFmtId="3" fontId="9" fillId="0" borderId="14" xfId="83" applyNumberFormat="1" applyFont="1" applyFill="1" applyBorder="1" applyAlignment="1" applyProtection="1">
      <alignment horizontal="center" vertical="center" wrapText="1"/>
      <protection/>
    </xf>
    <xf numFmtId="49" fontId="9" fillId="37" borderId="14" xfId="0" applyNumberFormat="1" applyFont="1" applyFill="1" applyBorder="1" applyAlignment="1">
      <alignment horizontal="left" vertical="center" wrapText="1"/>
    </xf>
    <xf numFmtId="49" fontId="9" fillId="37" borderId="14" xfId="83" applyNumberFormat="1" applyFont="1" applyFill="1" applyBorder="1" applyAlignment="1">
      <alignment horizontal="left" vertical="center" wrapText="1"/>
    </xf>
    <xf numFmtId="0" fontId="9" fillId="37" borderId="27" xfId="66" applyFont="1" applyFill="1" applyBorder="1" applyAlignment="1">
      <alignment horizontal="left" vertical="center" wrapText="1"/>
      <protection/>
    </xf>
    <xf numFmtId="0" fontId="9" fillId="37" borderId="14" xfId="0" applyFont="1" applyFill="1" applyBorder="1" applyAlignment="1">
      <alignment horizontal="center" vertical="center" wrapText="1"/>
    </xf>
    <xf numFmtId="0" fontId="80" fillId="37" borderId="14" xfId="0" applyFont="1" applyFill="1" applyBorder="1" applyAlignment="1">
      <alignment horizontal="center" vertical="center"/>
    </xf>
    <xf numFmtId="0" fontId="9" fillId="0" borderId="27" xfId="0" applyFont="1" applyBorder="1" applyAlignment="1">
      <alignment vertical="center" wrapText="1"/>
    </xf>
    <xf numFmtId="0" fontId="9" fillId="0" borderId="14" xfId="0" applyFont="1" applyBorder="1" applyAlignment="1">
      <alignment horizontal="center" vertical="center"/>
    </xf>
    <xf numFmtId="0" fontId="9" fillId="0" borderId="14" xfId="0" applyFont="1" applyFill="1" applyBorder="1" applyAlignment="1">
      <alignment horizontal="left" vertical="center" wrapText="1"/>
    </xf>
    <xf numFmtId="0" fontId="9" fillId="0" borderId="14" xfId="0" applyFont="1" applyFill="1" applyBorder="1" applyAlignment="1">
      <alignment horizontal="left" vertical="top" wrapText="1"/>
    </xf>
    <xf numFmtId="168" fontId="75" fillId="0" borderId="14" xfId="53" applyFont="1" applyFill="1" applyBorder="1" applyAlignment="1">
      <alignment horizontal="left" vertical="top" wrapText="1"/>
      <protection/>
    </xf>
    <xf numFmtId="0" fontId="80" fillId="0" borderId="14" xfId="0" applyFont="1" applyFill="1" applyBorder="1" applyAlignment="1">
      <alignment horizontal="left" vertical="top" wrapText="1"/>
    </xf>
    <xf numFmtId="0" fontId="75" fillId="0" borderId="14" xfId="0" applyFont="1" applyFill="1" applyBorder="1" applyAlignment="1">
      <alignment horizontal="left" vertical="top" wrapText="1"/>
    </xf>
    <xf numFmtId="0" fontId="80" fillId="37" borderId="14" xfId="0" applyFont="1" applyFill="1" applyBorder="1" applyAlignment="1">
      <alignment horizontal="left" vertical="center" wrapText="1"/>
    </xf>
    <xf numFmtId="0" fontId="75" fillId="37" borderId="14" xfId="67" applyFont="1" applyFill="1" applyBorder="1" applyAlignment="1">
      <alignment horizontal="left" vertical="top" wrapText="1"/>
      <protection/>
    </xf>
    <xf numFmtId="0" fontId="9" fillId="40" borderId="14" xfId="0" applyFont="1" applyFill="1" applyBorder="1" applyAlignment="1" applyProtection="1">
      <alignment horizontal="left" vertical="center" wrapText="1"/>
      <protection/>
    </xf>
    <xf numFmtId="168" fontId="9" fillId="37" borderId="14" xfId="53" applyFont="1" applyFill="1" applyBorder="1" applyAlignment="1" quotePrefix="1">
      <alignment horizontal="left" vertical="center" wrapText="1"/>
      <protection/>
    </xf>
    <xf numFmtId="168" fontId="9" fillId="37" borderId="14" xfId="53" applyFont="1" applyFill="1" applyBorder="1" applyAlignment="1">
      <alignment horizontal="left" vertical="center" wrapText="1"/>
      <protection/>
    </xf>
    <xf numFmtId="168" fontId="12" fillId="37" borderId="14" xfId="53" applyFont="1" applyFill="1" applyBorder="1" applyAlignment="1">
      <alignment horizontal="left" vertical="center" wrapText="1"/>
      <protection/>
    </xf>
    <xf numFmtId="0" fontId="9" fillId="0" borderId="14" xfId="79" applyFont="1" applyFill="1" applyBorder="1" applyAlignment="1">
      <alignment horizontal="left" vertical="center" wrapText="1"/>
    </xf>
    <xf numFmtId="3" fontId="9" fillId="37" borderId="14" xfId="0" applyNumberFormat="1" applyFont="1" applyFill="1" applyBorder="1" applyAlignment="1">
      <alignment horizontal="center" vertical="center"/>
    </xf>
    <xf numFmtId="0" fontId="80" fillId="0" borderId="14" xfId="0" applyFont="1" applyBorder="1" applyAlignment="1">
      <alignment horizontal="left" vertical="center" wrapText="1"/>
    </xf>
    <xf numFmtId="0" fontId="9" fillId="0" borderId="14" xfId="0" applyFont="1" applyBorder="1" applyAlignment="1">
      <alignment horizontal="left" vertical="center" wrapText="1"/>
    </xf>
    <xf numFmtId="0" fontId="9" fillId="0" borderId="14" xfId="0" applyFont="1" applyFill="1" applyBorder="1" applyAlignment="1">
      <alignment horizontal="center" vertical="center" wrapText="1"/>
    </xf>
    <xf numFmtId="3" fontId="80" fillId="37" borderId="14" xfId="0" applyNumberFormat="1" applyFont="1" applyFill="1" applyBorder="1" applyAlignment="1">
      <alignment horizontal="left" vertical="center" wrapText="1"/>
    </xf>
    <xf numFmtId="3" fontId="9" fillId="37" borderId="14" xfId="0" applyNumberFormat="1" applyFont="1" applyFill="1" applyBorder="1" applyAlignment="1">
      <alignment horizontal="left" vertical="center" wrapText="1"/>
    </xf>
    <xf numFmtId="0" fontId="9" fillId="37" borderId="14" xfId="0" applyFont="1" applyFill="1" applyBorder="1" applyAlignment="1">
      <alignment horizontal="left" vertical="center" wrapText="1"/>
    </xf>
    <xf numFmtId="0" fontId="9" fillId="0" borderId="14" xfId="83" applyFont="1" applyFill="1" applyBorder="1" applyAlignment="1">
      <alignment horizontal="left" vertical="center" wrapText="1"/>
    </xf>
    <xf numFmtId="0" fontId="80" fillId="0" borderId="14" xfId="65" applyFont="1" applyBorder="1" applyAlignment="1">
      <alignment vertical="center" wrapText="1"/>
    </xf>
    <xf numFmtId="0" fontId="80" fillId="0" borderId="14" xfId="65" applyFont="1" applyBorder="1" applyAlignment="1">
      <alignment horizontal="center" vertical="center"/>
    </xf>
    <xf numFmtId="0" fontId="81" fillId="0" borderId="14" xfId="0" applyFont="1" applyBorder="1" applyAlignment="1">
      <alignment vertical="center" wrapText="1"/>
    </xf>
    <xf numFmtId="0" fontId="80" fillId="0" borderId="14" xfId="0" applyFont="1" applyFill="1" applyBorder="1" applyAlignment="1">
      <alignment horizontal="center" vertical="center" wrapText="1"/>
    </xf>
    <xf numFmtId="0" fontId="9" fillId="0" borderId="27" xfId="0" applyFont="1" applyFill="1" applyBorder="1" applyAlignment="1">
      <alignment vertical="center" wrapText="1"/>
    </xf>
    <xf numFmtId="3" fontId="80" fillId="37" borderId="14" xfId="0" applyNumberFormat="1" applyFont="1" applyFill="1" applyBorder="1" applyAlignment="1">
      <alignment horizontal="center" vertical="center" wrapText="1"/>
    </xf>
    <xf numFmtId="3" fontId="9" fillId="37" borderId="14" xfId="0" applyNumberFormat="1" applyFont="1" applyFill="1" applyBorder="1" applyAlignment="1" applyProtection="1">
      <alignment horizontal="center" vertical="center" wrapText="1"/>
      <protection/>
    </xf>
    <xf numFmtId="0" fontId="9" fillId="0" borderId="14" xfId="83" applyFont="1" applyFill="1" applyBorder="1" applyAlignment="1">
      <alignment vertical="center" wrapText="1"/>
    </xf>
    <xf numFmtId="0" fontId="9" fillId="41" borderId="28" xfId="0" applyFont="1" applyFill="1" applyBorder="1" applyAlignment="1" applyProtection="1">
      <alignment horizontal="center" vertical="center" wrapText="1"/>
      <protection locked="0"/>
    </xf>
    <xf numFmtId="49" fontId="9" fillId="0" borderId="14" xfId="0" applyNumberFormat="1" applyFont="1" applyBorder="1" applyAlignment="1">
      <alignment horizontal="left" vertical="center" wrapText="1"/>
    </xf>
    <xf numFmtId="0" fontId="9" fillId="0" borderId="14" xfId="0" applyFont="1" applyBorder="1" applyAlignment="1">
      <alignment horizontal="center" vertical="center" wrapText="1"/>
    </xf>
    <xf numFmtId="0" fontId="9" fillId="0" borderId="14" xfId="83" applyFont="1" applyFill="1" applyBorder="1" applyAlignment="1">
      <alignment horizontal="left" wrapText="1"/>
    </xf>
    <xf numFmtId="0" fontId="9" fillId="41" borderId="14" xfId="85" applyFont="1" applyFill="1" applyBorder="1" applyAlignment="1" applyProtection="1">
      <alignment horizontal="left" vertical="top" wrapText="1"/>
      <protection locked="0"/>
    </xf>
    <xf numFmtId="0" fontId="9" fillId="41" borderId="14" xfId="0" applyFont="1" applyFill="1" applyBorder="1" applyAlignment="1" applyProtection="1">
      <alignment horizontal="left" vertical="center" wrapText="1"/>
      <protection locked="0"/>
    </xf>
    <xf numFmtId="0" fontId="9" fillId="41" borderId="14" xfId="0" applyFont="1" applyFill="1" applyBorder="1" applyAlignment="1" applyProtection="1">
      <alignment horizontal="left" vertical="top" wrapText="1"/>
      <protection locked="0"/>
    </xf>
    <xf numFmtId="0" fontId="80" fillId="0" borderId="14" xfId="0" applyFont="1" applyBorder="1" applyAlignment="1">
      <alignment vertical="center" wrapText="1"/>
    </xf>
    <xf numFmtId="3" fontId="80" fillId="37" borderId="14" xfId="83" applyNumberFormat="1" applyFont="1" applyFill="1" applyBorder="1" applyAlignment="1">
      <alignment horizontal="center" vertical="center" wrapText="1"/>
    </xf>
    <xf numFmtId="0" fontId="80" fillId="0" borderId="14" xfId="0" applyFont="1" applyFill="1" applyBorder="1" applyAlignment="1" applyProtection="1">
      <alignment horizontal="center" vertical="center" wrapText="1"/>
      <protection locked="0"/>
    </xf>
    <xf numFmtId="0" fontId="80" fillId="0" borderId="14" xfId="79" applyFont="1" applyFill="1" applyBorder="1" applyAlignment="1">
      <alignment vertical="center" wrapText="1"/>
    </xf>
    <xf numFmtId="3" fontId="75" fillId="0" borderId="14" xfId="79" applyNumberFormat="1" applyFont="1" applyFill="1" applyBorder="1" applyAlignment="1" applyProtection="1">
      <alignment horizontal="center" vertical="center" wrapText="1"/>
      <protection locked="0"/>
    </xf>
    <xf numFmtId="0" fontId="75" fillId="37" borderId="14" xfId="67" applyFont="1" applyFill="1" applyBorder="1" applyAlignment="1">
      <alignment vertical="top" wrapText="1"/>
      <protection/>
    </xf>
    <xf numFmtId="0" fontId="9" fillId="37" borderId="14" xfId="67" applyFont="1" applyFill="1" applyBorder="1" applyAlignment="1">
      <alignment horizontal="left" vertical="top" wrapText="1"/>
      <protection/>
    </xf>
    <xf numFmtId="3" fontId="80" fillId="0" borderId="14" xfId="83" applyNumberFormat="1" applyFont="1" applyFill="1" applyBorder="1" applyAlignment="1" applyProtection="1">
      <alignment horizontal="center" vertical="center" wrapText="1"/>
      <protection/>
    </xf>
    <xf numFmtId="0" fontId="70" fillId="0" borderId="0" xfId="75" applyFont="1" applyFill="1" applyAlignment="1" applyProtection="1">
      <alignment horizontal="justify" vertical="top" wrapText="1"/>
      <protection locked="0"/>
    </xf>
    <xf numFmtId="0" fontId="72" fillId="0" borderId="0" xfId="75" applyFont="1" applyFill="1" applyAlignment="1" applyProtection="1">
      <alignment horizontal="justify" vertical="top" wrapText="1"/>
      <protection locked="0"/>
    </xf>
    <xf numFmtId="0" fontId="0" fillId="0" borderId="10" xfId="0" applyFill="1" applyBorder="1" applyAlignment="1">
      <alignment/>
    </xf>
    <xf numFmtId="0" fontId="70" fillId="0" borderId="0" xfId="75" applyFont="1" applyFill="1" applyAlignment="1" applyProtection="1">
      <alignment horizontal="left" vertical="top" wrapText="1"/>
      <protection locked="0"/>
    </xf>
    <xf numFmtId="0" fontId="0" fillId="0" borderId="0" xfId="0" applyFill="1" applyAlignment="1">
      <alignment/>
    </xf>
    <xf numFmtId="0" fontId="70" fillId="33" borderId="0" xfId="75" applyFont="1" applyFill="1" applyAlignment="1" applyProtection="1">
      <alignment horizontal="justify" vertical="top" wrapText="1"/>
      <protection locked="0"/>
    </xf>
    <xf numFmtId="0" fontId="82" fillId="0" borderId="0" xfId="75" applyFont="1" applyFill="1" applyAlignment="1" applyProtection="1">
      <alignment horizontal="justify" vertical="top" wrapText="1"/>
      <protection locked="0"/>
    </xf>
    <xf numFmtId="0" fontId="83" fillId="0" borderId="0" xfId="75" applyFont="1" applyFill="1" applyAlignment="1" applyProtection="1">
      <alignment horizontal="left" vertical="top" wrapText="1"/>
      <protection locked="0"/>
    </xf>
    <xf numFmtId="49" fontId="70" fillId="35" borderId="10" xfId="75" applyNumberFormat="1" applyFont="1" applyFill="1" applyBorder="1" applyAlignment="1" applyProtection="1">
      <alignment horizontal="left" vertical="top" wrapText="1"/>
      <protection locked="0"/>
    </xf>
    <xf numFmtId="0" fontId="75" fillId="33" borderId="0" xfId="0" applyFont="1" applyFill="1" applyAlignment="1" applyProtection="1">
      <alignment horizontal="left" vertical="center" wrapText="1"/>
      <protection locked="0"/>
    </xf>
    <xf numFmtId="0" fontId="75" fillId="33" borderId="0" xfId="0" applyFont="1" applyFill="1" applyAlignment="1" applyProtection="1">
      <alignment horizontal="right" vertical="top" wrapText="1"/>
      <protection locked="0"/>
    </xf>
    <xf numFmtId="0" fontId="84" fillId="0" borderId="0" xfId="75" applyFont="1" applyFill="1" applyAlignment="1" applyProtection="1">
      <alignment horizontal="left" vertical="top" wrapText="1"/>
      <protection locked="0"/>
    </xf>
    <xf numFmtId="0" fontId="75" fillId="0" borderId="0" xfId="0" applyFont="1" applyFill="1" applyAlignment="1" applyProtection="1">
      <alignment horizontal="left" vertical="center" wrapText="1"/>
      <protection locked="0"/>
    </xf>
    <xf numFmtId="0" fontId="75" fillId="0" borderId="0" xfId="0" applyFont="1" applyFill="1" applyAlignment="1" applyProtection="1">
      <alignment horizontal="right" vertical="top" wrapText="1"/>
      <protection locked="0"/>
    </xf>
    <xf numFmtId="0" fontId="85" fillId="0" borderId="0" xfId="0" applyFont="1" applyFill="1" applyAlignment="1" applyProtection="1">
      <alignment horizontal="left" vertical="top" wrapText="1"/>
      <protection locked="0"/>
    </xf>
    <xf numFmtId="0" fontId="70" fillId="0" borderId="0" xfId="0" applyFont="1" applyFill="1" applyAlignment="1">
      <alignment/>
    </xf>
    <xf numFmtId="0" fontId="75" fillId="0" borderId="0" xfId="0" applyFont="1" applyFill="1" applyAlignment="1" applyProtection="1">
      <alignment horizontal="right" vertical="center" wrapText="1"/>
      <protection locked="0"/>
    </xf>
    <xf numFmtId="0" fontId="86" fillId="0" borderId="0" xfId="0" applyFont="1" applyFill="1" applyBorder="1" applyAlignment="1" applyProtection="1">
      <alignment horizontal="left" vertical="top" wrapText="1"/>
      <protection locked="0"/>
    </xf>
    <xf numFmtId="0" fontId="85" fillId="0" borderId="29" xfId="0" applyFont="1" applyFill="1" applyBorder="1" applyAlignment="1" applyProtection="1">
      <alignment horizontal="left" vertical="top" wrapText="1"/>
      <protection locked="0"/>
    </xf>
    <xf numFmtId="0" fontId="87" fillId="0" borderId="0" xfId="75" applyFont="1" applyFill="1" applyAlignment="1" applyProtection="1">
      <alignment horizontal="left" vertical="top" wrapText="1"/>
      <protection locked="0"/>
    </xf>
  </cellXfs>
  <cellStyles count="8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xfId="53"/>
    <cellStyle name="Excel Built-in Normal 1" xfId="54"/>
    <cellStyle name="Heading" xfId="55"/>
    <cellStyle name="Heading1" xfId="56"/>
    <cellStyle name="Komórka połączona" xfId="57"/>
    <cellStyle name="Komórka zaznaczona" xfId="58"/>
    <cellStyle name="Nagłówek 1" xfId="59"/>
    <cellStyle name="Nagłówek 2" xfId="60"/>
    <cellStyle name="Nagłówek 3" xfId="61"/>
    <cellStyle name="Nagłówek 4" xfId="62"/>
    <cellStyle name="Neutralny" xfId="63"/>
    <cellStyle name="Normalny 10" xfId="64"/>
    <cellStyle name="Normalny 10 2" xfId="65"/>
    <cellStyle name="Normalny 10 2 3 3" xfId="66"/>
    <cellStyle name="Normalny 11" xfId="67"/>
    <cellStyle name="Normalny 12 2 2" xfId="68"/>
    <cellStyle name="Normalny 12 3" xfId="69"/>
    <cellStyle name="Normalny 14 2" xfId="70"/>
    <cellStyle name="Normalny 2" xfId="71"/>
    <cellStyle name="Normalny 2 2 2" xfId="72"/>
    <cellStyle name="Normalny 24" xfId="73"/>
    <cellStyle name="Normalny 3" xfId="74"/>
    <cellStyle name="Normalny 4" xfId="75"/>
    <cellStyle name="Normalny 4 2" xfId="76"/>
    <cellStyle name="Normalny 4 3" xfId="77"/>
    <cellStyle name="Normalny 4 4" xfId="78"/>
    <cellStyle name="Normalny 5" xfId="79"/>
    <cellStyle name="Normalny 5 2 4 2" xfId="80"/>
    <cellStyle name="Normalny 6" xfId="81"/>
    <cellStyle name="Normalny 7" xfId="82"/>
    <cellStyle name="Normalny 8" xfId="83"/>
    <cellStyle name="Normalny 8 2" xfId="84"/>
    <cellStyle name="Normalny 9" xfId="85"/>
    <cellStyle name="Obliczenia" xfId="86"/>
    <cellStyle name="Percent" xfId="87"/>
    <cellStyle name="Result" xfId="88"/>
    <cellStyle name="Result2" xfId="89"/>
    <cellStyle name="Suma" xfId="90"/>
    <cellStyle name="Tekst objaśnienia" xfId="91"/>
    <cellStyle name="Tekst ostrzeżenia" xfId="92"/>
    <cellStyle name="Tytuł" xfId="93"/>
    <cellStyle name="Uwaga" xfId="94"/>
    <cellStyle name="Currency" xfId="95"/>
    <cellStyle name="Currency [0]" xfId="96"/>
    <cellStyle name="Walutowy 2" xfId="97"/>
    <cellStyle name="Walutowy 3" xfId="98"/>
    <cellStyle name="Zły"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3:A6"/>
  <sheetViews>
    <sheetView zoomScalePageLayoutView="0" workbookViewId="0" topLeftCell="A1">
      <selection activeCell="A11" sqref="A11"/>
    </sheetView>
  </sheetViews>
  <sheetFormatPr defaultColWidth="9.00390625" defaultRowHeight="14.25"/>
  <cols>
    <col min="1" max="1" width="92.375" style="0" customWidth="1"/>
  </cols>
  <sheetData>
    <row r="3" ht="19.5" thickBot="1">
      <c r="A3" s="111" t="s">
        <v>68</v>
      </c>
    </row>
    <row r="4" ht="150.75" customHeight="1">
      <c r="A4" s="112" t="s">
        <v>69</v>
      </c>
    </row>
    <row r="5" ht="105" customHeight="1">
      <c r="A5" s="113" t="s">
        <v>70</v>
      </c>
    </row>
    <row r="6" ht="103.5" customHeight="1" thickBot="1">
      <c r="A6" s="114" t="s">
        <v>71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9"/>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8</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SUM(H8:H16)</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36.75" customHeight="1">
      <c r="A8" s="116" t="s">
        <v>13</v>
      </c>
      <c r="B8" s="157" t="s">
        <v>184</v>
      </c>
      <c r="C8" s="137">
        <v>55</v>
      </c>
      <c r="D8" s="137" t="s">
        <v>98</v>
      </c>
      <c r="E8" s="72"/>
      <c r="F8" s="72"/>
      <c r="G8" s="73">
        <v>0</v>
      </c>
      <c r="H8" s="74">
        <f>ROUND(C8,2)*ROUND(G8,2)</f>
        <v>0</v>
      </c>
    </row>
    <row r="9" spans="1:8" s="57" customFormat="1" ht="44.25" customHeight="1">
      <c r="A9" s="116" t="s">
        <v>16</v>
      </c>
      <c r="B9" s="157" t="s">
        <v>185</v>
      </c>
      <c r="C9" s="137">
        <v>3</v>
      </c>
      <c r="D9" s="137" t="s">
        <v>98</v>
      </c>
      <c r="E9" s="72"/>
      <c r="F9" s="72"/>
      <c r="G9" s="73">
        <v>0</v>
      </c>
      <c r="H9" s="74">
        <f aca="true" t="shared" si="0" ref="H9:H16">ROUND(C9,2)*ROUND(G9,2)</f>
        <v>0</v>
      </c>
    </row>
    <row r="10" spans="1:8" s="57" customFormat="1" ht="43.5" customHeight="1">
      <c r="A10" s="116" t="s">
        <v>17</v>
      </c>
      <c r="B10" s="157" t="s">
        <v>126</v>
      </c>
      <c r="C10" s="137">
        <v>27</v>
      </c>
      <c r="D10" s="137" t="s">
        <v>98</v>
      </c>
      <c r="E10" s="72"/>
      <c r="F10" s="72"/>
      <c r="G10" s="73">
        <v>0</v>
      </c>
      <c r="H10" s="74">
        <f t="shared" si="0"/>
        <v>0</v>
      </c>
    </row>
    <row r="11" spans="1:8" s="57" customFormat="1" ht="97.5" customHeight="1">
      <c r="A11" s="116" t="s">
        <v>18</v>
      </c>
      <c r="B11" s="157" t="s">
        <v>186</v>
      </c>
      <c r="C11" s="137">
        <v>4</v>
      </c>
      <c r="D11" s="137" t="s">
        <v>98</v>
      </c>
      <c r="E11" s="72"/>
      <c r="F11" s="72"/>
      <c r="G11" s="73">
        <v>0</v>
      </c>
      <c r="H11" s="74">
        <f t="shared" si="0"/>
        <v>0</v>
      </c>
    </row>
    <row r="12" spans="1:8" s="57" customFormat="1" ht="132" customHeight="1">
      <c r="A12" s="116" t="s">
        <v>19</v>
      </c>
      <c r="B12" s="157" t="s">
        <v>187</v>
      </c>
      <c r="C12" s="137">
        <v>240</v>
      </c>
      <c r="D12" s="137" t="s">
        <v>98</v>
      </c>
      <c r="E12" s="72"/>
      <c r="F12" s="72"/>
      <c r="G12" s="73">
        <v>0</v>
      </c>
      <c r="H12" s="74">
        <f t="shared" si="0"/>
        <v>0</v>
      </c>
    </row>
    <row r="13" spans="1:8" s="57" customFormat="1" ht="138.75" customHeight="1">
      <c r="A13" s="116" t="s">
        <v>21</v>
      </c>
      <c r="B13" s="157" t="s">
        <v>188</v>
      </c>
      <c r="C13" s="137">
        <v>240</v>
      </c>
      <c r="D13" s="137" t="s">
        <v>98</v>
      </c>
      <c r="E13" s="72"/>
      <c r="F13" s="72"/>
      <c r="G13" s="73">
        <v>0</v>
      </c>
      <c r="H13" s="74">
        <f t="shared" si="0"/>
        <v>0</v>
      </c>
    </row>
    <row r="14" spans="1:8" s="57" customFormat="1" ht="135" customHeight="1">
      <c r="A14" s="116" t="s">
        <v>22</v>
      </c>
      <c r="B14" s="157" t="s">
        <v>189</v>
      </c>
      <c r="C14" s="137">
        <v>210</v>
      </c>
      <c r="D14" s="137" t="s">
        <v>98</v>
      </c>
      <c r="E14" s="72"/>
      <c r="F14" s="72"/>
      <c r="G14" s="73">
        <v>0</v>
      </c>
      <c r="H14" s="74">
        <f t="shared" si="0"/>
        <v>0</v>
      </c>
    </row>
    <row r="15" spans="1:8" s="57" customFormat="1" ht="79.5" customHeight="1">
      <c r="A15" s="116" t="s">
        <v>24</v>
      </c>
      <c r="B15" s="157" t="s">
        <v>190</v>
      </c>
      <c r="C15" s="137">
        <v>137</v>
      </c>
      <c r="D15" s="137" t="s">
        <v>98</v>
      </c>
      <c r="E15" s="72"/>
      <c r="F15" s="72"/>
      <c r="G15" s="73">
        <v>0</v>
      </c>
      <c r="H15" s="74">
        <f t="shared" si="0"/>
        <v>0</v>
      </c>
    </row>
    <row r="16" spans="1:8" s="57" customFormat="1" ht="84" customHeight="1">
      <c r="A16" s="116" t="s">
        <v>26</v>
      </c>
      <c r="B16" s="157" t="s">
        <v>191</v>
      </c>
      <c r="C16" s="137">
        <v>55</v>
      </c>
      <c r="D16" s="137" t="s">
        <v>98</v>
      </c>
      <c r="E16" s="72"/>
      <c r="F16" s="72"/>
      <c r="G16" s="73">
        <v>0</v>
      </c>
      <c r="H16" s="74">
        <f t="shared" si="0"/>
        <v>0</v>
      </c>
    </row>
    <row r="17" spans="1:8" s="50" customFormat="1" ht="14.25" customHeight="1">
      <c r="A17" s="45"/>
      <c r="B17" s="197"/>
      <c r="C17" s="197"/>
      <c r="D17" s="197"/>
      <c r="E17" s="197"/>
      <c r="F17" s="197"/>
      <c r="G17" s="197"/>
      <c r="H17" s="197"/>
    </row>
    <row r="19" spans="2:9" ht="21" customHeight="1">
      <c r="B19" s="204" t="s">
        <v>57</v>
      </c>
      <c r="C19" s="204"/>
      <c r="D19" s="204"/>
      <c r="E19" s="204"/>
      <c r="F19" s="204"/>
      <c r="G19" s="204"/>
      <c r="H19" s="204"/>
      <c r="I19" s="204"/>
    </row>
  </sheetData>
  <sheetProtection/>
  <mergeCells count="5">
    <mergeCell ref="A1:B1"/>
    <mergeCell ref="E1:F1"/>
    <mergeCell ref="G1:H2"/>
    <mergeCell ref="B17:H17"/>
    <mergeCell ref="B19:I19"/>
  </mergeCells>
  <printOptions/>
  <pageMargins left="0.25" right="0.25" top="0.75" bottom="0.75" header="0.30000000000000004" footer="0.30000000000000004"/>
  <pageSetup fitToHeight="0" fitToWidth="0"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dimension ref="A1:J16"/>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3.75390625" style="49" customWidth="1"/>
    <col min="3" max="3" width="8.25390625" style="58" customWidth="1"/>
    <col min="4" max="4" width="7.25390625" style="45" customWidth="1"/>
    <col min="5" max="5" width="17.625" style="49" customWidth="1"/>
    <col min="6" max="6" width="18.375" style="49" customWidth="1"/>
    <col min="7" max="7" width="13.625" style="49" customWidth="1"/>
    <col min="8" max="8" width="14.87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9</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SUM(H8:H14)</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84" customHeight="1">
      <c r="A8" s="99" t="s">
        <v>13</v>
      </c>
      <c r="B8" s="158" t="s">
        <v>127</v>
      </c>
      <c r="C8" s="147">
        <v>270</v>
      </c>
      <c r="D8" s="147" t="s">
        <v>98</v>
      </c>
      <c r="E8" s="100"/>
      <c r="F8" s="100"/>
      <c r="G8" s="77">
        <v>0</v>
      </c>
      <c r="H8" s="101">
        <f aca="true" t="shared" si="0" ref="H8:H14">ROUND(C8,2)*ROUND(G8,2)</f>
        <v>0</v>
      </c>
    </row>
    <row r="9" spans="1:8" s="57" customFormat="1" ht="81.75" customHeight="1">
      <c r="A9" s="102" t="s">
        <v>16</v>
      </c>
      <c r="B9" s="158" t="s">
        <v>128</v>
      </c>
      <c r="C9" s="147">
        <v>140</v>
      </c>
      <c r="D9" s="147" t="s">
        <v>98</v>
      </c>
      <c r="E9" s="97"/>
      <c r="F9" s="97"/>
      <c r="G9" s="79">
        <v>0</v>
      </c>
      <c r="H9" s="115">
        <f t="shared" si="0"/>
        <v>0</v>
      </c>
    </row>
    <row r="10" spans="1:8" s="57" customFormat="1" ht="108.75" customHeight="1">
      <c r="A10" s="102" t="s">
        <v>17</v>
      </c>
      <c r="B10" s="159" t="s">
        <v>129</v>
      </c>
      <c r="C10" s="147">
        <v>550</v>
      </c>
      <c r="D10" s="147" t="s">
        <v>98</v>
      </c>
      <c r="E10" s="97"/>
      <c r="F10" s="97"/>
      <c r="G10" s="79">
        <v>0</v>
      </c>
      <c r="H10" s="115">
        <f t="shared" si="0"/>
        <v>0</v>
      </c>
    </row>
    <row r="11" spans="1:8" s="57" customFormat="1" ht="138" customHeight="1">
      <c r="A11" s="102" t="s">
        <v>18</v>
      </c>
      <c r="B11" s="160" t="s">
        <v>130</v>
      </c>
      <c r="C11" s="147">
        <v>1100</v>
      </c>
      <c r="D11" s="147" t="s">
        <v>98</v>
      </c>
      <c r="E11" s="97"/>
      <c r="F11" s="97"/>
      <c r="G11" s="79">
        <v>0</v>
      </c>
      <c r="H11" s="115">
        <f t="shared" si="0"/>
        <v>0</v>
      </c>
    </row>
    <row r="12" spans="1:8" s="57" customFormat="1" ht="156.75" customHeight="1">
      <c r="A12" s="102" t="s">
        <v>19</v>
      </c>
      <c r="B12" s="160" t="s">
        <v>131</v>
      </c>
      <c r="C12" s="147">
        <v>110</v>
      </c>
      <c r="D12" s="147" t="s">
        <v>98</v>
      </c>
      <c r="E12" s="97"/>
      <c r="F12" s="97"/>
      <c r="G12" s="79">
        <v>0</v>
      </c>
      <c r="H12" s="115">
        <f t="shared" si="0"/>
        <v>0</v>
      </c>
    </row>
    <row r="13" spans="1:8" s="57" customFormat="1" ht="84.75" customHeight="1">
      <c r="A13" s="102" t="s">
        <v>21</v>
      </c>
      <c r="B13" s="160" t="s">
        <v>132</v>
      </c>
      <c r="C13" s="147">
        <v>60</v>
      </c>
      <c r="D13" s="147" t="s">
        <v>98</v>
      </c>
      <c r="E13" s="97"/>
      <c r="F13" s="97"/>
      <c r="G13" s="79">
        <v>0</v>
      </c>
      <c r="H13" s="115">
        <f t="shared" si="0"/>
        <v>0</v>
      </c>
    </row>
    <row r="14" spans="1:8" s="57" customFormat="1" ht="59.25" customHeight="1">
      <c r="A14" s="102" t="s">
        <v>22</v>
      </c>
      <c r="B14" s="159" t="s">
        <v>133</v>
      </c>
      <c r="C14" s="147">
        <v>55</v>
      </c>
      <c r="D14" s="147" t="s">
        <v>98</v>
      </c>
      <c r="E14" s="97"/>
      <c r="F14" s="97"/>
      <c r="G14" s="79">
        <v>0</v>
      </c>
      <c r="H14" s="115">
        <f t="shared" si="0"/>
        <v>0</v>
      </c>
    </row>
    <row r="15" spans="1:8" s="50" customFormat="1" ht="22.5" customHeight="1">
      <c r="A15" s="204" t="s">
        <v>57</v>
      </c>
      <c r="B15" s="204"/>
      <c r="C15" s="204"/>
      <c r="D15" s="204"/>
      <c r="E15" s="204"/>
      <c r="F15" s="204"/>
      <c r="G15" s="204"/>
      <c r="H15" s="204"/>
    </row>
    <row r="16" spans="1:8" s="50" customFormat="1" ht="14.25" customHeight="1">
      <c r="A16" s="45"/>
      <c r="B16" s="197"/>
      <c r="C16" s="197"/>
      <c r="D16" s="197"/>
      <c r="E16" s="197"/>
      <c r="F16" s="197"/>
      <c r="G16" s="197"/>
      <c r="H16" s="197"/>
    </row>
  </sheetData>
  <sheetProtection/>
  <mergeCells count="5">
    <mergeCell ref="A1:B1"/>
    <mergeCell ref="E1:F1"/>
    <mergeCell ref="G1:H2"/>
    <mergeCell ref="A15:H15"/>
    <mergeCell ref="B16:H16"/>
  </mergeCells>
  <printOptions/>
  <pageMargins left="0.25" right="0.25" top="0.75" bottom="0.75" header="0.30000000000000004" footer="0.30000000000000004"/>
  <pageSetup fitToHeight="0" fitToWidth="0"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H14"/>
  <sheetViews>
    <sheetView zoomScale="110" zoomScaleNormal="110"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5.75" customHeight="1">
      <c r="A2" s="31"/>
      <c r="B2" s="32" t="s">
        <v>42</v>
      </c>
      <c r="C2" s="33">
        <v>10</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SUM(H8:H13)</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84" customHeight="1">
      <c r="A8" s="71" t="s">
        <v>13</v>
      </c>
      <c r="B8" s="161" t="s">
        <v>192</v>
      </c>
      <c r="C8" s="162">
        <v>69355</v>
      </c>
      <c r="D8" s="147" t="s">
        <v>98</v>
      </c>
      <c r="E8" s="70"/>
      <c r="F8" s="70"/>
      <c r="G8" s="75">
        <v>0</v>
      </c>
      <c r="H8" s="75">
        <f aca="true" t="shared" si="0" ref="H8:H13">ROUND(ROUND(C8,2)*ROUND(G8,2),2)</f>
        <v>0</v>
      </c>
    </row>
    <row r="9" spans="1:8" ht="45.75" customHeight="1">
      <c r="A9" s="71" t="s">
        <v>16</v>
      </c>
      <c r="B9" s="139" t="s">
        <v>134</v>
      </c>
      <c r="C9" s="137">
        <v>412</v>
      </c>
      <c r="D9" s="147" t="s">
        <v>98</v>
      </c>
      <c r="E9" s="70"/>
      <c r="F9" s="70"/>
      <c r="G9" s="75">
        <v>0</v>
      </c>
      <c r="H9" s="75">
        <f t="shared" si="0"/>
        <v>0</v>
      </c>
    </row>
    <row r="10" spans="1:8" ht="21.75" customHeight="1">
      <c r="A10" s="71" t="s">
        <v>17</v>
      </c>
      <c r="B10" s="140" t="s">
        <v>135</v>
      </c>
      <c r="C10" s="137">
        <v>85</v>
      </c>
      <c r="D10" s="147" t="s">
        <v>98</v>
      </c>
      <c r="E10" s="70"/>
      <c r="F10" s="70"/>
      <c r="G10" s="75">
        <v>0</v>
      </c>
      <c r="H10" s="75">
        <f t="shared" si="0"/>
        <v>0</v>
      </c>
    </row>
    <row r="11" spans="1:8" ht="33.75" customHeight="1">
      <c r="A11" s="71" t="s">
        <v>18</v>
      </c>
      <c r="B11" s="143" t="s">
        <v>136</v>
      </c>
      <c r="C11" s="162">
        <v>3660</v>
      </c>
      <c r="D11" s="147" t="s">
        <v>98</v>
      </c>
      <c r="E11" s="70"/>
      <c r="F11" s="70"/>
      <c r="G11" s="75">
        <v>0</v>
      </c>
      <c r="H11" s="75">
        <f t="shared" si="0"/>
        <v>0</v>
      </c>
    </row>
    <row r="12" spans="1:8" ht="65.25" customHeight="1">
      <c r="A12" s="71" t="s">
        <v>19</v>
      </c>
      <c r="B12" s="139" t="s">
        <v>137</v>
      </c>
      <c r="C12" s="162">
        <v>11156</v>
      </c>
      <c r="D12" s="147" t="s">
        <v>98</v>
      </c>
      <c r="E12" s="70"/>
      <c r="F12" s="70"/>
      <c r="G12" s="75">
        <v>0</v>
      </c>
      <c r="H12" s="75">
        <f t="shared" si="0"/>
        <v>0</v>
      </c>
    </row>
    <row r="13" spans="1:8" ht="30" customHeight="1">
      <c r="A13" s="71" t="s">
        <v>21</v>
      </c>
      <c r="B13" s="139" t="s">
        <v>138</v>
      </c>
      <c r="C13" s="162">
        <v>8170</v>
      </c>
      <c r="D13" s="147" t="s">
        <v>98</v>
      </c>
      <c r="E13" s="70"/>
      <c r="F13" s="70"/>
      <c r="G13" s="75">
        <v>0</v>
      </c>
      <c r="H13" s="75">
        <f t="shared" si="0"/>
        <v>0</v>
      </c>
    </row>
    <row r="14" spans="1:8" ht="18.75" customHeight="1">
      <c r="A14" s="204" t="s">
        <v>57</v>
      </c>
      <c r="B14" s="204"/>
      <c r="C14" s="204"/>
      <c r="D14" s="204"/>
      <c r="E14" s="204"/>
      <c r="F14" s="204"/>
      <c r="G14" s="204"/>
      <c r="H14" s="204"/>
    </row>
  </sheetData>
  <sheetProtection/>
  <mergeCells count="3">
    <mergeCell ref="A1:B1"/>
    <mergeCell ref="G1:H2"/>
    <mergeCell ref="A14:H14"/>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I29"/>
  <sheetViews>
    <sheetView zoomScale="110" zoomScaleNormal="110" zoomScalePageLayoutView="0" workbookViewId="0" topLeftCell="A25">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8.75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6.5" customHeight="1">
      <c r="A2" s="31"/>
      <c r="B2" s="32" t="s">
        <v>42</v>
      </c>
      <c r="C2" s="33">
        <v>11</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SUM(H8:H28)</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111.75" customHeight="1">
      <c r="A8" s="71" t="s">
        <v>13</v>
      </c>
      <c r="B8" s="163" t="s">
        <v>193</v>
      </c>
      <c r="C8" s="137">
        <v>75</v>
      </c>
      <c r="D8" s="147" t="s">
        <v>98</v>
      </c>
      <c r="E8" s="70"/>
      <c r="F8" s="70"/>
      <c r="G8" s="75">
        <v>0</v>
      </c>
      <c r="H8" s="75">
        <f aca="true" t="shared" si="0" ref="H8:H28">ROUND(ROUND(C8,2)*ROUND(G8,2),2)</f>
        <v>0</v>
      </c>
    </row>
    <row r="9" spans="1:8" ht="112.5" customHeight="1">
      <c r="A9" s="71" t="s">
        <v>16</v>
      </c>
      <c r="B9" s="163" t="s">
        <v>139</v>
      </c>
      <c r="C9" s="137">
        <v>50</v>
      </c>
      <c r="D9" s="147" t="s">
        <v>98</v>
      </c>
      <c r="E9" s="70"/>
      <c r="F9" s="70"/>
      <c r="G9" s="75">
        <v>0</v>
      </c>
      <c r="H9" s="75">
        <f t="shared" si="0"/>
        <v>0</v>
      </c>
    </row>
    <row r="10" spans="1:8" ht="118.5" customHeight="1">
      <c r="A10" s="105" t="s">
        <v>17</v>
      </c>
      <c r="B10" s="164" t="s">
        <v>194</v>
      </c>
      <c r="C10" s="137">
        <v>25</v>
      </c>
      <c r="D10" s="147" t="s">
        <v>98</v>
      </c>
      <c r="E10" s="106"/>
      <c r="F10" s="106"/>
      <c r="G10" s="107">
        <v>0</v>
      </c>
      <c r="H10" s="107">
        <f t="shared" si="0"/>
        <v>0</v>
      </c>
    </row>
    <row r="11" spans="1:9" ht="70.5" customHeight="1">
      <c r="A11" s="71" t="s">
        <v>18</v>
      </c>
      <c r="B11" s="163" t="s">
        <v>140</v>
      </c>
      <c r="C11" s="137">
        <v>15</v>
      </c>
      <c r="D11" s="147" t="s">
        <v>98</v>
      </c>
      <c r="E11" s="70"/>
      <c r="F11" s="70"/>
      <c r="G11" s="107">
        <v>0</v>
      </c>
      <c r="H11" s="107">
        <f t="shared" si="0"/>
        <v>0</v>
      </c>
      <c r="I11" s="108"/>
    </row>
    <row r="12" spans="1:9" ht="58.5" customHeight="1">
      <c r="A12" s="71" t="s">
        <v>19</v>
      </c>
      <c r="B12" s="163" t="s">
        <v>141</v>
      </c>
      <c r="C12" s="137">
        <v>25</v>
      </c>
      <c r="D12" s="147" t="s">
        <v>98</v>
      </c>
      <c r="E12" s="70"/>
      <c r="F12" s="70"/>
      <c r="G12" s="107">
        <v>0</v>
      </c>
      <c r="H12" s="107">
        <f t="shared" si="0"/>
        <v>0</v>
      </c>
      <c r="I12" s="108"/>
    </row>
    <row r="13" spans="1:9" ht="105.75" customHeight="1">
      <c r="A13" s="71" t="s">
        <v>21</v>
      </c>
      <c r="B13" s="163" t="s">
        <v>195</v>
      </c>
      <c r="C13" s="137">
        <v>12</v>
      </c>
      <c r="D13" s="147" t="s">
        <v>98</v>
      </c>
      <c r="E13" s="70"/>
      <c r="F13" s="70"/>
      <c r="G13" s="75">
        <v>0</v>
      </c>
      <c r="H13" s="75">
        <f t="shared" si="0"/>
        <v>0</v>
      </c>
      <c r="I13" s="108"/>
    </row>
    <row r="14" spans="1:9" ht="71.25" customHeight="1">
      <c r="A14" s="71" t="s">
        <v>22</v>
      </c>
      <c r="B14" s="164" t="s">
        <v>142</v>
      </c>
      <c r="C14" s="137">
        <v>15</v>
      </c>
      <c r="D14" s="147" t="s">
        <v>98</v>
      </c>
      <c r="E14" s="70"/>
      <c r="F14" s="70"/>
      <c r="G14" s="75">
        <v>0</v>
      </c>
      <c r="H14" s="75">
        <f t="shared" si="0"/>
        <v>0</v>
      </c>
      <c r="I14" s="135"/>
    </row>
    <row r="15" spans="1:9" ht="100.5" customHeight="1">
      <c r="A15" s="71" t="s">
        <v>24</v>
      </c>
      <c r="B15" s="163" t="s">
        <v>143</v>
      </c>
      <c r="C15" s="137">
        <v>20</v>
      </c>
      <c r="D15" s="147" t="s">
        <v>98</v>
      </c>
      <c r="E15" s="70"/>
      <c r="F15" s="70"/>
      <c r="G15" s="75">
        <v>0</v>
      </c>
      <c r="H15" s="75">
        <f t="shared" si="0"/>
        <v>0</v>
      </c>
      <c r="I15" s="135"/>
    </row>
    <row r="16" spans="1:9" ht="78.75" customHeight="1">
      <c r="A16" s="71" t="s">
        <v>26</v>
      </c>
      <c r="B16" s="163" t="s">
        <v>196</v>
      </c>
      <c r="C16" s="137">
        <v>10</v>
      </c>
      <c r="D16" s="147" t="s">
        <v>98</v>
      </c>
      <c r="E16" s="70"/>
      <c r="F16" s="70"/>
      <c r="G16" s="75">
        <v>0</v>
      </c>
      <c r="H16" s="75">
        <f t="shared" si="0"/>
        <v>0</v>
      </c>
      <c r="I16" s="135"/>
    </row>
    <row r="17" spans="1:9" ht="73.5" customHeight="1">
      <c r="A17" s="71" t="s">
        <v>28</v>
      </c>
      <c r="B17" s="163" t="s">
        <v>144</v>
      </c>
      <c r="C17" s="137">
        <v>15</v>
      </c>
      <c r="D17" s="147" t="s">
        <v>98</v>
      </c>
      <c r="E17" s="70"/>
      <c r="F17" s="70"/>
      <c r="G17" s="75">
        <v>0</v>
      </c>
      <c r="H17" s="75">
        <f t="shared" si="0"/>
        <v>0</v>
      </c>
      <c r="I17" s="135"/>
    </row>
    <row r="18" spans="1:9" ht="71.25" customHeight="1">
      <c r="A18" s="71" t="s">
        <v>30</v>
      </c>
      <c r="B18" s="163" t="s">
        <v>145</v>
      </c>
      <c r="C18" s="137">
        <v>12</v>
      </c>
      <c r="D18" s="147" t="s">
        <v>98</v>
      </c>
      <c r="E18" s="70"/>
      <c r="F18" s="70"/>
      <c r="G18" s="75">
        <v>0</v>
      </c>
      <c r="H18" s="75">
        <f t="shared" si="0"/>
        <v>0</v>
      </c>
      <c r="I18" s="135"/>
    </row>
    <row r="19" spans="1:9" ht="93.75" customHeight="1">
      <c r="A19" s="71" t="s">
        <v>31</v>
      </c>
      <c r="B19" s="163" t="s">
        <v>197</v>
      </c>
      <c r="C19" s="137">
        <v>4</v>
      </c>
      <c r="D19" s="147" t="s">
        <v>98</v>
      </c>
      <c r="E19" s="70"/>
      <c r="F19" s="70"/>
      <c r="G19" s="75">
        <v>0</v>
      </c>
      <c r="H19" s="75">
        <f t="shared" si="0"/>
        <v>0</v>
      </c>
      <c r="I19" s="135"/>
    </row>
    <row r="20" spans="1:9" ht="112.5" customHeight="1">
      <c r="A20" s="71" t="s">
        <v>77</v>
      </c>
      <c r="B20" s="163" t="s">
        <v>146</v>
      </c>
      <c r="C20" s="137">
        <v>4</v>
      </c>
      <c r="D20" s="147" t="s">
        <v>98</v>
      </c>
      <c r="E20" s="70"/>
      <c r="F20" s="70"/>
      <c r="G20" s="75">
        <v>0</v>
      </c>
      <c r="H20" s="75">
        <f t="shared" si="0"/>
        <v>0</v>
      </c>
      <c r="I20" s="135"/>
    </row>
    <row r="21" spans="1:9" ht="76.5" customHeight="1">
      <c r="A21" s="71" t="s">
        <v>78</v>
      </c>
      <c r="B21" s="163" t="s">
        <v>198</v>
      </c>
      <c r="C21" s="137">
        <v>12</v>
      </c>
      <c r="D21" s="147" t="s">
        <v>98</v>
      </c>
      <c r="E21" s="70"/>
      <c r="F21" s="70"/>
      <c r="G21" s="75">
        <v>0</v>
      </c>
      <c r="H21" s="75">
        <f t="shared" si="0"/>
        <v>0</v>
      </c>
      <c r="I21" s="135"/>
    </row>
    <row r="22" spans="1:9" ht="94.5" customHeight="1">
      <c r="A22" s="71" t="s">
        <v>79</v>
      </c>
      <c r="B22" s="163" t="s">
        <v>199</v>
      </c>
      <c r="C22" s="137">
        <v>12</v>
      </c>
      <c r="D22" s="147" t="s">
        <v>98</v>
      </c>
      <c r="E22" s="70"/>
      <c r="F22" s="70"/>
      <c r="G22" s="75">
        <v>0</v>
      </c>
      <c r="H22" s="75">
        <f t="shared" si="0"/>
        <v>0</v>
      </c>
      <c r="I22" s="135"/>
    </row>
    <row r="23" spans="1:9" ht="69" customHeight="1">
      <c r="A23" s="71" t="s">
        <v>80</v>
      </c>
      <c r="B23" s="163" t="s">
        <v>147</v>
      </c>
      <c r="C23" s="137">
        <v>12</v>
      </c>
      <c r="D23" s="147" t="s">
        <v>98</v>
      </c>
      <c r="E23" s="70"/>
      <c r="F23" s="70"/>
      <c r="G23" s="75">
        <v>0</v>
      </c>
      <c r="H23" s="75">
        <f t="shared" si="0"/>
        <v>0</v>
      </c>
      <c r="I23" s="135"/>
    </row>
    <row r="24" spans="1:9" ht="77.25" customHeight="1">
      <c r="A24" s="71" t="s">
        <v>81</v>
      </c>
      <c r="B24" s="163" t="s">
        <v>148</v>
      </c>
      <c r="C24" s="137">
        <v>3</v>
      </c>
      <c r="D24" s="147" t="s">
        <v>98</v>
      </c>
      <c r="E24" s="70"/>
      <c r="F24" s="70"/>
      <c r="G24" s="75">
        <v>0</v>
      </c>
      <c r="H24" s="75">
        <f t="shared" si="0"/>
        <v>0</v>
      </c>
      <c r="I24" s="135"/>
    </row>
    <row r="25" spans="1:9" ht="100.5" customHeight="1">
      <c r="A25" s="71" t="s">
        <v>82</v>
      </c>
      <c r="B25" s="163" t="s">
        <v>200</v>
      </c>
      <c r="C25" s="137">
        <v>12</v>
      </c>
      <c r="D25" s="147" t="s">
        <v>98</v>
      </c>
      <c r="E25" s="70"/>
      <c r="F25" s="70"/>
      <c r="G25" s="75">
        <v>0</v>
      </c>
      <c r="H25" s="75">
        <f t="shared" si="0"/>
        <v>0</v>
      </c>
      <c r="I25" s="135"/>
    </row>
    <row r="26" spans="1:9" ht="87" customHeight="1">
      <c r="A26" s="71" t="s">
        <v>83</v>
      </c>
      <c r="B26" s="163" t="s">
        <v>149</v>
      </c>
      <c r="C26" s="137">
        <v>2</v>
      </c>
      <c r="D26" s="147" t="s">
        <v>98</v>
      </c>
      <c r="E26" s="70"/>
      <c r="F26" s="70"/>
      <c r="G26" s="75">
        <v>0</v>
      </c>
      <c r="H26" s="75">
        <f t="shared" si="0"/>
        <v>0</v>
      </c>
      <c r="I26" s="135"/>
    </row>
    <row r="27" spans="1:9" ht="93.75" customHeight="1">
      <c r="A27" s="71" t="s">
        <v>84</v>
      </c>
      <c r="B27" s="163" t="s">
        <v>150</v>
      </c>
      <c r="C27" s="137">
        <v>2</v>
      </c>
      <c r="D27" s="147" t="s">
        <v>98</v>
      </c>
      <c r="E27" s="70"/>
      <c r="F27" s="70"/>
      <c r="G27" s="75">
        <v>0</v>
      </c>
      <c r="H27" s="75">
        <f t="shared" si="0"/>
        <v>0</v>
      </c>
      <c r="I27" s="135"/>
    </row>
    <row r="28" spans="1:9" ht="119.25" customHeight="1">
      <c r="A28" s="71" t="s">
        <v>85</v>
      </c>
      <c r="B28" s="163" t="s">
        <v>201</v>
      </c>
      <c r="C28" s="137">
        <v>2</v>
      </c>
      <c r="D28" s="147" t="s">
        <v>98</v>
      </c>
      <c r="E28" s="70"/>
      <c r="F28" s="70"/>
      <c r="G28" s="75">
        <v>0</v>
      </c>
      <c r="H28" s="75">
        <f t="shared" si="0"/>
        <v>0</v>
      </c>
      <c r="I28" s="135"/>
    </row>
    <row r="29" spans="1:8" ht="19.5" customHeight="1">
      <c r="A29" s="204" t="s">
        <v>57</v>
      </c>
      <c r="B29" s="204"/>
      <c r="C29" s="204"/>
      <c r="D29" s="204"/>
      <c r="E29" s="204"/>
      <c r="F29" s="204"/>
      <c r="G29" s="204"/>
      <c r="H29" s="204"/>
    </row>
  </sheetData>
  <sheetProtection/>
  <mergeCells count="3">
    <mergeCell ref="A1:B1"/>
    <mergeCell ref="G1:H2"/>
    <mergeCell ref="A29:H2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H9"/>
  <sheetViews>
    <sheetView zoomScale="110" zoomScaleNormal="110" zoomScalePageLayoutView="0" workbookViewId="0" topLeftCell="A1">
      <selection activeCell="A9" sqref="A9:IV9"/>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8" customHeight="1">
      <c r="A2" s="31"/>
      <c r="B2" s="32" t="s">
        <v>42</v>
      </c>
      <c r="C2" s="33">
        <v>12</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SUM(H8:H8)</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219.75" customHeight="1">
      <c r="A8" s="71" t="s">
        <v>13</v>
      </c>
      <c r="B8" s="150" t="s">
        <v>202</v>
      </c>
      <c r="C8" s="165">
        <v>22</v>
      </c>
      <c r="D8" s="165" t="s">
        <v>73</v>
      </c>
      <c r="E8" s="70"/>
      <c r="F8" s="70"/>
      <c r="G8" s="75">
        <v>0</v>
      </c>
      <c r="H8" s="75">
        <f>ROUND(ROUND(C8,2)*ROUND(G8,2),2)</f>
        <v>0</v>
      </c>
    </row>
    <row r="9" spans="1:8" ht="19.5" customHeight="1">
      <c r="A9" s="204" t="s">
        <v>57</v>
      </c>
      <c r="B9" s="204"/>
      <c r="C9" s="204"/>
      <c r="D9" s="204"/>
      <c r="E9" s="204"/>
      <c r="F9" s="204"/>
      <c r="G9" s="204"/>
      <c r="H9" s="204"/>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dimension ref="A1:H16"/>
  <sheetViews>
    <sheetView zoomScale="110" zoomScaleNormal="110"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10.00390625" style="47" customWidth="1"/>
    <col min="5" max="5" width="16.50390625" style="47" customWidth="1"/>
    <col min="6" max="6" width="18.0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21" customHeight="1">
      <c r="A2" s="31"/>
      <c r="B2" s="32" t="s">
        <v>42</v>
      </c>
      <c r="C2" s="33">
        <v>13</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SUM(H8:H15)</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47.25" customHeight="1">
      <c r="A8" s="71" t="s">
        <v>13</v>
      </c>
      <c r="B8" s="166" t="s">
        <v>151</v>
      </c>
      <c r="C8" s="147">
        <v>1</v>
      </c>
      <c r="D8" s="147" t="s">
        <v>98</v>
      </c>
      <c r="E8" s="70"/>
      <c r="F8" s="70"/>
      <c r="G8" s="75">
        <v>0</v>
      </c>
      <c r="H8" s="75">
        <f>ROUND(ROUND(C8,2)*ROUND(G8,2),2)</f>
        <v>0</v>
      </c>
    </row>
    <row r="9" spans="1:8" ht="60" customHeight="1">
      <c r="A9" s="71" t="s">
        <v>16</v>
      </c>
      <c r="B9" s="166" t="s">
        <v>152</v>
      </c>
      <c r="C9" s="147">
        <v>1</v>
      </c>
      <c r="D9" s="147" t="s">
        <v>98</v>
      </c>
      <c r="E9" s="70"/>
      <c r="F9" s="70"/>
      <c r="G9" s="75">
        <v>0</v>
      </c>
      <c r="H9" s="75">
        <f aca="true" t="shared" si="0" ref="H9:H15">ROUND(ROUND(C9,2)*ROUND(G9,2),2)</f>
        <v>0</v>
      </c>
    </row>
    <row r="10" spans="1:8" ht="44.25" customHeight="1">
      <c r="A10" s="71" t="s">
        <v>17</v>
      </c>
      <c r="B10" s="167" t="s">
        <v>203</v>
      </c>
      <c r="C10" s="147">
        <v>460</v>
      </c>
      <c r="D10" s="147" t="s">
        <v>98</v>
      </c>
      <c r="E10" s="70"/>
      <c r="F10" s="70"/>
      <c r="G10" s="75">
        <v>0</v>
      </c>
      <c r="H10" s="75">
        <f t="shared" si="0"/>
        <v>0</v>
      </c>
    </row>
    <row r="11" spans="1:8" ht="36.75" customHeight="1">
      <c r="A11" s="71" t="s">
        <v>18</v>
      </c>
      <c r="B11" s="167" t="s">
        <v>153</v>
      </c>
      <c r="C11" s="147">
        <v>1</v>
      </c>
      <c r="D11" s="147" t="s">
        <v>98</v>
      </c>
      <c r="E11" s="70"/>
      <c r="F11" s="70"/>
      <c r="G11" s="75">
        <v>0</v>
      </c>
      <c r="H11" s="75">
        <f t="shared" si="0"/>
        <v>0</v>
      </c>
    </row>
    <row r="12" spans="1:8" ht="34.5" customHeight="1">
      <c r="A12" s="71" t="s">
        <v>19</v>
      </c>
      <c r="B12" s="167" t="s">
        <v>154</v>
      </c>
      <c r="C12" s="147">
        <v>1</v>
      </c>
      <c r="D12" s="147" t="s">
        <v>98</v>
      </c>
      <c r="E12" s="70"/>
      <c r="F12" s="70"/>
      <c r="G12" s="75">
        <v>0</v>
      </c>
      <c r="H12" s="75">
        <f t="shared" si="0"/>
        <v>0</v>
      </c>
    </row>
    <row r="13" spans="1:8" ht="37.5" customHeight="1">
      <c r="A13" s="71" t="s">
        <v>21</v>
      </c>
      <c r="B13" s="167" t="s">
        <v>155</v>
      </c>
      <c r="C13" s="147">
        <v>10</v>
      </c>
      <c r="D13" s="147" t="s">
        <v>98</v>
      </c>
      <c r="E13" s="70"/>
      <c r="F13" s="70"/>
      <c r="G13" s="75">
        <v>0</v>
      </c>
      <c r="H13" s="75">
        <f t="shared" si="0"/>
        <v>0</v>
      </c>
    </row>
    <row r="14" spans="1:8" ht="44.25" customHeight="1">
      <c r="A14" s="71" t="s">
        <v>22</v>
      </c>
      <c r="B14" s="168" t="s">
        <v>156</v>
      </c>
      <c r="C14" s="147">
        <v>30</v>
      </c>
      <c r="D14" s="147" t="s">
        <v>98</v>
      </c>
      <c r="E14" s="70"/>
      <c r="F14" s="70"/>
      <c r="G14" s="75">
        <v>0</v>
      </c>
      <c r="H14" s="75">
        <f t="shared" si="0"/>
        <v>0</v>
      </c>
    </row>
    <row r="15" spans="1:8" ht="70.5" customHeight="1">
      <c r="A15" s="71" t="s">
        <v>24</v>
      </c>
      <c r="B15" s="168" t="s">
        <v>204</v>
      </c>
      <c r="C15" s="147">
        <v>280</v>
      </c>
      <c r="D15" s="147" t="s">
        <v>98</v>
      </c>
      <c r="E15" s="70"/>
      <c r="F15" s="70"/>
      <c r="G15" s="75">
        <v>0</v>
      </c>
      <c r="H15" s="75">
        <f t="shared" si="0"/>
        <v>0</v>
      </c>
    </row>
    <row r="16" spans="1:8" ht="23.25" customHeight="1">
      <c r="A16" s="204" t="s">
        <v>57</v>
      </c>
      <c r="B16" s="204"/>
      <c r="C16" s="204"/>
      <c r="D16" s="204"/>
      <c r="E16" s="204"/>
      <c r="F16" s="204"/>
      <c r="G16" s="204"/>
      <c r="H16" s="204"/>
    </row>
  </sheetData>
  <sheetProtection/>
  <mergeCells count="3">
    <mergeCell ref="A1:B1"/>
    <mergeCell ref="G1:H2"/>
    <mergeCell ref="A16:H16"/>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dimension ref="A1:J12"/>
  <sheetViews>
    <sheetView zoomScale="110" zoomScaleNormal="110" zoomScalePageLayoutView="0" workbookViewId="0" topLeftCell="A1">
      <selection activeCell="A11" sqref="A11:IV11"/>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75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14</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SUM(H8:H10)</f>
        <v>0</v>
      </c>
      <c r="G5" s="84"/>
      <c r="H5" s="84"/>
      <c r="I5" s="49"/>
      <c r="J5" s="49"/>
    </row>
    <row r="6" spans="1:10" s="50" customFormat="1" ht="12.75">
      <c r="A6" s="23"/>
      <c r="B6" s="24"/>
      <c r="C6" s="25"/>
      <c r="D6" s="23"/>
      <c r="E6" s="84"/>
      <c r="F6" s="84"/>
      <c r="G6" s="84"/>
      <c r="H6" s="84"/>
      <c r="I6" s="49"/>
      <c r="J6" s="49"/>
    </row>
    <row r="7" spans="1:8" s="57" customFormat="1" ht="36.75" customHeight="1">
      <c r="A7" s="67" t="s">
        <v>44</v>
      </c>
      <c r="B7" s="67" t="s">
        <v>45</v>
      </c>
      <c r="C7" s="88" t="s">
        <v>53</v>
      </c>
      <c r="D7" s="89" t="s">
        <v>47</v>
      </c>
      <c r="E7" s="89" t="s">
        <v>48</v>
      </c>
      <c r="F7" s="89" t="s">
        <v>49</v>
      </c>
      <c r="G7" s="89" t="s">
        <v>61</v>
      </c>
      <c r="H7" s="89" t="s">
        <v>60</v>
      </c>
    </row>
    <row r="8" spans="1:8" s="93" customFormat="1" ht="41.25" customHeight="1">
      <c r="A8" s="91" t="s">
        <v>13</v>
      </c>
      <c r="B8" s="169" t="s">
        <v>157</v>
      </c>
      <c r="C8" s="147">
        <v>30</v>
      </c>
      <c r="D8" s="147" t="s">
        <v>98</v>
      </c>
      <c r="E8" s="90"/>
      <c r="F8" s="90"/>
      <c r="G8" s="79">
        <v>0</v>
      </c>
      <c r="H8" s="92">
        <f>ROUND(C8,2)*ROUND(G8,2)</f>
        <v>0</v>
      </c>
    </row>
    <row r="9" spans="1:8" s="93" customFormat="1" ht="46.5" customHeight="1">
      <c r="A9" s="91" t="s">
        <v>16</v>
      </c>
      <c r="B9" s="169" t="s">
        <v>158</v>
      </c>
      <c r="C9" s="147">
        <v>290</v>
      </c>
      <c r="D9" s="147" t="s">
        <v>98</v>
      </c>
      <c r="E9" s="90"/>
      <c r="F9" s="90"/>
      <c r="G9" s="79">
        <v>0</v>
      </c>
      <c r="H9" s="92">
        <f>ROUND(C9,2)*ROUND(G9,2)</f>
        <v>0</v>
      </c>
    </row>
    <row r="10" spans="1:8" s="93" customFormat="1" ht="45.75" customHeight="1">
      <c r="A10" s="91" t="s">
        <v>17</v>
      </c>
      <c r="B10" s="169" t="s">
        <v>159</v>
      </c>
      <c r="C10" s="147">
        <v>1</v>
      </c>
      <c r="D10" s="147" t="s">
        <v>98</v>
      </c>
      <c r="E10" s="90"/>
      <c r="F10" s="90"/>
      <c r="G10" s="79">
        <v>0</v>
      </c>
      <c r="H10" s="92">
        <f>ROUND(C10,2)*ROUND(G10,2)</f>
        <v>0</v>
      </c>
    </row>
    <row r="11" spans="1:8" s="50" customFormat="1" ht="19.5" customHeight="1">
      <c r="A11" s="204" t="s">
        <v>57</v>
      </c>
      <c r="B11" s="204"/>
      <c r="C11" s="204"/>
      <c r="D11" s="204"/>
      <c r="E11" s="204"/>
      <c r="F11" s="204"/>
      <c r="G11" s="204"/>
      <c r="H11" s="204"/>
    </row>
    <row r="12" spans="1:8" s="50" customFormat="1" ht="14.25" customHeight="1">
      <c r="A12" s="45"/>
      <c r="B12" s="197"/>
      <c r="C12" s="197"/>
      <c r="D12" s="197"/>
      <c r="E12" s="197"/>
      <c r="F12" s="197"/>
      <c r="G12" s="197"/>
      <c r="H12" s="197"/>
    </row>
  </sheetData>
  <sheetProtection/>
  <mergeCells count="5">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14"/>
  <sheetViews>
    <sheetView zoomScale="110" zoomScaleNormal="110" zoomScalePageLayoutView="0" workbookViewId="0" topLeftCell="A1">
      <selection activeCell="A13" sqref="A13:IV1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37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15</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SUM(H8:H12)</f>
        <v>0</v>
      </c>
      <c r="G5" s="84"/>
      <c r="H5" s="84"/>
      <c r="I5" s="49"/>
      <c r="J5" s="49"/>
    </row>
    <row r="6" spans="1:10" s="50" customFormat="1" ht="12.75">
      <c r="A6" s="23"/>
      <c r="B6" s="24"/>
      <c r="C6" s="25"/>
      <c r="D6" s="23"/>
      <c r="E6" s="84"/>
      <c r="F6" s="84"/>
      <c r="G6" s="84"/>
      <c r="H6" s="84"/>
      <c r="I6" s="49"/>
      <c r="J6" s="49"/>
    </row>
    <row r="7" spans="1:8" s="57" customFormat="1" ht="36.75" customHeight="1">
      <c r="A7" s="67" t="s">
        <v>44</v>
      </c>
      <c r="B7" s="67" t="s">
        <v>45</v>
      </c>
      <c r="C7" s="88" t="s">
        <v>53</v>
      </c>
      <c r="D7" s="89" t="s">
        <v>47</v>
      </c>
      <c r="E7" s="89" t="s">
        <v>48</v>
      </c>
      <c r="F7" s="89" t="s">
        <v>49</v>
      </c>
      <c r="G7" s="89" t="s">
        <v>61</v>
      </c>
      <c r="H7" s="89" t="s">
        <v>60</v>
      </c>
    </row>
    <row r="8" spans="1:8" s="93" customFormat="1" ht="28.5" customHeight="1">
      <c r="A8" s="91" t="s">
        <v>13</v>
      </c>
      <c r="B8" s="170" t="s">
        <v>160</v>
      </c>
      <c r="C8" s="171">
        <v>720</v>
      </c>
      <c r="D8" s="171" t="s">
        <v>161</v>
      </c>
      <c r="E8" s="90"/>
      <c r="F8" s="90"/>
      <c r="G8" s="79">
        <v>0</v>
      </c>
      <c r="H8" s="92">
        <f>ROUND(C8,2)*ROUND(G8,2)</f>
        <v>0</v>
      </c>
    </row>
    <row r="9" spans="1:8" s="93" customFormat="1" ht="38.25" customHeight="1">
      <c r="A9" s="91" t="s">
        <v>16</v>
      </c>
      <c r="B9" s="172" t="s">
        <v>162</v>
      </c>
      <c r="C9" s="165">
        <v>470</v>
      </c>
      <c r="D9" s="173" t="s">
        <v>161</v>
      </c>
      <c r="E9" s="90"/>
      <c r="F9" s="90"/>
      <c r="G9" s="79">
        <v>0</v>
      </c>
      <c r="H9" s="92">
        <f>ROUND(C9,2)*ROUND(G9,2)</f>
        <v>0</v>
      </c>
    </row>
    <row r="10" spans="1:8" s="93" customFormat="1" ht="27.75" customHeight="1">
      <c r="A10" s="91" t="s">
        <v>17</v>
      </c>
      <c r="B10" s="174" t="s">
        <v>163</v>
      </c>
      <c r="C10" s="175">
        <v>9430</v>
      </c>
      <c r="D10" s="176" t="s">
        <v>72</v>
      </c>
      <c r="E10" s="90"/>
      <c r="F10" s="90"/>
      <c r="G10" s="79">
        <v>0</v>
      </c>
      <c r="H10" s="92">
        <f>ROUND(C10,2)*ROUND(G10,2)</f>
        <v>0</v>
      </c>
    </row>
    <row r="11" spans="1:8" s="93" customFormat="1" ht="84.75" customHeight="1">
      <c r="A11" s="91" t="s">
        <v>18</v>
      </c>
      <c r="B11" s="177" t="s">
        <v>164</v>
      </c>
      <c r="C11" s="142">
        <v>13600</v>
      </c>
      <c r="D11" s="178" t="s">
        <v>72</v>
      </c>
      <c r="E11" s="90"/>
      <c r="F11" s="90"/>
      <c r="G11" s="79">
        <v>0</v>
      </c>
      <c r="H11" s="92">
        <f>ROUND(C11,2)*ROUND(G11,2)</f>
        <v>0</v>
      </c>
    </row>
    <row r="12" spans="1:8" s="93" customFormat="1" ht="94.5" customHeight="1">
      <c r="A12" s="91" t="s">
        <v>19</v>
      </c>
      <c r="B12" s="177" t="s">
        <v>165</v>
      </c>
      <c r="C12" s="142">
        <v>3300</v>
      </c>
      <c r="D12" s="178" t="s">
        <v>72</v>
      </c>
      <c r="E12" s="90"/>
      <c r="F12" s="90"/>
      <c r="G12" s="79">
        <v>0</v>
      </c>
      <c r="H12" s="92">
        <f>ROUND(C12,2)*ROUND(G12,2)</f>
        <v>0</v>
      </c>
    </row>
    <row r="13" spans="1:8" s="50" customFormat="1" ht="19.5" customHeight="1">
      <c r="A13" s="204" t="s">
        <v>57</v>
      </c>
      <c r="B13" s="204"/>
      <c r="C13" s="204"/>
      <c r="D13" s="204"/>
      <c r="E13" s="204"/>
      <c r="F13" s="204"/>
      <c r="G13" s="204"/>
      <c r="H13" s="204"/>
    </row>
    <row r="14" spans="1:8" s="50" customFormat="1" ht="14.25" customHeight="1">
      <c r="A14" s="45"/>
      <c r="B14" s="197"/>
      <c r="C14" s="197"/>
      <c r="D14" s="197"/>
      <c r="E14" s="197"/>
      <c r="F14" s="197"/>
      <c r="G14" s="197"/>
      <c r="H14" s="197"/>
    </row>
  </sheetData>
  <sheetProtection/>
  <mergeCells count="5">
    <mergeCell ref="A1:B1"/>
    <mergeCell ref="E1:F1"/>
    <mergeCell ref="G1:H2"/>
    <mergeCell ref="A13:H13"/>
    <mergeCell ref="B14:H14"/>
  </mergeCells>
  <printOptions/>
  <pageMargins left="0.25" right="0.25" top="0.75" bottom="0.75" header="0.30000000000000004" footer="0.30000000000000004"/>
  <pageSetup fitToHeight="0" fitToWidth="0"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11"/>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25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16</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SUM(H8:H9)</f>
        <v>0</v>
      </c>
      <c r="G5" s="84"/>
      <c r="H5" s="84"/>
      <c r="I5" s="49"/>
      <c r="J5" s="49"/>
    </row>
    <row r="6" spans="1:10" s="50" customFormat="1" ht="12.75">
      <c r="A6" s="23"/>
      <c r="B6" s="24"/>
      <c r="C6" s="25"/>
      <c r="D6" s="23"/>
      <c r="E6" s="84"/>
      <c r="F6" s="84"/>
      <c r="G6" s="84"/>
      <c r="H6" s="84"/>
      <c r="I6" s="49"/>
      <c r="J6" s="49"/>
    </row>
    <row r="7" spans="1:8" s="57" customFormat="1" ht="36.75" customHeight="1">
      <c r="A7" s="67" t="s">
        <v>44</v>
      </c>
      <c r="B7" s="67" t="s">
        <v>45</v>
      </c>
      <c r="C7" s="88" t="s">
        <v>53</v>
      </c>
      <c r="D7" s="89" t="s">
        <v>47</v>
      </c>
      <c r="E7" s="89" t="s">
        <v>48</v>
      </c>
      <c r="F7" s="89" t="s">
        <v>49</v>
      </c>
      <c r="G7" s="89" t="s">
        <v>61</v>
      </c>
      <c r="H7" s="89" t="s">
        <v>60</v>
      </c>
    </row>
    <row r="8" spans="1:8" s="93" customFormat="1" ht="106.5" customHeight="1">
      <c r="A8" s="91" t="s">
        <v>13</v>
      </c>
      <c r="B8" s="169" t="s">
        <v>166</v>
      </c>
      <c r="C8" s="162">
        <v>2000</v>
      </c>
      <c r="D8" s="137" t="s">
        <v>98</v>
      </c>
      <c r="E8" s="90"/>
      <c r="F8" s="90"/>
      <c r="G8" s="79">
        <v>0</v>
      </c>
      <c r="H8" s="92">
        <f>ROUND(C8,2)*ROUND(G8,2)</f>
        <v>0</v>
      </c>
    </row>
    <row r="9" spans="1:8" s="93" customFormat="1" ht="53.25" customHeight="1">
      <c r="A9" s="91" t="s">
        <v>16</v>
      </c>
      <c r="B9" s="169" t="s">
        <v>205</v>
      </c>
      <c r="C9" s="137">
        <v>15</v>
      </c>
      <c r="D9" s="137" t="s">
        <v>98</v>
      </c>
      <c r="E9" s="90"/>
      <c r="F9" s="90"/>
      <c r="G9" s="79">
        <v>0</v>
      </c>
      <c r="H9" s="92">
        <f>ROUND(C9,2)*ROUND(G9,2)</f>
        <v>0</v>
      </c>
    </row>
    <row r="10" spans="1:8" s="50" customFormat="1" ht="18" customHeight="1">
      <c r="A10" s="204" t="s">
        <v>57</v>
      </c>
      <c r="B10" s="204"/>
      <c r="C10" s="204"/>
      <c r="D10" s="204"/>
      <c r="E10" s="204"/>
      <c r="F10" s="204"/>
      <c r="G10" s="204"/>
      <c r="H10" s="204"/>
    </row>
    <row r="11" spans="1:8" s="50" customFormat="1" ht="14.25" customHeight="1">
      <c r="A11" s="45"/>
      <c r="B11" s="197"/>
      <c r="C11" s="197"/>
      <c r="D11" s="197"/>
      <c r="E11" s="197"/>
      <c r="F11" s="197"/>
      <c r="G11" s="197"/>
      <c r="H11" s="197"/>
    </row>
  </sheetData>
  <sheetProtection/>
  <mergeCells count="5">
    <mergeCell ref="A1:B1"/>
    <mergeCell ref="E1:F1"/>
    <mergeCell ref="G1:H2"/>
    <mergeCell ref="A10:H10"/>
    <mergeCell ref="B11:H11"/>
  </mergeCells>
  <printOptions/>
  <pageMargins left="0.25" right="0.25" top="0.75" bottom="0.75" header="0.30000000000000004" footer="0.30000000000000004"/>
  <pageSetup fitToHeight="0" fitToWidth="0"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H9"/>
  <sheetViews>
    <sheetView zoomScale="110" zoomScaleNormal="110"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8.00390625" style="26" customWidth="1"/>
    <col min="5" max="5" width="17.125" style="26" customWidth="1"/>
    <col min="6" max="6" width="15.12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17</v>
      </c>
      <c r="D2" s="23"/>
      <c r="E2" s="38" t="s">
        <v>43</v>
      </c>
      <c r="F2" s="23"/>
      <c r="G2" s="24"/>
      <c r="H2" s="24"/>
    </row>
    <row r="3" spans="1:8" ht="12.75">
      <c r="A3" s="38"/>
      <c r="B3" s="84"/>
      <c r="C3" s="25"/>
      <c r="D3" s="23"/>
      <c r="E3" s="23"/>
      <c r="F3" s="23"/>
      <c r="G3" s="84"/>
      <c r="H3" s="84"/>
    </row>
    <row r="4" spans="1:8" ht="12.75">
      <c r="A4" s="38"/>
      <c r="B4" s="84"/>
      <c r="C4" s="25"/>
      <c r="D4" s="23"/>
      <c r="E4" s="23"/>
      <c r="F4" s="23"/>
      <c r="G4" s="84"/>
      <c r="H4" s="84"/>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84" customHeight="1">
      <c r="A8" s="71" t="s">
        <v>50</v>
      </c>
      <c r="B8" s="179" t="s">
        <v>206</v>
      </c>
      <c r="C8" s="147">
        <v>130</v>
      </c>
      <c r="D8" s="180" t="s">
        <v>86</v>
      </c>
      <c r="E8" s="109"/>
      <c r="F8" s="109"/>
      <c r="G8" s="110">
        <v>0</v>
      </c>
      <c r="H8" s="103">
        <f>ROUND(ROUND(C8,2)*ROUND(G8,2),2)</f>
        <v>0</v>
      </c>
    </row>
    <row r="9" spans="1:8" ht="18" customHeight="1">
      <c r="A9" s="204" t="s">
        <v>57</v>
      </c>
      <c r="B9" s="204"/>
      <c r="C9" s="204"/>
      <c r="D9" s="204"/>
      <c r="E9" s="204"/>
      <c r="F9" s="204"/>
      <c r="G9" s="204"/>
      <c r="H9" s="204"/>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73"/>
  <sheetViews>
    <sheetView tabSelected="1" view="pageBreakPreview" zoomScale="140" zoomScaleNormal="150" zoomScaleSheetLayoutView="140" zoomScalePageLayoutView="0" workbookViewId="0" topLeftCell="A1">
      <selection activeCell="C4" sqref="C4"/>
    </sheetView>
  </sheetViews>
  <sheetFormatPr defaultColWidth="9.00390625" defaultRowHeight="14.25"/>
  <cols>
    <col min="1" max="1" width="3.875" style="3" customWidth="1"/>
    <col min="2" max="3" width="26.25390625" style="3" customWidth="1"/>
    <col min="4" max="4" width="37.62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212" t="s">
        <v>74</v>
      </c>
      <c r="D4" s="5"/>
    </row>
    <row r="5" spans="1:4" ht="15">
      <c r="A5" s="1"/>
      <c r="B5" s="1"/>
      <c r="C5" s="1"/>
      <c r="D5" s="5"/>
    </row>
    <row r="6" spans="1:4" ht="36" customHeight="1">
      <c r="A6" s="1"/>
      <c r="B6" s="1" t="s">
        <v>3</v>
      </c>
      <c r="C6" s="193" t="s">
        <v>75</v>
      </c>
      <c r="D6" s="194"/>
    </row>
    <row r="7" spans="1:4" ht="15">
      <c r="A7" s="1"/>
      <c r="B7" s="1"/>
      <c r="C7" s="1"/>
      <c r="D7" s="5"/>
    </row>
    <row r="8" spans="1:4" ht="15">
      <c r="A8" s="1"/>
      <c r="B8" s="66" t="s">
        <v>4</v>
      </c>
      <c r="C8" s="195"/>
      <c r="D8" s="195"/>
    </row>
    <row r="9" spans="1:4" ht="15">
      <c r="A9" s="1"/>
      <c r="B9" s="66" t="s">
        <v>5</v>
      </c>
      <c r="C9" s="195"/>
      <c r="D9" s="195"/>
    </row>
    <row r="10" spans="1:4" ht="15">
      <c r="A10" s="1"/>
      <c r="B10" s="66" t="s">
        <v>6</v>
      </c>
      <c r="C10" s="195"/>
      <c r="D10" s="195"/>
    </row>
    <row r="11" spans="1:4" ht="15">
      <c r="A11" s="1"/>
      <c r="B11" s="66" t="s">
        <v>7</v>
      </c>
      <c r="C11" s="195"/>
      <c r="D11" s="195"/>
    </row>
    <row r="12" spans="1:4" ht="15">
      <c r="A12" s="1"/>
      <c r="B12" s="66" t="s">
        <v>8</v>
      </c>
      <c r="C12" s="195"/>
      <c r="D12" s="195"/>
    </row>
    <row r="13" spans="1:4" ht="15">
      <c r="A13" s="1"/>
      <c r="B13" s="66" t="s">
        <v>9</v>
      </c>
      <c r="C13" s="195"/>
      <c r="D13" s="195"/>
    </row>
    <row r="14" spans="1:4" ht="15">
      <c r="A14" s="1"/>
      <c r="B14" s="66" t="s">
        <v>10</v>
      </c>
      <c r="C14" s="195"/>
      <c r="D14" s="195"/>
    </row>
    <row r="15" spans="1:4" ht="15">
      <c r="A15" s="1"/>
      <c r="B15" s="66" t="s">
        <v>11</v>
      </c>
      <c r="C15" s="195"/>
      <c r="D15" s="195"/>
    </row>
    <row r="16" spans="1:4" ht="15">
      <c r="A16" s="1"/>
      <c r="B16" s="66" t="s">
        <v>12</v>
      </c>
      <c r="C16" s="195"/>
      <c r="D16" s="195"/>
    </row>
    <row r="17" spans="1:4" ht="15">
      <c r="A17" s="1"/>
      <c r="B17" s="1"/>
      <c r="C17" s="7"/>
      <c r="D17" s="8"/>
    </row>
    <row r="18" spans="1:4" ht="15">
      <c r="A18" s="1" t="s">
        <v>13</v>
      </c>
      <c r="B18" s="196" t="s">
        <v>14</v>
      </c>
      <c r="C18" s="196"/>
      <c r="D18" s="196"/>
    </row>
    <row r="19" spans="1:4" ht="14.25" customHeight="1">
      <c r="A19" s="1"/>
      <c r="B19" s="197"/>
      <c r="C19" s="197"/>
      <c r="D19" s="1"/>
    </row>
    <row r="20" spans="1:4" ht="14.25" customHeight="1">
      <c r="A20" s="1"/>
      <c r="B20" s="95" t="s">
        <v>15</v>
      </c>
      <c r="C20" s="80" t="s">
        <v>55</v>
      </c>
      <c r="D20" s="7"/>
    </row>
    <row r="21" spans="1:4" ht="15">
      <c r="A21" s="1"/>
      <c r="B21" s="96">
        <v>1</v>
      </c>
      <c r="C21" s="9">
        <f>'część_(1)'!F$5</f>
        <v>0</v>
      </c>
      <c r="D21" s="10"/>
    </row>
    <row r="22" spans="1:4" ht="15">
      <c r="A22" s="1"/>
      <c r="B22" s="96">
        <v>2</v>
      </c>
      <c r="C22" s="9">
        <f>'część_(2)'!F$5</f>
        <v>0</v>
      </c>
      <c r="D22" s="10"/>
    </row>
    <row r="23" spans="1:4" ht="15">
      <c r="A23" s="94"/>
      <c r="B23" s="96">
        <v>3</v>
      </c>
      <c r="C23" s="9">
        <f>'część_(3)'!F$5</f>
        <v>0</v>
      </c>
      <c r="D23" s="10"/>
    </row>
    <row r="24" spans="1:4" ht="15">
      <c r="A24" s="94"/>
      <c r="B24" s="96">
        <v>4</v>
      </c>
      <c r="C24" s="9">
        <f>'część_(4)'!F$5</f>
        <v>0</v>
      </c>
      <c r="D24" s="10"/>
    </row>
    <row r="25" spans="1:4" ht="15">
      <c r="A25" s="94"/>
      <c r="B25" s="96">
        <v>5</v>
      </c>
      <c r="C25" s="9">
        <f>'część_(5)'!F$5</f>
        <v>0</v>
      </c>
      <c r="D25" s="10"/>
    </row>
    <row r="26" spans="1:4" ht="15">
      <c r="A26" s="94"/>
      <c r="B26" s="96">
        <v>6</v>
      </c>
      <c r="C26" s="9">
        <f>'część_(6)'!F$5</f>
        <v>0</v>
      </c>
      <c r="D26" s="10"/>
    </row>
    <row r="27" spans="1:4" ht="15">
      <c r="A27" s="94"/>
      <c r="B27" s="96">
        <v>7</v>
      </c>
      <c r="C27" s="9">
        <f>'część_(7)'!F$5</f>
        <v>0</v>
      </c>
      <c r="D27" s="10"/>
    </row>
    <row r="28" spans="1:4" ht="15">
      <c r="A28" s="94"/>
      <c r="B28" s="96">
        <v>8</v>
      </c>
      <c r="C28" s="9">
        <f>'część_(8)'!F$5</f>
        <v>0</v>
      </c>
      <c r="D28" s="10"/>
    </row>
    <row r="29" spans="1:4" ht="15">
      <c r="A29" s="94"/>
      <c r="B29" s="96">
        <v>9</v>
      </c>
      <c r="C29" s="9">
        <f>'część_(9)'!F$5</f>
        <v>0</v>
      </c>
      <c r="D29" s="10"/>
    </row>
    <row r="30" spans="1:4" ht="15">
      <c r="A30" s="94"/>
      <c r="B30" s="96">
        <v>10</v>
      </c>
      <c r="C30" s="9">
        <f>'część_(10)'!F$5</f>
        <v>0</v>
      </c>
      <c r="D30" s="10"/>
    </row>
    <row r="31" spans="1:4" ht="15">
      <c r="A31" s="94"/>
      <c r="B31" s="96">
        <v>11</v>
      </c>
      <c r="C31" s="9">
        <f>'część_(11)'!F$5</f>
        <v>0</v>
      </c>
      <c r="D31" s="10"/>
    </row>
    <row r="32" spans="1:4" ht="15">
      <c r="A32" s="94"/>
      <c r="B32" s="96">
        <v>12</v>
      </c>
      <c r="C32" s="9">
        <f>'część_(12)'!F$5</f>
        <v>0</v>
      </c>
      <c r="D32" s="10"/>
    </row>
    <row r="33" spans="1:4" ht="15">
      <c r="A33" s="94"/>
      <c r="B33" s="96">
        <v>13</v>
      </c>
      <c r="C33" s="9">
        <f>'część_(13)'!F$5</f>
        <v>0</v>
      </c>
      <c r="D33" s="10"/>
    </row>
    <row r="34" spans="1:4" ht="15">
      <c r="A34" s="94"/>
      <c r="B34" s="96">
        <v>14</v>
      </c>
      <c r="C34" s="9">
        <f>'część_(14)'!F$5</f>
        <v>0</v>
      </c>
      <c r="D34" s="10"/>
    </row>
    <row r="35" spans="1:4" ht="15">
      <c r="A35" s="94"/>
      <c r="B35" s="96">
        <v>15</v>
      </c>
      <c r="C35" s="9">
        <f>'część_(15)'!F$5</f>
        <v>0</v>
      </c>
      <c r="D35" s="10"/>
    </row>
    <row r="36" spans="1:4" ht="15">
      <c r="A36" s="94"/>
      <c r="B36" s="96">
        <v>16</v>
      </c>
      <c r="C36" s="9">
        <f>'część_(16)'!F$5</f>
        <v>0</v>
      </c>
      <c r="D36" s="10"/>
    </row>
    <row r="37" spans="1:4" ht="15">
      <c r="A37" s="94"/>
      <c r="B37" s="96">
        <v>17</v>
      </c>
      <c r="C37" s="9">
        <f>'część_(17)'!F$5</f>
        <v>0</v>
      </c>
      <c r="D37" s="10"/>
    </row>
    <row r="38" spans="1:4" ht="15">
      <c r="A38" s="94"/>
      <c r="B38" s="96">
        <v>18</v>
      </c>
      <c r="C38" s="9">
        <f>'część_(18)'!F$5</f>
        <v>0</v>
      </c>
      <c r="D38" s="10"/>
    </row>
    <row r="39" spans="1:4" ht="15">
      <c r="A39" s="94"/>
      <c r="B39" s="96">
        <v>19</v>
      </c>
      <c r="C39" s="9">
        <f>'część_(19)'!F$5</f>
        <v>0</v>
      </c>
      <c r="D39" s="98"/>
    </row>
    <row r="40" spans="1:4" ht="15">
      <c r="A40" s="94"/>
      <c r="B40" s="96">
        <v>20</v>
      </c>
      <c r="C40" s="9">
        <f>'część_(20)'!F$5</f>
        <v>0</v>
      </c>
      <c r="D40" s="98"/>
    </row>
    <row r="41" spans="1:4" ht="15">
      <c r="A41" s="94"/>
      <c r="B41" s="96">
        <v>21</v>
      </c>
      <c r="C41" s="9">
        <f>'część_(21)'!F$5</f>
        <v>0</v>
      </c>
      <c r="D41" s="10"/>
    </row>
    <row r="42" spans="1:4" ht="15">
      <c r="A42" s="94"/>
      <c r="B42" s="96">
        <v>22</v>
      </c>
      <c r="C42" s="9">
        <f>'część_(22)'!F$5</f>
        <v>0</v>
      </c>
      <c r="D42" s="98"/>
    </row>
    <row r="43" spans="1:4" ht="15">
      <c r="A43" s="94"/>
      <c r="B43" s="96">
        <v>23</v>
      </c>
      <c r="C43" s="9">
        <f>'część_(23)'!F$5</f>
        <v>0</v>
      </c>
      <c r="D43" s="10"/>
    </row>
    <row r="44" spans="1:4" ht="15">
      <c r="A44" s="94"/>
      <c r="B44" s="96">
        <v>24</v>
      </c>
      <c r="C44" s="9">
        <f>'część_(24)'!F$5</f>
        <v>0</v>
      </c>
      <c r="D44" s="10"/>
    </row>
    <row r="45" spans="1:4" ht="15.75" customHeight="1">
      <c r="A45" s="1"/>
      <c r="B45" s="200" t="s">
        <v>57</v>
      </c>
      <c r="C45" s="200"/>
      <c r="D45" s="200"/>
    </row>
    <row r="46" spans="1:4" ht="105.75" customHeight="1">
      <c r="A46" s="1" t="s">
        <v>16</v>
      </c>
      <c r="B46" s="196" t="s">
        <v>62</v>
      </c>
      <c r="C46" s="196"/>
      <c r="D46" s="196"/>
    </row>
    <row r="47" spans="1:4" ht="15.75" customHeight="1">
      <c r="A47" s="1" t="s">
        <v>17</v>
      </c>
      <c r="B47" s="196" t="s">
        <v>54</v>
      </c>
      <c r="C47" s="196"/>
      <c r="D47" s="196"/>
    </row>
    <row r="48" spans="1:4" ht="62.25" customHeight="1">
      <c r="A48" s="1" t="s">
        <v>18</v>
      </c>
      <c r="B48" s="196" t="s">
        <v>76</v>
      </c>
      <c r="C48" s="196"/>
      <c r="D48" s="196"/>
    </row>
    <row r="49" spans="1:4" ht="30.75" customHeight="1">
      <c r="A49" s="1" t="s">
        <v>19</v>
      </c>
      <c r="B49" s="193" t="s">
        <v>20</v>
      </c>
      <c r="C49" s="193"/>
      <c r="D49" s="193"/>
    </row>
    <row r="50" spans="1:4" s="12" customFormat="1" ht="63.75" customHeight="1">
      <c r="A50" s="11" t="s">
        <v>21</v>
      </c>
      <c r="B50" s="198" t="s">
        <v>58</v>
      </c>
      <c r="C50" s="198"/>
      <c r="D50" s="198"/>
    </row>
    <row r="51" spans="1:4" ht="31.5" customHeight="1">
      <c r="A51" s="11" t="s">
        <v>22</v>
      </c>
      <c r="B51" s="193" t="s">
        <v>23</v>
      </c>
      <c r="C51" s="193"/>
      <c r="D51" s="193"/>
    </row>
    <row r="52" spans="1:4" ht="20.25" customHeight="1">
      <c r="A52" s="11" t="s">
        <v>24</v>
      </c>
      <c r="B52" s="196" t="s">
        <v>25</v>
      </c>
      <c r="C52" s="196"/>
      <c r="D52" s="196"/>
    </row>
    <row r="53" spans="1:4" ht="32.25" customHeight="1">
      <c r="A53" s="11" t="s">
        <v>26</v>
      </c>
      <c r="B53" s="193" t="s">
        <v>27</v>
      </c>
      <c r="C53" s="193"/>
      <c r="D53" s="193"/>
    </row>
    <row r="54" spans="1:4" ht="33.75" customHeight="1">
      <c r="A54" s="11" t="s">
        <v>28</v>
      </c>
      <c r="B54" s="193" t="s">
        <v>29</v>
      </c>
      <c r="C54" s="193"/>
      <c r="D54" s="193"/>
    </row>
    <row r="55" spans="1:4" ht="33.75" customHeight="1">
      <c r="A55" s="11"/>
      <c r="B55" s="193" t="s">
        <v>63</v>
      </c>
      <c r="C55" s="193"/>
      <c r="D55" s="193"/>
    </row>
    <row r="56" spans="1:4" ht="51" customHeight="1">
      <c r="A56" s="11"/>
      <c r="B56" s="199" t="s">
        <v>67</v>
      </c>
      <c r="C56" s="199"/>
      <c r="D56" s="199"/>
    </row>
    <row r="57" spans="1:4" ht="108" customHeight="1">
      <c r="A57" s="11" t="s">
        <v>30</v>
      </c>
      <c r="B57" s="196" t="s">
        <v>66</v>
      </c>
      <c r="C57" s="196"/>
      <c r="D57" s="196"/>
    </row>
    <row r="58" spans="1:4" ht="18" customHeight="1">
      <c r="A58" s="11" t="s">
        <v>31</v>
      </c>
      <c r="B58" s="7" t="s">
        <v>32</v>
      </c>
      <c r="C58" s="1"/>
      <c r="D58" s="1"/>
    </row>
    <row r="59" spans="1:4" ht="18" customHeight="1">
      <c r="A59" s="13"/>
      <c r="B59" s="201" t="s">
        <v>33</v>
      </c>
      <c r="C59" s="201"/>
      <c r="D59" s="201"/>
    </row>
    <row r="60" spans="1:4" ht="18" customHeight="1">
      <c r="A60" s="1"/>
      <c r="B60" s="201" t="s">
        <v>34</v>
      </c>
      <c r="C60" s="201"/>
      <c r="D60" s="66"/>
    </row>
    <row r="61" spans="1:4" ht="18" customHeight="1">
      <c r="A61" s="1"/>
      <c r="B61" s="195"/>
      <c r="C61" s="195"/>
      <c r="D61" s="6"/>
    </row>
    <row r="62" spans="1:4" ht="18" customHeight="1">
      <c r="A62" s="1"/>
      <c r="B62" s="195"/>
      <c r="C62" s="195"/>
      <c r="D62" s="6"/>
    </row>
    <row r="63" spans="1:4" ht="18" customHeight="1">
      <c r="A63" s="1"/>
      <c r="B63" s="195"/>
      <c r="C63" s="195"/>
      <c r="D63" s="6"/>
    </row>
    <row r="64" spans="1:4" ht="9.75" customHeight="1">
      <c r="A64" s="1"/>
      <c r="B64" s="13" t="s">
        <v>35</v>
      </c>
      <c r="C64" s="13"/>
      <c r="D64" s="2"/>
    </row>
    <row r="65" spans="1:4" ht="18" customHeight="1">
      <c r="A65" s="1"/>
      <c r="B65" s="201" t="s">
        <v>36</v>
      </c>
      <c r="C65" s="201"/>
      <c r="D65" s="201"/>
    </row>
    <row r="66" spans="1:4" ht="18" customHeight="1">
      <c r="A66" s="1"/>
      <c r="B66" s="81" t="s">
        <v>34</v>
      </c>
      <c r="C66" s="82" t="s">
        <v>37</v>
      </c>
      <c r="D66" s="83" t="s">
        <v>38</v>
      </c>
    </row>
    <row r="67" spans="1:4" ht="18" customHeight="1">
      <c r="A67" s="1"/>
      <c r="B67" s="15"/>
      <c r="C67" s="14"/>
      <c r="D67" s="16"/>
    </row>
    <row r="68" spans="1:4" ht="18" customHeight="1">
      <c r="A68" s="1"/>
      <c r="B68" s="15"/>
      <c r="C68" s="14"/>
      <c r="D68" s="16"/>
    </row>
    <row r="69" spans="1:4" ht="7.5" customHeight="1">
      <c r="A69" s="1"/>
      <c r="B69" s="13"/>
      <c r="C69" s="13"/>
      <c r="D69" s="2"/>
    </row>
    <row r="70" spans="1:4" ht="18" customHeight="1">
      <c r="A70" s="1"/>
      <c r="B70" s="201" t="s">
        <v>39</v>
      </c>
      <c r="C70" s="201"/>
      <c r="D70" s="201"/>
    </row>
    <row r="71" spans="1:4" ht="18" customHeight="1">
      <c r="A71" s="1"/>
      <c r="B71" s="201" t="s">
        <v>40</v>
      </c>
      <c r="C71" s="201"/>
      <c r="D71" s="66"/>
    </row>
    <row r="72" spans="1:4" ht="18" customHeight="1">
      <c r="A72" s="1"/>
      <c r="B72" s="195"/>
      <c r="C72" s="195"/>
      <c r="D72" s="6"/>
    </row>
    <row r="73" spans="2:4" ht="15" customHeight="1">
      <c r="B73" s="17"/>
      <c r="C73" s="17"/>
      <c r="D73" s="17"/>
    </row>
  </sheetData>
  <sheetProtection/>
  <mergeCells count="34">
    <mergeCell ref="B45:D45"/>
    <mergeCell ref="B70:D70"/>
    <mergeCell ref="B71:C71"/>
    <mergeCell ref="B72:C72"/>
    <mergeCell ref="B59:D59"/>
    <mergeCell ref="B60:C60"/>
    <mergeCell ref="B61:C61"/>
    <mergeCell ref="B62:C62"/>
    <mergeCell ref="B63:C63"/>
    <mergeCell ref="B65:D65"/>
    <mergeCell ref="B52:D52"/>
    <mergeCell ref="B53:D53"/>
    <mergeCell ref="B54:D54"/>
    <mergeCell ref="B55:D55"/>
    <mergeCell ref="B56:D56"/>
    <mergeCell ref="B57:D57"/>
    <mergeCell ref="B46:D46"/>
    <mergeCell ref="B47:D47"/>
    <mergeCell ref="B48:D48"/>
    <mergeCell ref="B49:D49"/>
    <mergeCell ref="B50:D50"/>
    <mergeCell ref="B51:D51"/>
    <mergeCell ref="C13:D13"/>
    <mergeCell ref="C14:D14"/>
    <mergeCell ref="C15:D15"/>
    <mergeCell ref="C16:D16"/>
    <mergeCell ref="B18:D18"/>
    <mergeCell ref="B19:C19"/>
    <mergeCell ref="C6:D6"/>
    <mergeCell ref="C8:D8"/>
    <mergeCell ref="C9:D9"/>
    <mergeCell ref="C10:D10"/>
    <mergeCell ref="C11:D11"/>
    <mergeCell ref="C12:D12"/>
  </mergeCells>
  <printOptions horizontalCentered="1"/>
  <pageMargins left="0.25" right="0.25" top="0.75" bottom="0.75" header="0.30000000000000004" footer="0.30000000000000004"/>
  <pageSetup fitToHeight="1" fitToWidth="1" horizontalDpi="600" verticalDpi="600" orientation="portrait" paperSize="9" scale="48" r:id="rId1"/>
</worksheet>
</file>

<file path=xl/worksheets/sheet20.xml><?xml version="1.0" encoding="utf-8"?>
<worksheet xmlns="http://schemas.openxmlformats.org/spreadsheetml/2006/main" xmlns:r="http://schemas.openxmlformats.org/officeDocument/2006/relationships">
  <dimension ref="A1:H9"/>
  <sheetViews>
    <sheetView zoomScale="110" zoomScaleNormal="110"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6.5" customHeight="1">
      <c r="A2" s="31"/>
      <c r="B2" s="32" t="s">
        <v>42</v>
      </c>
      <c r="C2" s="33">
        <v>18</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SUM(H8:H8)</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58.5" customHeight="1">
      <c r="A8" s="71" t="s">
        <v>13</v>
      </c>
      <c r="B8" s="169" t="s">
        <v>207</v>
      </c>
      <c r="C8" s="142">
        <v>350</v>
      </c>
      <c r="D8" s="178" t="s">
        <v>98</v>
      </c>
      <c r="E8" s="70"/>
      <c r="F8" s="70"/>
      <c r="G8" s="75">
        <v>0</v>
      </c>
      <c r="H8" s="75">
        <f>ROUND(ROUND(C8,2)*ROUND(G8,2),2)</f>
        <v>0</v>
      </c>
    </row>
    <row r="9" spans="1:8" ht="16.5" customHeight="1">
      <c r="A9" s="204" t="s">
        <v>57</v>
      </c>
      <c r="B9" s="204"/>
      <c r="C9" s="204"/>
      <c r="D9" s="204"/>
      <c r="E9" s="204"/>
      <c r="F9" s="204"/>
      <c r="G9" s="204"/>
      <c r="H9" s="204"/>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dimension ref="A1:J14"/>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9.625" style="58" customWidth="1"/>
    <col min="4" max="4" width="9.125" style="45" customWidth="1"/>
    <col min="5" max="5" width="17.625" style="49" customWidth="1"/>
    <col min="6" max="6" width="17.00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19</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SUM(H8:H12)</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55.5" customHeight="1">
      <c r="A8" s="99" t="s">
        <v>13</v>
      </c>
      <c r="B8" s="181" t="s">
        <v>208</v>
      </c>
      <c r="C8" s="142">
        <v>120</v>
      </c>
      <c r="D8" s="178" t="s">
        <v>72</v>
      </c>
      <c r="E8" s="100"/>
      <c r="F8" s="100"/>
      <c r="G8" s="77">
        <v>0</v>
      </c>
      <c r="H8" s="101">
        <f>ROUND(C8,2)*ROUND(G8,2)</f>
        <v>0</v>
      </c>
    </row>
    <row r="9" spans="1:8" s="57" customFormat="1" ht="42" customHeight="1">
      <c r="A9" s="102" t="s">
        <v>16</v>
      </c>
      <c r="B9" s="169" t="s">
        <v>210</v>
      </c>
      <c r="C9" s="142">
        <v>125</v>
      </c>
      <c r="D9" s="178" t="s">
        <v>72</v>
      </c>
      <c r="E9" s="97"/>
      <c r="F9" s="97"/>
      <c r="G9" s="103">
        <v>0</v>
      </c>
      <c r="H9" s="104">
        <f>ROUND(C9,2)*ROUND(G9,2)</f>
        <v>0</v>
      </c>
    </row>
    <row r="10" spans="1:8" s="57" customFormat="1" ht="36" customHeight="1">
      <c r="A10" s="102" t="s">
        <v>17</v>
      </c>
      <c r="B10" s="169" t="s">
        <v>167</v>
      </c>
      <c r="C10" s="142">
        <v>100</v>
      </c>
      <c r="D10" s="178" t="s">
        <v>72</v>
      </c>
      <c r="E10" s="97"/>
      <c r="F10" s="97"/>
      <c r="G10" s="103">
        <v>0</v>
      </c>
      <c r="H10" s="104">
        <f>ROUND(C10,2)*ROUND(G10,2)</f>
        <v>0</v>
      </c>
    </row>
    <row r="11" spans="1:8" s="57" customFormat="1" ht="29.25" customHeight="1">
      <c r="A11" s="102" t="s">
        <v>18</v>
      </c>
      <c r="B11" s="182" t="s">
        <v>209</v>
      </c>
      <c r="C11" s="142">
        <v>10</v>
      </c>
      <c r="D11" s="178" t="s">
        <v>72</v>
      </c>
      <c r="E11" s="97"/>
      <c r="F11" s="97"/>
      <c r="G11" s="103">
        <v>0</v>
      </c>
      <c r="H11" s="104">
        <f>ROUND(C11,2)*ROUND(G11,2)</f>
        <v>0</v>
      </c>
    </row>
    <row r="12" spans="1:8" s="57" customFormat="1" ht="33.75" customHeight="1">
      <c r="A12" s="102" t="s">
        <v>19</v>
      </c>
      <c r="B12" s="169" t="s">
        <v>168</v>
      </c>
      <c r="C12" s="142">
        <v>10</v>
      </c>
      <c r="D12" s="178" t="s">
        <v>72</v>
      </c>
      <c r="E12" s="97"/>
      <c r="F12" s="97"/>
      <c r="G12" s="103">
        <v>0</v>
      </c>
      <c r="H12" s="104">
        <f>ROUND(C12,2)*ROUND(G12,2)</f>
        <v>0</v>
      </c>
    </row>
    <row r="13" spans="1:8" s="50" customFormat="1" ht="16.5" customHeight="1">
      <c r="A13" s="204" t="s">
        <v>57</v>
      </c>
      <c r="B13" s="204"/>
      <c r="C13" s="204"/>
      <c r="D13" s="204"/>
      <c r="E13" s="204"/>
      <c r="F13" s="204"/>
      <c r="G13" s="204"/>
      <c r="H13" s="204"/>
    </row>
    <row r="14" spans="1:8" s="50" customFormat="1" ht="14.25" customHeight="1">
      <c r="A14" s="45"/>
      <c r="B14" s="197"/>
      <c r="C14" s="197"/>
      <c r="D14" s="197"/>
      <c r="E14" s="197"/>
      <c r="F14" s="197"/>
      <c r="G14" s="197"/>
      <c r="H14" s="197"/>
    </row>
  </sheetData>
  <sheetProtection/>
  <mergeCells count="5">
    <mergeCell ref="A1:B1"/>
    <mergeCell ref="E1:F1"/>
    <mergeCell ref="G1:H2"/>
    <mergeCell ref="A13:H13"/>
    <mergeCell ref="B14:H14"/>
  </mergeCells>
  <printOptions/>
  <pageMargins left="0.25" right="0.25" top="0.75" bottom="0.75" header="0.30000000000000004" footer="0.30000000000000004"/>
  <pageSetup fitToHeight="0" fitToWidth="0" horizontalDpi="600" verticalDpi="600" orientation="landscape" paperSize="9" scale="74" r:id="rId1"/>
</worksheet>
</file>

<file path=xl/worksheets/sheet22.xml><?xml version="1.0" encoding="utf-8"?>
<worksheet xmlns="http://schemas.openxmlformats.org/spreadsheetml/2006/main" xmlns:r="http://schemas.openxmlformats.org/officeDocument/2006/relationships">
  <dimension ref="A1:H13"/>
  <sheetViews>
    <sheetView zoomScale="110" zoomScaleNormal="110"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10.1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5.75" customHeight="1">
      <c r="A2" s="31"/>
      <c r="B2" s="32" t="s">
        <v>42</v>
      </c>
      <c r="C2" s="33">
        <v>20</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SUM(H8:H11)</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51" customHeight="1">
      <c r="A8" s="71" t="s">
        <v>13</v>
      </c>
      <c r="B8" s="183" t="s">
        <v>169</v>
      </c>
      <c r="C8" s="175">
        <v>15120</v>
      </c>
      <c r="D8" s="176" t="s">
        <v>98</v>
      </c>
      <c r="E8" s="126"/>
      <c r="F8" s="126"/>
      <c r="G8" s="127">
        <v>0</v>
      </c>
      <c r="H8" s="127">
        <f>ROUND(ROUND(C8,2)*ROUND(G8,2),2)</f>
        <v>0</v>
      </c>
    </row>
    <row r="9" spans="1:8" ht="49.5" customHeight="1">
      <c r="A9" s="71" t="s">
        <v>16</v>
      </c>
      <c r="B9" s="183" t="s">
        <v>171</v>
      </c>
      <c r="C9" s="175">
        <v>2800</v>
      </c>
      <c r="D9" s="176" t="s">
        <v>98</v>
      </c>
      <c r="E9" s="126"/>
      <c r="F9" s="126"/>
      <c r="G9" s="127">
        <v>0</v>
      </c>
      <c r="H9" s="127">
        <f>ROUND(ROUND(C9,2)*ROUND(G9,2),2)</f>
        <v>0</v>
      </c>
    </row>
    <row r="10" spans="1:8" ht="54" customHeight="1">
      <c r="A10" s="71" t="s">
        <v>17</v>
      </c>
      <c r="B10" s="183" t="s">
        <v>170</v>
      </c>
      <c r="C10" s="175">
        <v>6700</v>
      </c>
      <c r="D10" s="176" t="s">
        <v>98</v>
      </c>
      <c r="E10" s="126"/>
      <c r="F10" s="126"/>
      <c r="G10" s="127">
        <v>0</v>
      </c>
      <c r="H10" s="127">
        <f>ROUND(ROUND(C10,2)*ROUND(G10,2),2)</f>
        <v>0</v>
      </c>
    </row>
    <row r="11" spans="1:8" ht="73.5" customHeight="1">
      <c r="A11" s="71" t="s">
        <v>18</v>
      </c>
      <c r="B11" s="184" t="s">
        <v>172</v>
      </c>
      <c r="C11" s="189">
        <v>8200</v>
      </c>
      <c r="D11" s="176" t="s">
        <v>98</v>
      </c>
      <c r="E11" s="126"/>
      <c r="F11" s="126"/>
      <c r="G11" s="127">
        <v>0</v>
      </c>
      <c r="H11" s="127">
        <f>ROUND(ROUND(C11,2)*ROUND(G11,2),2)</f>
        <v>0</v>
      </c>
    </row>
    <row r="12" spans="1:8" ht="12.75" customHeight="1">
      <c r="A12" s="210"/>
      <c r="B12" s="210"/>
      <c r="C12" s="210"/>
      <c r="D12" s="210"/>
      <c r="E12" s="210"/>
      <c r="F12" s="210"/>
      <c r="G12" s="210"/>
      <c r="H12" s="210"/>
    </row>
    <row r="13" spans="1:8" ht="18.75" customHeight="1">
      <c r="A13" s="204" t="s">
        <v>57</v>
      </c>
      <c r="B13" s="204"/>
      <c r="C13" s="204"/>
      <c r="D13" s="204"/>
      <c r="E13" s="204"/>
      <c r="F13" s="204"/>
      <c r="G13" s="204"/>
      <c r="H13" s="204"/>
    </row>
  </sheetData>
  <sheetProtection/>
  <mergeCells count="4">
    <mergeCell ref="A1:B1"/>
    <mergeCell ref="G1:H2"/>
    <mergeCell ref="A13:H13"/>
    <mergeCell ref="A12:H12"/>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sheetPr>
    <pageSetUpPr fitToPage="1"/>
  </sheetPr>
  <dimension ref="A1:H9"/>
  <sheetViews>
    <sheetView zoomScale="110" zoomScaleNormal="110" zoomScalePageLayoutView="0" workbookViewId="0" topLeftCell="A1">
      <selection activeCell="A9" sqref="A9:H9"/>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7.7539062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21</v>
      </c>
      <c r="D2" s="23"/>
      <c r="E2" s="38" t="s">
        <v>43</v>
      </c>
      <c r="F2" s="23"/>
      <c r="G2" s="24"/>
      <c r="H2" s="24"/>
    </row>
    <row r="3" spans="1:8" ht="12.75">
      <c r="A3" s="38"/>
      <c r="B3" s="86"/>
      <c r="C3" s="25"/>
      <c r="D3" s="23"/>
      <c r="E3" s="23"/>
      <c r="F3" s="23"/>
      <c r="G3" s="86"/>
      <c r="H3" s="86"/>
    </row>
    <row r="4" spans="1:8" ht="12.75">
      <c r="A4" s="38"/>
      <c r="B4" s="86"/>
      <c r="C4" s="25"/>
      <c r="D4" s="23"/>
      <c r="E4" s="23"/>
      <c r="F4" s="23"/>
      <c r="G4" s="86"/>
      <c r="H4" s="86"/>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58.5" customHeight="1">
      <c r="A8" s="71" t="s">
        <v>50</v>
      </c>
      <c r="B8" s="185" t="s">
        <v>211</v>
      </c>
      <c r="C8" s="186">
        <v>300</v>
      </c>
      <c r="D8" s="187" t="s">
        <v>161</v>
      </c>
      <c r="E8" s="109"/>
      <c r="F8" s="109"/>
      <c r="G8" s="110">
        <v>0</v>
      </c>
      <c r="H8" s="103">
        <f>ROUND(ROUND(C8,2)*ROUND(G8,2),2)</f>
        <v>0</v>
      </c>
    </row>
    <row r="9" spans="1:8" ht="18" customHeight="1">
      <c r="A9" s="204" t="s">
        <v>57</v>
      </c>
      <c r="B9" s="204"/>
      <c r="C9" s="204"/>
      <c r="D9" s="204"/>
      <c r="E9" s="204"/>
      <c r="F9" s="204"/>
      <c r="G9" s="204"/>
      <c r="H9" s="204"/>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97" r:id="rId1"/>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H13"/>
  <sheetViews>
    <sheetView zoomScale="110" zoomScaleNormal="110" zoomScalePageLayoutView="0" workbookViewId="0" topLeftCell="A13">
      <selection activeCell="C2" sqref="C2"/>
    </sheetView>
  </sheetViews>
  <sheetFormatPr defaultColWidth="9.625" defaultRowHeight="14.25"/>
  <cols>
    <col min="1" max="1" width="5.75390625" style="26" customWidth="1"/>
    <col min="2" max="2" width="62.875" style="19" customWidth="1"/>
    <col min="3" max="3" width="10.25390625" style="27" customWidth="1"/>
    <col min="4" max="4" width="9.375" style="26" customWidth="1"/>
    <col min="5" max="5" width="17.125" style="26" customWidth="1"/>
    <col min="6" max="6" width="16.37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22</v>
      </c>
      <c r="D2" s="23"/>
      <c r="E2" s="38" t="s">
        <v>43</v>
      </c>
      <c r="F2" s="23"/>
      <c r="G2" s="24"/>
      <c r="H2" s="24"/>
    </row>
    <row r="3" spans="1:8" ht="12.75">
      <c r="A3" s="38"/>
      <c r="B3" s="86"/>
      <c r="C3" s="25"/>
      <c r="D3" s="23"/>
      <c r="E3" s="23"/>
      <c r="F3" s="23"/>
      <c r="G3" s="86"/>
      <c r="H3" s="86"/>
    </row>
    <row r="4" spans="1:8" ht="12.75">
      <c r="A4" s="38"/>
      <c r="B4" s="86"/>
      <c r="C4" s="25"/>
      <c r="D4" s="23"/>
      <c r="E4" s="23"/>
      <c r="F4" s="23"/>
      <c r="G4" s="86"/>
      <c r="H4" s="86"/>
    </row>
    <row r="5" spans="1:8" ht="13.5" customHeight="1">
      <c r="A5" s="38"/>
      <c r="B5" s="24"/>
      <c r="C5" s="25"/>
      <c r="D5" s="23"/>
      <c r="E5" s="53" t="s">
        <v>56</v>
      </c>
      <c r="F5" s="128">
        <f>SUM(H8:H11)</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96" customHeight="1">
      <c r="A8" s="71" t="s">
        <v>50</v>
      </c>
      <c r="B8" s="190" t="s">
        <v>175</v>
      </c>
      <c r="C8" s="147">
        <v>200</v>
      </c>
      <c r="D8" s="147" t="s">
        <v>98</v>
      </c>
      <c r="E8" s="76"/>
      <c r="F8" s="76"/>
      <c r="G8" s="77">
        <v>0</v>
      </c>
      <c r="H8" s="77">
        <f>ROUND(ROUND(C8,2)*ROUND(G8,2),2)</f>
        <v>0</v>
      </c>
    </row>
    <row r="9" spans="1:8" ht="117" customHeight="1">
      <c r="A9" s="71" t="s">
        <v>64</v>
      </c>
      <c r="B9" s="190" t="s">
        <v>176</v>
      </c>
      <c r="C9" s="147">
        <v>200</v>
      </c>
      <c r="D9" s="147" t="s">
        <v>98</v>
      </c>
      <c r="E9" s="78"/>
      <c r="F9" s="78"/>
      <c r="G9" s="79">
        <v>0</v>
      </c>
      <c r="H9" s="79">
        <f>ROUND(ROUND(C9,2)*ROUND(G9,2),2)</f>
        <v>0</v>
      </c>
    </row>
    <row r="10" spans="1:8" ht="122.25" customHeight="1">
      <c r="A10" s="105" t="s">
        <v>65</v>
      </c>
      <c r="B10" s="191" t="s">
        <v>173</v>
      </c>
      <c r="C10" s="147">
        <v>200</v>
      </c>
      <c r="D10" s="147" t="s">
        <v>98</v>
      </c>
      <c r="E10" s="117"/>
      <c r="F10" s="117"/>
      <c r="G10" s="77">
        <v>0</v>
      </c>
      <c r="H10" s="77">
        <f>ROUND(ROUND(C10,2)*ROUND(G10,2),2)</f>
        <v>0</v>
      </c>
    </row>
    <row r="11" spans="1:8" ht="158.25" customHeight="1">
      <c r="A11" s="71" t="s">
        <v>18</v>
      </c>
      <c r="B11" s="190" t="s">
        <v>174</v>
      </c>
      <c r="C11" s="147">
        <v>100</v>
      </c>
      <c r="D11" s="147" t="s">
        <v>98</v>
      </c>
      <c r="E11" s="78"/>
      <c r="F11" s="78"/>
      <c r="G11" s="77">
        <v>0</v>
      </c>
      <c r="H11" s="77">
        <f>ROUND(ROUND(C11,2)*ROUND(G11,2),2)</f>
        <v>0</v>
      </c>
    </row>
    <row r="12" spans="1:8" ht="26.25" customHeight="1">
      <c r="A12" s="211"/>
      <c r="B12" s="211"/>
      <c r="C12" s="211"/>
      <c r="D12" s="211"/>
      <c r="E12" s="211"/>
      <c r="F12" s="211"/>
      <c r="G12" s="211"/>
      <c r="H12" s="211"/>
    </row>
    <row r="13" spans="1:8" ht="18" customHeight="1">
      <c r="A13" s="204" t="s">
        <v>57</v>
      </c>
      <c r="B13" s="204"/>
      <c r="C13" s="204"/>
      <c r="D13" s="204"/>
      <c r="E13" s="204"/>
      <c r="F13" s="204"/>
      <c r="G13" s="204"/>
      <c r="H13" s="204"/>
    </row>
  </sheetData>
  <sheetProtection/>
  <mergeCells count="4">
    <mergeCell ref="A1:B1"/>
    <mergeCell ref="G1:H1"/>
    <mergeCell ref="A13:H13"/>
    <mergeCell ref="A12:H12"/>
  </mergeCells>
  <printOptions/>
  <pageMargins left="0.25" right="0.25" top="0.75" bottom="0.75" header="0.30000000000000004" footer="0.30000000000000004"/>
  <pageSetup fitToHeight="0" fitToWidth="1" horizontalDpi="600" verticalDpi="600" orientation="landscape" paperSize="9" scale="74" r:id="rId1"/>
</worksheet>
</file>

<file path=xl/worksheets/sheet25.xml><?xml version="1.0" encoding="utf-8"?>
<worksheet xmlns="http://schemas.openxmlformats.org/spreadsheetml/2006/main" xmlns:r="http://schemas.openxmlformats.org/officeDocument/2006/relationships">
  <sheetPr>
    <tabColor theme="0" tint="-0.1499900072813034"/>
  </sheetPr>
  <dimension ref="A1:J12"/>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5.87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7"/>
      <c r="C2" s="48"/>
      <c r="D2" s="31"/>
      <c r="E2" s="87"/>
      <c r="F2" s="87"/>
      <c r="G2" s="209"/>
      <c r="H2" s="209"/>
      <c r="I2" s="49"/>
      <c r="J2" s="49"/>
    </row>
    <row r="3" spans="1:10" s="50" customFormat="1" ht="14.25" customHeight="1">
      <c r="A3" s="31"/>
      <c r="B3" s="51" t="s">
        <v>42</v>
      </c>
      <c r="C3" s="52">
        <v>23</v>
      </c>
      <c r="D3" s="31"/>
      <c r="E3" s="51" t="s">
        <v>43</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56</v>
      </c>
      <c r="F5" s="54">
        <f>SUM(H8:H10)</f>
        <v>0</v>
      </c>
      <c r="G5" s="86"/>
      <c r="H5" s="86"/>
      <c r="I5" s="49"/>
      <c r="J5" s="49"/>
    </row>
    <row r="6" spans="1:10" s="50" customFormat="1" ht="12.75">
      <c r="A6" s="23"/>
      <c r="B6" s="24"/>
      <c r="C6" s="25"/>
      <c r="D6" s="23"/>
      <c r="E6" s="86"/>
      <c r="F6" s="86"/>
      <c r="G6" s="86"/>
      <c r="H6" s="86"/>
      <c r="I6" s="49"/>
      <c r="J6" s="49"/>
    </row>
    <row r="7" spans="1:8" s="57" customFormat="1" ht="36.75" customHeight="1">
      <c r="A7" s="20" t="s">
        <v>44</v>
      </c>
      <c r="B7" s="20" t="s">
        <v>45</v>
      </c>
      <c r="C7" s="55" t="s">
        <v>53</v>
      </c>
      <c r="D7" s="56" t="s">
        <v>47</v>
      </c>
      <c r="E7" s="56" t="s">
        <v>48</v>
      </c>
      <c r="F7" s="56" t="s">
        <v>49</v>
      </c>
      <c r="G7" s="56" t="s">
        <v>61</v>
      </c>
      <c r="H7" s="56" t="s">
        <v>60</v>
      </c>
    </row>
    <row r="8" spans="1:8" s="57" customFormat="1" ht="66" customHeight="1">
      <c r="A8" s="99" t="s">
        <v>13</v>
      </c>
      <c r="B8" s="188" t="s">
        <v>212</v>
      </c>
      <c r="C8" s="137">
        <v>720</v>
      </c>
      <c r="D8" s="147" t="s">
        <v>98</v>
      </c>
      <c r="E8" s="100"/>
      <c r="F8" s="100"/>
      <c r="G8" s="77">
        <v>0</v>
      </c>
      <c r="H8" s="101">
        <f>ROUND(C8,2)*ROUND(G8,2)</f>
        <v>0</v>
      </c>
    </row>
    <row r="9" spans="1:8" s="57" customFormat="1" ht="30" customHeight="1">
      <c r="A9" s="102" t="s">
        <v>16</v>
      </c>
      <c r="B9" s="188" t="s">
        <v>177</v>
      </c>
      <c r="C9" s="162">
        <v>12570</v>
      </c>
      <c r="D9" s="147" t="s">
        <v>98</v>
      </c>
      <c r="E9" s="97"/>
      <c r="F9" s="97"/>
      <c r="G9" s="77">
        <v>0</v>
      </c>
      <c r="H9" s="101">
        <f>ROUND(C9,2)*ROUND(G9,2)</f>
        <v>0</v>
      </c>
    </row>
    <row r="10" spans="1:8" s="57" customFormat="1" ht="29.25" customHeight="1">
      <c r="A10" s="102" t="s">
        <v>17</v>
      </c>
      <c r="B10" s="188" t="s">
        <v>178</v>
      </c>
      <c r="C10" s="162">
        <v>3425</v>
      </c>
      <c r="D10" s="147" t="s">
        <v>98</v>
      </c>
      <c r="E10" s="97"/>
      <c r="F10" s="97"/>
      <c r="G10" s="103">
        <v>0</v>
      </c>
      <c r="H10" s="104">
        <f>ROUND(C10,2)*ROUND(G10,2)</f>
        <v>0</v>
      </c>
    </row>
    <row r="11" spans="1:8" s="50" customFormat="1" ht="12.75" customHeight="1">
      <c r="A11" s="204"/>
      <c r="B11" s="204"/>
      <c r="C11" s="204"/>
      <c r="D11" s="204"/>
      <c r="E11" s="204"/>
      <c r="F11" s="204"/>
      <c r="G11" s="204"/>
      <c r="H11" s="204"/>
    </row>
    <row r="12" spans="1:8" ht="18.75" customHeight="1">
      <c r="A12" s="204" t="s">
        <v>57</v>
      </c>
      <c r="B12" s="204"/>
      <c r="C12" s="204"/>
      <c r="D12" s="204"/>
      <c r="E12" s="204"/>
      <c r="F12" s="204"/>
      <c r="G12" s="204"/>
      <c r="H12" s="204"/>
    </row>
  </sheetData>
  <sheetProtection/>
  <mergeCells count="5">
    <mergeCell ref="A1:B1"/>
    <mergeCell ref="E1:F1"/>
    <mergeCell ref="G1:H2"/>
    <mergeCell ref="A11:H11"/>
    <mergeCell ref="A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26.xml><?xml version="1.0" encoding="utf-8"?>
<worksheet xmlns="http://schemas.openxmlformats.org/spreadsheetml/2006/main" xmlns:r="http://schemas.openxmlformats.org/officeDocument/2006/relationships">
  <sheetPr>
    <pageSetUpPr fitToPage="1"/>
  </sheetPr>
  <dimension ref="A1:H10"/>
  <sheetViews>
    <sheetView zoomScale="110" zoomScaleNormal="110" zoomScalePageLayoutView="0" workbookViewId="0" topLeftCell="A1">
      <selection activeCell="A10" sqref="A10:H10"/>
    </sheetView>
  </sheetViews>
  <sheetFormatPr defaultColWidth="9.625" defaultRowHeight="14.25"/>
  <cols>
    <col min="1" max="1" width="5.75390625" style="26" customWidth="1"/>
    <col min="2" max="2" width="58.875" style="19" customWidth="1"/>
    <col min="3" max="3" width="10.25390625" style="27" customWidth="1"/>
    <col min="4" max="4" width="6.75390625" style="26" customWidth="1"/>
    <col min="5" max="5" width="17.125" style="26" customWidth="1"/>
    <col min="6" max="6" width="16.12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24</v>
      </c>
      <c r="D2" s="23"/>
      <c r="E2" s="38" t="s">
        <v>43</v>
      </c>
      <c r="F2" s="23"/>
      <c r="G2" s="24"/>
      <c r="H2" s="24"/>
    </row>
    <row r="3" spans="1:8" ht="12.75">
      <c r="A3" s="38"/>
      <c r="B3" s="86"/>
      <c r="C3" s="25"/>
      <c r="D3" s="23"/>
      <c r="E3" s="23"/>
      <c r="F3" s="23"/>
      <c r="G3" s="86"/>
      <c r="H3" s="86"/>
    </row>
    <row r="4" spans="1:8" ht="12.75">
      <c r="A4" s="38"/>
      <c r="B4" s="86"/>
      <c r="C4" s="25"/>
      <c r="D4" s="23"/>
      <c r="E4" s="23"/>
      <c r="F4" s="23"/>
      <c r="G4" s="86"/>
      <c r="H4" s="86"/>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282.75" customHeight="1">
      <c r="A8" s="71" t="s">
        <v>50</v>
      </c>
      <c r="B8" s="169" t="s">
        <v>213</v>
      </c>
      <c r="C8" s="142">
        <v>1</v>
      </c>
      <c r="D8" s="178" t="s">
        <v>73</v>
      </c>
      <c r="E8" s="76"/>
      <c r="F8" s="76"/>
      <c r="G8" s="77">
        <v>0</v>
      </c>
      <c r="H8" s="77">
        <f>ROUND(ROUND(C8,2)*ROUND(G8,2),2)</f>
        <v>0</v>
      </c>
    </row>
    <row r="9" spans="1:8" ht="14.25" customHeight="1">
      <c r="A9" s="211"/>
      <c r="B9" s="211"/>
      <c r="C9" s="211"/>
      <c r="D9" s="211"/>
      <c r="E9" s="211"/>
      <c r="F9" s="211"/>
      <c r="G9" s="211"/>
      <c r="H9" s="211"/>
    </row>
    <row r="10" spans="1:8" ht="18" customHeight="1">
      <c r="A10" s="204" t="s">
        <v>57</v>
      </c>
      <c r="B10" s="204"/>
      <c r="C10" s="204"/>
      <c r="D10" s="204"/>
      <c r="E10" s="204"/>
      <c r="F10" s="204"/>
      <c r="G10" s="204"/>
      <c r="H10" s="204"/>
    </row>
  </sheetData>
  <sheetProtection/>
  <mergeCells count="4">
    <mergeCell ref="A1:B1"/>
    <mergeCell ref="G1:H1"/>
    <mergeCell ref="A9:H9"/>
    <mergeCell ref="A10:H10"/>
  </mergeCells>
  <printOptions/>
  <pageMargins left="0.25" right="0.25" top="0.75" bottom="0.75" header="0.30000000000000004" footer="0.30000000000000004"/>
  <pageSetup fitToHeight="0"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H18"/>
  <sheetViews>
    <sheetView zoomScale="110" zoomScaleNormal="110"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8.2539062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1</v>
      </c>
      <c r="D2" s="23"/>
      <c r="E2" s="38" t="s">
        <v>43</v>
      </c>
      <c r="F2" s="23"/>
      <c r="G2" s="24"/>
      <c r="H2" s="24"/>
    </row>
    <row r="3" spans="1:8" ht="12.75">
      <c r="A3" s="38"/>
      <c r="B3" s="59"/>
      <c r="C3" s="25"/>
      <c r="D3" s="23"/>
      <c r="E3" s="23"/>
      <c r="F3" s="23"/>
      <c r="G3" s="59"/>
      <c r="H3" s="59"/>
    </row>
    <row r="4" spans="1:8" ht="12.75">
      <c r="A4" s="38"/>
      <c r="B4" s="59"/>
      <c r="C4" s="25"/>
      <c r="D4" s="23"/>
      <c r="E4" s="23"/>
      <c r="F4" s="23"/>
      <c r="G4" s="59"/>
      <c r="H4" s="59"/>
    </row>
    <row r="5" spans="1:8" ht="13.5" customHeight="1">
      <c r="A5" s="38"/>
      <c r="B5" s="24"/>
      <c r="C5" s="25"/>
      <c r="D5" s="23"/>
      <c r="E5" s="53" t="s">
        <v>56</v>
      </c>
      <c r="F5" s="54">
        <f>SUM(H8:H17)</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72.75" customHeight="1">
      <c r="A8" s="71" t="s">
        <v>50</v>
      </c>
      <c r="B8" s="136" t="s">
        <v>94</v>
      </c>
      <c r="C8" s="162">
        <v>1375</v>
      </c>
      <c r="D8" s="138" t="s">
        <v>86</v>
      </c>
      <c r="E8" s="109"/>
      <c r="F8" s="109"/>
      <c r="G8" s="110">
        <v>0</v>
      </c>
      <c r="H8" s="103">
        <f>ROUND(ROUND(C8,2)*ROUND(G8,2),2)</f>
        <v>0</v>
      </c>
    </row>
    <row r="9" spans="1:8" ht="53.25" customHeight="1">
      <c r="A9" s="71" t="s">
        <v>16</v>
      </c>
      <c r="B9" s="139" t="s">
        <v>95</v>
      </c>
      <c r="C9" s="162">
        <v>5240</v>
      </c>
      <c r="D9" s="138" t="s">
        <v>86</v>
      </c>
      <c r="E9" s="78"/>
      <c r="F9" s="78"/>
      <c r="G9" s="110">
        <v>0</v>
      </c>
      <c r="H9" s="103">
        <f aca="true" t="shared" si="0" ref="H9:H17">ROUND(ROUND(C9,2)*ROUND(G9,2),2)</f>
        <v>0</v>
      </c>
    </row>
    <row r="10" spans="1:8" ht="55.5" customHeight="1">
      <c r="A10" s="71" t="s">
        <v>17</v>
      </c>
      <c r="B10" s="139" t="s">
        <v>87</v>
      </c>
      <c r="C10" s="162">
        <v>10470</v>
      </c>
      <c r="D10" s="138" t="s">
        <v>86</v>
      </c>
      <c r="E10" s="78"/>
      <c r="F10" s="78"/>
      <c r="G10" s="110">
        <v>0</v>
      </c>
      <c r="H10" s="103">
        <f t="shared" si="0"/>
        <v>0</v>
      </c>
    </row>
    <row r="11" spans="1:8" ht="69" customHeight="1">
      <c r="A11" s="71" t="s">
        <v>18</v>
      </c>
      <c r="B11" s="140" t="s">
        <v>88</v>
      </c>
      <c r="C11" s="162">
        <v>4225</v>
      </c>
      <c r="D11" s="138" t="s">
        <v>86</v>
      </c>
      <c r="E11" s="78"/>
      <c r="F11" s="78"/>
      <c r="G11" s="110">
        <v>0</v>
      </c>
      <c r="H11" s="103">
        <f t="shared" si="0"/>
        <v>0</v>
      </c>
    </row>
    <row r="12" spans="1:8" ht="73.5" customHeight="1">
      <c r="A12" s="71" t="s">
        <v>19</v>
      </c>
      <c r="B12" s="139" t="s">
        <v>89</v>
      </c>
      <c r="C12" s="162">
        <v>3970</v>
      </c>
      <c r="D12" s="138" t="s">
        <v>86</v>
      </c>
      <c r="E12" s="78"/>
      <c r="F12" s="78"/>
      <c r="G12" s="110">
        <v>0</v>
      </c>
      <c r="H12" s="103">
        <f t="shared" si="0"/>
        <v>0</v>
      </c>
    </row>
    <row r="13" spans="1:8" ht="61.5" customHeight="1">
      <c r="A13" s="71" t="s">
        <v>21</v>
      </c>
      <c r="B13" s="139" t="s">
        <v>90</v>
      </c>
      <c r="C13" s="137">
        <v>40</v>
      </c>
      <c r="D13" s="138" t="s">
        <v>86</v>
      </c>
      <c r="E13" s="78"/>
      <c r="F13" s="78"/>
      <c r="G13" s="110">
        <v>0</v>
      </c>
      <c r="H13" s="103">
        <f t="shared" si="0"/>
        <v>0</v>
      </c>
    </row>
    <row r="14" spans="1:8" ht="82.5" customHeight="1">
      <c r="A14" s="71" t="s">
        <v>22</v>
      </c>
      <c r="B14" s="139" t="s">
        <v>91</v>
      </c>
      <c r="C14" s="162">
        <v>8100</v>
      </c>
      <c r="D14" s="138" t="s">
        <v>86</v>
      </c>
      <c r="E14" s="78"/>
      <c r="F14" s="78"/>
      <c r="G14" s="110">
        <v>0</v>
      </c>
      <c r="H14" s="103">
        <f t="shared" si="0"/>
        <v>0</v>
      </c>
    </row>
    <row r="15" spans="1:8" ht="90" customHeight="1">
      <c r="A15" s="71" t="s">
        <v>24</v>
      </c>
      <c r="B15" s="141" t="s">
        <v>96</v>
      </c>
      <c r="C15" s="137">
        <v>30</v>
      </c>
      <c r="D15" s="142" t="s">
        <v>86</v>
      </c>
      <c r="E15" s="78"/>
      <c r="F15" s="78"/>
      <c r="G15" s="110">
        <v>0</v>
      </c>
      <c r="H15" s="103">
        <f t="shared" si="0"/>
        <v>0</v>
      </c>
    </row>
    <row r="16" spans="1:8" ht="45.75" customHeight="1">
      <c r="A16" s="71" t="s">
        <v>26</v>
      </c>
      <c r="B16" s="141" t="s">
        <v>92</v>
      </c>
      <c r="C16" s="162">
        <v>1330</v>
      </c>
      <c r="D16" s="142" t="s">
        <v>86</v>
      </c>
      <c r="E16" s="78"/>
      <c r="F16" s="78"/>
      <c r="G16" s="110">
        <v>0</v>
      </c>
      <c r="H16" s="103">
        <f t="shared" si="0"/>
        <v>0</v>
      </c>
    </row>
    <row r="17" spans="1:8" ht="39.75" customHeight="1">
      <c r="A17" s="71" t="s">
        <v>28</v>
      </c>
      <c r="B17" s="141" t="s">
        <v>93</v>
      </c>
      <c r="C17" s="147">
        <v>275</v>
      </c>
      <c r="D17" s="192" t="s">
        <v>86</v>
      </c>
      <c r="E17" s="78"/>
      <c r="F17" s="78"/>
      <c r="G17" s="110">
        <v>0</v>
      </c>
      <c r="H17" s="103">
        <f t="shared" si="0"/>
        <v>0</v>
      </c>
    </row>
    <row r="18" spans="1:8" ht="18" customHeight="1">
      <c r="A18" s="204" t="s">
        <v>57</v>
      </c>
      <c r="B18" s="204"/>
      <c r="C18" s="204"/>
      <c r="D18" s="204"/>
      <c r="E18" s="204"/>
      <c r="F18" s="204"/>
      <c r="G18" s="204"/>
      <c r="H18" s="204"/>
    </row>
  </sheetData>
  <sheetProtection/>
  <mergeCells count="3">
    <mergeCell ref="A1:B1"/>
    <mergeCell ref="G1:H1"/>
    <mergeCell ref="A18:H18"/>
  </mergeCells>
  <printOptions/>
  <pageMargins left="0.25" right="0.25" top="0.75" bottom="0.75" header="0.30000000000000004" footer="0.30000000000000004"/>
  <pageSetup fitToHeight="0"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H12"/>
  <sheetViews>
    <sheetView zoomScale="110" zoomScaleNormal="110" zoomScalePageLayoutView="0" workbookViewId="0" topLeftCell="A1">
      <selection activeCell="C2" sqref="C2"/>
    </sheetView>
  </sheetViews>
  <sheetFormatPr defaultColWidth="9.625" defaultRowHeight="14.25"/>
  <cols>
    <col min="1" max="1" width="5.75390625" style="45" customWidth="1"/>
    <col min="2" max="2" width="47.50390625" style="30" customWidth="1"/>
    <col min="3" max="3" width="10.125" style="46" customWidth="1"/>
    <col min="4" max="4" width="7.625" style="47" customWidth="1"/>
    <col min="5" max="5" width="16.50390625" style="47" customWidth="1"/>
    <col min="6" max="6" width="17.25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1.25" customHeight="1">
      <c r="A2" s="31"/>
      <c r="B2" s="32" t="s">
        <v>42</v>
      </c>
      <c r="C2" s="33">
        <v>2</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SUM(H8:H10)</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123" customHeight="1">
      <c r="A8" s="71" t="s">
        <v>13</v>
      </c>
      <c r="B8" s="143" t="s">
        <v>97</v>
      </c>
      <c r="C8" s="137">
        <v>60</v>
      </c>
      <c r="D8" s="137" t="s">
        <v>98</v>
      </c>
      <c r="E8" s="70"/>
      <c r="F8" s="70"/>
      <c r="G8" s="75">
        <v>0</v>
      </c>
      <c r="H8" s="75">
        <f>ROUND(ROUND(C8,2)*ROUND(G8,2),2)</f>
        <v>0</v>
      </c>
    </row>
    <row r="9" spans="1:8" ht="38.25" customHeight="1">
      <c r="A9" s="71" t="s">
        <v>16</v>
      </c>
      <c r="B9" s="143" t="s">
        <v>179</v>
      </c>
      <c r="C9" s="137">
        <v>15</v>
      </c>
      <c r="D9" s="137" t="s">
        <v>98</v>
      </c>
      <c r="E9" s="70"/>
      <c r="F9" s="70"/>
      <c r="G9" s="75">
        <v>0</v>
      </c>
      <c r="H9" s="75">
        <f>ROUND(ROUND(C9,2)*ROUND(G9,2),2)</f>
        <v>0</v>
      </c>
    </row>
    <row r="10" spans="1:8" ht="39" customHeight="1">
      <c r="A10" s="71" t="s">
        <v>17</v>
      </c>
      <c r="B10" s="144" t="s">
        <v>180</v>
      </c>
      <c r="C10" s="137">
        <v>30</v>
      </c>
      <c r="D10" s="137" t="s">
        <v>98</v>
      </c>
      <c r="E10" s="70"/>
      <c r="F10" s="70"/>
      <c r="G10" s="75">
        <v>0</v>
      </c>
      <c r="H10" s="75">
        <f>ROUND(ROUND(C10,2)*ROUND(G10,2),2)</f>
        <v>0</v>
      </c>
    </row>
    <row r="11" spans="1:8" ht="12" customHeight="1">
      <c r="A11" s="207"/>
      <c r="B11" s="207"/>
      <c r="C11" s="207"/>
      <c r="D11" s="207"/>
      <c r="E11" s="207"/>
      <c r="F11" s="207"/>
      <c r="G11" s="207"/>
      <c r="H11" s="207"/>
    </row>
    <row r="12" spans="1:8" ht="23.25" customHeight="1">
      <c r="A12" s="204" t="s">
        <v>57</v>
      </c>
      <c r="B12" s="204"/>
      <c r="C12" s="204"/>
      <c r="D12" s="204"/>
      <c r="E12" s="204"/>
      <c r="F12" s="204"/>
      <c r="G12" s="204"/>
      <c r="H12" s="204"/>
    </row>
  </sheetData>
  <sheetProtection/>
  <mergeCells count="4">
    <mergeCell ref="A1:B1"/>
    <mergeCell ref="G1:H2"/>
    <mergeCell ref="A11:H11"/>
    <mergeCell ref="A12:H12"/>
  </mergeCells>
  <printOptions/>
  <pageMargins left="0.25" right="0.25" top="0.75" bottom="0.75" header="0.3" footer="0.3"/>
  <pageSetup fitToHeight="0" fitToWidth="0"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dimension ref="A1:J15"/>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625" style="49" customWidth="1"/>
    <col min="3" max="3" width="8.25390625" style="58" customWidth="1"/>
    <col min="4" max="4" width="7.25390625" style="45" customWidth="1"/>
    <col min="5" max="5" width="17.625" style="49" customWidth="1"/>
    <col min="6" max="6" width="15.87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64"/>
      <c r="C2" s="48"/>
      <c r="D2" s="31"/>
      <c r="E2" s="64"/>
      <c r="F2" s="64"/>
      <c r="G2" s="209"/>
      <c r="H2" s="209"/>
      <c r="I2" s="49"/>
      <c r="J2" s="49"/>
    </row>
    <row r="3" spans="1:10" s="50" customFormat="1" ht="14.25" customHeight="1">
      <c r="A3" s="31"/>
      <c r="B3" s="51" t="s">
        <v>42</v>
      </c>
      <c r="C3" s="52">
        <v>3</v>
      </c>
      <c r="D3" s="31"/>
      <c r="E3" s="51" t="s">
        <v>43</v>
      </c>
      <c r="F3" s="51"/>
      <c r="G3" s="64"/>
      <c r="H3" s="64"/>
      <c r="I3" s="49"/>
      <c r="J3" s="49"/>
    </row>
    <row r="4" spans="1:10" s="50" customFormat="1" ht="12.75">
      <c r="A4" s="31"/>
      <c r="B4" s="51"/>
      <c r="C4" s="48"/>
      <c r="D4" s="31"/>
      <c r="E4" s="51"/>
      <c r="F4" s="51"/>
      <c r="G4" s="64"/>
      <c r="H4" s="64"/>
      <c r="I4" s="49"/>
      <c r="J4" s="49"/>
    </row>
    <row r="5" spans="1:10" s="50" customFormat="1" ht="12.75">
      <c r="A5" s="38"/>
      <c r="B5" s="24"/>
      <c r="C5" s="25"/>
      <c r="D5" s="23"/>
      <c r="E5" s="53" t="s">
        <v>56</v>
      </c>
      <c r="F5" s="54">
        <f>SUM(H8:H12)</f>
        <v>0</v>
      </c>
      <c r="G5" s="63"/>
      <c r="H5" s="63"/>
      <c r="I5" s="49"/>
      <c r="J5" s="49"/>
    </row>
    <row r="6" spans="1:10" s="50" customFormat="1" ht="12.75">
      <c r="A6" s="23"/>
      <c r="B6" s="24"/>
      <c r="C6" s="25"/>
      <c r="D6" s="23"/>
      <c r="E6" s="63"/>
      <c r="F6" s="63"/>
      <c r="G6" s="63"/>
      <c r="H6" s="63"/>
      <c r="I6" s="49"/>
      <c r="J6" s="49"/>
    </row>
    <row r="7" spans="1:8" s="57" customFormat="1" ht="36.75" customHeight="1">
      <c r="A7" s="20" t="s">
        <v>44</v>
      </c>
      <c r="B7" s="20" t="s">
        <v>45</v>
      </c>
      <c r="C7" s="55" t="s">
        <v>53</v>
      </c>
      <c r="D7" s="56" t="s">
        <v>47</v>
      </c>
      <c r="E7" s="56" t="s">
        <v>48</v>
      </c>
      <c r="F7" s="56" t="s">
        <v>49</v>
      </c>
      <c r="G7" s="56" t="s">
        <v>61</v>
      </c>
      <c r="H7" s="56" t="s">
        <v>60</v>
      </c>
    </row>
    <row r="8" spans="1:8" s="57" customFormat="1" ht="62.25" customHeight="1">
      <c r="A8" s="129" t="s">
        <v>13</v>
      </c>
      <c r="B8" s="145" t="s">
        <v>99</v>
      </c>
      <c r="C8" s="146">
        <v>140</v>
      </c>
      <c r="D8" s="146" t="s">
        <v>98</v>
      </c>
      <c r="E8" s="130"/>
      <c r="F8" s="130"/>
      <c r="G8" s="121">
        <v>0</v>
      </c>
      <c r="H8" s="122">
        <f>ROUND(C8,2)*ROUND(G8,2)</f>
        <v>0</v>
      </c>
    </row>
    <row r="9" spans="1:8" s="57" customFormat="1" ht="47.25" customHeight="1">
      <c r="A9" s="102" t="s">
        <v>16</v>
      </c>
      <c r="B9" s="143" t="s">
        <v>100</v>
      </c>
      <c r="C9" s="147">
        <v>30</v>
      </c>
      <c r="D9" s="147" t="s">
        <v>98</v>
      </c>
      <c r="E9" s="123"/>
      <c r="F9" s="123"/>
      <c r="G9" s="121">
        <v>0</v>
      </c>
      <c r="H9" s="122">
        <f>ROUND(C9,2)*ROUND(G9,2)</f>
        <v>0</v>
      </c>
    </row>
    <row r="10" spans="1:8" s="57" customFormat="1" ht="25.5" customHeight="1">
      <c r="A10" s="102" t="s">
        <v>17</v>
      </c>
      <c r="B10" s="145" t="s">
        <v>181</v>
      </c>
      <c r="C10" s="146">
        <v>5</v>
      </c>
      <c r="D10" s="146" t="s">
        <v>98</v>
      </c>
      <c r="E10" s="123"/>
      <c r="F10" s="123"/>
      <c r="G10" s="121">
        <v>0</v>
      </c>
      <c r="H10" s="122">
        <f>ROUND(C10,2)*ROUND(G10,2)</f>
        <v>0</v>
      </c>
    </row>
    <row r="11" spans="1:8" s="57" customFormat="1" ht="26.25" customHeight="1">
      <c r="A11" s="102" t="s">
        <v>18</v>
      </c>
      <c r="B11" s="145" t="s">
        <v>101</v>
      </c>
      <c r="C11" s="146">
        <v>5</v>
      </c>
      <c r="D11" s="146" t="s">
        <v>98</v>
      </c>
      <c r="E11" s="123"/>
      <c r="F11" s="123"/>
      <c r="G11" s="121">
        <v>0</v>
      </c>
      <c r="H11" s="122">
        <f>ROUND(C11,2)*ROUND(G11,2)</f>
        <v>0</v>
      </c>
    </row>
    <row r="12" spans="1:8" s="57" customFormat="1" ht="32.25" customHeight="1">
      <c r="A12" s="102" t="s">
        <v>19</v>
      </c>
      <c r="B12" s="145" t="s">
        <v>102</v>
      </c>
      <c r="C12" s="146">
        <v>550</v>
      </c>
      <c r="D12" s="146" t="s">
        <v>98</v>
      </c>
      <c r="E12" s="123"/>
      <c r="F12" s="123"/>
      <c r="G12" s="124">
        <v>0</v>
      </c>
      <c r="H12" s="125">
        <f>ROUND(C12,2)*ROUND(G12,2)</f>
        <v>0</v>
      </c>
    </row>
    <row r="13" s="50" customFormat="1" ht="12.75" customHeight="1"/>
    <row r="15" spans="1:8" ht="21" customHeight="1">
      <c r="A15" s="204" t="s">
        <v>57</v>
      </c>
      <c r="B15" s="204"/>
      <c r="C15" s="204"/>
      <c r="D15" s="204"/>
      <c r="E15" s="204"/>
      <c r="F15" s="204"/>
      <c r="G15" s="204"/>
      <c r="H15" s="204"/>
    </row>
  </sheetData>
  <sheetProtection/>
  <mergeCells count="4">
    <mergeCell ref="A1:B1"/>
    <mergeCell ref="E1:F1"/>
    <mergeCell ref="G1:H2"/>
    <mergeCell ref="A15:H15"/>
  </mergeCells>
  <printOptions/>
  <pageMargins left="0.25" right="0.25" top="0.75" bottom="0.75" header="0.30000000000000004" footer="0.30000000000000004"/>
  <pageSetup fitToHeight="0" fitToWidth="0"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H9"/>
  <sheetViews>
    <sheetView zoomScale="110" zoomScaleNormal="110" zoomScalePageLayoutView="0" workbookViewId="0" topLeftCell="A1">
      <selection activeCell="A9" sqref="A9:H9"/>
    </sheetView>
  </sheetViews>
  <sheetFormatPr defaultColWidth="9.625" defaultRowHeight="14.25"/>
  <cols>
    <col min="1" max="1" width="5.75390625" style="26" customWidth="1"/>
    <col min="2" max="2" width="62.5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4</v>
      </c>
      <c r="D2" s="23"/>
      <c r="E2" s="38" t="s">
        <v>43</v>
      </c>
      <c r="F2" s="23"/>
      <c r="G2" s="24"/>
      <c r="H2" s="24"/>
    </row>
    <row r="3" spans="1:8" ht="12.75">
      <c r="A3" s="38"/>
      <c r="B3" s="84"/>
      <c r="C3" s="25"/>
      <c r="D3" s="23"/>
      <c r="E3" s="23"/>
      <c r="F3" s="23"/>
      <c r="G3" s="84"/>
      <c r="H3" s="84"/>
    </row>
    <row r="4" spans="1:8" ht="12.75">
      <c r="A4" s="38"/>
      <c r="B4" s="84"/>
      <c r="C4" s="25"/>
      <c r="D4" s="23"/>
      <c r="E4" s="23"/>
      <c r="F4" s="23"/>
      <c r="G4" s="84"/>
      <c r="H4" s="84"/>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69" customHeight="1">
      <c r="A8" s="71" t="s">
        <v>13</v>
      </c>
      <c r="B8" s="148" t="s">
        <v>103</v>
      </c>
      <c r="C8" s="149">
        <v>40</v>
      </c>
      <c r="D8" s="149" t="s">
        <v>98</v>
      </c>
      <c r="E8" s="118"/>
      <c r="F8" s="119"/>
      <c r="G8" s="120">
        <v>0</v>
      </c>
      <c r="H8" s="120">
        <f>ROUND(ROUND(C8,2)*ROUND(G8,2),2)</f>
        <v>0</v>
      </c>
    </row>
    <row r="9" spans="1:8" ht="18" customHeight="1">
      <c r="A9" s="204" t="s">
        <v>57</v>
      </c>
      <c r="B9" s="204"/>
      <c r="C9" s="204"/>
      <c r="D9" s="204"/>
      <c r="E9" s="204"/>
      <c r="F9" s="204"/>
      <c r="G9" s="204"/>
      <c r="H9" s="204"/>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dimension ref="A1:J29"/>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7.50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5</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SUM(H8:H27)</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108" customHeight="1">
      <c r="A8" s="102" t="s">
        <v>13</v>
      </c>
      <c r="B8" s="151" t="s">
        <v>104</v>
      </c>
      <c r="C8" s="147">
        <v>690</v>
      </c>
      <c r="D8" s="147" t="s">
        <v>98</v>
      </c>
      <c r="E8" s="123"/>
      <c r="F8" s="123"/>
      <c r="G8" s="121">
        <v>0</v>
      </c>
      <c r="H8" s="122">
        <f>ROUND(C8,2)*ROUND(G8,2)</f>
        <v>0</v>
      </c>
    </row>
    <row r="9" spans="1:8" s="57" customFormat="1" ht="78.75" customHeight="1">
      <c r="A9" s="102" t="s">
        <v>16</v>
      </c>
      <c r="B9" s="151" t="s">
        <v>105</v>
      </c>
      <c r="C9" s="147">
        <v>100</v>
      </c>
      <c r="D9" s="147" t="s">
        <v>98</v>
      </c>
      <c r="E9" s="123"/>
      <c r="F9" s="123"/>
      <c r="G9" s="124">
        <v>0</v>
      </c>
      <c r="H9" s="125">
        <f>ROUND(C9,2)*ROUND(G9,2)</f>
        <v>0</v>
      </c>
    </row>
    <row r="10" spans="1:8" s="57" customFormat="1" ht="41.25" customHeight="1">
      <c r="A10" s="102" t="s">
        <v>17</v>
      </c>
      <c r="B10" s="151" t="s">
        <v>106</v>
      </c>
      <c r="C10" s="147">
        <v>100</v>
      </c>
      <c r="D10" s="147" t="s">
        <v>98</v>
      </c>
      <c r="E10" s="123"/>
      <c r="F10" s="123"/>
      <c r="G10" s="124">
        <v>0</v>
      </c>
      <c r="H10" s="125">
        <f aca="true" t="shared" si="0" ref="H10:H27">ROUND(C10,2)*ROUND(G10,2)</f>
        <v>0</v>
      </c>
    </row>
    <row r="11" spans="1:8" s="57" customFormat="1" ht="45" customHeight="1">
      <c r="A11" s="102" t="s">
        <v>18</v>
      </c>
      <c r="B11" s="151" t="s">
        <v>107</v>
      </c>
      <c r="C11" s="147">
        <v>10</v>
      </c>
      <c r="D11" s="147" t="s">
        <v>98</v>
      </c>
      <c r="E11" s="123"/>
      <c r="F11" s="123"/>
      <c r="G11" s="124">
        <v>0</v>
      </c>
      <c r="H11" s="125">
        <f t="shared" si="0"/>
        <v>0</v>
      </c>
    </row>
    <row r="12" spans="1:8" s="57" customFormat="1" ht="53.25" customHeight="1">
      <c r="A12" s="102" t="s">
        <v>19</v>
      </c>
      <c r="B12" s="151" t="s">
        <v>108</v>
      </c>
      <c r="C12" s="147">
        <v>24</v>
      </c>
      <c r="D12" s="147" t="s">
        <v>98</v>
      </c>
      <c r="E12" s="123"/>
      <c r="F12" s="123"/>
      <c r="G12" s="124">
        <v>0</v>
      </c>
      <c r="H12" s="125">
        <f t="shared" si="0"/>
        <v>0</v>
      </c>
    </row>
    <row r="13" spans="1:8" s="57" customFormat="1" ht="39.75" customHeight="1">
      <c r="A13" s="102" t="s">
        <v>21</v>
      </c>
      <c r="B13" s="152" t="s">
        <v>109</v>
      </c>
      <c r="C13" s="147">
        <v>24</v>
      </c>
      <c r="D13" s="147" t="s">
        <v>98</v>
      </c>
      <c r="E13" s="123"/>
      <c r="F13" s="123"/>
      <c r="G13" s="124">
        <v>0</v>
      </c>
      <c r="H13" s="125">
        <f t="shared" si="0"/>
        <v>0</v>
      </c>
    </row>
    <row r="14" spans="1:8" s="57" customFormat="1" ht="53.25" customHeight="1">
      <c r="A14" s="102" t="s">
        <v>22</v>
      </c>
      <c r="B14" s="153" t="s">
        <v>110</v>
      </c>
      <c r="C14" s="147">
        <v>5</v>
      </c>
      <c r="D14" s="147" t="s">
        <v>98</v>
      </c>
      <c r="E14" s="123"/>
      <c r="F14" s="123"/>
      <c r="G14" s="124">
        <v>0</v>
      </c>
      <c r="H14" s="125">
        <f t="shared" si="0"/>
        <v>0</v>
      </c>
    </row>
    <row r="15" spans="1:8" s="57" customFormat="1" ht="81" customHeight="1">
      <c r="A15" s="102" t="s">
        <v>24</v>
      </c>
      <c r="B15" s="153" t="s">
        <v>111</v>
      </c>
      <c r="C15" s="147">
        <v>20</v>
      </c>
      <c r="D15" s="147" t="s">
        <v>98</v>
      </c>
      <c r="E15" s="123"/>
      <c r="F15" s="123"/>
      <c r="G15" s="124">
        <v>0</v>
      </c>
      <c r="H15" s="125">
        <f t="shared" si="0"/>
        <v>0</v>
      </c>
    </row>
    <row r="16" spans="1:8" s="57" customFormat="1" ht="45" customHeight="1">
      <c r="A16" s="102" t="s">
        <v>26</v>
      </c>
      <c r="B16" s="152" t="s">
        <v>112</v>
      </c>
      <c r="C16" s="147">
        <v>10</v>
      </c>
      <c r="D16" s="147" t="s">
        <v>98</v>
      </c>
      <c r="E16" s="123"/>
      <c r="F16" s="123"/>
      <c r="G16" s="124">
        <v>0</v>
      </c>
      <c r="H16" s="125">
        <f t="shared" si="0"/>
        <v>0</v>
      </c>
    </row>
    <row r="17" spans="1:8" s="57" customFormat="1" ht="43.5" customHeight="1">
      <c r="A17" s="102" t="s">
        <v>28</v>
      </c>
      <c r="B17" s="151" t="s">
        <v>113</v>
      </c>
      <c r="C17" s="147">
        <v>50</v>
      </c>
      <c r="D17" s="147" t="s">
        <v>98</v>
      </c>
      <c r="E17" s="123"/>
      <c r="F17" s="123"/>
      <c r="G17" s="124">
        <v>0</v>
      </c>
      <c r="H17" s="125">
        <f t="shared" si="0"/>
        <v>0</v>
      </c>
    </row>
    <row r="18" spans="1:8" s="57" customFormat="1" ht="42" customHeight="1">
      <c r="A18" s="102" t="s">
        <v>30</v>
      </c>
      <c r="B18" s="151" t="s">
        <v>114</v>
      </c>
      <c r="C18" s="147">
        <v>50</v>
      </c>
      <c r="D18" s="147" t="s">
        <v>98</v>
      </c>
      <c r="E18" s="123"/>
      <c r="F18" s="123"/>
      <c r="G18" s="124">
        <v>0</v>
      </c>
      <c r="H18" s="125">
        <f t="shared" si="0"/>
        <v>0</v>
      </c>
    </row>
    <row r="19" spans="1:8" s="57" customFormat="1" ht="56.25" customHeight="1">
      <c r="A19" s="102" t="s">
        <v>31</v>
      </c>
      <c r="B19" s="151" t="s">
        <v>115</v>
      </c>
      <c r="C19" s="147">
        <v>10</v>
      </c>
      <c r="D19" s="147" t="s">
        <v>98</v>
      </c>
      <c r="E19" s="123"/>
      <c r="F19" s="123"/>
      <c r="G19" s="124">
        <v>0</v>
      </c>
      <c r="H19" s="125">
        <f t="shared" si="0"/>
        <v>0</v>
      </c>
    </row>
    <row r="20" spans="1:8" s="57" customFormat="1" ht="78" customHeight="1">
      <c r="A20" s="102" t="s">
        <v>77</v>
      </c>
      <c r="B20" s="151" t="s">
        <v>116</v>
      </c>
      <c r="C20" s="147">
        <v>10</v>
      </c>
      <c r="D20" s="147" t="s">
        <v>98</v>
      </c>
      <c r="E20" s="123"/>
      <c r="F20" s="123"/>
      <c r="G20" s="124">
        <v>0</v>
      </c>
      <c r="H20" s="125">
        <f t="shared" si="0"/>
        <v>0</v>
      </c>
    </row>
    <row r="21" spans="1:8" s="57" customFormat="1" ht="40.5" customHeight="1">
      <c r="A21" s="102" t="s">
        <v>78</v>
      </c>
      <c r="B21" s="153" t="s">
        <v>117</v>
      </c>
      <c r="C21" s="147">
        <v>10</v>
      </c>
      <c r="D21" s="147" t="s">
        <v>98</v>
      </c>
      <c r="E21" s="123"/>
      <c r="F21" s="123"/>
      <c r="G21" s="124">
        <v>0</v>
      </c>
      <c r="H21" s="125">
        <f t="shared" si="0"/>
        <v>0</v>
      </c>
    </row>
    <row r="22" spans="1:8" s="57" customFormat="1" ht="66.75" customHeight="1">
      <c r="A22" s="102" t="s">
        <v>79</v>
      </c>
      <c r="B22" s="154" t="s">
        <v>118</v>
      </c>
      <c r="C22" s="147">
        <v>10</v>
      </c>
      <c r="D22" s="147" t="s">
        <v>98</v>
      </c>
      <c r="E22" s="123"/>
      <c r="F22" s="123"/>
      <c r="G22" s="124">
        <v>0</v>
      </c>
      <c r="H22" s="125">
        <f t="shared" si="0"/>
        <v>0</v>
      </c>
    </row>
    <row r="23" spans="1:8" s="57" customFormat="1" ht="71.25" customHeight="1">
      <c r="A23" s="102" t="s">
        <v>80</v>
      </c>
      <c r="B23" s="154" t="s">
        <v>119</v>
      </c>
      <c r="C23" s="147">
        <v>20</v>
      </c>
      <c r="D23" s="147" t="s">
        <v>98</v>
      </c>
      <c r="E23" s="123"/>
      <c r="F23" s="123"/>
      <c r="G23" s="124">
        <v>0</v>
      </c>
      <c r="H23" s="125">
        <f t="shared" si="0"/>
        <v>0</v>
      </c>
    </row>
    <row r="24" spans="1:8" s="57" customFormat="1" ht="159.75" customHeight="1">
      <c r="A24" s="102" t="s">
        <v>81</v>
      </c>
      <c r="B24" s="154" t="s">
        <v>120</v>
      </c>
      <c r="C24" s="147">
        <v>50</v>
      </c>
      <c r="D24" s="147" t="s">
        <v>98</v>
      </c>
      <c r="E24" s="123"/>
      <c r="F24" s="123"/>
      <c r="G24" s="124">
        <v>0</v>
      </c>
      <c r="H24" s="125">
        <f t="shared" si="0"/>
        <v>0</v>
      </c>
    </row>
    <row r="25" spans="1:8" s="57" customFormat="1" ht="83.25" customHeight="1">
      <c r="A25" s="102" t="s">
        <v>82</v>
      </c>
      <c r="B25" s="151" t="s">
        <v>121</v>
      </c>
      <c r="C25" s="147">
        <v>5</v>
      </c>
      <c r="D25" s="147" t="s">
        <v>98</v>
      </c>
      <c r="E25" s="123"/>
      <c r="F25" s="123"/>
      <c r="G25" s="124">
        <v>0</v>
      </c>
      <c r="H25" s="125">
        <f t="shared" si="0"/>
        <v>0</v>
      </c>
    </row>
    <row r="26" spans="1:8" s="57" customFormat="1" ht="31.5" customHeight="1">
      <c r="A26" s="102" t="s">
        <v>83</v>
      </c>
      <c r="B26" s="152" t="s">
        <v>122</v>
      </c>
      <c r="C26" s="147">
        <v>10</v>
      </c>
      <c r="D26" s="147" t="s">
        <v>98</v>
      </c>
      <c r="E26" s="123"/>
      <c r="F26" s="123"/>
      <c r="G26" s="124">
        <v>0</v>
      </c>
      <c r="H26" s="125">
        <f t="shared" si="0"/>
        <v>0</v>
      </c>
    </row>
    <row r="27" spans="1:8" s="57" customFormat="1" ht="30" customHeight="1">
      <c r="A27" s="102" t="s">
        <v>84</v>
      </c>
      <c r="B27" s="151" t="s">
        <v>123</v>
      </c>
      <c r="C27" s="147">
        <v>5</v>
      </c>
      <c r="D27" s="147" t="s">
        <v>98</v>
      </c>
      <c r="E27" s="123"/>
      <c r="F27" s="123"/>
      <c r="G27" s="124">
        <v>0</v>
      </c>
      <c r="H27" s="125">
        <f t="shared" si="0"/>
        <v>0</v>
      </c>
    </row>
    <row r="28" spans="1:8" s="50" customFormat="1" ht="18" customHeight="1">
      <c r="A28" s="204" t="s">
        <v>57</v>
      </c>
      <c r="B28" s="204"/>
      <c r="C28" s="204"/>
      <c r="D28" s="204"/>
      <c r="E28" s="204"/>
      <c r="F28" s="204"/>
      <c r="G28" s="204"/>
      <c r="H28" s="204"/>
    </row>
    <row r="29" spans="1:8" s="50" customFormat="1" ht="14.25" customHeight="1">
      <c r="A29" s="45"/>
      <c r="B29" s="197"/>
      <c r="C29" s="197"/>
      <c r="D29" s="197"/>
      <c r="E29" s="197"/>
      <c r="F29" s="197"/>
      <c r="G29" s="197"/>
      <c r="H29" s="197"/>
    </row>
  </sheetData>
  <sheetProtection/>
  <mergeCells count="5">
    <mergeCell ref="A1:B1"/>
    <mergeCell ref="E1:F1"/>
    <mergeCell ref="G1:H2"/>
    <mergeCell ref="A28:H28"/>
    <mergeCell ref="B29:H29"/>
  </mergeCells>
  <printOptions/>
  <pageMargins left="0.25" right="0.25" top="0.75" bottom="0.75" header="0.30000000000000004" footer="0.30000000000000004"/>
  <pageSetup fitToHeight="0" fitToWidth="0"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J10"/>
  <sheetViews>
    <sheetView zoomScale="110" zoomScaleNormal="110" zoomScalePageLayoutView="0" workbookViewId="0" topLeftCell="A1">
      <selection activeCell="A9" sqref="A9:IV9"/>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6</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SUM(H8:H8)</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132.75" customHeight="1">
      <c r="A8" s="102" t="s">
        <v>13</v>
      </c>
      <c r="B8" s="155" t="s">
        <v>124</v>
      </c>
      <c r="C8" s="147">
        <v>27</v>
      </c>
      <c r="D8" s="147" t="s">
        <v>98</v>
      </c>
      <c r="E8" s="97"/>
      <c r="F8" s="131"/>
      <c r="G8" s="110">
        <v>0</v>
      </c>
      <c r="H8" s="132">
        <f>ROUND(C8,2)*ROUND(G8,2)</f>
        <v>0</v>
      </c>
    </row>
    <row r="9" spans="1:8" s="50" customFormat="1" ht="21.75" customHeight="1">
      <c r="A9" s="204" t="s">
        <v>57</v>
      </c>
      <c r="B9" s="204"/>
      <c r="C9" s="204"/>
      <c r="D9" s="204"/>
      <c r="E9" s="204"/>
      <c r="F9" s="204"/>
      <c r="G9" s="204"/>
      <c r="H9" s="204"/>
    </row>
    <row r="10" spans="1:8" s="50" customFormat="1" ht="14.25" customHeight="1">
      <c r="A10" s="45"/>
      <c r="B10" s="197"/>
      <c r="C10" s="197"/>
      <c r="D10" s="197"/>
      <c r="E10" s="197"/>
      <c r="F10" s="197"/>
      <c r="G10" s="197"/>
      <c r="H10" s="197"/>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12"/>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50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7</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SUM(H8:H10)</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61.5" customHeight="1">
      <c r="A8" s="116" t="s">
        <v>13</v>
      </c>
      <c r="B8" s="156" t="s">
        <v>125</v>
      </c>
      <c r="C8" s="149">
        <v>27</v>
      </c>
      <c r="D8" s="149" t="s">
        <v>98</v>
      </c>
      <c r="E8" s="72"/>
      <c r="F8" s="72"/>
      <c r="G8" s="73">
        <v>0</v>
      </c>
      <c r="H8" s="74">
        <f>ROUND(C8,2)*ROUND(G8,2)</f>
        <v>0</v>
      </c>
    </row>
    <row r="9" spans="1:8" s="57" customFormat="1" ht="48" customHeight="1">
      <c r="A9" s="116" t="s">
        <v>16</v>
      </c>
      <c r="B9" s="156" t="s">
        <v>182</v>
      </c>
      <c r="C9" s="149">
        <v>6</v>
      </c>
      <c r="D9" s="149" t="s">
        <v>98</v>
      </c>
      <c r="E9" s="72"/>
      <c r="F9" s="72"/>
      <c r="G9" s="73">
        <v>0</v>
      </c>
      <c r="H9" s="74">
        <f>ROUND(C9,2)*ROUND(G9,2)</f>
        <v>0</v>
      </c>
    </row>
    <row r="10" spans="1:8" s="57" customFormat="1" ht="44.25" customHeight="1">
      <c r="A10" s="133" t="s">
        <v>17</v>
      </c>
      <c r="B10" s="156" t="s">
        <v>183</v>
      </c>
      <c r="C10" s="149">
        <v>7</v>
      </c>
      <c r="D10" s="149" t="s">
        <v>98</v>
      </c>
      <c r="E10" s="134"/>
      <c r="F10" s="134"/>
      <c r="G10" s="73">
        <v>0</v>
      </c>
      <c r="H10" s="74">
        <f>ROUND(C10,2)*ROUND(G10,2)</f>
        <v>0</v>
      </c>
    </row>
    <row r="11" spans="1:8" s="50" customFormat="1" ht="18" customHeight="1">
      <c r="A11" s="204" t="s">
        <v>57</v>
      </c>
      <c r="B11" s="204"/>
      <c r="C11" s="204"/>
      <c r="D11" s="204"/>
      <c r="E11" s="204"/>
      <c r="F11" s="204"/>
      <c r="G11" s="204"/>
      <c r="H11" s="204"/>
    </row>
    <row r="12" spans="1:8" s="50" customFormat="1" ht="14.25" customHeight="1">
      <c r="A12" s="45"/>
      <c r="B12" s="197"/>
      <c r="C12" s="197"/>
      <c r="D12" s="197"/>
      <c r="E12" s="197"/>
      <c r="F12" s="197"/>
      <c r="G12" s="197"/>
      <c r="H12" s="197"/>
    </row>
  </sheetData>
  <sheetProtection/>
  <mergeCells count="5">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Użytkownik systemu Windows</cp:lastModifiedBy>
  <cp:lastPrinted>2022-04-06T06:31:20Z</cp:lastPrinted>
  <dcterms:created xsi:type="dcterms:W3CDTF">2019-05-23T11:29:08Z</dcterms:created>
  <dcterms:modified xsi:type="dcterms:W3CDTF">2024-05-13T12:00:15Z</dcterms:modified>
  <cp:category/>
  <cp:version/>
  <cp:contentType/>
  <cp:contentStatus/>
</cp:coreProperties>
</file>