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311" i="1" l="1"/>
  <c r="G303" i="1"/>
  <c r="G307" i="1"/>
  <c r="G310" i="1"/>
  <c r="G325" i="1"/>
  <c r="G328" i="1"/>
  <c r="G329" i="1" s="1"/>
  <c r="G330" i="1" s="1"/>
  <c r="G327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09" i="1"/>
  <c r="G306" i="1"/>
  <c r="G305" i="1"/>
  <c r="G302" i="1"/>
  <c r="G301" i="1"/>
  <c r="G300" i="1"/>
  <c r="G299" i="1"/>
  <c r="G298" i="1"/>
  <c r="G297" i="1"/>
  <c r="G296" i="1"/>
  <c r="G295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1" i="1"/>
  <c r="G258" i="1"/>
  <c r="G260" i="1"/>
  <c r="G257" i="1"/>
  <c r="G256" i="1"/>
  <c r="G255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53" i="1" s="1"/>
  <c r="G238" i="1"/>
  <c r="G237" i="1"/>
  <c r="G230" i="1"/>
  <c r="G228" i="1"/>
  <c r="G226" i="1"/>
  <c r="G224" i="1"/>
  <c r="G222" i="1"/>
  <c r="G220" i="1"/>
  <c r="G218" i="1"/>
  <c r="G216" i="1"/>
  <c r="G212" i="1"/>
  <c r="G210" i="1"/>
  <c r="G208" i="1"/>
  <c r="G206" i="1"/>
  <c r="G204" i="1"/>
  <c r="G200" i="1"/>
  <c r="G198" i="1"/>
  <c r="G196" i="1"/>
  <c r="G194" i="1"/>
  <c r="G190" i="1"/>
  <c r="G188" i="1"/>
  <c r="G186" i="1"/>
  <c r="G184" i="1"/>
  <c r="G180" i="1"/>
  <c r="G178" i="1"/>
  <c r="G176" i="1"/>
  <c r="G174" i="1"/>
  <c r="G170" i="1"/>
  <c r="G168" i="1"/>
  <c r="G166" i="1"/>
  <c r="G162" i="1"/>
  <c r="G160" i="1"/>
  <c r="G158" i="1"/>
  <c r="G156" i="1"/>
  <c r="G152" i="1"/>
  <c r="G150" i="1"/>
  <c r="G148" i="1"/>
  <c r="G146" i="1"/>
  <c r="G144" i="1"/>
  <c r="G142" i="1"/>
  <c r="G138" i="1"/>
  <c r="G140" i="1" s="1"/>
  <c r="G131" i="1"/>
  <c r="G129" i="1"/>
  <c r="G127" i="1"/>
  <c r="G125" i="1"/>
  <c r="G123" i="1"/>
  <c r="G121" i="1"/>
  <c r="G119" i="1"/>
  <c r="G117" i="1"/>
  <c r="G115" i="1"/>
  <c r="G111" i="1"/>
  <c r="G109" i="1"/>
  <c r="G107" i="1"/>
  <c r="G105" i="1"/>
  <c r="G103" i="1"/>
  <c r="G101" i="1"/>
  <c r="G99" i="1"/>
  <c r="G97" i="1"/>
  <c r="G93" i="1"/>
  <c r="G91" i="1"/>
  <c r="G89" i="1"/>
  <c r="G87" i="1"/>
  <c r="G83" i="1"/>
  <c r="G81" i="1"/>
  <c r="G79" i="1"/>
  <c r="G77" i="1"/>
  <c r="G73" i="1"/>
  <c r="G71" i="1"/>
  <c r="G69" i="1"/>
  <c r="G67" i="1"/>
  <c r="G65" i="1"/>
  <c r="G61" i="1"/>
  <c r="G59" i="1"/>
  <c r="G57" i="1"/>
  <c r="G55" i="1"/>
  <c r="G51" i="1"/>
  <c r="G49" i="1"/>
  <c r="G47" i="1"/>
  <c r="G43" i="1"/>
  <c r="G41" i="1"/>
  <c r="G39" i="1"/>
  <c r="G37" i="1"/>
  <c r="G33" i="1"/>
  <c r="G31" i="1"/>
  <c r="G29" i="1"/>
  <c r="G27" i="1"/>
  <c r="G25" i="1"/>
  <c r="G23" i="1"/>
  <c r="G21" i="1"/>
  <c r="G19" i="1"/>
  <c r="G17" i="1"/>
  <c r="G15" i="1"/>
  <c r="G13" i="1"/>
  <c r="G9" i="1"/>
  <c r="G11" i="1" s="1"/>
  <c r="G262" i="1" l="1"/>
  <c r="G202" i="1"/>
  <c r="G154" i="1"/>
  <c r="G164" i="1"/>
  <c r="G182" i="1"/>
  <c r="G214" i="1"/>
  <c r="G232" i="1"/>
  <c r="G172" i="1"/>
  <c r="G192" i="1"/>
  <c r="G63" i="1"/>
  <c r="G35" i="1"/>
  <c r="G45" i="1"/>
  <c r="G53" i="1"/>
  <c r="G75" i="1"/>
  <c r="G113" i="1"/>
  <c r="G95" i="1"/>
  <c r="G133" i="1"/>
  <c r="G85" i="1"/>
  <c r="G233" i="1" l="1"/>
  <c r="G134" i="1"/>
  <c r="G331" i="1" s="1"/>
  <c r="G332" i="1" s="1"/>
  <c r="G333" i="1" s="1"/>
</calcChain>
</file>

<file path=xl/sharedStrings.xml><?xml version="1.0" encoding="utf-8"?>
<sst xmlns="http://schemas.openxmlformats.org/spreadsheetml/2006/main" count="1021" uniqueCount="505">
  <si>
    <t>Lp.</t>
  </si>
  <si>
    <t>ROBOTY POMIAROWE</t>
  </si>
  <si>
    <t>1
d.1</t>
  </si>
  <si>
    <t>KNNR 1 0111-01</t>
  </si>
  <si>
    <t>Odtworzenie trasy i punktów wysokościowych</t>
  </si>
  <si>
    <t>km</t>
  </si>
  <si>
    <t>obmiar = 0,04879 + 0,005 + 0,11694 + 0,08897 + 0,26386 + 0,01771 + 0,01750 - (0,04879 + 0,005 + 0,0025 + 0,0033) = 0,499 km</t>
  </si>
  <si>
    <t xml:space="preserve"> </t>
  </si>
  <si>
    <t>Razem dział: ROBOTY POMIAROWE</t>
  </si>
  <si>
    <t>ROBOTY PRZYGOTOWAWCZE</t>
  </si>
  <si>
    <t>2
d.2</t>
  </si>
  <si>
    <t>KNR 2-31 1403-06</t>
  </si>
  <si>
    <t>Oczyszczenie rowów z namułu o grubości 30 cm z wyprofilowaniem skarp rowu</t>
  </si>
  <si>
    <t>m</t>
  </si>
  <si>
    <t>obmiar = 5 + 42 + 18 + 59 + 9 + 37 + 22 + 11 + 4 + 11 + 13 + 7 + 7 + 19 - 10,50 = 253,500 m</t>
  </si>
  <si>
    <t>3
d.2</t>
  </si>
  <si>
    <t>KNR 5-10 0303-03</t>
  </si>
  <si>
    <t>Układanie rur ochronnych z dwudzielnych o śr. do 110 mm pod zjazdami wraz z wykonaniem wykopu i zasypaniem z materiału niewysadzinowego wraz z ceną materiału i dowozem</t>
  </si>
  <si>
    <t>obmiar = 7 + 7 + 7 + 7 + 7 + 7 + 7 + 7 + 14 + 14 + 55 + 14 + 7 + 7 + 7 + 7 + 7 + 7 + 7 + 7 + 7 + 7 + 7 - 7 = 223,000 m</t>
  </si>
  <si>
    <t>4
d.2</t>
  </si>
  <si>
    <t>KNR 2-01 0126-01</t>
  </si>
  <si>
    <t>Usunięcie warstwy ziemi urodzajnej (humusu) o grubości do 15 cm zapomocąs koparek o poj.łyżki 0.25 m3 wraz wykorzystaniem na humusowanie oraz utylizacją nadmiaru.</t>
  </si>
  <si>
    <t>m2</t>
  </si>
  <si>
    <t>obmiar = 560 * 2 = 1 120,000 m2</t>
  </si>
  <si>
    <t>5
d.2</t>
  </si>
  <si>
    <t>KNR 2-01 0103-02</t>
  </si>
  <si>
    <t>Ścinanie drzew piłą mechaniczną wraz z utylizacją oraz frezowaniem pniaków</t>
  </si>
  <si>
    <t>szt.</t>
  </si>
  <si>
    <t>obmiar = 8,000 szt.</t>
  </si>
  <si>
    <t>6
d.2</t>
  </si>
  <si>
    <t>KNR 2-31 0810-02</t>
  </si>
  <si>
    <t>Rozebranie nawierzchni z kostki betonowej brukowej na podsypce cementowo-piaskowej wraz z ułożeniem materiału z rozbiórki w palety oraz przewiezieniem w miejsce wskazane przez Inwestora do 5km</t>
  </si>
  <si>
    <t>obmiar = 2 * 5,0 * 5,0 = 50,000 m2</t>
  </si>
  <si>
    <t>7
d.2</t>
  </si>
  <si>
    <t>Rozebranie nawierzchni z kostki betonowej brukowej na podsypce cementowo-piaskowej wraz z ponownym ułożeniem</t>
  </si>
  <si>
    <t>obmiar = 40,000 m2</t>
  </si>
  <si>
    <t>8
d.2</t>
  </si>
  <si>
    <t>KNR 2-31 0802-07</t>
  </si>
  <si>
    <t>Mechaniczne rozebranie podbudowy z kruszywa kamiennego o grubości 15 cm</t>
  </si>
  <si>
    <t>obmiar = 2461 + 1039 - 222 = 3 278,000 m2</t>
  </si>
  <si>
    <t>9
d.2</t>
  </si>
  <si>
    <t>KNR 2-31 0802-08</t>
  </si>
  <si>
    <t>Mechaniczne rozebranie podbudowy z kruszywa kamiennego - za każdy dalszy 1 cm grubości Krotność = 5</t>
  </si>
  <si>
    <t>10
d.2</t>
  </si>
  <si>
    <t>KNR 2-01 0320-01</t>
  </si>
  <si>
    <t>Dodatkowe zasypywanie istn. zagłębień przy poszerzeniu jezdni materiałem z dowozu (piasek średnioziarnisty) o ścianach pionowych głębokości do 1.5 m kat.gr.I-II</t>
  </si>
  <si>
    <t>m3</t>
  </si>
  <si>
    <t>obmiar = 101 * 3,50 * 0,70 = 247 m3</t>
  </si>
  <si>
    <t>11
d.2</t>
  </si>
  <si>
    <t>KNR 19-01 0118-17</t>
  </si>
  <si>
    <t>Wywóz materiału z rozbiórki (istniejąca nawierzchnia z kruszywa wapiennego) samochodami samowyładowczymi na odl. do 2 km wraz z utylizacją</t>
  </si>
  <si>
    <t>obmiar = (3500 - 222) * 0,3 = 983,400 m3</t>
  </si>
  <si>
    <t>12
d.2</t>
  </si>
  <si>
    <t>KNNR 6 0808-08</t>
  </si>
  <si>
    <t>Rozebranie słupków do znaków wraz ze znakami oraz ponowny montaż po robotach budowlanych (nazwy ulic)</t>
  </si>
  <si>
    <t>obmiar = 3 - 2 = 1,000 szt.</t>
  </si>
  <si>
    <t>Razem dział: ROBOTY PRZYGOTOWAWCZE</t>
  </si>
  <si>
    <t>KONSTRUKCJA JEZDNI</t>
  </si>
  <si>
    <t>13
d.3</t>
  </si>
  <si>
    <t>KNR 2-31 0101-03 0101-04</t>
  </si>
  <si>
    <t>Mechaniczne wykonanie koryta na całej szerokości jezdni i chodników w gruncie kat. V-VI głębokości 50 cm</t>
  </si>
  <si>
    <t>obmiar = 2700 + 146 - (215 + 74 + 79) = 2 478,000 m2</t>
  </si>
  <si>
    <t>14
d.3</t>
  </si>
  <si>
    <t>KNR 2-31 0111-01</t>
  </si>
  <si>
    <t>warstwa mrozoochronna z mieszanki związanej cementem C5/6 grubości 22cm - E₂=80MPa</t>
  </si>
  <si>
    <t>15
d.3</t>
  </si>
  <si>
    <t>KNR 2-31 0114-05</t>
  </si>
  <si>
    <t>Podbudowa zasadnicza z mieszanki niezwiązanej C90/3 (o frakcji 0-31,5mm ) - warstwa dolna o grubości po zagęszczeniu 12 cm</t>
  </si>
  <si>
    <t>obmiar = 2846 - 565 - (215 + 74 + 79) = 1 913,000 m2</t>
  </si>
  <si>
    <t>16
d.3</t>
  </si>
  <si>
    <t>KNR 2-31 0114-07</t>
  </si>
  <si>
    <t>Podbudowa zasadnicza z mieszanki niezwiązanej C90/3 (o frakcji 0-31,5mm ) - warstwa górna o grubości po zagęszczeniu 8 cm</t>
  </si>
  <si>
    <t>Razem dział: KONSTRUKCJA JEZDNI</t>
  </si>
  <si>
    <t>SKRZYŻOWANIA WYNIESIONE ORAZ PRZEJŚCIE O NAWIERZCHNI Z KOSTKI BETONOWEJ</t>
  </si>
  <si>
    <t>17
d.4</t>
  </si>
  <si>
    <t>obmiar = 565 - (24 + 28) = 513,000 m2</t>
  </si>
  <si>
    <t>18
d.4</t>
  </si>
  <si>
    <t>KNR AT-03 0201-03</t>
  </si>
  <si>
    <t>Podbudowa z mieszanki związanej spoiwem hydraulicznym C16/20, grubość warstwy po zagęszczeniu 40 cm</t>
  </si>
  <si>
    <t>19
d.4</t>
  </si>
  <si>
    <t>KNR 2-31 0511-03</t>
  </si>
  <si>
    <t>Nawierzchnie wyniesionego skrzyżowania oraz przejścia dla pieszych z kostki brukowej betonowej bezfazowej grubości 8 cm kolorowej, układane na podsypce cementowo-piaskowej ograniczonej od strony nawierzchni asfaltowej opornikiem betonowym 12x25cm na ławie betonowej z oporem z betonu C12/15</t>
  </si>
  <si>
    <t>Razem dział: SKRZYŻOWANIA WYNIESIONE ORAZ PRZEJŚCIE O NAWIERZCHNI Z KOSTKI BETONOWEJ</t>
  </si>
  <si>
    <t>JEZDNIA O NAWERZCHNI ASFALTOWEJ</t>
  </si>
  <si>
    <t>20
d.5</t>
  </si>
  <si>
    <t>KNR 2-31 1004-07</t>
  </si>
  <si>
    <t>Oczyszczenie i skropienie emulsją asfaltową na zimno podbudowy; zużycie emulsji 0,5-0,8 kg/m2</t>
  </si>
  <si>
    <t>obmiar = 2281 - 146 - 188 - 25 - 25 = 1 897,000 m2</t>
  </si>
  <si>
    <t>21
d.5</t>
  </si>
  <si>
    <t>KNR 2-31 0310-01</t>
  </si>
  <si>
    <t>Nawierzchnia z mieszanek mineralno-bitumicznych grysowych - warstwa wiążąca z mieszanki mineralno asfaltowej AC 11W gr. 4cm</t>
  </si>
  <si>
    <t>22
d.5</t>
  </si>
  <si>
    <t>Skropienie emulsją asfaltową na zimno podbudowy; zużycie emulsji 0,5-0,8 kg/m2</t>
  </si>
  <si>
    <t>23
d.5</t>
  </si>
  <si>
    <t>KNR 2-31 0310-05</t>
  </si>
  <si>
    <t>Nawierzchnia z mieszanek mineralno-bitumicznych grysowych - warstwa ścieralna z mieszanki mineralno asfaltowej AC 11S gr. 4cm</t>
  </si>
  <si>
    <t>Razem dział: JEZDNIA O NAWERZCHNI ASFALTOWEJ</t>
  </si>
  <si>
    <t>ZATOKA POSTOJOWA TYPU KISS AND RIDE</t>
  </si>
  <si>
    <t>24
d.6</t>
  </si>
  <si>
    <t>obmiar = 82,000 m2</t>
  </si>
  <si>
    <t>25
d.6</t>
  </si>
  <si>
    <t>26
d.6</t>
  </si>
  <si>
    <t>27
d.6</t>
  </si>
  <si>
    <t>28
d.6</t>
  </si>
  <si>
    <t>NNRNKB 231 0511-04</t>
  </si>
  <si>
    <t>Układanie nawierzchni z betonowej kostki brukowej gr. 8 cm bezfazowej szarej na podsypce cementowo piaskowej (1:4) gr. 5cm</t>
  </si>
  <si>
    <t>Razem dział: ZATOKA POSTOJOWA TYPU KISS AND RIDE</t>
  </si>
  <si>
    <t>ZJAZDY</t>
  </si>
  <si>
    <t>29
d.7</t>
  </si>
  <si>
    <t>KNR 2-31 0101-01</t>
  </si>
  <si>
    <t>Mechaniczne wykonanie koryta na całej szerokości jezdni i chodników w gruncie kat. I-IV głębokości 20 cm Krotność = 1,65</t>
  </si>
  <si>
    <t>obmiar = 427 - 27 = 400,000 m2</t>
  </si>
  <si>
    <t>30
d.7</t>
  </si>
  <si>
    <t>KNR 2-31 0104-01</t>
  </si>
  <si>
    <t>Warstwy odsączające z piasku w korycie i na poszerzeniach, wykonanie i zagęszczanie ręczne - grubość warstwy po zagęszczeniu 10 cm</t>
  </si>
  <si>
    <t>31
d.7</t>
  </si>
  <si>
    <t>Podbudowa zasadnicza z mieszanki związanej spoiwem hydraulicznym C8/10 gr. 20cm Krotność = 1,67</t>
  </si>
  <si>
    <t>32
d.7</t>
  </si>
  <si>
    <t>Układanie nawierzchni z betonowej kostki brukowej gr. 8 cm - szarej na podsypce cementowo piaskowej (1:4) gr. 5cm</t>
  </si>
  <si>
    <t>Razem dział: ZJAZDY</t>
  </si>
  <si>
    <t>CHODNIKI I DOJŚCIA DO POSESJI</t>
  </si>
  <si>
    <t>33
d.8</t>
  </si>
  <si>
    <t>Mechaniczne wykonanie koryta na całej szerokości jezdni i chodników w gruncie kat. I-IV głębokości 20 cm</t>
  </si>
  <si>
    <t>obmiar = 1029 - (9,40 + 11,60 + 15,50 + 15,50) = 977,000 m2</t>
  </si>
  <si>
    <t>34
d.8</t>
  </si>
  <si>
    <t>35
d.8</t>
  </si>
  <si>
    <t>KNR 2-31 0111-03</t>
  </si>
  <si>
    <t>Podbudowa z mieszanki związanej cementem C5/6 - grub. po zagęszczeniu 15 cm</t>
  </si>
  <si>
    <t>36
d.8</t>
  </si>
  <si>
    <t>Układanie nawierzchni z betonowej kostki brukowej gr. 6 cm - szarej na podsypce cementowo piaskowej (1:4) gr. 5cm</t>
  </si>
  <si>
    <t>Razem dział: CHODNIKI I DOJŚCIA DO POSESJI</t>
  </si>
  <si>
    <t>KRAWĘZNIKI I OBRZEŻA</t>
  </si>
  <si>
    <t>37
d.9</t>
  </si>
  <si>
    <t>KNR 2-31 0402-04</t>
  </si>
  <si>
    <t>Ława pod krawężniki betonowa z oporem beton C12/15</t>
  </si>
  <si>
    <t>obmiar = 227 * 0,11 + 42 * 0,11 + 272 * 0,06 + 655 * 0,06 + 396 * 0,05 + 554 * 0,03 - (71 * 0,06) - (15 * 0,06) - (32 * 0,03) - (21 * 0,05) = 114,460 m3</t>
  </si>
  <si>
    <t>38
d.9</t>
  </si>
  <si>
    <t>KNR AT-03 0402-01</t>
  </si>
  <si>
    <t>Ścieki uliczne z kostki brukowej betonowej w dwóch rzędach</t>
  </si>
  <si>
    <t>obmiar = 38 + 76 + 48 + 3 + 10 + 52 = 227,000 m</t>
  </si>
  <si>
    <t>39
d.9</t>
  </si>
  <si>
    <t>KNNR 6 0606-02</t>
  </si>
  <si>
    <t>Zakończenie ścieku międzyjezdniowego z odprowadzeniem do muldy drogowej wg KPED 01.31 lub 01.24 wraz z umocnieniem wylotu wg KPED 01.29</t>
  </si>
  <si>
    <t>obmiar = 14 * 3 = 42,000 m</t>
  </si>
  <si>
    <t>40
d.9</t>
  </si>
  <si>
    <t>KNR 2-01 0512-04</t>
  </si>
  <si>
    <t>Brukowanie wylotów i wlotów ścieku do rowu na dnie i skarpach rowu na długości min 2,0m  z kostki betonowej na betonie C12/15 grubości 10cm</t>
  </si>
  <si>
    <t>obmiar = 14 * 1,50 = 21,000 m2</t>
  </si>
  <si>
    <t>41
d.9</t>
  </si>
  <si>
    <t>KNR 2-31 0403-01</t>
  </si>
  <si>
    <t>Krawężniki betonowe najazdowe o wymiarach 15x22 cm na podsypce piaskowej</t>
  </si>
  <si>
    <t>obmiar = 15 + 23 * 8 + 35 + 38 - (8 + 7) = 257,000 m</t>
  </si>
  <si>
    <t>42
d.9</t>
  </si>
  <si>
    <t>Krawężniki betonowe wystające i wtopione (przejścia) o wymiarach 15x30 cm na podsypce piaskowej</t>
  </si>
  <si>
    <t>obmiar = (6 + 33 + 14 + 19 + 32 + 24 + 17 + 59 + 105 + 28 + 11 + 78 + 15 + 16 + 4 + 18 + 22 + 20 + 33 + 10 + 27 + 16 + 13 + 13 + 22) - (33 + 7 + 3 + 5 + 7 + 7 + 7 + 1 + 1) = 584,000 m</t>
  </si>
  <si>
    <t>43
d.9</t>
  </si>
  <si>
    <t>Oporniki betonowe wtopione o wymiarach 12x25 cm na podsypce piaskowej</t>
  </si>
  <si>
    <t>obmiar = 13 * 24 + 12 * 5,0 + 24 - 21 = 375,000 m</t>
  </si>
  <si>
    <t>44
d.9</t>
  </si>
  <si>
    <t>KNR 2-31 0407-03</t>
  </si>
  <si>
    <t>Obrzeża betonowe o wym. 30x8 cm na podsypce piaskowej z wyp.spoin piaskiem</t>
  </si>
  <si>
    <t>obmiar = 43 + 12 + 27 + 62 + 37 + 32 + 33 + 14 + 80 + 18 + 16 + 17 + 28 + 13 + 37 + 23 + 28 + 25 + 9 - (5 + 10 + 8 + 9) = 522,000 m</t>
  </si>
  <si>
    <t>Razem dział: KRAWĘZNIKI I OBRZEŻA</t>
  </si>
  <si>
    <t>ROBOTY WYKOŃCZENIOWE</t>
  </si>
  <si>
    <t>45
d.10</t>
  </si>
  <si>
    <t>KNNR 6 1301-07</t>
  </si>
  <si>
    <t>Plantowanie poboczy wykonywane ręcznie gr. 10cm</t>
  </si>
  <si>
    <t>obmiar = 148 - (8 + 8 + 15) * 0,75 = 124,750 m2</t>
  </si>
  <si>
    <t>46
d.10</t>
  </si>
  <si>
    <t>Umocnienie poboczy z mieszanki niezwiązanej z kruszywem C90/3 o frakcji 0-31,5mm gr. 10cm</t>
  </si>
  <si>
    <t>47
d.10</t>
  </si>
  <si>
    <t>KNR 2-01 0510-03</t>
  </si>
  <si>
    <t>Humusowanie i obsianie skarp rowów</t>
  </si>
  <si>
    <t>obmiar = 1968 - (119 + 46 + 23 + 51) = 1 729,000 m2</t>
  </si>
  <si>
    <t>48
d.10</t>
  </si>
  <si>
    <t>KNR 2-31 0702-02</t>
  </si>
  <si>
    <t>Słupki do znaków drogowych z rur stalowych o śr. 70 mm</t>
  </si>
  <si>
    <t>obmiar = 27 - 9 = 18,000 szt.</t>
  </si>
  <si>
    <t>49
d.10</t>
  </si>
  <si>
    <t>Montaz słupków ograniczających wjazd na chodnik typ U-12c co 1,50m kolor szary</t>
  </si>
  <si>
    <t>obmiar = 44,000 szt.</t>
  </si>
  <si>
    <t>50
d.10</t>
  </si>
  <si>
    <t>KNR 2-31 0703-01</t>
  </si>
  <si>
    <t>Przymocowanie tablic znaków drogowych zakazu,nakazu,ostrzegawczych,informacyjnych o pow. do 0.3 m2</t>
  </si>
  <si>
    <t>obmiar = 42 - 11 = 31,000 szt.</t>
  </si>
  <si>
    <t>51
d.10</t>
  </si>
  <si>
    <t>kpl</t>
  </si>
  <si>
    <t>obmiar = 2,000 kpl</t>
  </si>
  <si>
    <t>52
d.10</t>
  </si>
  <si>
    <t>Opracowanie dokumentacji powykonawczej (szkice geodezyjne potwierdzające wykonanie poszczególnych robót budowlanych - powierzchnia oraz długość)</t>
  </si>
  <si>
    <t>kpl.</t>
  </si>
  <si>
    <t>obmiar = 0,750 kpl.</t>
  </si>
  <si>
    <t>53
d.10</t>
  </si>
  <si>
    <t>Inwentaryzacja geodezyjna powykonawcza</t>
  </si>
  <si>
    <t>Razem dział: ROBOTY WYKOŃCZENIOWE</t>
  </si>
  <si>
    <t>KOSZTORYS  OFERTOWY</t>
  </si>
  <si>
    <t>1</t>
  </si>
  <si>
    <t>RZP.271.58.2021.KZP</t>
  </si>
  <si>
    <t>Przebudowa nawierzchni ulicy Letniskowej, Wczasowej i Plażowej oraz części ulic Topolowej i Biwakowej w Łochowie</t>
  </si>
  <si>
    <t>kod</t>
  </si>
  <si>
    <t>opis</t>
  </si>
  <si>
    <t>jm</t>
  </si>
  <si>
    <t>ilość</t>
  </si>
  <si>
    <t>cena jednostkowa netto</t>
  </si>
  <si>
    <t>wartość netto</t>
  </si>
  <si>
    <r>
      <t xml:space="preserve">Przebudowa nawierzchni części ulicy Letniskowej, Wczasowej, Plażowej w Łochowie
</t>
    </r>
    <r>
      <rPr>
        <b/>
        <sz val="11"/>
        <rFont val="Calibri"/>
        <family val="2"/>
        <charset val="238"/>
        <scheme val="minor"/>
      </rPr>
      <t>roboty drogowe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>(</t>
    </r>
    <r>
      <rPr>
        <i/>
        <sz val="9"/>
        <color rgb="FFC00000"/>
        <rFont val="Calibri"/>
        <family val="2"/>
        <charset val="238"/>
        <scheme val="minor"/>
      </rPr>
      <t>KOSZTY KWALIFIKOWANE - informacja pomocnicza dla zamawiającego)</t>
    </r>
  </si>
  <si>
    <r>
      <rPr>
        <b/>
        <sz val="12"/>
        <color theme="1"/>
        <rFont val="Calibri"/>
        <family val="2"/>
        <charset val="238"/>
        <scheme val="minor"/>
      </rPr>
      <t>RAZEM :</t>
    </r>
    <r>
      <rPr>
        <sz val="11"/>
        <color theme="1"/>
        <rFont val="Calibri"/>
        <family val="2"/>
        <scheme val="minor"/>
      </rPr>
      <t xml:space="preserve">  
</t>
    </r>
    <r>
      <rPr>
        <i/>
        <sz val="11"/>
        <color theme="1"/>
        <rFont val="Calibri"/>
        <family val="2"/>
        <charset val="238"/>
        <scheme val="minor"/>
      </rPr>
      <t xml:space="preserve">Przebudowa nawierzchni części ulicy Letniskowej, Wczasowej, Plażowej w Łochowie
</t>
    </r>
    <r>
      <rPr>
        <b/>
        <i/>
        <sz val="11"/>
        <rFont val="Calibri"/>
        <family val="2"/>
        <charset val="238"/>
        <scheme val="minor"/>
      </rPr>
      <t>roboty drogowe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/>
    </r>
  </si>
  <si>
    <r>
      <t xml:space="preserve">Przebudowa nawierzchni części ulicyc Topolowej i Biwakowej w Łochowie
</t>
    </r>
    <r>
      <rPr>
        <b/>
        <sz val="11"/>
        <rFont val="Calibri"/>
        <family val="2"/>
        <charset val="238"/>
        <scheme val="minor"/>
      </rPr>
      <t>roboty drogowe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charset val="238"/>
        <scheme val="minor"/>
      </rPr>
      <t>(</t>
    </r>
    <r>
      <rPr>
        <i/>
        <sz val="9"/>
        <color rgb="FF0070C0"/>
        <rFont val="Calibri"/>
        <family val="2"/>
        <charset val="238"/>
        <scheme val="minor"/>
      </rPr>
      <t xml:space="preserve">KOSZTY </t>
    </r>
    <r>
      <rPr>
        <b/>
        <i/>
        <u/>
        <sz val="9"/>
        <color rgb="FF0070C0"/>
        <rFont val="Calibri"/>
        <family val="2"/>
        <charset val="238"/>
        <scheme val="minor"/>
      </rPr>
      <t>NIEKWALIFIKOWANE</t>
    </r>
    <r>
      <rPr>
        <i/>
        <sz val="9"/>
        <color rgb="FF0070C0"/>
        <rFont val="Calibri"/>
        <family val="2"/>
        <charset val="238"/>
        <scheme val="minor"/>
      </rPr>
      <t xml:space="preserve"> - informacja pomocnicza dla zamawiającego)</t>
    </r>
  </si>
  <si>
    <t>obmiar = (0,04879 + 0,005 + 0,0025 + 0,0033) = 0,060 km</t>
  </si>
  <si>
    <t xml:space="preserve">Razem dział: ROBOTY POMIAROWE </t>
  </si>
  <si>
    <t>obmiar = 10,500 m</t>
  </si>
  <si>
    <t>Układanie rur ochronnych dwudzielnych o śr. do 110 mm pod zjazdami wraz z wykonaniem wykopu i zasypaniem z materiału niewysadzinowego wraz z ceną materiału i dowozem</t>
  </si>
  <si>
    <t>obmiar = 7,000 m</t>
  </si>
  <si>
    <t>obmiar = 222,000 m2</t>
  </si>
  <si>
    <t>obmiar = 222 * 0,3 = 66,600 m3</t>
  </si>
  <si>
    <t>obmiar = 2,000 szt.</t>
  </si>
  <si>
    <t>8
d.3</t>
  </si>
  <si>
    <t>obmiar = (215 + 74 + 79) = 368,000 m2</t>
  </si>
  <si>
    <t>9
d.3</t>
  </si>
  <si>
    <t>10
d.3</t>
  </si>
  <si>
    <t>11
d.3</t>
  </si>
  <si>
    <t xml:space="preserve">Razem dział: KONSTRUKCJA JEZDNI </t>
  </si>
  <si>
    <t>12
d.4</t>
  </si>
  <si>
    <t>obmiar = (24 + 28) = 52,000 m2</t>
  </si>
  <si>
    <t>13
d.4</t>
  </si>
  <si>
    <t>14
d.4</t>
  </si>
  <si>
    <t xml:space="preserve">Razem dział: SKRZYŻOWANIA WYNIESIONE ORAZ PRZEJŚCIE O NAWIERZCHNI Z KOSTKI BETONOWEJ </t>
  </si>
  <si>
    <t>15
d.5</t>
  </si>
  <si>
    <t>obmiar = 188 + 25 + 25 = 238,000 m2</t>
  </si>
  <si>
    <t>16
d.5</t>
  </si>
  <si>
    <t>17
d.5</t>
  </si>
  <si>
    <t>18
d.5</t>
  </si>
  <si>
    <t xml:space="preserve">Razem dział: JEZDNIA O NAWERZCHNI ASFALTOWEJ </t>
  </si>
  <si>
    <t>19
d.6</t>
  </si>
  <si>
    <t>obmiar = 27,000 m2</t>
  </si>
  <si>
    <t>20
d.6</t>
  </si>
  <si>
    <t>21
d.6</t>
  </si>
  <si>
    <t>22
d.6</t>
  </si>
  <si>
    <t xml:space="preserve">Razem dział: ZJAZDY </t>
  </si>
  <si>
    <t>23
d.7</t>
  </si>
  <si>
    <t>obmiar = (9,40 + 11,60 + 15,50 + 15,50) = 52,000 m2</t>
  </si>
  <si>
    <t>24
d.7</t>
  </si>
  <si>
    <t>25
d.7</t>
  </si>
  <si>
    <t>26
d.7</t>
  </si>
  <si>
    <t xml:space="preserve">Razem dział: CHODNIKI I DOJŚCIA DO POSESJI </t>
  </si>
  <si>
    <t>27
d.8</t>
  </si>
  <si>
    <t>obmiar = (71 * 0,06) + (15 * 0,06) + (32 * 0,03) + (21 * 0,05) = 7,170 m3</t>
  </si>
  <si>
    <t>28
d.8</t>
  </si>
  <si>
    <t>obmiar = (8 + 7) = 15,000 m</t>
  </si>
  <si>
    <t>29
d.8</t>
  </si>
  <si>
    <t>obmiar = (33 + 7 + 3 + 5 + 7 + 7 + 7 + 1 + 1) = 71,000 m</t>
  </si>
  <si>
    <t>30
d.8</t>
  </si>
  <si>
    <t>obmiar = 21,000 m</t>
  </si>
  <si>
    <t>31
d.8</t>
  </si>
  <si>
    <t>obmiar = (5 + 10 + 8 + 9) = 32,000 m</t>
  </si>
  <si>
    <t>32
d.9</t>
  </si>
  <si>
    <t>obmiar = (8 + 8 + 15) * 0,75 = 23,250 m2</t>
  </si>
  <si>
    <t>33
d.9</t>
  </si>
  <si>
    <t>34
d.9</t>
  </si>
  <si>
    <t>obmiar = (119 + 46 + 23 + 51) = 239,000 m2</t>
  </si>
  <si>
    <t>35
d.9</t>
  </si>
  <si>
    <t>obmiar = 9,000 szt.</t>
  </si>
  <si>
    <t>36
d.9</t>
  </si>
  <si>
    <t>obmiar = 11,000 szt.</t>
  </si>
  <si>
    <t>KNNR 6 0705-05</t>
  </si>
  <si>
    <t>Oznakowanie poziome jezdni grubowarstwowe - linie na skrzyżowaniach i przejściach dla pieszych malowane ręcznie</t>
  </si>
  <si>
    <t>obmiar = (12 + 3 + 12,5 + 17,5) * 0,24 + (5 + 5) * 0,12 + 50 * 0,08 + 5,5 * 0,2625 = 17,444 m2</t>
  </si>
  <si>
    <t>obmiar = 0,250 kpl.</t>
  </si>
  <si>
    <t xml:space="preserve">Razem dział: ROBOTY WYKOŃCZENIOWE </t>
  </si>
  <si>
    <r>
      <rPr>
        <b/>
        <sz val="12"/>
        <color theme="1"/>
        <rFont val="Calibri"/>
        <family val="2"/>
        <charset val="238"/>
        <scheme val="minor"/>
      </rPr>
      <t>RAZEM :</t>
    </r>
    <r>
      <rPr>
        <sz val="11"/>
        <color theme="1"/>
        <rFont val="Calibri"/>
        <family val="2"/>
        <scheme val="minor"/>
      </rPr>
      <t xml:space="preserve">  
</t>
    </r>
    <r>
      <rPr>
        <i/>
        <sz val="11"/>
        <color theme="1"/>
        <rFont val="Calibri"/>
        <family val="2"/>
        <charset val="238"/>
        <scheme val="minor"/>
      </rPr>
      <t xml:space="preserve">Przebudowa nawierzchni części ulicyc Topolowej i Biwakowej w Łochowie
</t>
    </r>
    <r>
      <rPr>
        <b/>
        <i/>
        <sz val="11"/>
        <color theme="1"/>
        <rFont val="Calibri"/>
        <family val="2"/>
        <charset val="238"/>
        <scheme val="minor"/>
      </rPr>
      <t>roboty drogowe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/>
    </r>
  </si>
  <si>
    <r>
      <t xml:space="preserve">Przebudowa nawierzchni części ulicy Letniskowej, Wczasowej, Plażowej w Łochowie
</t>
    </r>
    <r>
      <rPr>
        <i/>
        <sz val="10"/>
        <color theme="1"/>
        <rFont val="Calibri"/>
        <family val="2"/>
        <charset val="238"/>
        <scheme val="minor"/>
      </rPr>
      <t>Budowa oświetlenia drogowego wraz z zabezpieczeniem istniejącej infrastruktury elektroenergetycznej ulicy Letniskowej, Wczasowej i Plażowej w Łochowie, gm. Białe Błota.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branża elektryczna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>(</t>
    </r>
    <r>
      <rPr>
        <i/>
        <sz val="9"/>
        <color rgb="FFC00000"/>
        <rFont val="Calibri"/>
        <family val="2"/>
        <charset val="238"/>
        <scheme val="minor"/>
      </rPr>
      <t xml:space="preserve">KOSZTY </t>
    </r>
    <r>
      <rPr>
        <b/>
        <i/>
        <u/>
        <sz val="9"/>
        <color rgb="FFC00000"/>
        <rFont val="Calibri"/>
        <family val="2"/>
        <charset val="238"/>
        <scheme val="minor"/>
      </rPr>
      <t>KWALIFIKOWANE</t>
    </r>
    <r>
      <rPr>
        <i/>
        <sz val="9"/>
        <color rgb="FFC00000"/>
        <rFont val="Calibri"/>
        <family val="2"/>
        <charset val="238"/>
        <scheme val="minor"/>
      </rPr>
      <t xml:space="preserve"> - informacja pomocnicza dla zamawiającego)</t>
    </r>
  </si>
  <si>
    <t>45231000-5</t>
  </si>
  <si>
    <t xml:space="preserve">Budowa oświetlenia drogowego </t>
  </si>
  <si>
    <t>KNR  201-0701-0210</t>
  </si>
  <si>
    <t>Ręczne kopanie rowów dla kabli w gruncie kat.III, przy szerokości dna wykopu do 0,4 m i głębokości rowu do 0,8 m</t>
  </si>
  <si>
    <t>2
d.1</t>
  </si>
  <si>
    <t>KNR  510-0301-0100</t>
  </si>
  <si>
    <t>Nasypanie warstwy piasku na dnie rowu kablowego o szerokości: do 0.4 m (podsypka)</t>
  </si>
  <si>
    <t>3
d.1</t>
  </si>
  <si>
    <t>KNR  510-0303-0300</t>
  </si>
  <si>
    <t>Układanie w wykopie rur ochronnych; rury osłonowe gładkie HDPE 110</t>
  </si>
  <si>
    <t>4
d.1</t>
  </si>
  <si>
    <t>KNR  510-0103-0200</t>
  </si>
  <si>
    <t>Ręczne układanie w rowach kablowych, kabli wielożyłowych o masie: ponad 0.5 do 1.0 kg/m , z przykryciem folią, kabel typu YAKY 4x25mm</t>
  </si>
  <si>
    <t>5
d.1</t>
  </si>
  <si>
    <t>KNNR  005-0713-0300</t>
  </si>
  <si>
    <t>Układanie w rurze kabla YAKY 4x25mm</t>
  </si>
  <si>
    <t>6
d.1</t>
  </si>
  <si>
    <t>Nasypanie warstwy przesianej ziemi na dnie rowu kablowego o szerokości: do 0.4 m (nadsypka)</t>
  </si>
  <si>
    <t>7
d.1</t>
  </si>
  <si>
    <t>KNR  510-0708-0300</t>
  </si>
  <si>
    <t>Ręczne stawianie słupów oświetleniowych na fundamencie prefabrykowanym, w gr.kat.I-III: słup stalowy o wys.8m z wysięgnikiem jednoramiennym o dł. 1m</t>
  </si>
  <si>
    <t>szt</t>
  </si>
  <si>
    <t>8
d.1</t>
  </si>
  <si>
    <t>KNR  510-1005-0700</t>
  </si>
  <si>
    <t>Montaż na zamontowanym wysięgniku opraw LED o mocy 41,5W</t>
  </si>
  <si>
    <t>9
d.1</t>
  </si>
  <si>
    <t>KNR  201-0705-0310</t>
  </si>
  <si>
    <t>Mechaniczne zasypywanie rowów dla kabli w gruncie kat.I-II, spycharko-koparką 0,15 m3, przy szerokości dna wykopu 0,6 m i głębokości rowu do 0,6 m</t>
  </si>
  <si>
    <t>10
d.1</t>
  </si>
  <si>
    <t>KNR  510-1004-0100</t>
  </si>
  <si>
    <t>Wciąganie przewodów z udziałem podnośnika samochodowego: w słup lub rury osłonowe, kabel YDYzo 3x2,5mm</t>
  </si>
  <si>
    <t>11
d.1</t>
  </si>
  <si>
    <t>KNR  510-1001-0100</t>
  </si>
  <si>
    <t>Montaż kompletu złączy słupowych IZK wkładką</t>
  </si>
  <si>
    <t>12
d.1</t>
  </si>
  <si>
    <t>KNR 1314-0301-0400</t>
  </si>
  <si>
    <t>Montaż uziomu z bednarki o przekroju 30x4 w wykopie: bednarka Fe/Zn 30x4</t>
  </si>
  <si>
    <t>13
d.1</t>
  </si>
  <si>
    <t>KNR 1314-0302-0300</t>
  </si>
  <si>
    <t>Uziom pionowy o długości 3 m, wbity w ziemię</t>
  </si>
  <si>
    <t>14
d.1</t>
  </si>
  <si>
    <t>KNNR  005-1304-0100</t>
  </si>
  <si>
    <t>Badania i pomiary instalacji uziemienia ochronnego lub roboczego : - pierwszy pomiar</t>
  </si>
  <si>
    <t>15
d.1</t>
  </si>
  <si>
    <t>KNNR  005-1302-0300</t>
  </si>
  <si>
    <t>Badanie linii kablowej: niskiego napięcia - kabel 4-żyłowy</t>
  </si>
  <si>
    <t>odc</t>
  </si>
  <si>
    <t>16
d.1</t>
  </si>
  <si>
    <t>KNR  401-0108-0600</t>
  </si>
  <si>
    <t>Wywóz ziemi samochodami samowyładowczymi z załadowaniem i wyładowaniem gruntu kategorii: III</t>
  </si>
  <si>
    <t xml:space="preserve">Razem dział: Budowa oświetlenia drogowego  </t>
  </si>
  <si>
    <t>Zabezpieczenie sieci elektroenergetycznej rurami dwudzielnymi</t>
  </si>
  <si>
    <t>17
d.2</t>
  </si>
  <si>
    <t>KNR  201-0701-0130</t>
  </si>
  <si>
    <t>Ręczne kopanie rowów dla kabli w gruncie kat.I-II, przy szerokości dna wykopu do 0,4 m i głębokości rowu do 1,2 m</t>
  </si>
  <si>
    <t>18
d.2</t>
  </si>
  <si>
    <t>Zabezpieczenie istniejących kabli w wykopie rurami ochronnymi dwudzielnymi, z pogłębieniem; rury osłonowe dwudzielne fi.110mm</t>
  </si>
  <si>
    <t>19
d.2</t>
  </si>
  <si>
    <t>KNR  201-0705-0230</t>
  </si>
  <si>
    <t>Mechaniczne zasypywanie rowów dla kabli w gruncie kat.III-IV, spycharko-koparką 0,15 m3, przy szerokości dna wykopu 0,4 m i głębokości rowu do 1,0 m</t>
  </si>
  <si>
    <t>Razem dział: Zabezpieczenie sieci elektroenergetycznej rurami dwudzielnymi 23 206,15</t>
  </si>
  <si>
    <t>Roboty przygotowawcze</t>
  </si>
  <si>
    <t>20
d.3</t>
  </si>
  <si>
    <t>Kalk. Własna</t>
  </si>
  <si>
    <t>Wytyczenie i inwentaryzacja geodezyjna</t>
  </si>
  <si>
    <t xml:space="preserve">Razem dział: Roboty przygotowawcze </t>
  </si>
  <si>
    <r>
      <rPr>
        <b/>
        <sz val="11"/>
        <color theme="1"/>
        <rFont val="Calibri"/>
        <family val="2"/>
        <charset val="238"/>
        <scheme val="minor"/>
      </rPr>
      <t>RAZEM:</t>
    </r>
    <r>
      <rPr>
        <sz val="11"/>
        <color theme="1"/>
        <rFont val="Calibri"/>
        <family val="2"/>
        <scheme val="minor"/>
      </rPr>
      <t xml:space="preserve">
Przebudowa nawierzchni części ulicy Letniskowej, Wczasowej, Plażowej w Łochowie
</t>
    </r>
    <r>
      <rPr>
        <i/>
        <sz val="10"/>
        <color theme="1"/>
        <rFont val="Calibri"/>
        <family val="2"/>
        <charset val="238"/>
        <scheme val="minor"/>
      </rPr>
      <t>Budowa oświetlenia drogowego wraz z zabezpieczeniem istniejącej infrastruktury elektroenergetycznej ulicy Letniskowej, Wczasowej i Plażowej w Łochowie, gm. Białe Błota.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branża elektryczna</t>
    </r>
    <r>
      <rPr>
        <sz val="11"/>
        <color rgb="FFC00000"/>
        <rFont val="Calibri"/>
        <family val="2"/>
        <charset val="238"/>
        <scheme val="minor"/>
      </rPr>
      <t/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</si>
  <si>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</si>
  <si>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</si>
  <si>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</si>
  <si>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</si>
  <si>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</si>
  <si>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</si>
  <si>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</si>
  <si>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</si>
  <si>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</si>
  <si>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</si>
  <si>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</si>
  <si>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</si>
  <si>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</si>
  <si>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</si>
  <si>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</si>
  <si>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</si>
  <si>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</si>
  <si>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</si>
  <si>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</si>
  <si>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</si>
  <si>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</si>
  <si>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</si>
  <si>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</si>
  <si>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KNR 201/701/2 (1)</t>
  </si>
  <si>
    <t>KNR 201/701/2 (3)</t>
  </si>
  <si>
    <t>KNR 510/303/1</t>
  </si>
  <si>
    <t>KNR 510/301/1</t>
  </si>
  <si>
    <t>KNR 510/103/3 (1)</t>
  </si>
  <si>
    <t>KNR 510/114/3</t>
  </si>
  <si>
    <t>KNNR 5/411/6</t>
  </si>
  <si>
    <t>KNR 510/709/3 (1)</t>
  </si>
  <si>
    <t>KNR 510/1001/4</t>
  </si>
  <si>
    <t>KNR 510/1001/3</t>
  </si>
  <si>
    <t>KNR 510/1002/1</t>
  </si>
  <si>
    <t>KNR 510/1004/1</t>
  </si>
  <si>
    <t>KNR 510/1004/2</t>
  </si>
  <si>
    <t>KNR 510/1005/2</t>
  </si>
  <si>
    <t>KNR 508/611/2</t>
  </si>
  <si>
    <t>KNR 508/614/2</t>
  </si>
  <si>
    <t>KNR 201/704/2 (2)</t>
  </si>
  <si>
    <t>KNR 201/704/2 (4)</t>
  </si>
  <si>
    <t>KNR 403/1203/1</t>
  </si>
  <si>
    <t>KNR 403/1205/1</t>
  </si>
  <si>
    <t>KNR 403/1205/2</t>
  </si>
  <si>
    <t>KNR 1321/301/3</t>
  </si>
  <si>
    <t>Kalkulacja własna</t>
  </si>
  <si>
    <t>Oświetlenie - ulica Plażowa ( słupy nr 2/3/5 - 2/3/6 - 2/3/7 - 2/3/8 - 2/3/9 )</t>
  </si>
  <si>
    <t>Budowa oświetlenia ulicy</t>
  </si>
  <si>
    <t>Ręczne kopanie rowów dla kabli, szerokość dna do 0.4·m, kategoria gruntu III, głębokość rowu do 0.6·m</t>
  </si>
  <si>
    <t>Ręczne kopanie rowów dla kabli, szerokość dna do 0.4·m, kategoria gruntu III, głębokość rowu do 1.0·m</t>
  </si>
  <si>
    <t>Układanie rur ochronnych z PCW w wykopie, rura DVR 75·mm   (R=  0,955, M=  1,000, S=  1,000)</t>
  </si>
  <si>
    <t>Nasypanie warstwy piasku na dnie rowu kablowego, o szerokości do 0,4·m - grub. 10cm   (R=  0,955, M=  1,000, S=  1,000)</t>
  </si>
  <si>
    <t>Układanie kabli wielożyłowych układanych ręcznie w rowach kablowych, kabel do 2,0·kg/m, przykrycie kabla folią kalandrowaną z PCW uplastycznionego - YAKY 4×25   (R=  0,955, M=  1,000, S=  1,000)</t>
  </si>
  <si>
    <t>Układanie kabli wielożyłowych w rurach, pustakach lub kanałach zamkniętych, do 3,0·kg/m  - YAKY4×25   (R=  0,955, M=  1,000, S=  1,000)</t>
  </si>
  <si>
    <t>Fundamenty prefabrykowane betonowe pod słup oświetleniowy - montaż</t>
  </si>
  <si>
    <t>Mechaniczne stawianie słupów oświetleniowych, do 480·kg, w gruncie kategorii I-III - słup stalowy ocynkowany h=8,0m   (R=  0,955, M=  1,000, S=  1,000)</t>
  </si>
  <si>
    <t>Montaż tabliczek bezpiecznikowych, tabliczka na konstrukcji, bezpiecznikowa   (R=  0,955, M=  1,000, S=  1,000)</t>
  </si>
  <si>
    <t>Montaż we wnęce słupa oświetleniowego sterownika lampy DALI   (R=  0,955, M=  1,000, S=  1,000)</t>
  </si>
  <si>
    <t>Montaż wysięgników rurowych, na słupie, wysięgnik do 15·kg - WRP1/1 h=0,1m  l=1,0m   (R=  0,955, M=  1,000, S=  1,000)</t>
  </si>
  <si>
    <t>Wciąganie przewodów, z udziałem podnośnika samochodowego w słupy latarń lub rury osłonowe- YDY5×2,5   (R=  0,955, M=  1,000, S=  1,000)</t>
  </si>
  <si>
    <t>Wciąganie przewodów, z udziałem podnośnika samochodowego w wysięgnik oświetleniowy na słupie - YDY5×2,5   (R=  0,955, M=  1,000, S=  1,000)</t>
  </si>
  <si>
    <t>Montaż na wysięgniku opraw do lamp, na niezamontowanym wysięgniku, oprawa oświetleniowa z panelem typu LED z zasilaczem DALI   (R=  0,955, M=  1,000, S=  1,000)</t>
  </si>
  <si>
    <t>Montaż uziomu powierzchniowego, głębokość wykopu do 0,6·m, grunt kategorii III</t>
  </si>
  <si>
    <t>Mechaniczne pogrążanie uziomów prętowych, kategoria gruntu III</t>
  </si>
  <si>
    <t>Ręczne zasypywanie rowów do kabli, szerokość dna wykopu do 0.4·m, kategoria gruntu III, głębokość rowu do 0.6·m</t>
  </si>
  <si>
    <t>Ręczne zasypywanie rowów do kabli, szerokość dna wykopu do 0.4·m, kategoria gruntu III, głębokość rowu do 1.0·m</t>
  </si>
  <si>
    <t>Badanie linii kablowej nn o ilości żył do 4</t>
  </si>
  <si>
    <t>Badanie i pomiar instalacji uziemiającej ochronnej lub roboczej, pomiar pierwszy</t>
  </si>
  <si>
    <t>Badanie i pomiar instalacji uziemiającej ochronnej lub roboczej, pomiar następny</t>
  </si>
  <si>
    <t>Pomiary fotometryczne natężenia oświetlenia ulicznego</t>
  </si>
  <si>
    <t>Inwentaryzacja powykonawcza geodezyjna</t>
  </si>
  <si>
    <t>odcinek</t>
  </si>
  <si>
    <t>pomiar</t>
  </si>
  <si>
    <r>
      <t>ULICA PLAŻOWA</t>
    </r>
    <r>
      <rPr>
        <i/>
        <sz val="10"/>
        <color theme="1"/>
        <rFont val="Calibri"/>
        <family val="2"/>
        <charset val="238"/>
        <scheme val="minor"/>
      </rPr>
      <t>. - Oświetlenie - ulica Plażowa ( słupy nr 2/3/5 - 2/3/6 - 2/3/7 - 2/3/8 - 2/3/9 )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branża elektryczna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>(</t>
    </r>
    <r>
      <rPr>
        <i/>
        <sz val="9"/>
        <color rgb="FFC00000"/>
        <rFont val="Calibri"/>
        <family val="2"/>
        <charset val="238"/>
        <scheme val="minor"/>
      </rPr>
      <t xml:space="preserve">KOSZTY </t>
    </r>
    <r>
      <rPr>
        <b/>
        <i/>
        <u/>
        <sz val="9"/>
        <color rgb="FFC00000"/>
        <rFont val="Calibri"/>
        <family val="2"/>
        <charset val="238"/>
        <scheme val="minor"/>
      </rPr>
      <t>KWALIFIKOWANE</t>
    </r>
    <r>
      <rPr>
        <i/>
        <sz val="9"/>
        <color rgb="FFC00000"/>
        <rFont val="Calibri"/>
        <family val="2"/>
        <charset val="238"/>
        <scheme val="minor"/>
      </rPr>
      <t xml:space="preserve"> - informacja pomocnicza dla zamawiającego)</t>
    </r>
  </si>
  <si>
    <r>
      <rPr>
        <b/>
        <sz val="11"/>
        <color theme="1"/>
        <rFont val="Calibri"/>
        <family val="2"/>
        <charset val="238"/>
        <scheme val="minor"/>
      </rPr>
      <t>RAZEM:</t>
    </r>
    <r>
      <rPr>
        <sz val="11"/>
        <color theme="1"/>
        <rFont val="Calibri"/>
        <family val="2"/>
        <scheme val="minor"/>
      </rPr>
      <t xml:space="preserve">
ULICA PLAŻOWA. - Oświetlenie - ulica Plażowa ( słupy nr 2/3/5 - 2/3/6 - 2/3/7 - 2/3/8 - 2/3/9 )
</t>
    </r>
    <r>
      <rPr>
        <b/>
        <sz val="11"/>
        <color theme="1"/>
        <rFont val="Calibri"/>
        <family val="2"/>
        <charset val="238"/>
        <scheme val="minor"/>
      </rPr>
      <t>branża elektryczna</t>
    </r>
  </si>
  <si>
    <t>Przebudowa studni na kanale sanitarnym w ul Plażowej w miejscowości Łochowo gmina Białe Błota</t>
  </si>
  <si>
    <t>Roboty ziemne</t>
  </si>
  <si>
    <t>1 d.1.1</t>
  </si>
  <si>
    <t>KNR 2-01 0317-0401</t>
  </si>
  <si>
    <t>Wykopy liniowe o ścianach pionowych pod fundamenty, rurociągi, kolektory w gruntach suchych kat.I-II z wydobyciem urobku łopatą lub wyciągiem ręcznym; głębokość do 3.0 m, szerokość 0.8-1.5 m</t>
  </si>
  <si>
    <t>2 d.1.1</t>
  </si>
  <si>
    <t>KNR 2-01 0217-03</t>
  </si>
  <si>
    <t>Wykopy oraz przekopy wykonywane koparkami podsiębiernymi 0.25 m3 na odkład w gruncie kat.I-II</t>
  </si>
  <si>
    <t>3 d.1.1</t>
  </si>
  <si>
    <t>KNR 2-01 0322-01 analogia</t>
  </si>
  <si>
    <t>Pełne umocnienie pionowych ścian wykopów liniowych o głębok.do 3.0 m w grunt.suchych kat.I-II wraz z rozbiór.(szer.do 1m)</t>
  </si>
  <si>
    <t>4 d.1.1</t>
  </si>
  <si>
    <t>KNR 2-01 0320-0101</t>
  </si>
  <si>
    <t>Zasypywanie wykopów liniowych o ścianach pionowych w gruntach kat.I-II; głębokość do 1.5 m, szerokość 0.8-1.5 m</t>
  </si>
  <si>
    <t>5 d.1.1</t>
  </si>
  <si>
    <t>KNR 2-01 0230-01</t>
  </si>
  <si>
    <t>Zasypywanie wykopów spycharkami z przemieszczeniem gruntu na odl. do 10 m w gruncie kat. I-III</t>
  </si>
  <si>
    <t>6 d.1.1</t>
  </si>
  <si>
    <t>KNR 2-01 0236-01</t>
  </si>
  <si>
    <t>Zagęszczenie nasypów ubijakami mechanicznymi; grunty sypkie kat. I-III</t>
  </si>
  <si>
    <t>7 d.1.1</t>
  </si>
  <si>
    <t>KNR 2-01 0212-03</t>
  </si>
  <si>
    <t>Roboty ziemne wyk.koparkami podsiębiernymi 0.25 m3 w ziemi kat.I-III uprzednio zmagazynowanej w hałdach z transportem urobku samochodami samowyładowczymi na odl.do 1 km</t>
  </si>
  <si>
    <t>8 d.1.1</t>
  </si>
  <si>
    <t>KNR 2-01 0214-03</t>
  </si>
  <si>
    <t>Nakłady uzupełn.za każde dalsze rozp. 0.5 km transportu ponad 1 km samochodami samowyładowczymi po drogach utwardzonych ziemi kat.I-II Krotność = 18</t>
  </si>
  <si>
    <t>Razem dział: Roboty ziemne</t>
  </si>
  <si>
    <t>Instalacja odwodnienia wykopów szacunkowo</t>
  </si>
  <si>
    <t>9 d.1.2</t>
  </si>
  <si>
    <t>KNNR 1 0605-01</t>
  </si>
  <si>
    <t>Igłofiltry o średnicy do 50 mm wpłukiwane w grunt bezpośrednio bez opsypki do głębokości 4 m.</t>
  </si>
  <si>
    <t>10 d.1.2</t>
  </si>
  <si>
    <t>Pompowanie wody z igłofiltrów pompą spalinową/orientacyjnie/</t>
  </si>
  <si>
    <t>m-g</t>
  </si>
  <si>
    <t>Razem dział: Instalacja odwodnienia wykopów szacunkowo</t>
  </si>
  <si>
    <t>Roboty demontażowe</t>
  </si>
  <si>
    <t>11 d.1.3</t>
  </si>
  <si>
    <t>k indywidualna</t>
  </si>
  <si>
    <t>Demontaż studni z tworzywa</t>
  </si>
  <si>
    <t>Razem dział: Roboty demontażowe</t>
  </si>
  <si>
    <t>Razem dział: Przebudowa studni na kanale sanitarnym w ul Plażowej w miejscowości Łochowo gmina Białe Błota</t>
  </si>
  <si>
    <t>Roboty montażowe</t>
  </si>
  <si>
    <t>12 d.2</t>
  </si>
  <si>
    <t>KNR 2-18 0613-01</t>
  </si>
  <si>
    <t>Studnie rewizyjne z kręgów betonowych o śr. 1000 mm w gotowym wykopie o głębokości 3 m  h=3,08+1,59</t>
  </si>
  <si>
    <t>stud.</t>
  </si>
  <si>
    <t>13 d.2</t>
  </si>
  <si>
    <t>KNR 2-18 0613-02</t>
  </si>
  <si>
    <t>Studnie rewizyjne z kręgów betonowych o śr. 1000 mm w gotowym wykopie za każde 0.5 m różnicy głęb.</t>
  </si>
  <si>
    <t>[0.5 m] stud.</t>
  </si>
  <si>
    <t>14 d.2</t>
  </si>
  <si>
    <t>KNR 2-18 0610-01</t>
  </si>
  <si>
    <t>Układanie mieszanki betonowej pojemnikiem do betonu - beton spadkowy</t>
  </si>
  <si>
    <t>15 d.2</t>
  </si>
  <si>
    <t>KNR 2-18 0504-03</t>
  </si>
  <si>
    <t>Kanały rurowe - podłoża betonowe o grubości 15 cm</t>
  </si>
  <si>
    <t>16 d.2</t>
  </si>
  <si>
    <t>KNR-W 2-18 0421-02</t>
  </si>
  <si>
    <t>Kształtki PVC kanalizacji zewnętrznej 160 mm-kształtka kielichowa z przegubem kulowym</t>
  </si>
  <si>
    <t>17 d.2</t>
  </si>
  <si>
    <t>KNR-W 2-18 0421-03</t>
  </si>
  <si>
    <t>Kształtki PVC kanalizacji zewnętrznejo  200 mm-kształtka kielichowa z przegubem kulowym</t>
  </si>
  <si>
    <t>18 d.2</t>
  </si>
  <si>
    <t>Kształtki PVC kanalizacji zewnętrznej 160 mm-mufa 160 mm PVC</t>
  </si>
  <si>
    <t>19 d.2</t>
  </si>
  <si>
    <t>Kształtki PVC kanalizacji zewnętrznej 200 mm-mufa 200 mm PVC</t>
  </si>
  <si>
    <t>20 d.2</t>
  </si>
  <si>
    <t>Kształtki PVC kanalizacji zewnętrznej 200 mm-tymczasowe zakorkowanie dopływu</t>
  </si>
  <si>
    <t>21 d.2</t>
  </si>
  <si>
    <t>Kształtki PVC kanalizacji zewnętrznej 160 mm-tymczasowe zakorkowanie dopływu</t>
  </si>
  <si>
    <t>22 d.2</t>
  </si>
  <si>
    <t>KNR 4-05II 0119-01</t>
  </si>
  <si>
    <t>Mechaniczne czyszczenie studzienek ściekowych</t>
  </si>
  <si>
    <t>23 d.2</t>
  </si>
  <si>
    <t>KNR 2-18 0501-02</t>
  </si>
  <si>
    <t>Kanały rurowe - podłoża z materiałów sypkich o grubości 15 cm</t>
  </si>
  <si>
    <t>Razem dział: Roboty montażowe</t>
  </si>
  <si>
    <t>Odtworzenie nawierzchni dróg gruntowych</t>
  </si>
  <si>
    <t>24 d.3</t>
  </si>
  <si>
    <t>KNR 2-31 1401-06</t>
  </si>
  <si>
    <t>Naprawy dróg gruntowych wykonywane mechanicznie - profilowanie</t>
  </si>
  <si>
    <t>25 d.3</t>
  </si>
  <si>
    <t>KNR 2-31 1401-07</t>
  </si>
  <si>
    <t>Naprawy dróg gruntowych wykonywane mechanicznie - zagęszczanie</t>
  </si>
  <si>
    <t>Razem dział: Odtworzenie nawierzchni dróg gruntowych</t>
  </si>
  <si>
    <r>
      <t>ULICA PLAŻOWA</t>
    </r>
    <r>
      <rPr>
        <i/>
        <sz val="10"/>
        <color theme="1"/>
        <rFont val="Calibri"/>
        <family val="2"/>
        <charset val="238"/>
        <scheme val="minor"/>
      </rPr>
      <t>. -
PRZEBUDOWA STUDNI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charset val="238"/>
        <scheme val="minor"/>
      </rPr>
      <t>(</t>
    </r>
    <r>
      <rPr>
        <i/>
        <sz val="9"/>
        <color rgb="FF0070C0"/>
        <rFont val="Calibri"/>
        <family val="2"/>
        <charset val="238"/>
        <scheme val="minor"/>
      </rPr>
      <t xml:space="preserve">KOSZTY </t>
    </r>
    <r>
      <rPr>
        <b/>
        <i/>
        <u/>
        <sz val="9"/>
        <color rgb="FF0070C0"/>
        <rFont val="Calibri"/>
        <family val="2"/>
        <charset val="238"/>
        <scheme val="minor"/>
      </rPr>
      <t>NIEKWALIFIKOWANE</t>
    </r>
    <r>
      <rPr>
        <i/>
        <sz val="9"/>
        <color rgb="FF0070C0"/>
        <rFont val="Calibri"/>
        <family val="2"/>
        <charset val="238"/>
        <scheme val="minor"/>
      </rPr>
      <t xml:space="preserve"> - informacja pomocnicza dla zamawiającego)</t>
    </r>
  </si>
  <si>
    <r>
      <rPr>
        <b/>
        <sz val="11"/>
        <color theme="1"/>
        <rFont val="Calibri"/>
        <family val="2"/>
        <charset val="238"/>
        <scheme val="minor"/>
      </rPr>
      <t>RAZEM</t>
    </r>
    <r>
      <rPr>
        <sz val="11"/>
        <color theme="1"/>
        <rFont val="Calibri"/>
        <family val="2"/>
        <scheme val="minor"/>
      </rPr>
      <t xml:space="preserve">
ULICA PLAŻOWA</t>
    </r>
    <r>
      <rPr>
        <i/>
        <sz val="10"/>
        <color theme="1"/>
        <rFont val="Calibri"/>
        <family val="2"/>
        <charset val="238"/>
        <scheme val="minor"/>
      </rPr>
      <t>. -
PRZEBUDOWA STUDNI</t>
    </r>
  </si>
  <si>
    <t>KOSZTORYS  OFERTOWY  NETTO
RAZEM:</t>
  </si>
  <si>
    <t>PODATEK vat 23%</t>
  </si>
  <si>
    <t>KOSZTORYS  OFERTOWY  BRUTTO
RAZEM:</t>
  </si>
  <si>
    <t>System Aktywnej Informacji Wizualnej na przejściach dla pieszych, znak aktywny wraz z oświetleniem przejścia dla pieszych. Montaż zestawu zasilania solarnego wraz z akumulatorem plus kablem zasilajacym YAKY 4x25mm2 od słupa oświetleniowego w ulicy Plażowej SO-086 nr 2/3/2 o długości  15mb</t>
  </si>
  <si>
    <t>Warstwa mrozoochronna z mieszanki związanej cementem C5/6 grubości 22cm - E₂=80MPa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</si>
</sst>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0.000"/>
    <numFmt numFmtId="166" formatCode="#\ ##0.000"/>
  </numFmts>
  <fonts count="26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sz val="9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9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u/>
      <sz val="9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b/>
      <sz val="11"/>
      <color theme="1"/>
      <name val="Czcionka tekstu podstawowego"/>
      <charset val="238"/>
    </font>
    <font>
      <b/>
      <sz val="12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0070C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Gray"/>
    </fill>
    <fill>
      <patternFill patternType="lightGray">
        <bgColor theme="6" tint="0.79995117038483843"/>
      </patternFill>
    </fill>
    <fill>
      <patternFill patternType="lightGray">
        <bgColor theme="6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horizontal="center" vertical="center"/>
    </xf>
    <xf numFmtId="0" fontId="4" fillId="0" borderId="0">
      <alignment horizontal="center" vertical="center"/>
    </xf>
    <xf numFmtId="0" fontId="4" fillId="2" borderId="0">
      <alignment horizontal="right" vertical="top"/>
    </xf>
    <xf numFmtId="0" fontId="4" fillId="2" borderId="0">
      <alignment horizontal="left" vertical="top"/>
    </xf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 applyProtection="1">
      <alignment vertical="center" wrapText="1" readingOrder="1"/>
    </xf>
    <xf numFmtId="0" fontId="1" fillId="0" borderId="2" xfId="0" applyNumberFormat="1" applyFont="1" applyBorder="1" applyAlignment="1" applyProtection="1">
      <alignment vertical="center" wrapText="1" readingOrder="1"/>
    </xf>
    <xf numFmtId="164" fontId="2" fillId="0" borderId="1" xfId="0" applyNumberFormat="1" applyFont="1" applyBorder="1" applyAlignment="1" applyProtection="1">
      <alignment vertical="center" wrapText="1" readingOrder="1"/>
    </xf>
    <xf numFmtId="49" fontId="2" fillId="0" borderId="2" xfId="0" applyNumberFormat="1" applyFont="1" applyBorder="1" applyAlignment="1" applyProtection="1">
      <alignment horizontal="center" vertical="center" wrapText="1" readingOrder="1"/>
    </xf>
    <xf numFmtId="49" fontId="2" fillId="0" borderId="2" xfId="0" applyNumberFormat="1" applyFont="1" applyBorder="1" applyAlignment="1" applyProtection="1">
      <alignment vertical="center" wrapText="1" readingOrder="1"/>
    </xf>
    <xf numFmtId="49" fontId="1" fillId="0" borderId="1" xfId="0" applyNumberFormat="1" applyFont="1" applyBorder="1" applyAlignment="1" applyProtection="1">
      <alignment vertical="center" wrapText="1" readingOrder="1"/>
    </xf>
    <xf numFmtId="49" fontId="1" fillId="0" borderId="2" xfId="0" applyNumberFormat="1" applyFont="1" applyBorder="1" applyAlignment="1" applyProtection="1">
      <alignment vertical="center" wrapText="1" readingOrder="1"/>
    </xf>
    <xf numFmtId="0" fontId="1" fillId="0" borderId="3" xfId="0" applyNumberFormat="1" applyFont="1" applyBorder="1" applyAlignment="1" applyProtection="1">
      <alignment vertical="center" wrapText="1" readingOrder="1"/>
    </xf>
    <xf numFmtId="0" fontId="1" fillId="0" borderId="4" xfId="0" applyNumberFormat="1" applyFont="1" applyBorder="1" applyAlignment="1" applyProtection="1">
      <alignment vertical="center" wrapText="1" readingOrder="1"/>
    </xf>
    <xf numFmtId="165" fontId="1" fillId="0" borderId="13" xfId="0" applyNumberFormat="1" applyFont="1" applyBorder="1" applyAlignment="1" applyProtection="1">
      <alignment vertical="center" wrapText="1" readingOrder="1"/>
    </xf>
    <xf numFmtId="49" fontId="2" fillId="0" borderId="13" xfId="0" applyNumberFormat="1" applyFont="1" applyBorder="1" applyAlignment="1" applyProtection="1">
      <alignment vertical="center" wrapText="1" readingOrder="1"/>
    </xf>
    <xf numFmtId="166" fontId="1" fillId="0" borderId="13" xfId="0" applyNumberFormat="1" applyFont="1" applyBorder="1" applyAlignment="1" applyProtection="1">
      <alignment vertical="center" wrapText="1" readingOrder="1"/>
    </xf>
    <xf numFmtId="164" fontId="1" fillId="0" borderId="13" xfId="0" applyNumberFormat="1" applyFont="1" applyBorder="1" applyAlignment="1" applyProtection="1">
      <alignment vertical="center" wrapText="1" readingOrder="1"/>
    </xf>
    <xf numFmtId="0" fontId="1" fillId="4" borderId="2" xfId="0" applyNumberFormat="1" applyFont="1" applyFill="1" applyBorder="1" applyAlignment="1" applyProtection="1">
      <alignment vertical="center" wrapText="1" readingOrder="1"/>
    </xf>
    <xf numFmtId="0" fontId="1" fillId="4" borderId="13" xfId="0" applyNumberFormat="1" applyFont="1" applyFill="1" applyBorder="1" applyAlignment="1" applyProtection="1">
      <alignment vertical="center" wrapText="1" readingOrder="1"/>
    </xf>
    <xf numFmtId="4" fontId="5" fillId="0" borderId="0" xfId="0" applyNumberFormat="1" applyFont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5" borderId="5" xfId="0" applyNumberFormat="1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4" fontId="0" fillId="7" borderId="0" xfId="0" applyNumberFormat="1" applyFill="1" applyAlignment="1">
      <alignment horizontal="center" vertical="center" wrapText="1"/>
    </xf>
    <xf numFmtId="164" fontId="2" fillId="0" borderId="5" xfId="0" applyNumberFormat="1" applyFont="1" applyBorder="1" applyAlignment="1" applyProtection="1">
      <alignment vertical="center" wrapText="1" readingOrder="1"/>
    </xf>
    <xf numFmtId="49" fontId="2" fillId="0" borderId="5" xfId="0" applyNumberFormat="1" applyFont="1" applyBorder="1" applyAlignment="1" applyProtection="1">
      <alignment vertical="center" wrapText="1" readingOrder="1"/>
    </xf>
    <xf numFmtId="49" fontId="1" fillId="0" borderId="5" xfId="0" applyNumberFormat="1" applyFont="1" applyBorder="1" applyAlignment="1" applyProtection="1">
      <alignment vertical="center" wrapText="1" readingOrder="1"/>
    </xf>
    <xf numFmtId="0" fontId="1" fillId="0" borderId="5" xfId="0" applyNumberFormat="1" applyFont="1" applyBorder="1" applyAlignment="1" applyProtection="1">
      <alignment vertical="center" wrapText="1" readingOrder="1"/>
    </xf>
    <xf numFmtId="165" fontId="1" fillId="0" borderId="5" xfId="0" applyNumberFormat="1" applyFont="1" applyBorder="1" applyAlignment="1" applyProtection="1">
      <alignment vertical="center" wrapText="1" readingOrder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/>
    </xf>
    <xf numFmtId="0" fontId="22" fillId="0" borderId="5" xfId="0" applyFont="1" applyBorder="1"/>
    <xf numFmtId="0" fontId="0" fillId="0" borderId="5" xfId="0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4" fontId="22" fillId="3" borderId="5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10" borderId="5" xfId="0" applyNumberFormat="1" applyFont="1" applyFill="1" applyBorder="1" applyAlignment="1">
      <alignment vertical="center" wrapText="1"/>
    </xf>
    <xf numFmtId="4" fontId="22" fillId="11" borderId="8" xfId="0" applyNumberFormat="1" applyFont="1" applyFill="1" applyBorder="1" applyAlignment="1">
      <alignment vertical="center" wrapText="1"/>
    </xf>
    <xf numFmtId="4" fontId="22" fillId="9" borderId="5" xfId="0" applyNumberFormat="1" applyFont="1" applyFill="1" applyBorder="1" applyAlignment="1">
      <alignment vertical="center" wrapText="1"/>
    </xf>
    <xf numFmtId="4" fontId="0" fillId="5" borderId="19" xfId="0" applyNumberForma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4" fontId="24" fillId="4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4" fontId="0" fillId="6" borderId="5" xfId="0" applyNumberFormat="1" applyFill="1" applyBorder="1" applyAlignment="1" applyProtection="1">
      <alignment horizontal="center" vertical="center" wrapText="1"/>
      <protection locked="0"/>
    </xf>
    <xf numFmtId="4" fontId="0" fillId="7" borderId="0" xfId="0" applyNumberFormat="1" applyFill="1" applyAlignment="1" applyProtection="1">
      <alignment horizontal="center" vertical="center" wrapText="1"/>
      <protection locked="0"/>
    </xf>
    <xf numFmtId="4" fontId="0" fillId="5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1" xfId="0" applyNumberFormat="1" applyFont="1" applyBorder="1" applyAlignment="1" applyProtection="1">
      <alignment horizontal="center" vertical="center" wrapText="1" readingOrder="1"/>
    </xf>
    <xf numFmtId="0" fontId="2" fillId="0" borderId="12" xfId="0" applyNumberFormat="1" applyFont="1" applyBorder="1" applyAlignment="1" applyProtection="1">
      <alignment horizontal="center" vertical="center" wrapText="1" readingOrder="1"/>
    </xf>
    <xf numFmtId="0" fontId="2" fillId="0" borderId="6" xfId="0" applyNumberFormat="1" applyFont="1" applyBorder="1" applyAlignment="1" applyProtection="1">
      <alignment horizontal="center" vertical="center" wrapText="1" readingOrder="1"/>
    </xf>
    <xf numFmtId="0" fontId="2" fillId="0" borderId="7" xfId="0" applyNumberFormat="1" applyFont="1" applyBorder="1" applyAlignment="1" applyProtection="1">
      <alignment horizontal="center" vertical="center" wrapText="1" readingOrder="1"/>
    </xf>
    <xf numFmtId="0" fontId="2" fillId="0" borderId="8" xfId="0" applyNumberFormat="1" applyFont="1" applyBorder="1" applyAlignment="1" applyProtection="1">
      <alignment horizontal="center" vertical="center" wrapText="1" readingOrder="1"/>
    </xf>
    <xf numFmtId="0" fontId="13" fillId="3" borderId="6" xfId="0" applyFont="1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/>
    </xf>
    <xf numFmtId="0" fontId="2" fillId="0" borderId="9" xfId="0" applyNumberFormat="1" applyFont="1" applyBorder="1" applyAlignment="1" applyProtection="1">
      <alignment horizontal="center" vertical="center" wrapText="1" readingOrder="1"/>
    </xf>
    <xf numFmtId="0" fontId="2" fillId="0" borderId="10" xfId="0" applyNumberFormat="1" applyFont="1" applyBorder="1" applyAlignment="1" applyProtection="1">
      <alignment horizontal="center" vertical="center" wrapText="1" readingOrder="1"/>
    </xf>
    <xf numFmtId="0" fontId="2" fillId="0" borderId="15" xfId="0" applyNumberFormat="1" applyFont="1" applyBorder="1" applyAlignment="1" applyProtection="1">
      <alignment horizontal="center" vertical="center" wrapText="1" readingOrder="1"/>
    </xf>
    <xf numFmtId="0" fontId="22" fillId="11" borderId="5" xfId="0" applyFont="1" applyFill="1" applyBorder="1" applyAlignment="1">
      <alignment horizontal="right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 applyProtection="1">
      <alignment horizontal="center" vertical="center" wrapText="1" readingOrder="1"/>
    </xf>
    <xf numFmtId="0" fontId="22" fillId="8" borderId="5" xfId="0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right" vertical="center" wrapText="1"/>
    </xf>
    <xf numFmtId="0" fontId="12" fillId="10" borderId="5" xfId="0" applyFont="1" applyFill="1" applyBorder="1" applyAlignment="1">
      <alignment horizontal="right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wrapText="1"/>
    </xf>
    <xf numFmtId="0" fontId="22" fillId="12" borderId="5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right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right" vertical="center" wrapText="1"/>
    </xf>
    <xf numFmtId="0" fontId="22" fillId="9" borderId="7" xfId="0" applyFont="1" applyFill="1" applyBorder="1" applyAlignment="1">
      <alignment horizontal="right" vertical="center" wrapText="1"/>
    </xf>
    <xf numFmtId="0" fontId="13" fillId="3" borderId="16" xfId="0" applyFont="1" applyFill="1" applyBorder="1" applyAlignment="1">
      <alignment horizontal="right" vertical="center" wrapText="1"/>
    </xf>
    <xf numFmtId="0" fontId="0" fillId="3" borderId="17" xfId="0" applyFill="1" applyBorder="1" applyAlignment="1">
      <alignment horizontal="right" vertical="center" wrapText="1"/>
    </xf>
    <xf numFmtId="0" fontId="0" fillId="3" borderId="18" xfId="0" applyFill="1" applyBorder="1" applyAlignment="1">
      <alignment horizontal="right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9" fontId="25" fillId="0" borderId="2" xfId="0" applyNumberFormat="1" applyFont="1" applyBorder="1" applyAlignment="1" applyProtection="1">
      <alignment vertical="center" wrapText="1" readingOrder="1"/>
    </xf>
    <xf numFmtId="0" fontId="25" fillId="0" borderId="2" xfId="0" applyNumberFormat="1" applyFont="1" applyBorder="1" applyAlignment="1" applyProtection="1">
      <alignment vertical="center" wrapText="1" readingOrder="1"/>
    </xf>
  </cellXfs>
  <cellStyles count="5">
    <cellStyle name="Normalny" xfId="0" builtinId="0"/>
    <cellStyle name="S4" xfId="1"/>
    <cellStyle name="S5" xfId="2"/>
    <cellStyle name="S6" xfId="4"/>
    <cellStyle name="S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view="pageBreakPreview" topLeftCell="A76" zoomScaleNormal="100" zoomScaleSheetLayoutView="100" workbookViewId="0">
      <selection activeCell="L89" sqref="L89"/>
    </sheetView>
  </sheetViews>
  <sheetFormatPr defaultRowHeight="15"/>
  <cols>
    <col min="1" max="1" width="6" style="1" customWidth="1"/>
    <col min="2" max="2" width="16.28515625" style="1" customWidth="1"/>
    <col min="3" max="3" width="31.28515625" style="1" customWidth="1"/>
    <col min="4" max="5" width="9.140625" style="1"/>
    <col min="6" max="6" width="13.7109375" style="24" customWidth="1"/>
    <col min="7" max="7" width="16.5703125" style="24" customWidth="1"/>
    <col min="8" max="16384" width="9.140625" style="1"/>
  </cols>
  <sheetData>
    <row r="1" spans="1:8" ht="15.75" customHeight="1">
      <c r="A1" s="64" t="s">
        <v>197</v>
      </c>
      <c r="B1" s="64"/>
      <c r="C1" s="64"/>
      <c r="D1" s="4"/>
      <c r="E1" s="4"/>
      <c r="F1" s="20"/>
      <c r="G1" s="20"/>
    </row>
    <row r="2" spans="1:8" ht="29.25" customHeight="1">
      <c r="A2" s="60" t="s">
        <v>195</v>
      </c>
      <c r="B2" s="60"/>
      <c r="C2" s="60"/>
      <c r="D2" s="60"/>
      <c r="E2" s="60"/>
      <c r="F2" s="60"/>
      <c r="G2" s="60"/>
    </row>
    <row r="3" spans="1:8" ht="51.75" customHeight="1">
      <c r="A3" s="60" t="s">
        <v>198</v>
      </c>
      <c r="B3" s="60"/>
      <c r="C3" s="60"/>
      <c r="D3" s="60"/>
      <c r="E3" s="60"/>
      <c r="F3" s="60"/>
      <c r="G3" s="60"/>
      <c r="H3" s="3"/>
    </row>
    <row r="5" spans="1:8" ht="45">
      <c r="A5" s="2" t="s">
        <v>0</v>
      </c>
      <c r="B5" s="2" t="s">
        <v>199</v>
      </c>
      <c r="C5" s="2" t="s">
        <v>200</v>
      </c>
      <c r="D5" s="2" t="s">
        <v>201</v>
      </c>
      <c r="E5" s="2" t="s">
        <v>202</v>
      </c>
      <c r="F5" s="21" t="s">
        <v>203</v>
      </c>
      <c r="G5" s="21" t="s">
        <v>204</v>
      </c>
    </row>
    <row r="6" spans="1:8">
      <c r="A6" s="2">
        <v>1</v>
      </c>
      <c r="B6" s="2">
        <v>2</v>
      </c>
      <c r="C6" s="2">
        <v>3</v>
      </c>
      <c r="D6" s="2">
        <v>4</v>
      </c>
      <c r="E6" s="2">
        <v>5</v>
      </c>
      <c r="F6" s="53">
        <v>6</v>
      </c>
      <c r="G6" s="53">
        <v>7</v>
      </c>
    </row>
    <row r="7" spans="1:8" ht="68.25" customHeight="1">
      <c r="A7" s="61" t="s">
        <v>205</v>
      </c>
      <c r="B7" s="62"/>
      <c r="C7" s="62"/>
      <c r="D7" s="62"/>
      <c r="E7" s="63"/>
      <c r="F7" s="22"/>
      <c r="G7" s="22"/>
    </row>
    <row r="8" spans="1:8" ht="33.75" customHeight="1">
      <c r="A8" s="7">
        <v>1</v>
      </c>
      <c r="B8" s="8"/>
      <c r="C8" s="9" t="s">
        <v>1</v>
      </c>
      <c r="D8" s="18" t="s">
        <v>7</v>
      </c>
      <c r="E8" s="19" t="s">
        <v>7</v>
      </c>
      <c r="F8" s="23"/>
      <c r="G8" s="23"/>
    </row>
    <row r="9" spans="1:8" ht="30" customHeight="1">
      <c r="A9" s="10" t="s">
        <v>2</v>
      </c>
      <c r="B9" s="11" t="s">
        <v>3</v>
      </c>
      <c r="C9" s="6" t="s">
        <v>4</v>
      </c>
      <c r="D9" s="11" t="s">
        <v>5</v>
      </c>
      <c r="E9" s="14">
        <v>0.499</v>
      </c>
      <c r="F9" s="54"/>
      <c r="G9" s="21">
        <f>E9*F9</f>
        <v>0</v>
      </c>
    </row>
    <row r="10" spans="1:8" ht="54.75" customHeight="1">
      <c r="A10" s="5"/>
      <c r="B10" s="6"/>
      <c r="C10" s="6" t="s">
        <v>6</v>
      </c>
      <c r="D10" s="18" t="s">
        <v>7</v>
      </c>
      <c r="E10" s="19" t="s">
        <v>7</v>
      </c>
      <c r="F10" s="55"/>
      <c r="G10" s="23"/>
    </row>
    <row r="11" spans="1:8" ht="27" customHeight="1">
      <c r="A11" s="65" t="s">
        <v>8</v>
      </c>
      <c r="B11" s="66"/>
      <c r="C11" s="66"/>
      <c r="D11" s="66"/>
      <c r="E11" s="66"/>
      <c r="F11" s="55"/>
      <c r="G11" s="25">
        <f>SUM(G9:G10)</f>
        <v>0</v>
      </c>
    </row>
    <row r="12" spans="1:8" ht="26.25" customHeight="1">
      <c r="A12" s="7">
        <v>2</v>
      </c>
      <c r="B12" s="9"/>
      <c r="C12" s="9" t="s">
        <v>9</v>
      </c>
      <c r="D12" s="18" t="s">
        <v>7</v>
      </c>
      <c r="E12" s="19" t="s">
        <v>7</v>
      </c>
      <c r="F12" s="55"/>
      <c r="G12" s="23"/>
    </row>
    <row r="13" spans="1:8" ht="39.75" customHeight="1">
      <c r="A13" s="10" t="s">
        <v>10</v>
      </c>
      <c r="B13" s="11" t="s">
        <v>11</v>
      </c>
      <c r="C13" s="6" t="s">
        <v>12</v>
      </c>
      <c r="D13" s="11" t="s">
        <v>13</v>
      </c>
      <c r="E13" s="14">
        <v>253.5</v>
      </c>
      <c r="F13" s="54"/>
      <c r="G13" s="21">
        <f>E13*F13</f>
        <v>0</v>
      </c>
    </row>
    <row r="14" spans="1:8" ht="43.5" customHeight="1">
      <c r="A14" s="5"/>
      <c r="B14" s="6"/>
      <c r="C14" s="6" t="s">
        <v>14</v>
      </c>
      <c r="D14" s="18" t="s">
        <v>7</v>
      </c>
      <c r="E14" s="19" t="s">
        <v>7</v>
      </c>
      <c r="F14" s="55"/>
      <c r="G14" s="23"/>
    </row>
    <row r="15" spans="1:8" ht="75" customHeight="1">
      <c r="A15" s="10" t="s">
        <v>15</v>
      </c>
      <c r="B15" s="11" t="s">
        <v>16</v>
      </c>
      <c r="C15" s="6" t="s">
        <v>17</v>
      </c>
      <c r="D15" s="11" t="s">
        <v>13</v>
      </c>
      <c r="E15" s="14">
        <v>223</v>
      </c>
      <c r="F15" s="54"/>
      <c r="G15" s="21">
        <f>E15*F15</f>
        <v>0</v>
      </c>
    </row>
    <row r="16" spans="1:8" ht="45.75" customHeight="1">
      <c r="A16" s="5"/>
      <c r="B16" s="6"/>
      <c r="C16" s="6" t="s">
        <v>18</v>
      </c>
      <c r="D16" s="18" t="s">
        <v>7</v>
      </c>
      <c r="E16" s="19" t="s">
        <v>7</v>
      </c>
      <c r="F16" s="55"/>
      <c r="G16" s="23"/>
    </row>
    <row r="17" spans="1:7" ht="80.25" customHeight="1">
      <c r="A17" s="10" t="s">
        <v>19</v>
      </c>
      <c r="B17" s="11" t="s">
        <v>20</v>
      </c>
      <c r="C17" s="6" t="s">
        <v>21</v>
      </c>
      <c r="D17" s="11" t="s">
        <v>22</v>
      </c>
      <c r="E17" s="16">
        <v>1120</v>
      </c>
      <c r="F17" s="54"/>
      <c r="G17" s="21">
        <f>E17*F17</f>
        <v>0</v>
      </c>
    </row>
    <row r="18" spans="1:7" ht="30.75" customHeight="1">
      <c r="A18" s="5"/>
      <c r="B18" s="6"/>
      <c r="C18" s="6" t="s">
        <v>23</v>
      </c>
      <c r="D18" s="18" t="s">
        <v>7</v>
      </c>
      <c r="E18" s="19" t="s">
        <v>7</v>
      </c>
      <c r="F18" s="55"/>
      <c r="G18" s="23"/>
    </row>
    <row r="19" spans="1:7" ht="52.5" customHeight="1">
      <c r="A19" s="10" t="s">
        <v>24</v>
      </c>
      <c r="B19" s="11" t="s">
        <v>25</v>
      </c>
      <c r="C19" s="6" t="s">
        <v>26</v>
      </c>
      <c r="D19" s="11" t="s">
        <v>27</v>
      </c>
      <c r="E19" s="14">
        <v>8</v>
      </c>
      <c r="F19" s="54"/>
      <c r="G19" s="21">
        <f>E19*F19</f>
        <v>0</v>
      </c>
    </row>
    <row r="20" spans="1:7" ht="20.25" customHeight="1">
      <c r="A20" s="5"/>
      <c r="B20" s="6"/>
      <c r="C20" s="6" t="s">
        <v>28</v>
      </c>
      <c r="D20" s="18" t="s">
        <v>7</v>
      </c>
      <c r="E20" s="19" t="s">
        <v>7</v>
      </c>
      <c r="F20" s="55"/>
      <c r="G20" s="23"/>
    </row>
    <row r="21" spans="1:7" ht="93.75" customHeight="1">
      <c r="A21" s="10" t="s">
        <v>29</v>
      </c>
      <c r="B21" s="11" t="s">
        <v>30</v>
      </c>
      <c r="C21" s="6" t="s">
        <v>31</v>
      </c>
      <c r="D21" s="11" t="s">
        <v>22</v>
      </c>
      <c r="E21" s="14">
        <v>50</v>
      </c>
      <c r="F21" s="54"/>
      <c r="G21" s="21">
        <f>E21*F21</f>
        <v>0</v>
      </c>
    </row>
    <row r="22" spans="1:7" ht="29.25" customHeight="1">
      <c r="A22" s="5"/>
      <c r="B22" s="6"/>
      <c r="C22" s="6" t="s">
        <v>32</v>
      </c>
      <c r="D22" s="18" t="s">
        <v>7</v>
      </c>
      <c r="E22" s="19" t="s">
        <v>7</v>
      </c>
      <c r="F22" s="55"/>
      <c r="G22" s="23"/>
    </row>
    <row r="23" spans="1:7" ht="57" customHeight="1">
      <c r="A23" s="10" t="s">
        <v>33</v>
      </c>
      <c r="B23" s="11" t="s">
        <v>30</v>
      </c>
      <c r="C23" s="6" t="s">
        <v>34</v>
      </c>
      <c r="D23" s="11" t="s">
        <v>22</v>
      </c>
      <c r="E23" s="14">
        <v>40</v>
      </c>
      <c r="F23" s="54"/>
      <c r="G23" s="21">
        <f>E23*F23</f>
        <v>0</v>
      </c>
    </row>
    <row r="24" spans="1:7" ht="24.75" customHeight="1">
      <c r="A24" s="5"/>
      <c r="B24" s="6"/>
      <c r="C24" s="6" t="s">
        <v>35</v>
      </c>
      <c r="D24" s="18" t="s">
        <v>7</v>
      </c>
      <c r="E24" s="19" t="s">
        <v>7</v>
      </c>
      <c r="F24" s="55"/>
      <c r="G24" s="23"/>
    </row>
    <row r="25" spans="1:7" ht="53.25" customHeight="1">
      <c r="A25" s="10" t="s">
        <v>36</v>
      </c>
      <c r="B25" s="11" t="s">
        <v>37</v>
      </c>
      <c r="C25" s="6" t="s">
        <v>38</v>
      </c>
      <c r="D25" s="11" t="s">
        <v>22</v>
      </c>
      <c r="E25" s="16">
        <v>3278</v>
      </c>
      <c r="F25" s="54"/>
      <c r="G25" s="21">
        <f>E25*F25</f>
        <v>0</v>
      </c>
    </row>
    <row r="26" spans="1:7" ht="24">
      <c r="A26" s="5"/>
      <c r="B26" s="6"/>
      <c r="C26" s="6" t="s">
        <v>39</v>
      </c>
      <c r="D26" s="18" t="s">
        <v>7</v>
      </c>
      <c r="E26" s="19" t="s">
        <v>7</v>
      </c>
      <c r="F26" s="55"/>
      <c r="G26" s="23"/>
    </row>
    <row r="27" spans="1:7" ht="54.75" customHeight="1">
      <c r="A27" s="10" t="s">
        <v>40</v>
      </c>
      <c r="B27" s="11" t="s">
        <v>41</v>
      </c>
      <c r="C27" s="6" t="s">
        <v>42</v>
      </c>
      <c r="D27" s="11" t="s">
        <v>22</v>
      </c>
      <c r="E27" s="16">
        <v>3278</v>
      </c>
      <c r="F27" s="54"/>
      <c r="G27" s="21">
        <f>E27*F27</f>
        <v>0</v>
      </c>
    </row>
    <row r="28" spans="1:7" ht="40.5" customHeight="1">
      <c r="A28" s="5"/>
      <c r="B28" s="6"/>
      <c r="C28" s="6" t="s">
        <v>39</v>
      </c>
      <c r="D28" s="18" t="s">
        <v>7</v>
      </c>
      <c r="E28" s="19" t="s">
        <v>7</v>
      </c>
      <c r="F28" s="55"/>
      <c r="G28" s="23"/>
    </row>
    <row r="29" spans="1:7" ht="83.25" customHeight="1">
      <c r="A29" s="10" t="s">
        <v>43</v>
      </c>
      <c r="B29" s="11" t="s">
        <v>44</v>
      </c>
      <c r="C29" s="6" t="s">
        <v>45</v>
      </c>
      <c r="D29" s="11" t="s">
        <v>46</v>
      </c>
      <c r="E29" s="17">
        <v>247</v>
      </c>
      <c r="F29" s="54"/>
      <c r="G29" s="21">
        <f>E29*F29</f>
        <v>0</v>
      </c>
    </row>
    <row r="30" spans="1:7" ht="36.75" customHeight="1">
      <c r="A30" s="5"/>
      <c r="B30" s="6"/>
      <c r="C30" s="6" t="s">
        <v>47</v>
      </c>
      <c r="D30" s="18" t="s">
        <v>7</v>
      </c>
      <c r="E30" s="19" t="s">
        <v>7</v>
      </c>
      <c r="F30" s="55"/>
      <c r="G30" s="23"/>
    </row>
    <row r="31" spans="1:7" ht="81.75" customHeight="1">
      <c r="A31" s="10" t="s">
        <v>48</v>
      </c>
      <c r="B31" s="11" t="s">
        <v>49</v>
      </c>
      <c r="C31" s="6" t="s">
        <v>50</v>
      </c>
      <c r="D31" s="11" t="s">
        <v>46</v>
      </c>
      <c r="E31" s="14">
        <v>983.4</v>
      </c>
      <c r="F31" s="54"/>
      <c r="G31" s="21">
        <f>E31*F31</f>
        <v>0</v>
      </c>
    </row>
    <row r="32" spans="1:7" ht="48.75" customHeight="1">
      <c r="A32" s="5"/>
      <c r="B32" s="6"/>
      <c r="C32" s="6" t="s">
        <v>51</v>
      </c>
      <c r="D32" s="18" t="s">
        <v>7</v>
      </c>
      <c r="E32" s="19" t="s">
        <v>7</v>
      </c>
      <c r="F32" s="55"/>
      <c r="G32" s="23"/>
    </row>
    <row r="33" spans="1:7" ht="60" customHeight="1">
      <c r="A33" s="10" t="s">
        <v>52</v>
      </c>
      <c r="B33" s="11" t="s">
        <v>53</v>
      </c>
      <c r="C33" s="6" t="s">
        <v>54</v>
      </c>
      <c r="D33" s="11" t="s">
        <v>27</v>
      </c>
      <c r="E33" s="14">
        <v>1</v>
      </c>
      <c r="F33" s="54"/>
      <c r="G33" s="21">
        <f>E33*F33</f>
        <v>0</v>
      </c>
    </row>
    <row r="34" spans="1:7" ht="29.25" customHeight="1">
      <c r="A34" s="5"/>
      <c r="B34" s="6"/>
      <c r="C34" s="6" t="s">
        <v>55</v>
      </c>
      <c r="D34" s="18" t="s">
        <v>7</v>
      </c>
      <c r="E34" s="19" t="s">
        <v>7</v>
      </c>
      <c r="F34" s="55"/>
      <c r="G34" s="23"/>
    </row>
    <row r="35" spans="1:7" ht="24.75" customHeight="1">
      <c r="A35" s="65" t="s">
        <v>56</v>
      </c>
      <c r="B35" s="66"/>
      <c r="C35" s="66"/>
      <c r="D35" s="66"/>
      <c r="E35" s="66"/>
      <c r="F35" s="55"/>
      <c r="G35" s="25">
        <f>SUM(G13:G34)</f>
        <v>0</v>
      </c>
    </row>
    <row r="36" spans="1:7" ht="24.75" customHeight="1">
      <c r="A36" s="7">
        <v>3</v>
      </c>
      <c r="B36" s="9"/>
      <c r="C36" s="9" t="s">
        <v>57</v>
      </c>
      <c r="D36" s="18" t="s">
        <v>7</v>
      </c>
      <c r="E36" s="19" t="s">
        <v>7</v>
      </c>
      <c r="F36" s="55"/>
      <c r="G36" s="23"/>
    </row>
    <row r="37" spans="1:7" ht="51" customHeight="1">
      <c r="A37" s="10" t="s">
        <v>58</v>
      </c>
      <c r="B37" s="11" t="s">
        <v>59</v>
      </c>
      <c r="C37" s="6" t="s">
        <v>60</v>
      </c>
      <c r="D37" s="11" t="s">
        <v>22</v>
      </c>
      <c r="E37" s="16">
        <v>2478</v>
      </c>
      <c r="F37" s="54"/>
      <c r="G37" s="21">
        <f>E37*F37</f>
        <v>0</v>
      </c>
    </row>
    <row r="38" spans="1:7" ht="41.25" customHeight="1">
      <c r="A38" s="5"/>
      <c r="B38" s="6"/>
      <c r="C38" s="6" t="s">
        <v>61</v>
      </c>
      <c r="D38" s="18" t="s">
        <v>7</v>
      </c>
      <c r="E38" s="19" t="s">
        <v>7</v>
      </c>
      <c r="F38" s="55"/>
      <c r="G38" s="23"/>
    </row>
    <row r="39" spans="1:7" ht="48.75" customHeight="1">
      <c r="A39" s="10" t="s">
        <v>62</v>
      </c>
      <c r="B39" s="11" t="s">
        <v>63</v>
      </c>
      <c r="C39" s="6" t="s">
        <v>64</v>
      </c>
      <c r="D39" s="11" t="s">
        <v>22</v>
      </c>
      <c r="E39" s="16">
        <v>2478</v>
      </c>
      <c r="F39" s="54"/>
      <c r="G39" s="21">
        <f>E39*F39</f>
        <v>0</v>
      </c>
    </row>
    <row r="40" spans="1:7" ht="37.5" customHeight="1">
      <c r="A40" s="5"/>
      <c r="B40" s="6"/>
      <c r="C40" s="6" t="s">
        <v>61</v>
      </c>
      <c r="D40" s="18" t="s">
        <v>7</v>
      </c>
      <c r="E40" s="19" t="s">
        <v>7</v>
      </c>
      <c r="F40" s="55"/>
      <c r="G40" s="23"/>
    </row>
    <row r="41" spans="1:7" ht="61.5" customHeight="1">
      <c r="A41" s="10" t="s">
        <v>65</v>
      </c>
      <c r="B41" s="11" t="s">
        <v>66</v>
      </c>
      <c r="C41" s="6" t="s">
        <v>67</v>
      </c>
      <c r="D41" s="11" t="s">
        <v>22</v>
      </c>
      <c r="E41" s="16">
        <v>1913</v>
      </c>
      <c r="F41" s="54"/>
      <c r="G41" s="21">
        <f>E41*F41</f>
        <v>0</v>
      </c>
    </row>
    <row r="42" spans="1:7" ht="32.25" customHeight="1">
      <c r="A42" s="5"/>
      <c r="B42" s="6"/>
      <c r="C42" s="6" t="s">
        <v>68</v>
      </c>
      <c r="D42" s="18" t="s">
        <v>7</v>
      </c>
      <c r="E42" s="19" t="s">
        <v>7</v>
      </c>
      <c r="F42" s="55"/>
      <c r="G42" s="23"/>
    </row>
    <row r="43" spans="1:7" ht="63.75" customHeight="1">
      <c r="A43" s="10" t="s">
        <v>69</v>
      </c>
      <c r="B43" s="11" t="s">
        <v>70</v>
      </c>
      <c r="C43" s="6" t="s">
        <v>71</v>
      </c>
      <c r="D43" s="11" t="s">
        <v>22</v>
      </c>
      <c r="E43" s="16">
        <v>1913</v>
      </c>
      <c r="F43" s="54"/>
      <c r="G43" s="21">
        <f>E43*F43</f>
        <v>0</v>
      </c>
    </row>
    <row r="44" spans="1:7" ht="30" customHeight="1">
      <c r="A44" s="5"/>
      <c r="B44" s="6"/>
      <c r="C44" s="6" t="s">
        <v>68</v>
      </c>
      <c r="D44" s="18" t="s">
        <v>7</v>
      </c>
      <c r="E44" s="19" t="s">
        <v>7</v>
      </c>
      <c r="F44" s="55"/>
      <c r="G44" s="23"/>
    </row>
    <row r="45" spans="1:7" ht="22.5" customHeight="1">
      <c r="A45" s="65" t="s">
        <v>72</v>
      </c>
      <c r="B45" s="66"/>
      <c r="C45" s="66"/>
      <c r="D45" s="66"/>
      <c r="E45" s="66"/>
      <c r="F45" s="55"/>
      <c r="G45" s="25">
        <f>SUM(G37:G44)</f>
        <v>0</v>
      </c>
    </row>
    <row r="46" spans="1:7" ht="49.5" customHeight="1">
      <c r="A46" s="7">
        <v>4</v>
      </c>
      <c r="B46" s="9"/>
      <c r="C46" s="9" t="s">
        <v>73</v>
      </c>
      <c r="D46" s="18" t="s">
        <v>7</v>
      </c>
      <c r="E46" s="19" t="s">
        <v>7</v>
      </c>
      <c r="F46" s="55"/>
      <c r="G46" s="23"/>
    </row>
    <row r="47" spans="1:7" ht="57" customHeight="1">
      <c r="A47" s="10" t="s">
        <v>74</v>
      </c>
      <c r="B47" s="11" t="s">
        <v>63</v>
      </c>
      <c r="C47" s="6" t="s">
        <v>64</v>
      </c>
      <c r="D47" s="11" t="s">
        <v>22</v>
      </c>
      <c r="E47" s="14">
        <v>513</v>
      </c>
      <c r="F47" s="54"/>
      <c r="G47" s="21">
        <f>E47*F47</f>
        <v>0</v>
      </c>
    </row>
    <row r="48" spans="1:7">
      <c r="A48" s="5"/>
      <c r="B48" s="6"/>
      <c r="C48" s="6" t="s">
        <v>75</v>
      </c>
      <c r="D48" s="18" t="s">
        <v>7</v>
      </c>
      <c r="E48" s="19" t="s">
        <v>7</v>
      </c>
      <c r="F48" s="55"/>
      <c r="G48" s="23"/>
    </row>
    <row r="49" spans="1:7" ht="52.5" customHeight="1">
      <c r="A49" s="10" t="s">
        <v>76</v>
      </c>
      <c r="B49" s="11" t="s">
        <v>77</v>
      </c>
      <c r="C49" s="6" t="s">
        <v>78</v>
      </c>
      <c r="D49" s="11" t="s">
        <v>22</v>
      </c>
      <c r="E49" s="14">
        <v>513</v>
      </c>
      <c r="F49" s="54"/>
      <c r="G49" s="21">
        <f>E49*F49</f>
        <v>0</v>
      </c>
    </row>
    <row r="50" spans="1:7">
      <c r="A50" s="5"/>
      <c r="B50" s="6"/>
      <c r="C50" s="6" t="s">
        <v>75</v>
      </c>
      <c r="D50" s="18" t="s">
        <v>7</v>
      </c>
      <c r="E50" s="19" t="s">
        <v>7</v>
      </c>
      <c r="F50" s="55"/>
      <c r="G50" s="23"/>
    </row>
    <row r="51" spans="1:7" ht="140.25" customHeight="1">
      <c r="A51" s="10" t="s">
        <v>79</v>
      </c>
      <c r="B51" s="11" t="s">
        <v>80</v>
      </c>
      <c r="C51" s="6" t="s">
        <v>81</v>
      </c>
      <c r="D51" s="11" t="s">
        <v>22</v>
      </c>
      <c r="E51" s="14">
        <v>513</v>
      </c>
      <c r="F51" s="54"/>
      <c r="G51" s="21">
        <f>E51*F51</f>
        <v>0</v>
      </c>
    </row>
    <row r="52" spans="1:7">
      <c r="A52" s="5"/>
      <c r="B52" s="6"/>
      <c r="C52" s="6" t="s">
        <v>75</v>
      </c>
      <c r="D52" s="18" t="s">
        <v>7</v>
      </c>
      <c r="E52" s="19" t="s">
        <v>7</v>
      </c>
      <c r="F52" s="55"/>
      <c r="G52" s="23"/>
    </row>
    <row r="53" spans="1:7" ht="30" customHeight="1">
      <c r="A53" s="65" t="s">
        <v>82</v>
      </c>
      <c r="B53" s="66"/>
      <c r="C53" s="66"/>
      <c r="D53" s="66"/>
      <c r="E53" s="66"/>
      <c r="F53" s="55"/>
      <c r="G53" s="25">
        <f>SUM(G47:G52)</f>
        <v>0</v>
      </c>
    </row>
    <row r="54" spans="1:7" ht="45" customHeight="1">
      <c r="A54" s="7">
        <v>5</v>
      </c>
      <c r="B54" s="9"/>
      <c r="C54" s="9" t="s">
        <v>83</v>
      </c>
      <c r="D54" s="18" t="s">
        <v>7</v>
      </c>
      <c r="E54" s="19" t="s">
        <v>7</v>
      </c>
      <c r="F54" s="55"/>
      <c r="G54" s="23"/>
    </row>
    <row r="55" spans="1:7" ht="49.5" customHeight="1">
      <c r="A55" s="10" t="s">
        <v>84</v>
      </c>
      <c r="B55" s="11" t="s">
        <v>85</v>
      </c>
      <c r="C55" s="6" t="s">
        <v>86</v>
      </c>
      <c r="D55" s="11" t="s">
        <v>22</v>
      </c>
      <c r="E55" s="16">
        <v>1897</v>
      </c>
      <c r="F55" s="54"/>
      <c r="G55" s="21">
        <f>E55*F55</f>
        <v>0</v>
      </c>
    </row>
    <row r="56" spans="1:7" ht="24">
      <c r="A56" s="5"/>
      <c r="B56" s="6"/>
      <c r="C56" s="6" t="s">
        <v>87</v>
      </c>
      <c r="D56" s="18" t="s">
        <v>7</v>
      </c>
      <c r="E56" s="19" t="s">
        <v>7</v>
      </c>
      <c r="F56" s="55"/>
      <c r="G56" s="23"/>
    </row>
    <row r="57" spans="1:7" ht="78" customHeight="1">
      <c r="A57" s="10" t="s">
        <v>88</v>
      </c>
      <c r="B57" s="11" t="s">
        <v>89</v>
      </c>
      <c r="C57" s="6" t="s">
        <v>90</v>
      </c>
      <c r="D57" s="11" t="s">
        <v>22</v>
      </c>
      <c r="E57" s="16">
        <v>1897</v>
      </c>
      <c r="F57" s="54"/>
      <c r="G57" s="21">
        <f>E57*F57</f>
        <v>0</v>
      </c>
    </row>
    <row r="58" spans="1:7" ht="36.75" customHeight="1">
      <c r="A58" s="5"/>
      <c r="B58" s="6"/>
      <c r="C58" s="6" t="s">
        <v>87</v>
      </c>
      <c r="D58" s="18" t="s">
        <v>7</v>
      </c>
      <c r="E58" s="19" t="s">
        <v>7</v>
      </c>
      <c r="F58" s="55"/>
      <c r="G58" s="23"/>
    </row>
    <row r="59" spans="1:7" ht="53.25" customHeight="1">
      <c r="A59" s="10" t="s">
        <v>91</v>
      </c>
      <c r="B59" s="11" t="s">
        <v>85</v>
      </c>
      <c r="C59" s="6" t="s">
        <v>92</v>
      </c>
      <c r="D59" s="11" t="s">
        <v>22</v>
      </c>
      <c r="E59" s="16">
        <v>1897</v>
      </c>
      <c r="F59" s="54"/>
      <c r="G59" s="21">
        <f>E59*F59</f>
        <v>0</v>
      </c>
    </row>
    <row r="60" spans="1:7" ht="36" customHeight="1">
      <c r="A60" s="5"/>
      <c r="B60" s="6"/>
      <c r="C60" s="6" t="s">
        <v>87</v>
      </c>
      <c r="D60" s="18" t="s">
        <v>7</v>
      </c>
      <c r="E60" s="19" t="s">
        <v>7</v>
      </c>
      <c r="F60" s="55"/>
      <c r="G60" s="23"/>
    </row>
    <row r="61" spans="1:7" ht="56.25" customHeight="1">
      <c r="A61" s="10" t="s">
        <v>93</v>
      </c>
      <c r="B61" s="11" t="s">
        <v>94</v>
      </c>
      <c r="C61" s="6" t="s">
        <v>95</v>
      </c>
      <c r="D61" s="11" t="s">
        <v>22</v>
      </c>
      <c r="E61" s="16">
        <v>1897</v>
      </c>
      <c r="F61" s="54"/>
      <c r="G61" s="21">
        <f>E61*F61</f>
        <v>0</v>
      </c>
    </row>
    <row r="62" spans="1:7" ht="31.5" customHeight="1">
      <c r="A62" s="5"/>
      <c r="B62" s="6"/>
      <c r="C62" s="6" t="s">
        <v>87</v>
      </c>
      <c r="D62" s="18" t="s">
        <v>7</v>
      </c>
      <c r="E62" s="19" t="s">
        <v>7</v>
      </c>
      <c r="F62" s="55"/>
      <c r="G62" s="23"/>
    </row>
    <row r="63" spans="1:7" ht="21.75" customHeight="1">
      <c r="A63" s="65" t="s">
        <v>96</v>
      </c>
      <c r="B63" s="66"/>
      <c r="C63" s="66"/>
      <c r="D63" s="66"/>
      <c r="E63" s="66"/>
      <c r="F63" s="55"/>
      <c r="G63" s="25">
        <f>SUM(G55:G62)</f>
        <v>0</v>
      </c>
    </row>
    <row r="64" spans="1:7" ht="38.25" customHeight="1">
      <c r="A64" s="7">
        <v>6</v>
      </c>
      <c r="B64" s="9"/>
      <c r="C64" s="9" t="s">
        <v>97</v>
      </c>
      <c r="D64" s="18" t="s">
        <v>7</v>
      </c>
      <c r="E64" s="19" t="s">
        <v>7</v>
      </c>
      <c r="F64" s="55"/>
      <c r="G64" s="23"/>
    </row>
    <row r="65" spans="1:7" ht="51.75" customHeight="1">
      <c r="A65" s="10" t="s">
        <v>98</v>
      </c>
      <c r="B65" s="11" t="s">
        <v>59</v>
      </c>
      <c r="C65" s="6" t="s">
        <v>60</v>
      </c>
      <c r="D65" s="11" t="s">
        <v>22</v>
      </c>
      <c r="E65" s="14">
        <v>82</v>
      </c>
      <c r="F65" s="54"/>
      <c r="G65" s="21">
        <f>E65*F65</f>
        <v>0</v>
      </c>
    </row>
    <row r="66" spans="1:7" ht="20.25" customHeight="1">
      <c r="A66" s="5"/>
      <c r="B66" s="6"/>
      <c r="C66" s="6" t="s">
        <v>99</v>
      </c>
      <c r="D66" s="18" t="s">
        <v>7</v>
      </c>
      <c r="E66" s="19" t="s">
        <v>7</v>
      </c>
      <c r="F66" s="55"/>
      <c r="G66" s="23"/>
    </row>
    <row r="67" spans="1:7" ht="49.5" customHeight="1">
      <c r="A67" s="10" t="s">
        <v>100</v>
      </c>
      <c r="B67" s="11" t="s">
        <v>63</v>
      </c>
      <c r="C67" s="6" t="s">
        <v>64</v>
      </c>
      <c r="D67" s="11" t="s">
        <v>22</v>
      </c>
      <c r="E67" s="14">
        <v>82</v>
      </c>
      <c r="F67" s="54"/>
      <c r="G67" s="21">
        <f>E67*F67</f>
        <v>0</v>
      </c>
    </row>
    <row r="68" spans="1:7" ht="22.5" customHeight="1">
      <c r="A68" s="5"/>
      <c r="B68" s="6"/>
      <c r="C68" s="6" t="s">
        <v>99</v>
      </c>
      <c r="D68" s="18" t="s">
        <v>7</v>
      </c>
      <c r="E68" s="19" t="s">
        <v>7</v>
      </c>
      <c r="F68" s="55"/>
      <c r="G68" s="23"/>
    </row>
    <row r="69" spans="1:7" ht="59.25" customHeight="1">
      <c r="A69" s="10" t="s">
        <v>101</v>
      </c>
      <c r="B69" s="11" t="s">
        <v>66</v>
      </c>
      <c r="C69" s="6" t="s">
        <v>67</v>
      </c>
      <c r="D69" s="11" t="s">
        <v>22</v>
      </c>
      <c r="E69" s="14">
        <v>82</v>
      </c>
      <c r="F69" s="54"/>
      <c r="G69" s="21">
        <f>E69*F69</f>
        <v>0</v>
      </c>
    </row>
    <row r="70" spans="1:7" ht="30" customHeight="1">
      <c r="A70" s="12"/>
      <c r="B70" s="13"/>
      <c r="C70" s="13" t="s">
        <v>99</v>
      </c>
      <c r="D70" s="18" t="s">
        <v>7</v>
      </c>
      <c r="E70" s="19" t="s">
        <v>7</v>
      </c>
      <c r="F70" s="55"/>
      <c r="G70" s="23"/>
    </row>
    <row r="71" spans="1:7" ht="63.75" customHeight="1">
      <c r="A71" s="10" t="s">
        <v>102</v>
      </c>
      <c r="B71" s="11" t="s">
        <v>70</v>
      </c>
      <c r="C71" s="6" t="s">
        <v>71</v>
      </c>
      <c r="D71" s="11" t="s">
        <v>22</v>
      </c>
      <c r="E71" s="14">
        <v>82</v>
      </c>
      <c r="F71" s="54"/>
      <c r="G71" s="21">
        <f>E71*F71</f>
        <v>0</v>
      </c>
    </row>
    <row r="72" spans="1:7" ht="20.25" customHeight="1">
      <c r="A72" s="5"/>
      <c r="B72" s="6"/>
      <c r="C72" s="6" t="s">
        <v>99</v>
      </c>
      <c r="D72" s="18" t="s">
        <v>7</v>
      </c>
      <c r="E72" s="19" t="s">
        <v>7</v>
      </c>
      <c r="F72" s="55"/>
      <c r="G72" s="23"/>
    </row>
    <row r="73" spans="1:7" ht="57" customHeight="1">
      <c r="A73" s="10" t="s">
        <v>103</v>
      </c>
      <c r="B73" s="11" t="s">
        <v>104</v>
      </c>
      <c r="C73" s="6" t="s">
        <v>105</v>
      </c>
      <c r="D73" s="11" t="s">
        <v>22</v>
      </c>
      <c r="E73" s="14">
        <v>82</v>
      </c>
      <c r="F73" s="54"/>
      <c r="G73" s="21">
        <f>E73*F73</f>
        <v>0</v>
      </c>
    </row>
    <row r="74" spans="1:7">
      <c r="A74" s="5"/>
      <c r="B74" s="6"/>
      <c r="C74" s="6" t="s">
        <v>99</v>
      </c>
      <c r="D74" s="18" t="s">
        <v>7</v>
      </c>
      <c r="E74" s="19" t="s">
        <v>7</v>
      </c>
      <c r="F74" s="55"/>
      <c r="G74" s="23"/>
    </row>
    <row r="75" spans="1:7" ht="24" customHeight="1">
      <c r="A75" s="65" t="s">
        <v>106</v>
      </c>
      <c r="B75" s="66"/>
      <c r="C75" s="66"/>
      <c r="D75" s="66"/>
      <c r="E75" s="66"/>
      <c r="F75" s="55"/>
      <c r="G75" s="25">
        <f>SUM(G65:G74)</f>
        <v>0</v>
      </c>
    </row>
    <row r="76" spans="1:7">
      <c r="A76" s="7">
        <v>7</v>
      </c>
      <c r="B76" s="9"/>
      <c r="C76" s="9" t="s">
        <v>107</v>
      </c>
      <c r="D76" s="18" t="s">
        <v>7</v>
      </c>
      <c r="E76" s="19" t="s">
        <v>7</v>
      </c>
      <c r="F76" s="55"/>
      <c r="G76" s="23"/>
    </row>
    <row r="77" spans="1:7" ht="56.25" customHeight="1">
      <c r="A77" s="10" t="s">
        <v>108</v>
      </c>
      <c r="B77" s="11" t="s">
        <v>109</v>
      </c>
      <c r="C77" s="6" t="s">
        <v>110</v>
      </c>
      <c r="D77" s="11" t="s">
        <v>22</v>
      </c>
      <c r="E77" s="14">
        <v>400</v>
      </c>
      <c r="F77" s="54"/>
      <c r="G77" s="21">
        <f>E77*F77</f>
        <v>0</v>
      </c>
    </row>
    <row r="78" spans="1:7">
      <c r="A78" s="5"/>
      <c r="B78" s="6"/>
      <c r="C78" s="6" t="s">
        <v>111</v>
      </c>
      <c r="D78" s="18" t="s">
        <v>7</v>
      </c>
      <c r="E78" s="19" t="s">
        <v>7</v>
      </c>
      <c r="F78" s="55"/>
      <c r="G78" s="23"/>
    </row>
    <row r="79" spans="1:7" ht="72" customHeight="1">
      <c r="A79" s="10" t="s">
        <v>112</v>
      </c>
      <c r="B79" s="97" t="s">
        <v>63</v>
      </c>
      <c r="C79" s="98" t="s">
        <v>504</v>
      </c>
      <c r="D79" s="11" t="s">
        <v>22</v>
      </c>
      <c r="E79" s="14">
        <v>400</v>
      </c>
      <c r="F79" s="54"/>
      <c r="G79" s="21">
        <f>E79*F79</f>
        <v>0</v>
      </c>
    </row>
    <row r="80" spans="1:7">
      <c r="A80" s="5"/>
      <c r="B80" s="6"/>
      <c r="C80" s="6" t="s">
        <v>111</v>
      </c>
      <c r="D80" s="18" t="s">
        <v>7</v>
      </c>
      <c r="E80" s="19" t="s">
        <v>7</v>
      </c>
      <c r="F80" s="55"/>
      <c r="G80" s="23"/>
    </row>
    <row r="81" spans="1:7" ht="56.25" customHeight="1">
      <c r="A81" s="10" t="s">
        <v>115</v>
      </c>
      <c r="B81" s="11" t="s">
        <v>63</v>
      </c>
      <c r="C81" s="6" t="s">
        <v>116</v>
      </c>
      <c r="D81" s="11" t="s">
        <v>22</v>
      </c>
      <c r="E81" s="14">
        <v>400</v>
      </c>
      <c r="F81" s="54"/>
      <c r="G81" s="21">
        <f>E81*F81</f>
        <v>0</v>
      </c>
    </row>
    <row r="82" spans="1:7">
      <c r="A82" s="5"/>
      <c r="B82" s="6"/>
      <c r="C82" s="6" t="s">
        <v>111</v>
      </c>
      <c r="D82" s="18" t="s">
        <v>7</v>
      </c>
      <c r="E82" s="19" t="s">
        <v>7</v>
      </c>
      <c r="F82" s="55"/>
      <c r="G82" s="23"/>
    </row>
    <row r="83" spans="1:7" ht="62.25" customHeight="1">
      <c r="A83" s="10" t="s">
        <v>117</v>
      </c>
      <c r="B83" s="11" t="s">
        <v>104</v>
      </c>
      <c r="C83" s="6" t="s">
        <v>118</v>
      </c>
      <c r="D83" s="11" t="s">
        <v>22</v>
      </c>
      <c r="E83" s="14">
        <v>400</v>
      </c>
      <c r="F83" s="54"/>
      <c r="G83" s="21">
        <f>E83*F83</f>
        <v>0</v>
      </c>
    </row>
    <row r="84" spans="1:7">
      <c r="A84" s="5"/>
      <c r="B84" s="6"/>
      <c r="C84" s="6" t="s">
        <v>111</v>
      </c>
      <c r="D84" s="18" t="s">
        <v>7</v>
      </c>
      <c r="E84" s="19" t="s">
        <v>7</v>
      </c>
      <c r="F84" s="55"/>
      <c r="G84" s="23"/>
    </row>
    <row r="85" spans="1:7" ht="15" customHeight="1">
      <c r="A85" s="65" t="s">
        <v>119</v>
      </c>
      <c r="B85" s="66"/>
      <c r="C85" s="66"/>
      <c r="D85" s="66"/>
      <c r="E85" s="66"/>
      <c r="F85" s="55"/>
      <c r="G85" s="25">
        <f>SUM(G77:G84)</f>
        <v>0</v>
      </c>
    </row>
    <row r="86" spans="1:7" ht="32.25" customHeight="1">
      <c r="A86" s="7">
        <v>8</v>
      </c>
      <c r="B86" s="9"/>
      <c r="C86" s="9" t="s">
        <v>120</v>
      </c>
      <c r="D86" s="18" t="s">
        <v>7</v>
      </c>
      <c r="E86" s="19" t="s">
        <v>7</v>
      </c>
      <c r="F86" s="55"/>
      <c r="G86" s="23"/>
    </row>
    <row r="87" spans="1:7" ht="51" customHeight="1">
      <c r="A87" s="10" t="s">
        <v>121</v>
      </c>
      <c r="B87" s="11" t="s">
        <v>109</v>
      </c>
      <c r="C87" s="6" t="s">
        <v>122</v>
      </c>
      <c r="D87" s="11" t="s">
        <v>22</v>
      </c>
      <c r="E87" s="14">
        <v>977</v>
      </c>
      <c r="F87" s="54"/>
      <c r="G87" s="21">
        <f>E87*F87</f>
        <v>0</v>
      </c>
    </row>
    <row r="88" spans="1:7" ht="41.25" customHeight="1">
      <c r="A88" s="5"/>
      <c r="B88" s="6"/>
      <c r="C88" s="6" t="s">
        <v>123</v>
      </c>
      <c r="D88" s="18" t="s">
        <v>7</v>
      </c>
      <c r="E88" s="19" t="s">
        <v>7</v>
      </c>
      <c r="F88" s="55"/>
      <c r="G88" s="23"/>
    </row>
    <row r="89" spans="1:7" ht="56.25" customHeight="1">
      <c r="A89" s="10" t="s">
        <v>124</v>
      </c>
      <c r="B89" s="11" t="s">
        <v>113</v>
      </c>
      <c r="C89" s="6" t="s">
        <v>114</v>
      </c>
      <c r="D89" s="11" t="s">
        <v>22</v>
      </c>
      <c r="E89" s="14">
        <v>977</v>
      </c>
      <c r="F89" s="54"/>
      <c r="G89" s="21">
        <f>E89*F89</f>
        <v>0</v>
      </c>
    </row>
    <row r="90" spans="1:7" ht="46.5" customHeight="1">
      <c r="A90" s="5"/>
      <c r="B90" s="6"/>
      <c r="C90" s="6" t="s">
        <v>123</v>
      </c>
      <c r="D90" s="18" t="s">
        <v>7</v>
      </c>
      <c r="E90" s="19" t="s">
        <v>7</v>
      </c>
      <c r="F90" s="55"/>
      <c r="G90" s="23"/>
    </row>
    <row r="91" spans="1:7" ht="46.5" customHeight="1">
      <c r="A91" s="10" t="s">
        <v>125</v>
      </c>
      <c r="B91" s="11" t="s">
        <v>126</v>
      </c>
      <c r="C91" s="6" t="s">
        <v>127</v>
      </c>
      <c r="D91" s="11" t="s">
        <v>22</v>
      </c>
      <c r="E91" s="14">
        <v>977</v>
      </c>
      <c r="F91" s="54"/>
      <c r="G91" s="21">
        <f>E91*F91</f>
        <v>0</v>
      </c>
    </row>
    <row r="92" spans="1:7" ht="46.5" customHeight="1">
      <c r="A92" s="5"/>
      <c r="B92" s="6"/>
      <c r="C92" s="6" t="s">
        <v>123</v>
      </c>
      <c r="D92" s="18" t="s">
        <v>7</v>
      </c>
      <c r="E92" s="19" t="s">
        <v>7</v>
      </c>
      <c r="F92" s="55"/>
      <c r="G92" s="23"/>
    </row>
    <row r="93" spans="1:7" ht="60" customHeight="1">
      <c r="A93" s="10" t="s">
        <v>128</v>
      </c>
      <c r="B93" s="11" t="s">
        <v>104</v>
      </c>
      <c r="C93" s="6" t="s">
        <v>129</v>
      </c>
      <c r="D93" s="11" t="s">
        <v>22</v>
      </c>
      <c r="E93" s="14">
        <v>977</v>
      </c>
      <c r="F93" s="54"/>
      <c r="G93" s="21">
        <f>E93*F93</f>
        <v>0</v>
      </c>
    </row>
    <row r="94" spans="1:7" ht="46.5" customHeight="1">
      <c r="A94" s="5"/>
      <c r="B94" s="6"/>
      <c r="C94" s="6" t="s">
        <v>123</v>
      </c>
      <c r="D94" s="18" t="s">
        <v>7</v>
      </c>
      <c r="E94" s="19" t="s">
        <v>7</v>
      </c>
      <c r="F94" s="55"/>
      <c r="G94" s="23"/>
    </row>
    <row r="95" spans="1:7" ht="15" customHeight="1">
      <c r="A95" s="65" t="s">
        <v>130</v>
      </c>
      <c r="B95" s="66"/>
      <c r="C95" s="66"/>
      <c r="D95" s="66"/>
      <c r="E95" s="66"/>
      <c r="F95" s="55"/>
      <c r="G95" s="25">
        <f>SUM(G87:G94)</f>
        <v>0</v>
      </c>
    </row>
    <row r="96" spans="1:7">
      <c r="A96" s="7">
        <v>9</v>
      </c>
      <c r="B96" s="9"/>
      <c r="C96" s="9" t="s">
        <v>131</v>
      </c>
      <c r="D96" s="18" t="s">
        <v>7</v>
      </c>
      <c r="E96" s="19" t="s">
        <v>7</v>
      </c>
      <c r="F96" s="55"/>
      <c r="G96" s="23"/>
    </row>
    <row r="97" spans="1:7" ht="51" customHeight="1">
      <c r="A97" s="10" t="s">
        <v>132</v>
      </c>
      <c r="B97" s="11" t="s">
        <v>133</v>
      </c>
      <c r="C97" s="6" t="s">
        <v>134</v>
      </c>
      <c r="D97" s="11" t="s">
        <v>46</v>
      </c>
      <c r="E97" s="14">
        <v>114.46</v>
      </c>
      <c r="F97" s="54"/>
      <c r="G97" s="21">
        <f>E97*F97</f>
        <v>0</v>
      </c>
    </row>
    <row r="98" spans="1:7" ht="51" customHeight="1">
      <c r="A98" s="5"/>
      <c r="B98" s="6"/>
      <c r="C98" s="6" t="s">
        <v>135</v>
      </c>
      <c r="D98" s="18" t="s">
        <v>7</v>
      </c>
      <c r="E98" s="19" t="s">
        <v>7</v>
      </c>
      <c r="F98" s="55"/>
      <c r="G98" s="23"/>
    </row>
    <row r="99" spans="1:7" ht="51" customHeight="1">
      <c r="A99" s="10" t="s">
        <v>136</v>
      </c>
      <c r="B99" s="11" t="s">
        <v>137</v>
      </c>
      <c r="C99" s="6" t="s">
        <v>138</v>
      </c>
      <c r="D99" s="11" t="s">
        <v>13</v>
      </c>
      <c r="E99" s="14">
        <v>227</v>
      </c>
      <c r="F99" s="54"/>
      <c r="G99" s="21">
        <f>E99*F99</f>
        <v>0</v>
      </c>
    </row>
    <row r="100" spans="1:7" ht="51" customHeight="1">
      <c r="A100" s="5"/>
      <c r="B100" s="6"/>
      <c r="C100" s="6" t="s">
        <v>139</v>
      </c>
      <c r="D100" s="18" t="s">
        <v>7</v>
      </c>
      <c r="E100" s="19" t="s">
        <v>7</v>
      </c>
      <c r="F100" s="55"/>
      <c r="G100" s="23"/>
    </row>
    <row r="101" spans="1:7" ht="73.5" customHeight="1">
      <c r="A101" s="10" t="s">
        <v>140</v>
      </c>
      <c r="B101" s="11" t="s">
        <v>141</v>
      </c>
      <c r="C101" s="6" t="s">
        <v>142</v>
      </c>
      <c r="D101" s="11" t="s">
        <v>13</v>
      </c>
      <c r="E101" s="14">
        <v>42</v>
      </c>
      <c r="F101" s="54"/>
      <c r="G101" s="21">
        <f>E101*F101</f>
        <v>0</v>
      </c>
    </row>
    <row r="102" spans="1:7" ht="29.25" customHeight="1">
      <c r="A102" s="12"/>
      <c r="B102" s="13"/>
      <c r="C102" s="13" t="s">
        <v>143</v>
      </c>
      <c r="D102" s="18" t="s">
        <v>7</v>
      </c>
      <c r="E102" s="19" t="s">
        <v>7</v>
      </c>
      <c r="F102" s="55"/>
      <c r="G102" s="23"/>
    </row>
    <row r="103" spans="1:7" ht="78.75" customHeight="1">
      <c r="A103" s="10" t="s">
        <v>144</v>
      </c>
      <c r="B103" s="11" t="s">
        <v>145</v>
      </c>
      <c r="C103" s="6" t="s">
        <v>146</v>
      </c>
      <c r="D103" s="11" t="s">
        <v>22</v>
      </c>
      <c r="E103" s="14">
        <v>21</v>
      </c>
      <c r="F103" s="54"/>
      <c r="G103" s="21">
        <f>E103*F103</f>
        <v>0</v>
      </c>
    </row>
    <row r="104" spans="1:7" ht="32.25" customHeight="1">
      <c r="A104" s="5"/>
      <c r="B104" s="6"/>
      <c r="C104" s="6" t="s">
        <v>147</v>
      </c>
      <c r="D104" s="18" t="s">
        <v>7</v>
      </c>
      <c r="E104" s="19" t="s">
        <v>7</v>
      </c>
      <c r="F104" s="55"/>
      <c r="G104" s="23"/>
    </row>
    <row r="105" spans="1:7" ht="51" customHeight="1">
      <c r="A105" s="10" t="s">
        <v>148</v>
      </c>
      <c r="B105" s="11" t="s">
        <v>149</v>
      </c>
      <c r="C105" s="6" t="s">
        <v>150</v>
      </c>
      <c r="D105" s="11" t="s">
        <v>13</v>
      </c>
      <c r="E105" s="14">
        <v>257</v>
      </c>
      <c r="F105" s="54"/>
      <c r="G105" s="21">
        <f>E105*F105</f>
        <v>0</v>
      </c>
    </row>
    <row r="106" spans="1:7" ht="51" customHeight="1">
      <c r="A106" s="5"/>
      <c r="B106" s="6"/>
      <c r="C106" s="6" t="s">
        <v>151</v>
      </c>
      <c r="D106" s="18" t="s">
        <v>7</v>
      </c>
      <c r="E106" s="19" t="s">
        <v>7</v>
      </c>
      <c r="F106" s="55"/>
      <c r="G106" s="23"/>
    </row>
    <row r="107" spans="1:7" ht="51" customHeight="1">
      <c r="A107" s="10" t="s">
        <v>152</v>
      </c>
      <c r="B107" s="11" t="s">
        <v>149</v>
      </c>
      <c r="C107" s="6" t="s">
        <v>153</v>
      </c>
      <c r="D107" s="11" t="s">
        <v>13</v>
      </c>
      <c r="E107" s="14">
        <v>584</v>
      </c>
      <c r="F107" s="54"/>
      <c r="G107" s="21">
        <f>E107*F107</f>
        <v>0</v>
      </c>
    </row>
    <row r="108" spans="1:7" ht="77.25" customHeight="1">
      <c r="A108" s="5"/>
      <c r="B108" s="6"/>
      <c r="C108" s="6" t="s">
        <v>154</v>
      </c>
      <c r="D108" s="18" t="s">
        <v>7</v>
      </c>
      <c r="E108" s="19" t="s">
        <v>7</v>
      </c>
      <c r="F108" s="55"/>
      <c r="G108" s="23"/>
    </row>
    <row r="109" spans="1:7" ht="51" customHeight="1">
      <c r="A109" s="10" t="s">
        <v>155</v>
      </c>
      <c r="B109" s="11" t="s">
        <v>149</v>
      </c>
      <c r="C109" s="6" t="s">
        <v>156</v>
      </c>
      <c r="D109" s="11" t="s">
        <v>13</v>
      </c>
      <c r="E109" s="14">
        <v>375</v>
      </c>
      <c r="F109" s="54"/>
      <c r="G109" s="21">
        <f>E109*F109</f>
        <v>0</v>
      </c>
    </row>
    <row r="110" spans="1:7" ht="51" customHeight="1">
      <c r="A110" s="5"/>
      <c r="B110" s="6"/>
      <c r="C110" s="6" t="s">
        <v>157</v>
      </c>
      <c r="D110" s="18" t="s">
        <v>7</v>
      </c>
      <c r="E110" s="19" t="s">
        <v>7</v>
      </c>
      <c r="F110" s="55"/>
      <c r="G110" s="23"/>
    </row>
    <row r="111" spans="1:7" ht="51" customHeight="1">
      <c r="A111" s="10" t="s">
        <v>158</v>
      </c>
      <c r="B111" s="11" t="s">
        <v>159</v>
      </c>
      <c r="C111" s="6" t="s">
        <v>160</v>
      </c>
      <c r="D111" s="11" t="s">
        <v>13</v>
      </c>
      <c r="E111" s="14">
        <v>522</v>
      </c>
      <c r="F111" s="54"/>
      <c r="G111" s="21">
        <f>E111*F111</f>
        <v>0</v>
      </c>
    </row>
    <row r="112" spans="1:7" ht="51" customHeight="1">
      <c r="A112" s="5"/>
      <c r="B112" s="6"/>
      <c r="C112" s="6" t="s">
        <v>161</v>
      </c>
      <c r="D112" s="18" t="s">
        <v>7</v>
      </c>
      <c r="E112" s="19" t="s">
        <v>7</v>
      </c>
      <c r="F112" s="55"/>
      <c r="G112" s="23"/>
    </row>
    <row r="113" spans="1:7" ht="26.25" customHeight="1">
      <c r="A113" s="65" t="s">
        <v>162</v>
      </c>
      <c r="B113" s="66"/>
      <c r="C113" s="66"/>
      <c r="D113" s="66"/>
      <c r="E113" s="66"/>
      <c r="F113" s="55"/>
      <c r="G113" s="25">
        <f>SUM(G97:G112)</f>
        <v>0</v>
      </c>
    </row>
    <row r="114" spans="1:7">
      <c r="A114" s="7">
        <v>10</v>
      </c>
      <c r="B114" s="9"/>
      <c r="C114" s="9" t="s">
        <v>163</v>
      </c>
      <c r="D114" s="18" t="s">
        <v>7</v>
      </c>
      <c r="E114" s="19" t="s">
        <v>7</v>
      </c>
      <c r="F114" s="55"/>
      <c r="G114" s="23"/>
    </row>
    <row r="115" spans="1:7" ht="42.75" customHeight="1">
      <c r="A115" s="10" t="s">
        <v>164</v>
      </c>
      <c r="B115" s="11" t="s">
        <v>165</v>
      </c>
      <c r="C115" s="6" t="s">
        <v>166</v>
      </c>
      <c r="D115" s="11" t="s">
        <v>22</v>
      </c>
      <c r="E115" s="14">
        <v>124.75</v>
      </c>
      <c r="F115" s="54"/>
      <c r="G115" s="21">
        <f>E115*F115</f>
        <v>0</v>
      </c>
    </row>
    <row r="116" spans="1:7" ht="42.75" customHeight="1">
      <c r="A116" s="5"/>
      <c r="B116" s="6"/>
      <c r="C116" s="6" t="s">
        <v>167</v>
      </c>
      <c r="D116" s="18" t="s">
        <v>7</v>
      </c>
      <c r="E116" s="19" t="s">
        <v>7</v>
      </c>
      <c r="F116" s="55"/>
      <c r="G116" s="23"/>
    </row>
    <row r="117" spans="1:7" ht="42.75" customHeight="1">
      <c r="A117" s="10" t="s">
        <v>168</v>
      </c>
      <c r="B117" s="11" t="s">
        <v>70</v>
      </c>
      <c r="C117" s="6" t="s">
        <v>169</v>
      </c>
      <c r="D117" s="11" t="s">
        <v>22</v>
      </c>
      <c r="E117" s="14">
        <v>124.75</v>
      </c>
      <c r="F117" s="54"/>
      <c r="G117" s="21">
        <f>E117*F117</f>
        <v>0</v>
      </c>
    </row>
    <row r="118" spans="1:7" ht="42.75" customHeight="1">
      <c r="A118" s="5"/>
      <c r="B118" s="6"/>
      <c r="C118" s="6" t="s">
        <v>167</v>
      </c>
      <c r="D118" s="18" t="s">
        <v>7</v>
      </c>
      <c r="E118" s="19" t="s">
        <v>7</v>
      </c>
      <c r="F118" s="55"/>
      <c r="G118" s="23"/>
    </row>
    <row r="119" spans="1:7" ht="42.75" customHeight="1">
      <c r="A119" s="10" t="s">
        <v>170</v>
      </c>
      <c r="B119" s="11" t="s">
        <v>171</v>
      </c>
      <c r="C119" s="6" t="s">
        <v>172</v>
      </c>
      <c r="D119" s="11" t="s">
        <v>22</v>
      </c>
      <c r="E119" s="16">
        <v>1729</v>
      </c>
      <c r="F119" s="54"/>
      <c r="G119" s="21">
        <f>E119*F119</f>
        <v>0</v>
      </c>
    </row>
    <row r="120" spans="1:7" ht="42.75" customHeight="1">
      <c r="A120" s="5"/>
      <c r="B120" s="6"/>
      <c r="C120" s="6" t="s">
        <v>173</v>
      </c>
      <c r="D120" s="18" t="s">
        <v>7</v>
      </c>
      <c r="E120" s="19" t="s">
        <v>7</v>
      </c>
      <c r="F120" s="55"/>
      <c r="G120" s="23"/>
    </row>
    <row r="121" spans="1:7" ht="42.75" customHeight="1">
      <c r="A121" s="10" t="s">
        <v>174</v>
      </c>
      <c r="B121" s="11" t="s">
        <v>175</v>
      </c>
      <c r="C121" s="6" t="s">
        <v>176</v>
      </c>
      <c r="D121" s="11" t="s">
        <v>27</v>
      </c>
      <c r="E121" s="14">
        <v>18</v>
      </c>
      <c r="F121" s="54"/>
      <c r="G121" s="21">
        <f>E121*F121</f>
        <v>0</v>
      </c>
    </row>
    <row r="122" spans="1:7" ht="42.75" customHeight="1">
      <c r="A122" s="5"/>
      <c r="B122" s="6"/>
      <c r="C122" s="6" t="s">
        <v>177</v>
      </c>
      <c r="D122" s="18" t="s">
        <v>7</v>
      </c>
      <c r="E122" s="19" t="s">
        <v>7</v>
      </c>
      <c r="F122" s="55"/>
      <c r="G122" s="23"/>
    </row>
    <row r="123" spans="1:7" ht="42.75" customHeight="1">
      <c r="A123" s="10" t="s">
        <v>178</v>
      </c>
      <c r="B123" s="11" t="s">
        <v>175</v>
      </c>
      <c r="C123" s="6" t="s">
        <v>179</v>
      </c>
      <c r="D123" s="11" t="s">
        <v>27</v>
      </c>
      <c r="E123" s="14">
        <v>44</v>
      </c>
      <c r="F123" s="54"/>
      <c r="G123" s="21">
        <f>E123*F123</f>
        <v>0</v>
      </c>
    </row>
    <row r="124" spans="1:7" ht="42.75" customHeight="1">
      <c r="A124" s="5"/>
      <c r="B124" s="6"/>
      <c r="C124" s="6" t="s">
        <v>180</v>
      </c>
      <c r="D124" s="18" t="s">
        <v>7</v>
      </c>
      <c r="E124" s="19" t="s">
        <v>7</v>
      </c>
      <c r="F124" s="55"/>
      <c r="G124" s="23"/>
    </row>
    <row r="125" spans="1:7" ht="61.5" customHeight="1">
      <c r="A125" s="10" t="s">
        <v>181</v>
      </c>
      <c r="B125" s="11" t="s">
        <v>182</v>
      </c>
      <c r="C125" s="6" t="s">
        <v>183</v>
      </c>
      <c r="D125" s="11" t="s">
        <v>27</v>
      </c>
      <c r="E125" s="14">
        <v>31</v>
      </c>
      <c r="F125" s="54"/>
      <c r="G125" s="21">
        <f>E125*F125</f>
        <v>0</v>
      </c>
    </row>
    <row r="126" spans="1:7" ht="42.75" customHeight="1">
      <c r="A126" s="5"/>
      <c r="B126" s="6"/>
      <c r="C126" s="6" t="s">
        <v>184</v>
      </c>
      <c r="D126" s="18" t="s">
        <v>7</v>
      </c>
      <c r="E126" s="19" t="s">
        <v>7</v>
      </c>
      <c r="F126" s="55"/>
      <c r="G126" s="23"/>
    </row>
    <row r="127" spans="1:7" ht="135.75" customHeight="1">
      <c r="A127" s="10" t="s">
        <v>185</v>
      </c>
      <c r="B127" s="11" t="s">
        <v>182</v>
      </c>
      <c r="C127" s="6" t="s">
        <v>503</v>
      </c>
      <c r="D127" s="11" t="s">
        <v>186</v>
      </c>
      <c r="E127" s="14">
        <v>2</v>
      </c>
      <c r="F127" s="54"/>
      <c r="G127" s="21">
        <f>E127*F127</f>
        <v>0</v>
      </c>
    </row>
    <row r="128" spans="1:7" ht="42.75" customHeight="1">
      <c r="A128" s="5"/>
      <c r="B128" s="6"/>
      <c r="C128" s="6" t="s">
        <v>187</v>
      </c>
      <c r="D128" s="18" t="s">
        <v>7</v>
      </c>
      <c r="E128" s="19" t="s">
        <v>7</v>
      </c>
      <c r="F128" s="55"/>
      <c r="G128" s="23"/>
    </row>
    <row r="129" spans="1:7" ht="73.5" customHeight="1">
      <c r="A129" s="10" t="s">
        <v>188</v>
      </c>
      <c r="B129" s="11" t="s">
        <v>3</v>
      </c>
      <c r="C129" s="6" t="s">
        <v>189</v>
      </c>
      <c r="D129" s="11" t="s">
        <v>190</v>
      </c>
      <c r="E129" s="14">
        <v>0.75</v>
      </c>
      <c r="F129" s="54"/>
      <c r="G129" s="21">
        <f>E129*F129</f>
        <v>0</v>
      </c>
    </row>
    <row r="130" spans="1:7" ht="42.75" customHeight="1">
      <c r="A130" s="5"/>
      <c r="B130" s="6"/>
      <c r="C130" s="6" t="s">
        <v>191</v>
      </c>
      <c r="D130" s="18" t="s">
        <v>7</v>
      </c>
      <c r="E130" s="19" t="s">
        <v>7</v>
      </c>
      <c r="F130" s="55"/>
      <c r="G130" s="23"/>
    </row>
    <row r="131" spans="1:7" ht="42.75" customHeight="1">
      <c r="A131" s="10" t="s">
        <v>192</v>
      </c>
      <c r="B131" s="11" t="s">
        <v>3</v>
      </c>
      <c r="C131" s="6" t="s">
        <v>193</v>
      </c>
      <c r="D131" s="11" t="s">
        <v>190</v>
      </c>
      <c r="E131" s="14">
        <v>0.75</v>
      </c>
      <c r="F131" s="54"/>
      <c r="G131" s="21">
        <f>E131*F131</f>
        <v>0</v>
      </c>
    </row>
    <row r="132" spans="1:7" ht="42.75" customHeight="1">
      <c r="A132" s="5"/>
      <c r="B132" s="6"/>
      <c r="C132" s="6" t="s">
        <v>191</v>
      </c>
      <c r="D132" s="18" t="s">
        <v>7</v>
      </c>
      <c r="E132" s="19" t="s">
        <v>7</v>
      </c>
      <c r="F132" s="55"/>
      <c r="G132" s="23"/>
    </row>
    <row r="133" spans="1:7" ht="27.75" customHeight="1">
      <c r="A133" s="72" t="s">
        <v>194</v>
      </c>
      <c r="B133" s="73"/>
      <c r="C133" s="73"/>
      <c r="D133" s="73"/>
      <c r="E133" s="73"/>
      <c r="F133" s="55"/>
      <c r="G133" s="25">
        <f>SUM(G115:G132)</f>
        <v>0</v>
      </c>
    </row>
    <row r="134" spans="1:7" ht="76.5" customHeight="1">
      <c r="A134" s="70" t="s">
        <v>206</v>
      </c>
      <c r="B134" s="71"/>
      <c r="C134" s="71"/>
      <c r="D134" s="71"/>
      <c r="E134" s="71"/>
      <c r="F134" s="56"/>
      <c r="G134" s="26">
        <f>G133+G113+G95+G85+G75+G63+G53+G45+G35+G11</f>
        <v>0</v>
      </c>
    </row>
    <row r="135" spans="1:7">
      <c r="A135" s="27"/>
      <c r="B135" s="27"/>
      <c r="C135" s="27"/>
      <c r="D135" s="27"/>
      <c r="E135" s="27"/>
      <c r="F135" s="57"/>
      <c r="G135" s="28"/>
    </row>
    <row r="136" spans="1:7" ht="59.25" customHeight="1">
      <c r="A136" s="61" t="s">
        <v>207</v>
      </c>
      <c r="B136" s="62"/>
      <c r="C136" s="62"/>
      <c r="D136" s="62"/>
      <c r="E136" s="63"/>
      <c r="F136" s="58"/>
      <c r="G136" s="22"/>
    </row>
    <row r="137" spans="1:7" ht="15" customHeight="1">
      <c r="A137" s="29">
        <v>1</v>
      </c>
      <c r="B137" s="30"/>
      <c r="C137" s="30" t="s">
        <v>1</v>
      </c>
      <c r="D137" s="30"/>
      <c r="E137" s="30"/>
      <c r="F137" s="55"/>
      <c r="G137" s="23"/>
    </row>
    <row r="138" spans="1:7" ht="35.25" customHeight="1">
      <c r="A138" s="31" t="s">
        <v>2</v>
      </c>
      <c r="B138" s="31" t="s">
        <v>3</v>
      </c>
      <c r="C138" s="32" t="s">
        <v>4</v>
      </c>
      <c r="D138" s="31" t="s">
        <v>5</v>
      </c>
      <c r="E138" s="33">
        <v>0.06</v>
      </c>
      <c r="F138" s="54"/>
      <c r="G138" s="21">
        <f>E138*F138</f>
        <v>0</v>
      </c>
    </row>
    <row r="139" spans="1:7" ht="37.5" customHeight="1">
      <c r="A139" s="32"/>
      <c r="B139" s="32"/>
      <c r="C139" s="32" t="s">
        <v>208</v>
      </c>
      <c r="D139" s="32" t="s">
        <v>7</v>
      </c>
      <c r="E139" s="32" t="s">
        <v>7</v>
      </c>
      <c r="F139" s="55"/>
      <c r="G139" s="23"/>
    </row>
    <row r="140" spans="1:7" ht="15" customHeight="1">
      <c r="A140" s="67" t="s">
        <v>209</v>
      </c>
      <c r="B140" s="68"/>
      <c r="C140" s="68"/>
      <c r="D140" s="68"/>
      <c r="E140" s="69"/>
      <c r="F140" s="55"/>
      <c r="G140" s="25">
        <f>SUM(G138:G139)</f>
        <v>0</v>
      </c>
    </row>
    <row r="141" spans="1:7" ht="15" customHeight="1">
      <c r="A141" s="29">
        <v>2</v>
      </c>
      <c r="B141" s="30"/>
      <c r="C141" s="30" t="s">
        <v>9</v>
      </c>
      <c r="D141" s="30"/>
      <c r="E141" s="30"/>
      <c r="F141" s="55"/>
      <c r="G141" s="23"/>
    </row>
    <row r="142" spans="1:7" ht="42" customHeight="1">
      <c r="A142" s="31" t="s">
        <v>10</v>
      </c>
      <c r="B142" s="31" t="s">
        <v>11</v>
      </c>
      <c r="C142" s="32" t="s">
        <v>12</v>
      </c>
      <c r="D142" s="31" t="s">
        <v>13</v>
      </c>
      <c r="E142" s="33">
        <v>10.5</v>
      </c>
      <c r="F142" s="54"/>
      <c r="G142" s="21">
        <f>E142*F142</f>
        <v>0</v>
      </c>
    </row>
    <row r="143" spans="1:7" ht="24.75" customHeight="1">
      <c r="A143" s="32"/>
      <c r="B143" s="32"/>
      <c r="C143" s="32" t="s">
        <v>210</v>
      </c>
      <c r="D143" s="32" t="s">
        <v>7</v>
      </c>
      <c r="E143" s="32" t="s">
        <v>7</v>
      </c>
      <c r="F143" s="55"/>
      <c r="G143" s="23"/>
    </row>
    <row r="144" spans="1:7" ht="94.5" customHeight="1">
      <c r="A144" s="31" t="s">
        <v>15</v>
      </c>
      <c r="B144" s="31" t="s">
        <v>16</v>
      </c>
      <c r="C144" s="32" t="s">
        <v>211</v>
      </c>
      <c r="D144" s="31" t="s">
        <v>13</v>
      </c>
      <c r="E144" s="33">
        <v>7</v>
      </c>
      <c r="F144" s="54"/>
      <c r="G144" s="21">
        <f>E144*F144</f>
        <v>0</v>
      </c>
    </row>
    <row r="145" spans="1:7" ht="20.25" customHeight="1">
      <c r="A145" s="32"/>
      <c r="B145" s="32"/>
      <c r="C145" s="32" t="s">
        <v>212</v>
      </c>
      <c r="D145" s="32" t="s">
        <v>7</v>
      </c>
      <c r="E145" s="32" t="s">
        <v>7</v>
      </c>
      <c r="F145" s="55"/>
      <c r="G145" s="23"/>
    </row>
    <row r="146" spans="1:7" ht="39" customHeight="1">
      <c r="A146" s="31" t="s">
        <v>19</v>
      </c>
      <c r="B146" s="31" t="s">
        <v>37</v>
      </c>
      <c r="C146" s="32" t="s">
        <v>38</v>
      </c>
      <c r="D146" s="31" t="s">
        <v>22</v>
      </c>
      <c r="E146" s="33">
        <v>222</v>
      </c>
      <c r="F146" s="54"/>
      <c r="G146" s="21">
        <f>E146*F146</f>
        <v>0</v>
      </c>
    </row>
    <row r="147" spans="1:7" ht="21" customHeight="1">
      <c r="A147" s="32"/>
      <c r="B147" s="32"/>
      <c r="C147" s="32" t="s">
        <v>213</v>
      </c>
      <c r="D147" s="32" t="s">
        <v>7</v>
      </c>
      <c r="E147" s="32" t="s">
        <v>7</v>
      </c>
      <c r="F147" s="55"/>
      <c r="G147" s="23"/>
    </row>
    <row r="148" spans="1:7" ht="53.25" customHeight="1">
      <c r="A148" s="31" t="s">
        <v>24</v>
      </c>
      <c r="B148" s="31" t="s">
        <v>41</v>
      </c>
      <c r="C148" s="32" t="s">
        <v>42</v>
      </c>
      <c r="D148" s="31" t="s">
        <v>22</v>
      </c>
      <c r="E148" s="33">
        <v>222</v>
      </c>
      <c r="F148" s="54"/>
      <c r="G148" s="21">
        <f>E148*F148</f>
        <v>0</v>
      </c>
    </row>
    <row r="149" spans="1:7" ht="15" customHeight="1">
      <c r="A149" s="32"/>
      <c r="B149" s="32"/>
      <c r="C149" s="32" t="s">
        <v>213</v>
      </c>
      <c r="D149" s="32" t="s">
        <v>7</v>
      </c>
      <c r="E149" s="32" t="s">
        <v>7</v>
      </c>
      <c r="F149" s="55"/>
      <c r="G149" s="23"/>
    </row>
    <row r="150" spans="1:7" ht="72" customHeight="1">
      <c r="A150" s="31" t="s">
        <v>29</v>
      </c>
      <c r="B150" s="31" t="s">
        <v>49</v>
      </c>
      <c r="C150" s="32" t="s">
        <v>50</v>
      </c>
      <c r="D150" s="31" t="s">
        <v>46</v>
      </c>
      <c r="E150" s="33">
        <v>66.599999999999994</v>
      </c>
      <c r="F150" s="54"/>
      <c r="G150" s="21">
        <f>E150*F150</f>
        <v>0</v>
      </c>
    </row>
    <row r="151" spans="1:7" ht="15" customHeight="1">
      <c r="A151" s="32"/>
      <c r="B151" s="32"/>
      <c r="C151" s="32" t="s">
        <v>214</v>
      </c>
      <c r="D151" s="32" t="s">
        <v>7</v>
      </c>
      <c r="E151" s="32" t="s">
        <v>7</v>
      </c>
      <c r="F151" s="55"/>
      <c r="G151" s="23"/>
    </row>
    <row r="152" spans="1:7" ht="46.5" customHeight="1">
      <c r="A152" s="31" t="s">
        <v>33</v>
      </c>
      <c r="B152" s="31" t="s">
        <v>53</v>
      </c>
      <c r="C152" s="32" t="s">
        <v>54</v>
      </c>
      <c r="D152" s="31" t="s">
        <v>27</v>
      </c>
      <c r="E152" s="33">
        <v>2</v>
      </c>
      <c r="F152" s="54"/>
      <c r="G152" s="21">
        <f>E152*F152</f>
        <v>0</v>
      </c>
    </row>
    <row r="153" spans="1:7" ht="36.75" customHeight="1">
      <c r="A153" s="32"/>
      <c r="B153" s="32"/>
      <c r="C153" s="32" t="s">
        <v>215</v>
      </c>
      <c r="D153" s="32" t="s">
        <v>7</v>
      </c>
      <c r="E153" s="32" t="s">
        <v>7</v>
      </c>
      <c r="F153" s="55"/>
      <c r="G153" s="23"/>
    </row>
    <row r="154" spans="1:7" ht="15" customHeight="1">
      <c r="A154" s="67" t="s">
        <v>56</v>
      </c>
      <c r="B154" s="68"/>
      <c r="C154" s="68"/>
      <c r="D154" s="68"/>
      <c r="E154" s="69"/>
      <c r="F154" s="55"/>
      <c r="G154" s="25">
        <f>SUM(G142:G153)</f>
        <v>0</v>
      </c>
    </row>
    <row r="155" spans="1:7" ht="15" customHeight="1">
      <c r="A155" s="29">
        <v>3</v>
      </c>
      <c r="B155" s="30"/>
      <c r="C155" s="30" t="s">
        <v>57</v>
      </c>
      <c r="D155" s="30"/>
      <c r="E155" s="30"/>
      <c r="F155" s="55"/>
      <c r="G155" s="23"/>
    </row>
    <row r="156" spans="1:7" ht="44.25" customHeight="1">
      <c r="A156" s="31" t="s">
        <v>216</v>
      </c>
      <c r="B156" s="31" t="s">
        <v>59</v>
      </c>
      <c r="C156" s="32" t="s">
        <v>60</v>
      </c>
      <c r="D156" s="31" t="s">
        <v>22</v>
      </c>
      <c r="E156" s="33">
        <v>368</v>
      </c>
      <c r="F156" s="54"/>
      <c r="G156" s="21">
        <f>E156*F156</f>
        <v>0</v>
      </c>
    </row>
    <row r="157" spans="1:7" ht="27" customHeight="1">
      <c r="A157" s="32"/>
      <c r="B157" s="32"/>
      <c r="C157" s="32" t="s">
        <v>217</v>
      </c>
      <c r="D157" s="32" t="s">
        <v>7</v>
      </c>
      <c r="E157" s="32" t="s">
        <v>7</v>
      </c>
      <c r="F157" s="55"/>
      <c r="G157" s="23"/>
    </row>
    <row r="158" spans="1:7" ht="45.75" customHeight="1">
      <c r="A158" s="31" t="s">
        <v>218</v>
      </c>
      <c r="B158" s="31" t="s">
        <v>63</v>
      </c>
      <c r="C158" s="32" t="s">
        <v>64</v>
      </c>
      <c r="D158" s="31" t="s">
        <v>22</v>
      </c>
      <c r="E158" s="33">
        <v>368</v>
      </c>
      <c r="F158" s="54"/>
      <c r="G158" s="21">
        <f>E158*F158</f>
        <v>0</v>
      </c>
    </row>
    <row r="159" spans="1:7" ht="27.75" customHeight="1">
      <c r="A159" s="32"/>
      <c r="B159" s="32"/>
      <c r="C159" s="32" t="s">
        <v>217</v>
      </c>
      <c r="D159" s="32" t="s">
        <v>7</v>
      </c>
      <c r="E159" s="32" t="s">
        <v>7</v>
      </c>
      <c r="F159" s="55"/>
      <c r="G159" s="23"/>
    </row>
    <row r="160" spans="1:7" ht="68.25" customHeight="1">
      <c r="A160" s="31" t="s">
        <v>219</v>
      </c>
      <c r="B160" s="31" t="s">
        <v>66</v>
      </c>
      <c r="C160" s="32" t="s">
        <v>67</v>
      </c>
      <c r="D160" s="31" t="s">
        <v>22</v>
      </c>
      <c r="E160" s="33">
        <v>368</v>
      </c>
      <c r="F160" s="54"/>
      <c r="G160" s="21">
        <f>E160*F160</f>
        <v>0</v>
      </c>
    </row>
    <row r="161" spans="1:7" ht="21" customHeight="1">
      <c r="A161" s="32"/>
      <c r="B161" s="32"/>
      <c r="C161" s="32" t="s">
        <v>217</v>
      </c>
      <c r="D161" s="32" t="s">
        <v>7</v>
      </c>
      <c r="E161" s="32" t="s">
        <v>7</v>
      </c>
      <c r="F161" s="55"/>
      <c r="G161" s="23"/>
    </row>
    <row r="162" spans="1:7" ht="55.5" customHeight="1">
      <c r="A162" s="31" t="s">
        <v>220</v>
      </c>
      <c r="B162" s="31" t="s">
        <v>70</v>
      </c>
      <c r="C162" s="32" t="s">
        <v>71</v>
      </c>
      <c r="D162" s="31" t="s">
        <v>22</v>
      </c>
      <c r="E162" s="33">
        <v>368</v>
      </c>
      <c r="F162" s="54"/>
      <c r="G162" s="21">
        <f>E162*F162</f>
        <v>0</v>
      </c>
    </row>
    <row r="163" spans="1:7" ht="27" customHeight="1">
      <c r="A163" s="32"/>
      <c r="B163" s="32"/>
      <c r="C163" s="32" t="s">
        <v>217</v>
      </c>
      <c r="D163" s="32" t="s">
        <v>7</v>
      </c>
      <c r="E163" s="32" t="s">
        <v>7</v>
      </c>
      <c r="F163" s="55"/>
      <c r="G163" s="23"/>
    </row>
    <row r="164" spans="1:7" ht="15" customHeight="1">
      <c r="A164" s="67" t="s">
        <v>221</v>
      </c>
      <c r="B164" s="68"/>
      <c r="C164" s="68"/>
      <c r="D164" s="68"/>
      <c r="E164" s="69"/>
      <c r="F164" s="55"/>
      <c r="G164" s="25">
        <f>SUM(G156:G163)</f>
        <v>0</v>
      </c>
    </row>
    <row r="165" spans="1:7" ht="45" customHeight="1">
      <c r="A165" s="29">
        <v>4</v>
      </c>
      <c r="B165" s="30"/>
      <c r="C165" s="30" t="s">
        <v>73</v>
      </c>
      <c r="D165" s="30"/>
      <c r="E165" s="30"/>
      <c r="F165" s="55"/>
      <c r="G165" s="23"/>
    </row>
    <row r="166" spans="1:7" ht="42" customHeight="1">
      <c r="A166" s="31" t="s">
        <v>222</v>
      </c>
      <c r="B166" s="31" t="s">
        <v>63</v>
      </c>
      <c r="C166" s="32" t="s">
        <v>64</v>
      </c>
      <c r="D166" s="31" t="s">
        <v>22</v>
      </c>
      <c r="E166" s="33">
        <v>52</v>
      </c>
      <c r="F166" s="54"/>
      <c r="G166" s="21">
        <f>E166*F166</f>
        <v>0</v>
      </c>
    </row>
    <row r="167" spans="1:7" ht="23.25" customHeight="1">
      <c r="A167" s="32"/>
      <c r="B167" s="32"/>
      <c r="C167" s="32" t="s">
        <v>223</v>
      </c>
      <c r="D167" s="32" t="s">
        <v>7</v>
      </c>
      <c r="E167" s="32" t="s">
        <v>7</v>
      </c>
      <c r="F167" s="55"/>
      <c r="G167" s="23"/>
    </row>
    <row r="168" spans="1:7" ht="51.75" customHeight="1">
      <c r="A168" s="31" t="s">
        <v>224</v>
      </c>
      <c r="B168" s="31" t="s">
        <v>77</v>
      </c>
      <c r="C168" s="32" t="s">
        <v>78</v>
      </c>
      <c r="D168" s="31" t="s">
        <v>22</v>
      </c>
      <c r="E168" s="33">
        <v>52</v>
      </c>
      <c r="F168" s="54"/>
      <c r="G168" s="21">
        <f>E168*F168</f>
        <v>0</v>
      </c>
    </row>
    <row r="169" spans="1:7" ht="24" customHeight="1">
      <c r="A169" s="32"/>
      <c r="B169" s="32"/>
      <c r="C169" s="32" t="s">
        <v>223</v>
      </c>
      <c r="D169" s="32" t="s">
        <v>7</v>
      </c>
      <c r="E169" s="32" t="s">
        <v>7</v>
      </c>
      <c r="F169" s="55"/>
      <c r="G169" s="23"/>
    </row>
    <row r="170" spans="1:7" ht="132.75" customHeight="1">
      <c r="A170" s="31" t="s">
        <v>225</v>
      </c>
      <c r="B170" s="31" t="s">
        <v>80</v>
      </c>
      <c r="C170" s="32" t="s">
        <v>81</v>
      </c>
      <c r="D170" s="31" t="s">
        <v>22</v>
      </c>
      <c r="E170" s="33">
        <v>52</v>
      </c>
      <c r="F170" s="54"/>
      <c r="G170" s="21">
        <f>E170*F170</f>
        <v>0</v>
      </c>
    </row>
    <row r="171" spans="1:7" ht="24.75" customHeight="1">
      <c r="A171" s="32"/>
      <c r="B171" s="32"/>
      <c r="C171" s="32" t="s">
        <v>223</v>
      </c>
      <c r="D171" s="32" t="s">
        <v>7</v>
      </c>
      <c r="E171" s="32" t="s">
        <v>7</v>
      </c>
      <c r="F171" s="55"/>
      <c r="G171" s="23"/>
    </row>
    <row r="172" spans="1:7" ht="34.5" customHeight="1">
      <c r="A172" s="67" t="s">
        <v>226</v>
      </c>
      <c r="B172" s="68"/>
      <c r="C172" s="68"/>
      <c r="D172" s="68"/>
      <c r="E172" s="69"/>
      <c r="F172" s="55"/>
      <c r="G172" s="25">
        <f>SUM(G166:G171)</f>
        <v>0</v>
      </c>
    </row>
    <row r="173" spans="1:7" ht="24.75" customHeight="1">
      <c r="A173" s="29">
        <v>5</v>
      </c>
      <c r="B173" s="30"/>
      <c r="C173" s="30" t="s">
        <v>83</v>
      </c>
      <c r="D173" s="30"/>
      <c r="E173" s="30"/>
      <c r="F173" s="55"/>
      <c r="G173" s="23"/>
    </row>
    <row r="174" spans="1:7" ht="41.25" customHeight="1">
      <c r="A174" s="31" t="s">
        <v>227</v>
      </c>
      <c r="B174" s="31" t="s">
        <v>85</v>
      </c>
      <c r="C174" s="32" t="s">
        <v>86</v>
      </c>
      <c r="D174" s="31" t="s">
        <v>22</v>
      </c>
      <c r="E174" s="33">
        <v>238</v>
      </c>
      <c r="F174" s="54"/>
      <c r="G174" s="21">
        <f>E174*F174</f>
        <v>0</v>
      </c>
    </row>
    <row r="175" spans="1:7" ht="15" customHeight="1">
      <c r="A175" s="32"/>
      <c r="B175" s="32"/>
      <c r="C175" s="32" t="s">
        <v>228</v>
      </c>
      <c r="D175" s="32" t="s">
        <v>7</v>
      </c>
      <c r="E175" s="32" t="s">
        <v>7</v>
      </c>
      <c r="F175" s="55"/>
      <c r="G175" s="23"/>
    </row>
    <row r="176" spans="1:7" ht="57.75" customHeight="1">
      <c r="A176" s="31" t="s">
        <v>229</v>
      </c>
      <c r="B176" s="31" t="s">
        <v>89</v>
      </c>
      <c r="C176" s="32" t="s">
        <v>90</v>
      </c>
      <c r="D176" s="31" t="s">
        <v>22</v>
      </c>
      <c r="E176" s="33">
        <v>238</v>
      </c>
      <c r="F176" s="54"/>
      <c r="G176" s="21">
        <f>E176*F176</f>
        <v>0</v>
      </c>
    </row>
    <row r="177" spans="1:7" ht="15" customHeight="1">
      <c r="A177" s="32"/>
      <c r="B177" s="32"/>
      <c r="C177" s="32" t="s">
        <v>228</v>
      </c>
      <c r="D177" s="32" t="s">
        <v>7</v>
      </c>
      <c r="E177" s="32" t="s">
        <v>7</v>
      </c>
      <c r="F177" s="55"/>
      <c r="G177" s="23"/>
    </row>
    <row r="178" spans="1:7" ht="49.5" customHeight="1">
      <c r="A178" s="31" t="s">
        <v>230</v>
      </c>
      <c r="B178" s="31" t="s">
        <v>85</v>
      </c>
      <c r="C178" s="32" t="s">
        <v>92</v>
      </c>
      <c r="D178" s="31" t="s">
        <v>22</v>
      </c>
      <c r="E178" s="33">
        <v>238</v>
      </c>
      <c r="F178" s="54"/>
      <c r="G178" s="21">
        <f>E178*F178</f>
        <v>0</v>
      </c>
    </row>
    <row r="179" spans="1:7" ht="15" customHeight="1">
      <c r="A179" s="32"/>
      <c r="B179" s="32"/>
      <c r="C179" s="32" t="s">
        <v>228</v>
      </c>
      <c r="D179" s="32" t="s">
        <v>7</v>
      </c>
      <c r="E179" s="32" t="s">
        <v>7</v>
      </c>
      <c r="F179" s="55"/>
      <c r="G179" s="23"/>
    </row>
    <row r="180" spans="1:7" ht="53.25" customHeight="1">
      <c r="A180" s="31" t="s">
        <v>231</v>
      </c>
      <c r="B180" s="31" t="s">
        <v>94</v>
      </c>
      <c r="C180" s="32" t="s">
        <v>95</v>
      </c>
      <c r="D180" s="31" t="s">
        <v>22</v>
      </c>
      <c r="E180" s="33">
        <v>238</v>
      </c>
      <c r="F180" s="54"/>
      <c r="G180" s="21">
        <f>E180*F180</f>
        <v>0</v>
      </c>
    </row>
    <row r="181" spans="1:7" ht="15" customHeight="1">
      <c r="A181" s="32"/>
      <c r="B181" s="32"/>
      <c r="C181" s="32" t="s">
        <v>228</v>
      </c>
      <c r="D181" s="32" t="s">
        <v>7</v>
      </c>
      <c r="E181" s="32" t="s">
        <v>7</v>
      </c>
      <c r="F181" s="55"/>
      <c r="G181" s="23"/>
    </row>
    <row r="182" spans="1:7" ht="15" customHeight="1">
      <c r="A182" s="67" t="s">
        <v>232</v>
      </c>
      <c r="B182" s="68"/>
      <c r="C182" s="68"/>
      <c r="D182" s="68"/>
      <c r="E182" s="69"/>
      <c r="F182" s="55"/>
      <c r="G182" s="25">
        <f>SUM(G174:G181)</f>
        <v>0</v>
      </c>
    </row>
    <row r="183" spans="1:7">
      <c r="A183" s="29">
        <v>6</v>
      </c>
      <c r="B183" s="30"/>
      <c r="C183" s="30" t="s">
        <v>107</v>
      </c>
      <c r="D183" s="30"/>
      <c r="E183" s="30"/>
      <c r="F183" s="55"/>
      <c r="G183" s="23"/>
    </row>
    <row r="184" spans="1:7" ht="55.5" customHeight="1">
      <c r="A184" s="31" t="s">
        <v>233</v>
      </c>
      <c r="B184" s="31" t="s">
        <v>109</v>
      </c>
      <c r="C184" s="32" t="s">
        <v>110</v>
      </c>
      <c r="D184" s="31" t="s">
        <v>22</v>
      </c>
      <c r="E184" s="33">
        <v>27</v>
      </c>
      <c r="F184" s="54"/>
      <c r="G184" s="21">
        <f>E184*F184</f>
        <v>0</v>
      </c>
    </row>
    <row r="185" spans="1:7" ht="15" customHeight="1">
      <c r="A185" s="32"/>
      <c r="B185" s="32"/>
      <c r="C185" s="32" t="s">
        <v>234</v>
      </c>
      <c r="D185" s="32" t="s">
        <v>7</v>
      </c>
      <c r="E185" s="32" t="s">
        <v>7</v>
      </c>
      <c r="F185" s="55"/>
      <c r="G185" s="23"/>
    </row>
    <row r="186" spans="1:7" ht="62.25" customHeight="1">
      <c r="A186" s="31" t="s">
        <v>235</v>
      </c>
      <c r="B186" s="31" t="s">
        <v>113</v>
      </c>
      <c r="C186" s="32" t="s">
        <v>114</v>
      </c>
      <c r="D186" s="31" t="s">
        <v>22</v>
      </c>
      <c r="E186" s="33">
        <v>27</v>
      </c>
      <c r="F186" s="54"/>
      <c r="G186" s="21">
        <f>E186*F186</f>
        <v>0</v>
      </c>
    </row>
    <row r="187" spans="1:7" ht="15" customHeight="1">
      <c r="A187" s="32"/>
      <c r="B187" s="32"/>
      <c r="C187" s="32" t="s">
        <v>234</v>
      </c>
      <c r="D187" s="32" t="s">
        <v>7</v>
      </c>
      <c r="E187" s="32" t="s">
        <v>7</v>
      </c>
      <c r="F187" s="55"/>
      <c r="G187" s="23"/>
    </row>
    <row r="188" spans="1:7" ht="59.25" customHeight="1">
      <c r="A188" s="31" t="s">
        <v>236</v>
      </c>
      <c r="B188" s="31" t="s">
        <v>63</v>
      </c>
      <c r="C188" s="32" t="s">
        <v>116</v>
      </c>
      <c r="D188" s="31" t="s">
        <v>22</v>
      </c>
      <c r="E188" s="33">
        <v>27</v>
      </c>
      <c r="F188" s="54"/>
      <c r="G188" s="21">
        <f>E188*F188</f>
        <v>0</v>
      </c>
    </row>
    <row r="189" spans="1:7" ht="15" customHeight="1">
      <c r="A189" s="32"/>
      <c r="B189" s="32"/>
      <c r="C189" s="32" t="s">
        <v>234</v>
      </c>
      <c r="D189" s="32" t="s">
        <v>7</v>
      </c>
      <c r="E189" s="32" t="s">
        <v>7</v>
      </c>
      <c r="F189" s="55"/>
      <c r="G189" s="23"/>
    </row>
    <row r="190" spans="1:7" ht="59.25" customHeight="1">
      <c r="A190" s="31" t="s">
        <v>237</v>
      </c>
      <c r="B190" s="31" t="s">
        <v>104</v>
      </c>
      <c r="C190" s="32" t="s">
        <v>118</v>
      </c>
      <c r="D190" s="31" t="s">
        <v>22</v>
      </c>
      <c r="E190" s="33">
        <v>27</v>
      </c>
      <c r="F190" s="54"/>
      <c r="G190" s="21">
        <f>E190*F190</f>
        <v>0</v>
      </c>
    </row>
    <row r="191" spans="1:7" ht="15" customHeight="1">
      <c r="A191" s="32"/>
      <c r="B191" s="32"/>
      <c r="C191" s="32" t="s">
        <v>234</v>
      </c>
      <c r="D191" s="32" t="s">
        <v>7</v>
      </c>
      <c r="E191" s="32" t="s">
        <v>7</v>
      </c>
      <c r="F191" s="55"/>
      <c r="G191" s="23"/>
    </row>
    <row r="192" spans="1:7" ht="15" customHeight="1">
      <c r="A192" s="67" t="s">
        <v>238</v>
      </c>
      <c r="B192" s="68"/>
      <c r="C192" s="68"/>
      <c r="D192" s="68"/>
      <c r="E192" s="69"/>
      <c r="F192" s="55"/>
      <c r="G192" s="25">
        <f>SUM(G184:G191)</f>
        <v>0</v>
      </c>
    </row>
    <row r="193" spans="1:7" ht="15" customHeight="1">
      <c r="A193" s="29">
        <v>7</v>
      </c>
      <c r="B193" s="30"/>
      <c r="C193" s="30" t="s">
        <v>120</v>
      </c>
      <c r="D193" s="30"/>
      <c r="E193" s="30"/>
      <c r="F193" s="55"/>
      <c r="G193" s="23"/>
    </row>
    <row r="194" spans="1:7" ht="56.25" customHeight="1">
      <c r="A194" s="31" t="s">
        <v>239</v>
      </c>
      <c r="B194" s="31" t="s">
        <v>109</v>
      </c>
      <c r="C194" s="32" t="s">
        <v>122</v>
      </c>
      <c r="D194" s="31" t="s">
        <v>22</v>
      </c>
      <c r="E194" s="33">
        <v>52</v>
      </c>
      <c r="F194" s="54"/>
      <c r="G194" s="21">
        <f>E194*F194</f>
        <v>0</v>
      </c>
    </row>
    <row r="195" spans="1:7" ht="35.25" customHeight="1">
      <c r="A195" s="32"/>
      <c r="B195" s="32"/>
      <c r="C195" s="32" t="s">
        <v>240</v>
      </c>
      <c r="D195" s="32" t="s">
        <v>7</v>
      </c>
      <c r="E195" s="32" t="s">
        <v>7</v>
      </c>
      <c r="F195" s="55"/>
      <c r="G195" s="23"/>
    </row>
    <row r="196" spans="1:7" ht="56.25" customHeight="1">
      <c r="A196" s="31" t="s">
        <v>241</v>
      </c>
      <c r="B196" s="31" t="s">
        <v>113</v>
      </c>
      <c r="C196" s="32" t="s">
        <v>114</v>
      </c>
      <c r="D196" s="31" t="s">
        <v>22</v>
      </c>
      <c r="E196" s="33">
        <v>52</v>
      </c>
      <c r="F196" s="54"/>
      <c r="G196" s="21">
        <f>E196*F196</f>
        <v>0</v>
      </c>
    </row>
    <row r="197" spans="1:7" ht="36.75" customHeight="1">
      <c r="A197" s="32"/>
      <c r="B197" s="32"/>
      <c r="C197" s="32" t="s">
        <v>240</v>
      </c>
      <c r="D197" s="32" t="s">
        <v>7</v>
      </c>
      <c r="E197" s="32" t="s">
        <v>7</v>
      </c>
      <c r="F197" s="55"/>
      <c r="G197" s="23"/>
    </row>
    <row r="198" spans="1:7" ht="56.25" customHeight="1">
      <c r="A198" s="31" t="s">
        <v>242</v>
      </c>
      <c r="B198" s="31" t="s">
        <v>126</v>
      </c>
      <c r="C198" s="32" t="s">
        <v>127</v>
      </c>
      <c r="D198" s="31" t="s">
        <v>22</v>
      </c>
      <c r="E198" s="33">
        <v>52</v>
      </c>
      <c r="F198" s="54"/>
      <c r="G198" s="21">
        <f>E198*F198</f>
        <v>0</v>
      </c>
    </row>
    <row r="199" spans="1:7" ht="37.5" customHeight="1">
      <c r="A199" s="32"/>
      <c r="B199" s="32"/>
      <c r="C199" s="32" t="s">
        <v>240</v>
      </c>
      <c r="D199" s="32" t="s">
        <v>7</v>
      </c>
      <c r="E199" s="32" t="s">
        <v>7</v>
      </c>
      <c r="F199" s="55"/>
      <c r="G199" s="23"/>
    </row>
    <row r="200" spans="1:7" ht="56.25" customHeight="1">
      <c r="A200" s="31" t="s">
        <v>243</v>
      </c>
      <c r="B200" s="31" t="s">
        <v>104</v>
      </c>
      <c r="C200" s="32" t="s">
        <v>129</v>
      </c>
      <c r="D200" s="31" t="s">
        <v>22</v>
      </c>
      <c r="E200" s="33">
        <v>52</v>
      </c>
      <c r="F200" s="54"/>
      <c r="G200" s="21">
        <f>E200*F200</f>
        <v>0</v>
      </c>
    </row>
    <row r="201" spans="1:7" ht="32.25" customHeight="1">
      <c r="A201" s="32"/>
      <c r="B201" s="32"/>
      <c r="C201" s="32" t="s">
        <v>240</v>
      </c>
      <c r="D201" s="32" t="s">
        <v>7</v>
      </c>
      <c r="E201" s="32" t="s">
        <v>7</v>
      </c>
      <c r="F201" s="55"/>
      <c r="G201" s="23"/>
    </row>
    <row r="202" spans="1:7" ht="15" customHeight="1">
      <c r="A202" s="67" t="s">
        <v>244</v>
      </c>
      <c r="B202" s="68"/>
      <c r="C202" s="68"/>
      <c r="D202" s="68"/>
      <c r="E202" s="69"/>
      <c r="F202" s="55"/>
      <c r="G202" s="25">
        <f>SUM(G194:G201)</f>
        <v>0</v>
      </c>
    </row>
    <row r="203" spans="1:7" ht="15" customHeight="1">
      <c r="A203" s="29">
        <v>8</v>
      </c>
      <c r="B203" s="30"/>
      <c r="C203" s="30" t="s">
        <v>131</v>
      </c>
      <c r="D203" s="30"/>
      <c r="E203" s="30"/>
      <c r="F203" s="55"/>
      <c r="G203" s="23"/>
    </row>
    <row r="204" spans="1:7" ht="48" customHeight="1">
      <c r="A204" s="31" t="s">
        <v>245</v>
      </c>
      <c r="B204" s="31" t="s">
        <v>133</v>
      </c>
      <c r="C204" s="32" t="s">
        <v>134</v>
      </c>
      <c r="D204" s="31" t="s">
        <v>46</v>
      </c>
      <c r="E204" s="33">
        <v>7.17</v>
      </c>
      <c r="F204" s="54"/>
      <c r="G204" s="21">
        <f>E204*F204</f>
        <v>0</v>
      </c>
    </row>
    <row r="205" spans="1:7" ht="33.75" customHeight="1">
      <c r="A205" s="32"/>
      <c r="B205" s="32"/>
      <c r="C205" s="32" t="s">
        <v>246</v>
      </c>
      <c r="D205" s="32" t="s">
        <v>7</v>
      </c>
      <c r="E205" s="32" t="s">
        <v>7</v>
      </c>
      <c r="F205" s="55"/>
      <c r="G205" s="23"/>
    </row>
    <row r="206" spans="1:7" ht="48" customHeight="1">
      <c r="A206" s="31" t="s">
        <v>247</v>
      </c>
      <c r="B206" s="31" t="s">
        <v>149</v>
      </c>
      <c r="C206" s="32" t="s">
        <v>150</v>
      </c>
      <c r="D206" s="31" t="s">
        <v>13</v>
      </c>
      <c r="E206" s="33">
        <v>15</v>
      </c>
      <c r="F206" s="54"/>
      <c r="G206" s="21">
        <f>E206*F206</f>
        <v>0</v>
      </c>
    </row>
    <row r="207" spans="1:7" ht="18.75" customHeight="1">
      <c r="A207" s="32"/>
      <c r="B207" s="32"/>
      <c r="C207" s="32" t="s">
        <v>248</v>
      </c>
      <c r="D207" s="32" t="s">
        <v>7</v>
      </c>
      <c r="E207" s="32" t="s">
        <v>7</v>
      </c>
      <c r="F207" s="55"/>
      <c r="G207" s="23"/>
    </row>
    <row r="208" spans="1:7" ht="48" customHeight="1">
      <c r="A208" s="31" t="s">
        <v>249</v>
      </c>
      <c r="B208" s="31" t="s">
        <v>149</v>
      </c>
      <c r="C208" s="32" t="s">
        <v>153</v>
      </c>
      <c r="D208" s="31" t="s">
        <v>13</v>
      </c>
      <c r="E208" s="33">
        <v>71</v>
      </c>
      <c r="F208" s="54"/>
      <c r="G208" s="21">
        <f>E208*F208</f>
        <v>0</v>
      </c>
    </row>
    <row r="209" spans="1:7" ht="34.5" customHeight="1">
      <c r="A209" s="32"/>
      <c r="B209" s="32"/>
      <c r="C209" s="32" t="s">
        <v>250</v>
      </c>
      <c r="D209" s="32" t="s">
        <v>7</v>
      </c>
      <c r="E209" s="32" t="s">
        <v>7</v>
      </c>
      <c r="F209" s="55"/>
      <c r="G209" s="23"/>
    </row>
    <row r="210" spans="1:7" ht="48" customHeight="1">
      <c r="A210" s="31" t="s">
        <v>251</v>
      </c>
      <c r="B210" s="31" t="s">
        <v>149</v>
      </c>
      <c r="C210" s="32" t="s">
        <v>156</v>
      </c>
      <c r="D210" s="31" t="s">
        <v>13</v>
      </c>
      <c r="E210" s="33">
        <v>21</v>
      </c>
      <c r="F210" s="54"/>
      <c r="G210" s="21">
        <f>E210*F210</f>
        <v>0</v>
      </c>
    </row>
    <row r="211" spans="1:7" ht="15" customHeight="1">
      <c r="A211" s="32"/>
      <c r="B211" s="32"/>
      <c r="C211" s="32" t="s">
        <v>252</v>
      </c>
      <c r="D211" s="32" t="s">
        <v>7</v>
      </c>
      <c r="E211" s="32" t="s">
        <v>7</v>
      </c>
      <c r="F211" s="55"/>
      <c r="G211" s="23"/>
    </row>
    <row r="212" spans="1:7" ht="48" customHeight="1">
      <c r="A212" s="31" t="s">
        <v>253</v>
      </c>
      <c r="B212" s="31" t="s">
        <v>159</v>
      </c>
      <c r="C212" s="32" t="s">
        <v>160</v>
      </c>
      <c r="D212" s="31" t="s">
        <v>13</v>
      </c>
      <c r="E212" s="33">
        <v>32</v>
      </c>
      <c r="F212" s="54"/>
      <c r="G212" s="21">
        <f>E212*F212</f>
        <v>0</v>
      </c>
    </row>
    <row r="213" spans="1:7" ht="15" customHeight="1">
      <c r="A213" s="32"/>
      <c r="B213" s="32"/>
      <c r="C213" s="32" t="s">
        <v>254</v>
      </c>
      <c r="D213" s="32" t="s">
        <v>7</v>
      </c>
      <c r="E213" s="32" t="s">
        <v>7</v>
      </c>
      <c r="F213" s="55"/>
      <c r="G213" s="23"/>
    </row>
    <row r="214" spans="1:7" ht="15" customHeight="1">
      <c r="A214" s="67" t="s">
        <v>162</v>
      </c>
      <c r="B214" s="68"/>
      <c r="C214" s="68"/>
      <c r="D214" s="68"/>
      <c r="E214" s="69"/>
      <c r="F214" s="55"/>
      <c r="G214" s="25">
        <f>SUM(G204:G213)</f>
        <v>0</v>
      </c>
    </row>
    <row r="215" spans="1:7" ht="15" customHeight="1">
      <c r="A215" s="29">
        <v>9</v>
      </c>
      <c r="B215" s="30"/>
      <c r="C215" s="30" t="s">
        <v>163</v>
      </c>
      <c r="D215" s="30"/>
      <c r="E215" s="30"/>
      <c r="F215" s="55"/>
      <c r="G215" s="23"/>
    </row>
    <row r="216" spans="1:7" ht="44.25" customHeight="1">
      <c r="A216" s="31" t="s">
        <v>255</v>
      </c>
      <c r="B216" s="31" t="s">
        <v>165</v>
      </c>
      <c r="C216" s="32" t="s">
        <v>166</v>
      </c>
      <c r="D216" s="31" t="s">
        <v>22</v>
      </c>
      <c r="E216" s="33">
        <v>23.25</v>
      </c>
      <c r="F216" s="54"/>
      <c r="G216" s="21">
        <f>E216*F216</f>
        <v>0</v>
      </c>
    </row>
    <row r="217" spans="1:7" ht="15" customHeight="1">
      <c r="A217" s="32"/>
      <c r="B217" s="32"/>
      <c r="C217" s="32" t="s">
        <v>256</v>
      </c>
      <c r="D217" s="32" t="s">
        <v>7</v>
      </c>
      <c r="E217" s="32" t="s">
        <v>7</v>
      </c>
      <c r="F217" s="55"/>
      <c r="G217" s="23"/>
    </row>
    <row r="218" spans="1:7" ht="44.25" customHeight="1">
      <c r="A218" s="31" t="s">
        <v>257</v>
      </c>
      <c r="B218" s="31" t="s">
        <v>70</v>
      </c>
      <c r="C218" s="32" t="s">
        <v>169</v>
      </c>
      <c r="D218" s="31" t="s">
        <v>22</v>
      </c>
      <c r="E218" s="33">
        <v>23.25</v>
      </c>
      <c r="F218" s="54"/>
      <c r="G218" s="21">
        <f>E218*F218</f>
        <v>0</v>
      </c>
    </row>
    <row r="219" spans="1:7" ht="15" customHeight="1">
      <c r="A219" s="32"/>
      <c r="B219" s="32"/>
      <c r="C219" s="32" t="s">
        <v>256</v>
      </c>
      <c r="D219" s="32" t="s">
        <v>7</v>
      </c>
      <c r="E219" s="32" t="s">
        <v>7</v>
      </c>
      <c r="F219" s="55"/>
      <c r="G219" s="23"/>
    </row>
    <row r="220" spans="1:7" ht="44.25" customHeight="1">
      <c r="A220" s="31" t="s">
        <v>258</v>
      </c>
      <c r="B220" s="31" t="s">
        <v>171</v>
      </c>
      <c r="C220" s="32" t="s">
        <v>172</v>
      </c>
      <c r="D220" s="31" t="s">
        <v>22</v>
      </c>
      <c r="E220" s="33">
        <v>239</v>
      </c>
      <c r="F220" s="54"/>
      <c r="G220" s="21">
        <f>E220*F220</f>
        <v>0</v>
      </c>
    </row>
    <row r="221" spans="1:7" ht="27" customHeight="1">
      <c r="A221" s="32"/>
      <c r="B221" s="32"/>
      <c r="C221" s="32" t="s">
        <v>259</v>
      </c>
      <c r="D221" s="32" t="s">
        <v>7</v>
      </c>
      <c r="E221" s="32" t="s">
        <v>7</v>
      </c>
      <c r="F221" s="55"/>
      <c r="G221" s="23"/>
    </row>
    <row r="222" spans="1:7" ht="44.25" customHeight="1">
      <c r="A222" s="31" t="s">
        <v>260</v>
      </c>
      <c r="B222" s="31" t="s">
        <v>175</v>
      </c>
      <c r="C222" s="32" t="s">
        <v>176</v>
      </c>
      <c r="D222" s="31" t="s">
        <v>27</v>
      </c>
      <c r="E222" s="33">
        <v>9</v>
      </c>
      <c r="F222" s="54"/>
      <c r="G222" s="21">
        <f>E222*F222</f>
        <v>0</v>
      </c>
    </row>
    <row r="223" spans="1:7" ht="15" customHeight="1">
      <c r="A223" s="32"/>
      <c r="B223" s="32"/>
      <c r="C223" s="32" t="s">
        <v>261</v>
      </c>
      <c r="D223" s="32" t="s">
        <v>7</v>
      </c>
      <c r="E223" s="32" t="s">
        <v>7</v>
      </c>
      <c r="F223" s="55"/>
      <c r="G223" s="23"/>
    </row>
    <row r="224" spans="1:7" ht="62.25" customHeight="1">
      <c r="A224" s="31" t="s">
        <v>262</v>
      </c>
      <c r="B224" s="31" t="s">
        <v>182</v>
      </c>
      <c r="C224" s="32" t="s">
        <v>183</v>
      </c>
      <c r="D224" s="31" t="s">
        <v>27</v>
      </c>
      <c r="E224" s="33">
        <v>11</v>
      </c>
      <c r="F224" s="54"/>
      <c r="G224" s="21">
        <f>E224*F224</f>
        <v>0</v>
      </c>
    </row>
    <row r="225" spans="1:7" ht="15" customHeight="1">
      <c r="A225" s="32"/>
      <c r="B225" s="32"/>
      <c r="C225" s="32" t="s">
        <v>263</v>
      </c>
      <c r="D225" s="32" t="s">
        <v>7</v>
      </c>
      <c r="E225" s="32" t="s">
        <v>7</v>
      </c>
      <c r="F225" s="55"/>
      <c r="G225" s="23"/>
    </row>
    <row r="226" spans="1:7" ht="60" customHeight="1">
      <c r="A226" s="31" t="s">
        <v>132</v>
      </c>
      <c r="B226" s="31" t="s">
        <v>264</v>
      </c>
      <c r="C226" s="32" t="s">
        <v>265</v>
      </c>
      <c r="D226" s="31" t="s">
        <v>22</v>
      </c>
      <c r="E226" s="33">
        <v>17.443999999999999</v>
      </c>
      <c r="F226" s="54"/>
      <c r="G226" s="21">
        <f>E226*F226</f>
        <v>0</v>
      </c>
    </row>
    <row r="227" spans="1:7" ht="40.5" customHeight="1">
      <c r="A227" s="32"/>
      <c r="B227" s="32"/>
      <c r="C227" s="32" t="s">
        <v>266</v>
      </c>
      <c r="D227" s="32" t="s">
        <v>7</v>
      </c>
      <c r="E227" s="32" t="s">
        <v>7</v>
      </c>
      <c r="F227" s="55"/>
      <c r="G227" s="23"/>
    </row>
    <row r="228" spans="1:7" ht="69" customHeight="1">
      <c r="A228" s="31" t="s">
        <v>136</v>
      </c>
      <c r="B228" s="31" t="s">
        <v>3</v>
      </c>
      <c r="C228" s="32" t="s">
        <v>189</v>
      </c>
      <c r="D228" s="31" t="s">
        <v>190</v>
      </c>
      <c r="E228" s="33">
        <v>0.25</v>
      </c>
      <c r="F228" s="54"/>
      <c r="G228" s="21">
        <f>E228*F228</f>
        <v>0</v>
      </c>
    </row>
    <row r="229" spans="1:7" ht="15" customHeight="1">
      <c r="A229" s="32"/>
      <c r="B229" s="32"/>
      <c r="C229" s="32" t="s">
        <v>267</v>
      </c>
      <c r="D229" s="32" t="s">
        <v>7</v>
      </c>
      <c r="E229" s="32" t="s">
        <v>7</v>
      </c>
      <c r="F229" s="55"/>
      <c r="G229" s="23"/>
    </row>
    <row r="230" spans="1:7" ht="44.25" customHeight="1">
      <c r="A230" s="31" t="s">
        <v>140</v>
      </c>
      <c r="B230" s="31" t="s">
        <v>3</v>
      </c>
      <c r="C230" s="32" t="s">
        <v>193</v>
      </c>
      <c r="D230" s="31" t="s">
        <v>190</v>
      </c>
      <c r="E230" s="33">
        <v>0.25</v>
      </c>
      <c r="F230" s="54"/>
      <c r="G230" s="21">
        <f>E230*F230</f>
        <v>0</v>
      </c>
    </row>
    <row r="231" spans="1:7" ht="15" customHeight="1">
      <c r="A231" s="32"/>
      <c r="B231" s="32"/>
      <c r="C231" s="32" t="s">
        <v>267</v>
      </c>
      <c r="D231" s="32" t="s">
        <v>7</v>
      </c>
      <c r="E231" s="32" t="s">
        <v>7</v>
      </c>
      <c r="F231" s="55"/>
      <c r="G231" s="23"/>
    </row>
    <row r="232" spans="1:7" ht="15" customHeight="1">
      <c r="A232" s="67" t="s">
        <v>268</v>
      </c>
      <c r="B232" s="68"/>
      <c r="C232" s="68"/>
      <c r="D232" s="68"/>
      <c r="E232" s="69"/>
      <c r="F232" s="55"/>
      <c r="G232" s="25">
        <f>SUM(G216:G231)</f>
        <v>0</v>
      </c>
    </row>
    <row r="233" spans="1:7" ht="57.75" customHeight="1">
      <c r="A233" s="70" t="s">
        <v>269</v>
      </c>
      <c r="B233" s="71"/>
      <c r="C233" s="71"/>
      <c r="D233" s="71"/>
      <c r="E233" s="71"/>
      <c r="F233" s="56"/>
      <c r="G233" s="34">
        <f>G232+G214+G202+G192+G182+G172+G164+G154+G140</f>
        <v>0</v>
      </c>
    </row>
    <row r="234" spans="1:7">
      <c r="A234" s="27"/>
      <c r="B234" s="27"/>
      <c r="C234" s="27"/>
      <c r="D234" s="27"/>
      <c r="E234" s="27"/>
      <c r="F234" s="57"/>
      <c r="G234" s="28"/>
    </row>
    <row r="235" spans="1:7" ht="123" customHeight="1">
      <c r="A235" s="61" t="s">
        <v>270</v>
      </c>
      <c r="B235" s="62"/>
      <c r="C235" s="62"/>
      <c r="D235" s="62"/>
      <c r="E235" s="63"/>
      <c r="F235" s="58"/>
      <c r="G235" s="22"/>
    </row>
    <row r="236" spans="1:7" ht="24" customHeight="1">
      <c r="A236" s="7">
        <v>1</v>
      </c>
      <c r="B236" s="9" t="s">
        <v>271</v>
      </c>
      <c r="C236" s="9" t="s">
        <v>272</v>
      </c>
      <c r="D236" s="9"/>
      <c r="E236" s="15"/>
      <c r="F236" s="55"/>
      <c r="G236" s="23"/>
    </row>
    <row r="237" spans="1:7" ht="50.25" customHeight="1">
      <c r="A237" s="10" t="s">
        <v>2</v>
      </c>
      <c r="B237" s="11" t="s">
        <v>273</v>
      </c>
      <c r="C237" s="6" t="s">
        <v>274</v>
      </c>
      <c r="D237" s="11" t="s">
        <v>13</v>
      </c>
      <c r="E237" s="14">
        <v>108</v>
      </c>
      <c r="F237" s="54"/>
      <c r="G237" s="21">
        <f t="shared" ref="G237:G252" si="0">E237*F237</f>
        <v>0</v>
      </c>
    </row>
    <row r="238" spans="1:7" ht="50.25" customHeight="1">
      <c r="A238" s="10" t="s">
        <v>275</v>
      </c>
      <c r="B238" s="11" t="s">
        <v>276</v>
      </c>
      <c r="C238" s="6" t="s">
        <v>277</v>
      </c>
      <c r="D238" s="11" t="s">
        <v>13</v>
      </c>
      <c r="E238" s="14">
        <v>108</v>
      </c>
      <c r="F238" s="54"/>
      <c r="G238" s="21">
        <f t="shared" si="0"/>
        <v>0</v>
      </c>
    </row>
    <row r="239" spans="1:7" ht="50.25" customHeight="1">
      <c r="A239" s="10" t="s">
        <v>278</v>
      </c>
      <c r="B239" s="11" t="s">
        <v>279</v>
      </c>
      <c r="C239" s="6" t="s">
        <v>280</v>
      </c>
      <c r="D239" s="11" t="s">
        <v>13</v>
      </c>
      <c r="E239" s="14">
        <v>25</v>
      </c>
      <c r="F239" s="54"/>
      <c r="G239" s="21">
        <f t="shared" si="0"/>
        <v>0</v>
      </c>
    </row>
    <row r="240" spans="1:7" ht="63.75" customHeight="1">
      <c r="A240" s="10" t="s">
        <v>281</v>
      </c>
      <c r="B240" s="11" t="s">
        <v>282</v>
      </c>
      <c r="C240" s="6" t="s">
        <v>283</v>
      </c>
      <c r="D240" s="11" t="s">
        <v>13</v>
      </c>
      <c r="E240" s="14">
        <v>83</v>
      </c>
      <c r="F240" s="54"/>
      <c r="G240" s="21">
        <f t="shared" si="0"/>
        <v>0</v>
      </c>
    </row>
    <row r="241" spans="1:7" ht="50.25" customHeight="1">
      <c r="A241" s="10" t="s">
        <v>284</v>
      </c>
      <c r="B241" s="11" t="s">
        <v>285</v>
      </c>
      <c r="C241" s="6" t="s">
        <v>286</v>
      </c>
      <c r="D241" s="11" t="s">
        <v>13</v>
      </c>
      <c r="E241" s="14">
        <v>25</v>
      </c>
      <c r="F241" s="54"/>
      <c r="G241" s="21">
        <f t="shared" si="0"/>
        <v>0</v>
      </c>
    </row>
    <row r="242" spans="1:7" ht="50.25" customHeight="1">
      <c r="A242" s="10" t="s">
        <v>287</v>
      </c>
      <c r="B242" s="11" t="s">
        <v>276</v>
      </c>
      <c r="C242" s="6" t="s">
        <v>288</v>
      </c>
      <c r="D242" s="11" t="s">
        <v>13</v>
      </c>
      <c r="E242" s="14">
        <v>108</v>
      </c>
      <c r="F242" s="54"/>
      <c r="G242" s="21">
        <f t="shared" si="0"/>
        <v>0</v>
      </c>
    </row>
    <row r="243" spans="1:7" ht="70.5" customHeight="1">
      <c r="A243" s="10" t="s">
        <v>289</v>
      </c>
      <c r="B243" s="11" t="s">
        <v>290</v>
      </c>
      <c r="C243" s="6" t="s">
        <v>291</v>
      </c>
      <c r="D243" s="11" t="s">
        <v>292</v>
      </c>
      <c r="E243" s="14">
        <v>3</v>
      </c>
      <c r="F243" s="54"/>
      <c r="G243" s="21">
        <f t="shared" si="0"/>
        <v>0</v>
      </c>
    </row>
    <row r="244" spans="1:7" ht="50.25" customHeight="1">
      <c r="A244" s="10" t="s">
        <v>293</v>
      </c>
      <c r="B244" s="11" t="s">
        <v>294</v>
      </c>
      <c r="C244" s="6" t="s">
        <v>295</v>
      </c>
      <c r="D244" s="11" t="s">
        <v>292</v>
      </c>
      <c r="E244" s="14">
        <v>3</v>
      </c>
      <c r="F244" s="54"/>
      <c r="G244" s="21">
        <f t="shared" si="0"/>
        <v>0</v>
      </c>
    </row>
    <row r="245" spans="1:7" ht="73.5" customHeight="1">
      <c r="A245" s="10" t="s">
        <v>296</v>
      </c>
      <c r="B245" s="11" t="s">
        <v>297</v>
      </c>
      <c r="C245" s="6" t="s">
        <v>298</v>
      </c>
      <c r="D245" s="11" t="s">
        <v>13</v>
      </c>
      <c r="E245" s="14">
        <v>108</v>
      </c>
      <c r="F245" s="54"/>
      <c r="G245" s="21">
        <f t="shared" si="0"/>
        <v>0</v>
      </c>
    </row>
    <row r="246" spans="1:7" ht="58.5" customHeight="1">
      <c r="A246" s="10" t="s">
        <v>299</v>
      </c>
      <c r="B246" s="11" t="s">
        <v>300</v>
      </c>
      <c r="C246" s="6" t="s">
        <v>301</v>
      </c>
      <c r="D246" s="11" t="s">
        <v>13</v>
      </c>
      <c r="E246" s="14">
        <v>23</v>
      </c>
      <c r="F246" s="54"/>
      <c r="G246" s="21">
        <f t="shared" si="0"/>
        <v>0</v>
      </c>
    </row>
    <row r="247" spans="1:7" ht="50.25" customHeight="1">
      <c r="A247" s="10" t="s">
        <v>302</v>
      </c>
      <c r="B247" s="11" t="s">
        <v>303</v>
      </c>
      <c r="C247" s="6" t="s">
        <v>304</v>
      </c>
      <c r="D247" s="11" t="s">
        <v>292</v>
      </c>
      <c r="E247" s="14">
        <v>3</v>
      </c>
      <c r="F247" s="54"/>
      <c r="G247" s="21">
        <f t="shared" si="0"/>
        <v>0</v>
      </c>
    </row>
    <row r="248" spans="1:7" ht="50.25" customHeight="1">
      <c r="A248" s="10" t="s">
        <v>305</v>
      </c>
      <c r="B248" s="11" t="s">
        <v>306</v>
      </c>
      <c r="C248" s="6" t="s">
        <v>307</v>
      </c>
      <c r="D248" s="11" t="s">
        <v>13</v>
      </c>
      <c r="E248" s="14">
        <v>96</v>
      </c>
      <c r="F248" s="54"/>
      <c r="G248" s="21">
        <f t="shared" si="0"/>
        <v>0</v>
      </c>
    </row>
    <row r="249" spans="1:7" ht="50.25" customHeight="1">
      <c r="A249" s="10" t="s">
        <v>308</v>
      </c>
      <c r="B249" s="11" t="s">
        <v>309</v>
      </c>
      <c r="C249" s="6" t="s">
        <v>310</v>
      </c>
      <c r="D249" s="11" t="s">
        <v>292</v>
      </c>
      <c r="E249" s="14">
        <v>1</v>
      </c>
      <c r="F249" s="54"/>
      <c r="G249" s="21">
        <f t="shared" si="0"/>
        <v>0</v>
      </c>
    </row>
    <row r="250" spans="1:7" ht="50.25" customHeight="1">
      <c r="A250" s="10" t="s">
        <v>311</v>
      </c>
      <c r="B250" s="11" t="s">
        <v>312</v>
      </c>
      <c r="C250" s="6" t="s">
        <v>313</v>
      </c>
      <c r="D250" s="11" t="s">
        <v>292</v>
      </c>
      <c r="E250" s="14">
        <v>1</v>
      </c>
      <c r="F250" s="54"/>
      <c r="G250" s="21">
        <f t="shared" si="0"/>
        <v>0</v>
      </c>
    </row>
    <row r="251" spans="1:7" ht="50.25" customHeight="1">
      <c r="A251" s="10" t="s">
        <v>314</v>
      </c>
      <c r="B251" s="11" t="s">
        <v>315</v>
      </c>
      <c r="C251" s="6" t="s">
        <v>316</v>
      </c>
      <c r="D251" s="11" t="s">
        <v>317</v>
      </c>
      <c r="E251" s="14">
        <v>3</v>
      </c>
      <c r="F251" s="54"/>
      <c r="G251" s="21">
        <f t="shared" si="0"/>
        <v>0</v>
      </c>
    </row>
    <row r="252" spans="1:7" ht="50.25" customHeight="1">
      <c r="A252" s="10" t="s">
        <v>318</v>
      </c>
      <c r="B252" s="11" t="s">
        <v>319</v>
      </c>
      <c r="C252" s="6" t="s">
        <v>320</v>
      </c>
      <c r="D252" s="11" t="s">
        <v>46</v>
      </c>
      <c r="E252" s="14">
        <v>10</v>
      </c>
      <c r="F252" s="54"/>
      <c r="G252" s="21">
        <f t="shared" si="0"/>
        <v>0</v>
      </c>
    </row>
    <row r="253" spans="1:7" ht="21.75" customHeight="1">
      <c r="A253" s="65" t="s">
        <v>321</v>
      </c>
      <c r="B253" s="66"/>
      <c r="C253" s="66"/>
      <c r="D253" s="66"/>
      <c r="E253" s="74"/>
      <c r="F253" s="55"/>
      <c r="G253" s="25">
        <f>SUM(G237:G252)</f>
        <v>0</v>
      </c>
    </row>
    <row r="254" spans="1:7" ht="32.25" customHeight="1">
      <c r="A254" s="7">
        <v>2</v>
      </c>
      <c r="B254" s="9"/>
      <c r="C254" s="9" t="s">
        <v>322</v>
      </c>
      <c r="D254" s="9"/>
      <c r="E254" s="15"/>
      <c r="F254" s="55"/>
      <c r="G254" s="23"/>
    </row>
    <row r="255" spans="1:7" ht="58.5" customHeight="1">
      <c r="A255" s="10" t="s">
        <v>323</v>
      </c>
      <c r="B255" s="11" t="s">
        <v>324</v>
      </c>
      <c r="C255" s="6" t="s">
        <v>325</v>
      </c>
      <c r="D255" s="11" t="s">
        <v>13</v>
      </c>
      <c r="E255" s="14">
        <v>218</v>
      </c>
      <c r="F255" s="54"/>
      <c r="G255" s="21">
        <f t="shared" ref="G255:G257" si="1">E255*F255</f>
        <v>0</v>
      </c>
    </row>
    <row r="256" spans="1:7" ht="58.5" customHeight="1">
      <c r="A256" s="10" t="s">
        <v>326</v>
      </c>
      <c r="B256" s="11" t="s">
        <v>279</v>
      </c>
      <c r="C256" s="6" t="s">
        <v>327</v>
      </c>
      <c r="D256" s="11" t="s">
        <v>13</v>
      </c>
      <c r="E256" s="14">
        <v>217.5</v>
      </c>
      <c r="F256" s="54"/>
      <c r="G256" s="21">
        <f t="shared" si="1"/>
        <v>0</v>
      </c>
    </row>
    <row r="257" spans="1:7" ht="69" customHeight="1">
      <c r="A257" s="10" t="s">
        <v>328</v>
      </c>
      <c r="B257" s="11" t="s">
        <v>329</v>
      </c>
      <c r="C257" s="6" t="s">
        <v>330</v>
      </c>
      <c r="D257" s="11" t="s">
        <v>13</v>
      </c>
      <c r="E257" s="14">
        <v>218</v>
      </c>
      <c r="F257" s="54"/>
      <c r="G257" s="21">
        <f t="shared" si="1"/>
        <v>0</v>
      </c>
    </row>
    <row r="258" spans="1:7" ht="15" customHeight="1">
      <c r="A258" s="65" t="s">
        <v>331</v>
      </c>
      <c r="B258" s="66"/>
      <c r="C258" s="66"/>
      <c r="D258" s="66"/>
      <c r="E258" s="74"/>
      <c r="F258" s="55"/>
      <c r="G258" s="25">
        <f>SUM(G255:G257)</f>
        <v>0</v>
      </c>
    </row>
    <row r="259" spans="1:7" ht="15" customHeight="1">
      <c r="A259" s="7">
        <v>3</v>
      </c>
      <c r="B259" s="9"/>
      <c r="C259" s="9" t="s">
        <v>332</v>
      </c>
      <c r="D259" s="9"/>
      <c r="E259" s="15"/>
      <c r="F259" s="55"/>
      <c r="G259" s="23"/>
    </row>
    <row r="260" spans="1:7" ht="47.25" customHeight="1">
      <c r="A260" s="10" t="s">
        <v>333</v>
      </c>
      <c r="B260" s="11" t="s">
        <v>334</v>
      </c>
      <c r="C260" s="6" t="s">
        <v>335</v>
      </c>
      <c r="D260" s="11" t="s">
        <v>186</v>
      </c>
      <c r="E260" s="14">
        <v>1</v>
      </c>
      <c r="F260" s="54"/>
      <c r="G260" s="21">
        <f>E260*F260</f>
        <v>0</v>
      </c>
    </row>
    <row r="261" spans="1:7" ht="15" customHeight="1">
      <c r="A261" s="72" t="s">
        <v>336</v>
      </c>
      <c r="B261" s="73"/>
      <c r="C261" s="73"/>
      <c r="D261" s="73"/>
      <c r="E261" s="77"/>
      <c r="F261" s="55"/>
      <c r="G261" s="25">
        <f>SUM(G260)</f>
        <v>0</v>
      </c>
    </row>
    <row r="262" spans="1:7" ht="96.75" customHeight="1">
      <c r="A262" s="70" t="s">
        <v>337</v>
      </c>
      <c r="B262" s="71"/>
      <c r="C262" s="71"/>
      <c r="D262" s="71"/>
      <c r="E262" s="71"/>
      <c r="F262" s="58"/>
      <c r="G262" s="34">
        <f>G261+G258+G253</f>
        <v>0</v>
      </c>
    </row>
    <row r="263" spans="1:7">
      <c r="A263" s="27"/>
      <c r="B263" s="27"/>
      <c r="C263" s="27"/>
      <c r="D263" s="27"/>
      <c r="E263" s="27"/>
      <c r="F263" s="57"/>
      <c r="G263" s="28"/>
    </row>
    <row r="264" spans="1:7" ht="83.25" customHeight="1">
      <c r="A264" s="61" t="s">
        <v>411</v>
      </c>
      <c r="B264" s="62"/>
      <c r="C264" s="62"/>
      <c r="D264" s="62"/>
      <c r="E264" s="63"/>
      <c r="F264" s="58"/>
      <c r="G264" s="22"/>
    </row>
    <row r="265" spans="1:7" ht="45" customHeight="1">
      <c r="A265" s="36"/>
      <c r="B265" s="36"/>
      <c r="C265" s="37" t="s">
        <v>384</v>
      </c>
      <c r="D265" s="36"/>
      <c r="E265" s="36"/>
      <c r="F265" s="55"/>
      <c r="G265" s="23"/>
    </row>
    <row r="266" spans="1:7">
      <c r="A266" s="38" t="s">
        <v>196</v>
      </c>
      <c r="B266" s="2"/>
      <c r="C266" s="37" t="s">
        <v>385</v>
      </c>
      <c r="D266" s="2"/>
      <c r="E266" s="2"/>
      <c r="F266" s="55"/>
      <c r="G266" s="23"/>
    </row>
    <row r="267" spans="1:7" ht="45.75" customHeight="1">
      <c r="A267" s="39" t="s">
        <v>338</v>
      </c>
      <c r="B267" s="40" t="s">
        <v>361</v>
      </c>
      <c r="C267" s="40" t="s">
        <v>386</v>
      </c>
      <c r="D267" s="40" t="s">
        <v>13</v>
      </c>
      <c r="E267" s="41">
        <v>156</v>
      </c>
      <c r="F267" s="54"/>
      <c r="G267" s="21">
        <f t="shared" ref="G267:G289" si="2">E267*F267</f>
        <v>0</v>
      </c>
    </row>
    <row r="268" spans="1:7" ht="45.75" customHeight="1">
      <c r="A268" s="39" t="s">
        <v>339</v>
      </c>
      <c r="B268" s="40" t="s">
        <v>362</v>
      </c>
      <c r="C268" s="40" t="s">
        <v>387</v>
      </c>
      <c r="D268" s="40" t="s">
        <v>13</v>
      </c>
      <c r="E268" s="41">
        <v>10</v>
      </c>
      <c r="F268" s="54"/>
      <c r="G268" s="21">
        <f t="shared" si="2"/>
        <v>0</v>
      </c>
    </row>
    <row r="269" spans="1:7" ht="45.75" customHeight="1">
      <c r="A269" s="39" t="s">
        <v>340</v>
      </c>
      <c r="B269" s="40" t="s">
        <v>363</v>
      </c>
      <c r="C269" s="40" t="s">
        <v>388</v>
      </c>
      <c r="D269" s="40" t="s">
        <v>13</v>
      </c>
      <c r="E269" s="41">
        <v>21</v>
      </c>
      <c r="F269" s="54"/>
      <c r="G269" s="21">
        <f t="shared" si="2"/>
        <v>0</v>
      </c>
    </row>
    <row r="270" spans="1:7" ht="49.5" customHeight="1">
      <c r="A270" s="39" t="s">
        <v>341</v>
      </c>
      <c r="B270" s="40" t="s">
        <v>364</v>
      </c>
      <c r="C270" s="40" t="s">
        <v>389</v>
      </c>
      <c r="D270" s="40" t="s">
        <v>13</v>
      </c>
      <c r="E270" s="41">
        <v>290</v>
      </c>
      <c r="F270" s="54"/>
      <c r="G270" s="21">
        <f t="shared" si="2"/>
        <v>0</v>
      </c>
    </row>
    <row r="271" spans="1:7" ht="82.5" customHeight="1">
      <c r="A271" s="39" t="s">
        <v>342</v>
      </c>
      <c r="B271" s="40" t="s">
        <v>365</v>
      </c>
      <c r="C271" s="40" t="s">
        <v>390</v>
      </c>
      <c r="D271" s="40" t="s">
        <v>13</v>
      </c>
      <c r="E271" s="41">
        <v>170</v>
      </c>
      <c r="F271" s="54"/>
      <c r="G271" s="21">
        <f t="shared" si="2"/>
        <v>0</v>
      </c>
    </row>
    <row r="272" spans="1:7" ht="55.5" customHeight="1">
      <c r="A272" s="39" t="s">
        <v>343</v>
      </c>
      <c r="B272" s="40" t="s">
        <v>366</v>
      </c>
      <c r="C272" s="40" t="s">
        <v>391</v>
      </c>
      <c r="D272" s="40" t="s">
        <v>13</v>
      </c>
      <c r="E272" s="41">
        <v>21</v>
      </c>
      <c r="F272" s="54"/>
      <c r="G272" s="21">
        <f t="shared" si="2"/>
        <v>0</v>
      </c>
    </row>
    <row r="273" spans="1:7" ht="34.5" customHeight="1">
      <c r="A273" s="39" t="s">
        <v>344</v>
      </c>
      <c r="B273" s="40" t="s">
        <v>367</v>
      </c>
      <c r="C273" s="40" t="s">
        <v>392</v>
      </c>
      <c r="D273" s="40" t="s">
        <v>292</v>
      </c>
      <c r="E273" s="41">
        <v>5</v>
      </c>
      <c r="F273" s="54"/>
      <c r="G273" s="21">
        <f t="shared" si="2"/>
        <v>0</v>
      </c>
    </row>
    <row r="274" spans="1:7" ht="62.25" customHeight="1">
      <c r="A274" s="39" t="s">
        <v>345</v>
      </c>
      <c r="B274" s="40" t="s">
        <v>368</v>
      </c>
      <c r="C274" s="40" t="s">
        <v>393</v>
      </c>
      <c r="D274" s="40" t="s">
        <v>292</v>
      </c>
      <c r="E274" s="41">
        <v>5</v>
      </c>
      <c r="F274" s="54"/>
      <c r="G274" s="21">
        <f t="shared" si="2"/>
        <v>0</v>
      </c>
    </row>
    <row r="275" spans="1:7" ht="48" customHeight="1">
      <c r="A275" s="39" t="s">
        <v>346</v>
      </c>
      <c r="B275" s="40" t="s">
        <v>369</v>
      </c>
      <c r="C275" s="40" t="s">
        <v>394</v>
      </c>
      <c r="D275" s="40" t="s">
        <v>292</v>
      </c>
      <c r="E275" s="41">
        <v>5</v>
      </c>
      <c r="F275" s="54"/>
      <c r="G275" s="21">
        <f t="shared" si="2"/>
        <v>0</v>
      </c>
    </row>
    <row r="276" spans="1:7" ht="42" customHeight="1">
      <c r="A276" s="39" t="s">
        <v>347</v>
      </c>
      <c r="B276" s="40" t="s">
        <v>370</v>
      </c>
      <c r="C276" s="40" t="s">
        <v>395</v>
      </c>
      <c r="D276" s="40" t="s">
        <v>292</v>
      </c>
      <c r="E276" s="41">
        <v>5</v>
      </c>
      <c r="F276" s="54"/>
      <c r="G276" s="21">
        <f t="shared" si="2"/>
        <v>0</v>
      </c>
    </row>
    <row r="277" spans="1:7" ht="42">
      <c r="A277" s="39" t="s">
        <v>348</v>
      </c>
      <c r="B277" s="40" t="s">
        <v>371</v>
      </c>
      <c r="C277" s="40" t="s">
        <v>396</v>
      </c>
      <c r="D277" s="40" t="s">
        <v>292</v>
      </c>
      <c r="E277" s="41">
        <v>5</v>
      </c>
      <c r="F277" s="54"/>
      <c r="G277" s="21">
        <f t="shared" si="2"/>
        <v>0</v>
      </c>
    </row>
    <row r="278" spans="1:7" ht="58.5" customHeight="1">
      <c r="A278" s="39" t="s">
        <v>349</v>
      </c>
      <c r="B278" s="40" t="s">
        <v>372</v>
      </c>
      <c r="C278" s="40" t="s">
        <v>397</v>
      </c>
      <c r="D278" s="40" t="s">
        <v>13</v>
      </c>
      <c r="E278" s="41">
        <v>35</v>
      </c>
      <c r="F278" s="54"/>
      <c r="G278" s="21">
        <f t="shared" si="2"/>
        <v>0</v>
      </c>
    </row>
    <row r="279" spans="1:7" ht="58.5" customHeight="1">
      <c r="A279" s="39" t="s">
        <v>350</v>
      </c>
      <c r="B279" s="40" t="s">
        <v>373</v>
      </c>
      <c r="C279" s="40" t="s">
        <v>398</v>
      </c>
      <c r="D279" s="40" t="s">
        <v>13</v>
      </c>
      <c r="E279" s="41">
        <v>10</v>
      </c>
      <c r="F279" s="54"/>
      <c r="G279" s="21">
        <f t="shared" si="2"/>
        <v>0</v>
      </c>
    </row>
    <row r="280" spans="1:7" ht="68.25" customHeight="1">
      <c r="A280" s="39" t="s">
        <v>351</v>
      </c>
      <c r="B280" s="40" t="s">
        <v>374</v>
      </c>
      <c r="C280" s="40" t="s">
        <v>399</v>
      </c>
      <c r="D280" s="40" t="s">
        <v>292</v>
      </c>
      <c r="E280" s="41">
        <v>5</v>
      </c>
      <c r="F280" s="54"/>
      <c r="G280" s="21">
        <f t="shared" si="2"/>
        <v>0</v>
      </c>
    </row>
    <row r="281" spans="1:7" ht="39" customHeight="1">
      <c r="A281" s="39" t="s">
        <v>352</v>
      </c>
      <c r="B281" s="40" t="s">
        <v>375</v>
      </c>
      <c r="C281" s="40" t="s">
        <v>400</v>
      </c>
      <c r="D281" s="40" t="s">
        <v>13</v>
      </c>
      <c r="E281" s="41">
        <v>9</v>
      </c>
      <c r="F281" s="54"/>
      <c r="G281" s="21">
        <f t="shared" si="2"/>
        <v>0</v>
      </c>
    </row>
    <row r="282" spans="1:7" ht="32.25" customHeight="1">
      <c r="A282" s="39" t="s">
        <v>353</v>
      </c>
      <c r="B282" s="40" t="s">
        <v>376</v>
      </c>
      <c r="C282" s="40" t="s">
        <v>401</v>
      </c>
      <c r="D282" s="40" t="s">
        <v>13</v>
      </c>
      <c r="E282" s="41">
        <v>6</v>
      </c>
      <c r="F282" s="54"/>
      <c r="G282" s="21">
        <f t="shared" si="2"/>
        <v>0</v>
      </c>
    </row>
    <row r="283" spans="1:7" ht="31.5">
      <c r="A283" s="39" t="s">
        <v>354</v>
      </c>
      <c r="B283" s="40" t="s">
        <v>377</v>
      </c>
      <c r="C283" s="40" t="s">
        <v>402</v>
      </c>
      <c r="D283" s="40" t="s">
        <v>13</v>
      </c>
      <c r="E283" s="41">
        <v>156</v>
      </c>
      <c r="F283" s="54"/>
      <c r="G283" s="21">
        <f t="shared" si="2"/>
        <v>0</v>
      </c>
    </row>
    <row r="284" spans="1:7" ht="31.5">
      <c r="A284" s="39" t="s">
        <v>355</v>
      </c>
      <c r="B284" s="40" t="s">
        <v>378</v>
      </c>
      <c r="C284" s="40" t="s">
        <v>403</v>
      </c>
      <c r="D284" s="40" t="s">
        <v>13</v>
      </c>
      <c r="E284" s="41">
        <v>10</v>
      </c>
      <c r="F284" s="54"/>
      <c r="G284" s="21">
        <f t="shared" si="2"/>
        <v>0</v>
      </c>
    </row>
    <row r="285" spans="1:7">
      <c r="A285" s="39" t="s">
        <v>356</v>
      </c>
      <c r="B285" s="40" t="s">
        <v>379</v>
      </c>
      <c r="C285" s="40" t="s">
        <v>404</v>
      </c>
      <c r="D285" s="40" t="s">
        <v>409</v>
      </c>
      <c r="E285" s="41">
        <v>5</v>
      </c>
      <c r="F285" s="54"/>
      <c r="G285" s="21">
        <f t="shared" si="2"/>
        <v>0</v>
      </c>
    </row>
    <row r="286" spans="1:7" ht="30.75" customHeight="1">
      <c r="A286" s="39" t="s">
        <v>357</v>
      </c>
      <c r="B286" s="40" t="s">
        <v>380</v>
      </c>
      <c r="C286" s="40" t="s">
        <v>405</v>
      </c>
      <c r="D286" s="40" t="s">
        <v>410</v>
      </c>
      <c r="E286" s="41">
        <v>1</v>
      </c>
      <c r="F286" s="54"/>
      <c r="G286" s="21">
        <f t="shared" si="2"/>
        <v>0</v>
      </c>
    </row>
    <row r="287" spans="1:7" ht="30" customHeight="1">
      <c r="A287" s="39" t="s">
        <v>358</v>
      </c>
      <c r="B287" s="40" t="s">
        <v>381</v>
      </c>
      <c r="C287" s="40" t="s">
        <v>406</v>
      </c>
      <c r="D287" s="40" t="s">
        <v>410</v>
      </c>
      <c r="E287" s="41">
        <v>5</v>
      </c>
      <c r="F287" s="54"/>
      <c r="G287" s="21">
        <f t="shared" si="2"/>
        <v>0</v>
      </c>
    </row>
    <row r="288" spans="1:7" ht="30.75" customHeight="1">
      <c r="A288" s="39" t="s">
        <v>359</v>
      </c>
      <c r="B288" s="40" t="s">
        <v>382</v>
      </c>
      <c r="C288" s="40" t="s">
        <v>407</v>
      </c>
      <c r="D288" s="40" t="s">
        <v>186</v>
      </c>
      <c r="E288" s="41">
        <v>1</v>
      </c>
      <c r="F288" s="54"/>
      <c r="G288" s="21">
        <f t="shared" si="2"/>
        <v>0</v>
      </c>
    </row>
    <row r="289" spans="1:7" ht="21">
      <c r="A289" s="39" t="s">
        <v>360</v>
      </c>
      <c r="B289" s="40" t="s">
        <v>383</v>
      </c>
      <c r="C289" s="40" t="s">
        <v>408</v>
      </c>
      <c r="D289" s="40" t="s">
        <v>186</v>
      </c>
      <c r="E289" s="41">
        <v>1</v>
      </c>
      <c r="F289" s="54"/>
      <c r="G289" s="21">
        <f t="shared" si="2"/>
        <v>0</v>
      </c>
    </row>
    <row r="290" spans="1:7" ht="99" customHeight="1">
      <c r="A290" s="70" t="s">
        <v>412</v>
      </c>
      <c r="B290" s="71"/>
      <c r="C290" s="71"/>
      <c r="D290" s="71"/>
      <c r="E290" s="71"/>
      <c r="F290" s="58"/>
      <c r="G290" s="34">
        <f>SUM(G267:G289)</f>
        <v>0</v>
      </c>
    </row>
    <row r="291" spans="1:7">
      <c r="A291" s="27"/>
      <c r="B291" s="27"/>
      <c r="C291" s="27"/>
      <c r="D291" s="27"/>
      <c r="E291" s="27"/>
      <c r="F291" s="57"/>
      <c r="G291" s="28"/>
    </row>
    <row r="292" spans="1:7" ht="71.25" customHeight="1">
      <c r="A292" s="61" t="s">
        <v>498</v>
      </c>
      <c r="B292" s="62"/>
      <c r="C292" s="62"/>
      <c r="D292" s="62"/>
      <c r="E292" s="63"/>
      <c r="F292" s="58"/>
      <c r="G292" s="22"/>
    </row>
    <row r="293" spans="1:7" ht="15" customHeight="1">
      <c r="A293" s="42">
        <v>1</v>
      </c>
      <c r="B293" s="85" t="s">
        <v>413</v>
      </c>
      <c r="C293" s="85"/>
      <c r="D293" s="85"/>
      <c r="E293" s="85"/>
      <c r="F293" s="55"/>
      <c r="G293" s="23"/>
    </row>
    <row r="294" spans="1:7">
      <c r="A294" s="42" t="s">
        <v>338</v>
      </c>
      <c r="B294" s="86" t="s">
        <v>414</v>
      </c>
      <c r="C294" s="86"/>
      <c r="D294" s="86"/>
      <c r="E294" s="86"/>
      <c r="F294" s="55"/>
      <c r="G294" s="23"/>
    </row>
    <row r="295" spans="1:7" ht="105">
      <c r="A295" s="43" t="s">
        <v>415</v>
      </c>
      <c r="B295" s="43" t="s">
        <v>416</v>
      </c>
      <c r="C295" s="43" t="s">
        <v>417</v>
      </c>
      <c r="D295" s="43" t="s">
        <v>46</v>
      </c>
      <c r="E295" s="43">
        <v>12.92</v>
      </c>
      <c r="F295" s="59"/>
      <c r="G295" s="21">
        <f t="shared" ref="G295:G302" si="3">E295*F295</f>
        <v>0</v>
      </c>
    </row>
    <row r="296" spans="1:7" ht="60">
      <c r="A296" s="43" t="s">
        <v>418</v>
      </c>
      <c r="B296" s="43" t="s">
        <v>419</v>
      </c>
      <c r="C296" s="43" t="s">
        <v>420</v>
      </c>
      <c r="D296" s="43" t="s">
        <v>46</v>
      </c>
      <c r="E296" s="43">
        <v>30.16</v>
      </c>
      <c r="F296" s="59"/>
      <c r="G296" s="21">
        <f t="shared" si="3"/>
        <v>0</v>
      </c>
    </row>
    <row r="297" spans="1:7" ht="75">
      <c r="A297" s="43" t="s">
        <v>421</v>
      </c>
      <c r="B297" s="43" t="s">
        <v>422</v>
      </c>
      <c r="C297" s="43" t="s">
        <v>423</v>
      </c>
      <c r="D297" s="43" t="s">
        <v>22</v>
      </c>
      <c r="E297" s="43">
        <v>62.39</v>
      </c>
      <c r="F297" s="59"/>
      <c r="G297" s="21">
        <f t="shared" si="3"/>
        <v>0</v>
      </c>
    </row>
    <row r="298" spans="1:7" ht="60">
      <c r="A298" s="43" t="s">
        <v>424</v>
      </c>
      <c r="B298" s="43" t="s">
        <v>425</v>
      </c>
      <c r="C298" s="43" t="s">
        <v>426</v>
      </c>
      <c r="D298" s="43" t="s">
        <v>46</v>
      </c>
      <c r="E298" s="43">
        <v>10.18</v>
      </c>
      <c r="F298" s="59"/>
      <c r="G298" s="21">
        <f t="shared" si="3"/>
        <v>0</v>
      </c>
    </row>
    <row r="299" spans="1:7" ht="60">
      <c r="A299" s="43" t="s">
        <v>427</v>
      </c>
      <c r="B299" s="43" t="s">
        <v>428</v>
      </c>
      <c r="C299" s="43" t="s">
        <v>429</v>
      </c>
      <c r="D299" s="43" t="s">
        <v>46</v>
      </c>
      <c r="E299" s="43">
        <v>23.74</v>
      </c>
      <c r="F299" s="59"/>
      <c r="G299" s="21">
        <f t="shared" si="3"/>
        <v>0</v>
      </c>
    </row>
    <row r="300" spans="1:7" ht="45">
      <c r="A300" s="43" t="s">
        <v>430</v>
      </c>
      <c r="B300" s="43" t="s">
        <v>431</v>
      </c>
      <c r="C300" s="43" t="s">
        <v>432</v>
      </c>
      <c r="D300" s="43" t="s">
        <v>46</v>
      </c>
      <c r="E300" s="43">
        <v>33.92</v>
      </c>
      <c r="F300" s="59"/>
      <c r="G300" s="21">
        <f t="shared" si="3"/>
        <v>0</v>
      </c>
    </row>
    <row r="301" spans="1:7" ht="120">
      <c r="A301" s="43" t="s">
        <v>433</v>
      </c>
      <c r="B301" s="43" t="s">
        <v>434</v>
      </c>
      <c r="C301" s="43" t="s">
        <v>435</v>
      </c>
      <c r="D301" s="43" t="s">
        <v>46</v>
      </c>
      <c r="E301" s="43">
        <v>9.16</v>
      </c>
      <c r="F301" s="59"/>
      <c r="G301" s="21">
        <f t="shared" si="3"/>
        <v>0</v>
      </c>
    </row>
    <row r="302" spans="1:7" ht="90">
      <c r="A302" s="43" t="s">
        <v>436</v>
      </c>
      <c r="B302" s="43" t="s">
        <v>437</v>
      </c>
      <c r="C302" s="43" t="s">
        <v>438</v>
      </c>
      <c r="D302" s="43" t="s">
        <v>46</v>
      </c>
      <c r="E302" s="43">
        <v>9.16</v>
      </c>
      <c r="F302" s="59"/>
      <c r="G302" s="21">
        <f t="shared" si="3"/>
        <v>0</v>
      </c>
    </row>
    <row r="303" spans="1:7" ht="15" customHeight="1">
      <c r="A303" s="87" t="s">
        <v>439</v>
      </c>
      <c r="B303" s="87"/>
      <c r="C303" s="87"/>
      <c r="D303" s="87"/>
      <c r="E303" s="87"/>
      <c r="F303" s="55"/>
      <c r="G303" s="46">
        <f>SUM(G295:G302)</f>
        <v>0</v>
      </c>
    </row>
    <row r="304" spans="1:7" ht="15" customHeight="1">
      <c r="A304" s="44" t="s">
        <v>339</v>
      </c>
      <c r="B304" s="88" t="s">
        <v>440</v>
      </c>
      <c r="C304" s="88"/>
      <c r="D304" s="88"/>
      <c r="E304" s="88"/>
      <c r="F304" s="55"/>
      <c r="G304" s="23"/>
    </row>
    <row r="305" spans="1:7" ht="60">
      <c r="A305" s="43" t="s">
        <v>441</v>
      </c>
      <c r="B305" s="43" t="s">
        <v>442</v>
      </c>
      <c r="C305" s="43" t="s">
        <v>443</v>
      </c>
      <c r="D305" s="43" t="s">
        <v>27</v>
      </c>
      <c r="E305" s="43">
        <v>6</v>
      </c>
      <c r="F305" s="59"/>
      <c r="G305" s="21">
        <f t="shared" ref="G305:G306" si="4">E305*F305</f>
        <v>0</v>
      </c>
    </row>
    <row r="306" spans="1:7" ht="30">
      <c r="A306" s="43" t="s">
        <v>444</v>
      </c>
      <c r="B306" s="43"/>
      <c r="C306" s="43" t="s">
        <v>445</v>
      </c>
      <c r="D306" s="43" t="s">
        <v>446</v>
      </c>
      <c r="E306" s="43">
        <v>48</v>
      </c>
      <c r="F306" s="59"/>
      <c r="G306" s="21">
        <f t="shared" si="4"/>
        <v>0</v>
      </c>
    </row>
    <row r="307" spans="1:7" ht="15" customHeight="1">
      <c r="A307" s="78" t="s">
        <v>447</v>
      </c>
      <c r="B307" s="78"/>
      <c r="C307" s="78"/>
      <c r="D307" s="78"/>
      <c r="E307" s="78"/>
      <c r="F307" s="55"/>
      <c r="G307" s="45">
        <f>SUM(G305:G306)</f>
        <v>0</v>
      </c>
    </row>
    <row r="308" spans="1:7" ht="15" customHeight="1">
      <c r="A308" s="44" t="s">
        <v>340</v>
      </c>
      <c r="B308" s="79" t="s">
        <v>448</v>
      </c>
      <c r="C308" s="79"/>
      <c r="D308" s="79"/>
      <c r="E308" s="79"/>
      <c r="F308" s="55"/>
      <c r="G308" s="23"/>
    </row>
    <row r="309" spans="1:7" ht="30">
      <c r="A309" s="43" t="s">
        <v>449</v>
      </c>
      <c r="B309" s="43" t="s">
        <v>450</v>
      </c>
      <c r="C309" s="43" t="s">
        <v>451</v>
      </c>
      <c r="D309" s="43" t="s">
        <v>292</v>
      </c>
      <c r="E309" s="43">
        <v>2</v>
      </c>
      <c r="F309" s="59"/>
      <c r="G309" s="21">
        <f t="shared" ref="G309" si="5">E309*F309</f>
        <v>0</v>
      </c>
    </row>
    <row r="310" spans="1:7" ht="15" customHeight="1">
      <c r="A310" s="80" t="s">
        <v>452</v>
      </c>
      <c r="B310" s="80"/>
      <c r="C310" s="80"/>
      <c r="D310" s="80"/>
      <c r="E310" s="80"/>
      <c r="F310" s="55"/>
      <c r="G310" s="45">
        <f>SUM(G309)</f>
        <v>0</v>
      </c>
    </row>
    <row r="311" spans="1:7" ht="48" customHeight="1">
      <c r="A311" s="81" t="s">
        <v>453</v>
      </c>
      <c r="B311" s="81"/>
      <c r="C311" s="81"/>
      <c r="D311" s="81"/>
      <c r="E311" s="81"/>
      <c r="F311" s="55"/>
      <c r="G311" s="47">
        <f>G303+G307+G310</f>
        <v>0</v>
      </c>
    </row>
    <row r="312" spans="1:7" ht="15" customHeight="1">
      <c r="A312" s="44">
        <v>2</v>
      </c>
      <c r="B312" s="82" t="s">
        <v>454</v>
      </c>
      <c r="C312" s="83"/>
      <c r="D312" s="83"/>
      <c r="E312" s="84"/>
      <c r="F312" s="55"/>
      <c r="G312" s="23"/>
    </row>
    <row r="313" spans="1:7" ht="60">
      <c r="A313" s="43" t="s">
        <v>455</v>
      </c>
      <c r="B313" s="43" t="s">
        <v>456</v>
      </c>
      <c r="C313" s="43" t="s">
        <v>457</v>
      </c>
      <c r="D313" s="43" t="s">
        <v>458</v>
      </c>
      <c r="E313" s="43">
        <v>2</v>
      </c>
      <c r="F313" s="59"/>
      <c r="G313" s="21">
        <f t="shared" ref="G313:G324" si="6">E313*F313</f>
        <v>0</v>
      </c>
    </row>
    <row r="314" spans="1:7" ht="60">
      <c r="A314" s="43" t="s">
        <v>459</v>
      </c>
      <c r="B314" s="43" t="s">
        <v>460</v>
      </c>
      <c r="C314" s="43" t="s">
        <v>461</v>
      </c>
      <c r="D314" s="43" t="s">
        <v>462</v>
      </c>
      <c r="E314" s="43">
        <v>-3</v>
      </c>
      <c r="F314" s="59"/>
      <c r="G314" s="21">
        <f t="shared" si="6"/>
        <v>0</v>
      </c>
    </row>
    <row r="315" spans="1:7" ht="45">
      <c r="A315" s="43" t="s">
        <v>463</v>
      </c>
      <c r="B315" s="43" t="s">
        <v>464</v>
      </c>
      <c r="C315" s="43" t="s">
        <v>465</v>
      </c>
      <c r="D315" s="43" t="s">
        <v>46</v>
      </c>
      <c r="E315" s="43">
        <v>0.31</v>
      </c>
      <c r="F315" s="59"/>
      <c r="G315" s="21">
        <f t="shared" si="6"/>
        <v>0</v>
      </c>
    </row>
    <row r="316" spans="1:7" ht="30">
      <c r="A316" s="43" t="s">
        <v>466</v>
      </c>
      <c r="B316" s="43" t="s">
        <v>467</v>
      </c>
      <c r="C316" s="43" t="s">
        <v>468</v>
      </c>
      <c r="D316" s="43" t="s">
        <v>22</v>
      </c>
      <c r="E316" s="43">
        <v>0.46</v>
      </c>
      <c r="F316" s="59"/>
      <c r="G316" s="21">
        <f t="shared" si="6"/>
        <v>0</v>
      </c>
    </row>
    <row r="317" spans="1:7" ht="60">
      <c r="A317" s="43" t="s">
        <v>469</v>
      </c>
      <c r="B317" s="43" t="s">
        <v>470</v>
      </c>
      <c r="C317" s="43" t="s">
        <v>471</v>
      </c>
      <c r="D317" s="43" t="s">
        <v>292</v>
      </c>
      <c r="E317" s="43">
        <v>3</v>
      </c>
      <c r="F317" s="59"/>
      <c r="G317" s="21">
        <f t="shared" si="6"/>
        <v>0</v>
      </c>
    </row>
    <row r="318" spans="1:7" ht="60">
      <c r="A318" s="43" t="s">
        <v>472</v>
      </c>
      <c r="B318" s="43" t="s">
        <v>473</v>
      </c>
      <c r="C318" s="43" t="s">
        <v>474</v>
      </c>
      <c r="D318" s="43" t="s">
        <v>292</v>
      </c>
      <c r="E318" s="43">
        <v>5</v>
      </c>
      <c r="F318" s="59"/>
      <c r="G318" s="21">
        <f t="shared" si="6"/>
        <v>0</v>
      </c>
    </row>
    <row r="319" spans="1:7" ht="45">
      <c r="A319" s="43" t="s">
        <v>475</v>
      </c>
      <c r="B319" s="43" t="s">
        <v>470</v>
      </c>
      <c r="C319" s="43" t="s">
        <v>476</v>
      </c>
      <c r="D319" s="43" t="s">
        <v>292</v>
      </c>
      <c r="E319" s="43">
        <v>3</v>
      </c>
      <c r="F319" s="59"/>
      <c r="G319" s="21">
        <f t="shared" si="6"/>
        <v>0</v>
      </c>
    </row>
    <row r="320" spans="1:7" ht="45">
      <c r="A320" s="43" t="s">
        <v>477</v>
      </c>
      <c r="B320" s="43" t="s">
        <v>473</v>
      </c>
      <c r="C320" s="43" t="s">
        <v>478</v>
      </c>
      <c r="D320" s="43" t="s">
        <v>292</v>
      </c>
      <c r="E320" s="43">
        <v>5</v>
      </c>
      <c r="F320" s="59"/>
      <c r="G320" s="21">
        <f t="shared" si="6"/>
        <v>0</v>
      </c>
    </row>
    <row r="321" spans="1:7" ht="60">
      <c r="A321" s="43" t="s">
        <v>479</v>
      </c>
      <c r="B321" s="43" t="s">
        <v>473</v>
      </c>
      <c r="C321" s="43" t="s">
        <v>480</v>
      </c>
      <c r="D321" s="43" t="s">
        <v>292</v>
      </c>
      <c r="E321" s="43">
        <v>2</v>
      </c>
      <c r="F321" s="59"/>
      <c r="G321" s="21">
        <f t="shared" si="6"/>
        <v>0</v>
      </c>
    </row>
    <row r="322" spans="1:7" ht="60">
      <c r="A322" s="43" t="s">
        <v>481</v>
      </c>
      <c r="B322" s="43" t="s">
        <v>470</v>
      </c>
      <c r="C322" s="43" t="s">
        <v>482</v>
      </c>
      <c r="D322" s="43" t="s">
        <v>292</v>
      </c>
      <c r="E322" s="43">
        <v>3</v>
      </c>
      <c r="F322" s="59"/>
      <c r="G322" s="21">
        <f t="shared" si="6"/>
        <v>0</v>
      </c>
    </row>
    <row r="323" spans="1:7" ht="30">
      <c r="A323" s="43" t="s">
        <v>483</v>
      </c>
      <c r="B323" s="43" t="s">
        <v>484</v>
      </c>
      <c r="C323" s="43" t="s">
        <v>485</v>
      </c>
      <c r="D323" s="43" t="s">
        <v>27</v>
      </c>
      <c r="E323" s="43">
        <v>2</v>
      </c>
      <c r="F323" s="59"/>
      <c r="G323" s="21">
        <f t="shared" si="6"/>
        <v>0</v>
      </c>
    </row>
    <row r="324" spans="1:7" ht="45">
      <c r="A324" s="43" t="s">
        <v>486</v>
      </c>
      <c r="B324" s="43" t="s">
        <v>487</v>
      </c>
      <c r="C324" s="43" t="s">
        <v>488</v>
      </c>
      <c r="D324" s="43" t="s">
        <v>22</v>
      </c>
      <c r="E324" s="43">
        <v>2.35</v>
      </c>
      <c r="F324" s="59"/>
      <c r="G324" s="21">
        <f t="shared" si="6"/>
        <v>0</v>
      </c>
    </row>
    <row r="325" spans="1:7" ht="24" customHeight="1">
      <c r="A325" s="75" t="s">
        <v>489</v>
      </c>
      <c r="B325" s="75"/>
      <c r="C325" s="75"/>
      <c r="D325" s="75"/>
      <c r="E325" s="75"/>
      <c r="F325" s="55"/>
      <c r="G325" s="48">
        <f>SUM(G313:G324)</f>
        <v>0</v>
      </c>
    </row>
    <row r="326" spans="1:7" ht="21" customHeight="1">
      <c r="A326" s="44">
        <v>3</v>
      </c>
      <c r="B326" s="76" t="s">
        <v>490</v>
      </c>
      <c r="C326" s="76"/>
      <c r="D326" s="76"/>
      <c r="E326" s="76"/>
      <c r="F326" s="55"/>
      <c r="G326" s="23"/>
    </row>
    <row r="327" spans="1:7" ht="45">
      <c r="A327" s="43" t="s">
        <v>491</v>
      </c>
      <c r="B327" s="43" t="s">
        <v>492</v>
      </c>
      <c r="C327" s="43" t="s">
        <v>493</v>
      </c>
      <c r="D327" s="43" t="s">
        <v>22</v>
      </c>
      <c r="E327" s="43">
        <v>40</v>
      </c>
      <c r="F327" s="59"/>
      <c r="G327" s="21">
        <f t="shared" ref="G327:G328" si="7">E327*F327</f>
        <v>0</v>
      </c>
    </row>
    <row r="328" spans="1:7" ht="45">
      <c r="A328" s="43" t="s">
        <v>494</v>
      </c>
      <c r="B328" s="43" t="s">
        <v>495</v>
      </c>
      <c r="C328" s="43" t="s">
        <v>496</v>
      </c>
      <c r="D328" s="43" t="s">
        <v>22</v>
      </c>
      <c r="E328" s="43">
        <v>40</v>
      </c>
      <c r="F328" s="59"/>
      <c r="G328" s="21">
        <f t="shared" si="7"/>
        <v>0</v>
      </c>
    </row>
    <row r="329" spans="1:7" ht="34.5" customHeight="1">
      <c r="A329" s="89" t="s">
        <v>497</v>
      </c>
      <c r="B329" s="90"/>
      <c r="C329" s="90"/>
      <c r="D329" s="90"/>
      <c r="E329" s="90"/>
      <c r="F329" s="23"/>
      <c r="G329" s="49">
        <f>SUM(G327:G328)</f>
        <v>0</v>
      </c>
    </row>
    <row r="330" spans="1:7" ht="69" customHeight="1">
      <c r="A330" s="91" t="s">
        <v>499</v>
      </c>
      <c r="B330" s="92"/>
      <c r="C330" s="92"/>
      <c r="D330" s="92"/>
      <c r="E330" s="93"/>
      <c r="F330" s="50"/>
      <c r="G330" s="35">
        <f>G329+G325+G311</f>
        <v>0</v>
      </c>
    </row>
    <row r="331" spans="1:7" ht="53.25" customHeight="1">
      <c r="A331" s="94" t="s">
        <v>500</v>
      </c>
      <c r="B331" s="95"/>
      <c r="C331" s="95"/>
      <c r="D331" s="95"/>
      <c r="E331" s="96"/>
      <c r="F331" s="52"/>
      <c r="G331" s="51">
        <f>G330+G290+G262+G233+G134</f>
        <v>0</v>
      </c>
    </row>
    <row r="332" spans="1:7" ht="28.5" customHeight="1">
      <c r="A332" s="94" t="s">
        <v>501</v>
      </c>
      <c r="B332" s="95"/>
      <c r="C332" s="95"/>
      <c r="D332" s="95"/>
      <c r="E332" s="96"/>
      <c r="F332" s="52"/>
      <c r="G332" s="51">
        <f>G331*0.23</f>
        <v>0</v>
      </c>
    </row>
    <row r="333" spans="1:7" ht="40.5" customHeight="1">
      <c r="A333" s="94" t="s">
        <v>502</v>
      </c>
      <c r="B333" s="95"/>
      <c r="C333" s="95"/>
      <c r="D333" s="95"/>
      <c r="E333" s="96"/>
      <c r="F333" s="52"/>
      <c r="G333" s="51">
        <f>G332+G331</f>
        <v>0</v>
      </c>
    </row>
  </sheetData>
  <sheetProtection algorithmName="SHA-512" hashValue="s7dfUOU2gwVtVdmpTKrhj1gkF700OaTQVJZFESBfev+EQw5lEJRyJCyHrtc4LrY7gFNu9XZDiT5dvNnvbr0vuA==" saltValue="h1pR02ghTSthhvdNU4X5Tg==" spinCount="100000" sheet="1" objects="1" scenarios="1"/>
  <mergeCells count="50">
    <mergeCell ref="A329:E329"/>
    <mergeCell ref="A330:E330"/>
    <mergeCell ref="A331:E331"/>
    <mergeCell ref="A332:E332"/>
    <mergeCell ref="A333:E333"/>
    <mergeCell ref="A325:E325"/>
    <mergeCell ref="B326:E326"/>
    <mergeCell ref="A290:E290"/>
    <mergeCell ref="A262:E262"/>
    <mergeCell ref="A261:E261"/>
    <mergeCell ref="A307:E307"/>
    <mergeCell ref="B308:E308"/>
    <mergeCell ref="A310:E310"/>
    <mergeCell ref="A311:E311"/>
    <mergeCell ref="B312:E312"/>
    <mergeCell ref="A292:E292"/>
    <mergeCell ref="B293:E293"/>
    <mergeCell ref="B294:E294"/>
    <mergeCell ref="A303:E303"/>
    <mergeCell ref="B304:E304"/>
    <mergeCell ref="A253:E253"/>
    <mergeCell ref="A258:E258"/>
    <mergeCell ref="A264:E264"/>
    <mergeCell ref="A232:E232"/>
    <mergeCell ref="A235:E235"/>
    <mergeCell ref="A233:E233"/>
    <mergeCell ref="A202:E202"/>
    <mergeCell ref="A214:E214"/>
    <mergeCell ref="A63:E63"/>
    <mergeCell ref="A53:E53"/>
    <mergeCell ref="A140:E140"/>
    <mergeCell ref="A154:E154"/>
    <mergeCell ref="A164:E164"/>
    <mergeCell ref="A172:E172"/>
    <mergeCell ref="A182:E182"/>
    <mergeCell ref="A136:E136"/>
    <mergeCell ref="A134:E134"/>
    <mergeCell ref="A133:E133"/>
    <mergeCell ref="A113:E113"/>
    <mergeCell ref="A192:E192"/>
    <mergeCell ref="A2:G2"/>
    <mergeCell ref="A3:G3"/>
    <mergeCell ref="A7:E7"/>
    <mergeCell ref="A1:C1"/>
    <mergeCell ref="A95:E95"/>
    <mergeCell ref="A85:E85"/>
    <mergeCell ref="A75:E75"/>
    <mergeCell ref="A45:E45"/>
    <mergeCell ref="A35:E35"/>
    <mergeCell ref="A11:E11"/>
  </mergeCells>
  <pageMargins left="0.7" right="0.7" top="0.75" bottom="0.75" header="0.3" footer="0.3"/>
  <pageSetup paperSize="9" scale="8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2021-08-09T08:46:30Z</dcterms:modified>
</cp:coreProperties>
</file>