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tabRatio="892" firstSheet="1" activeTab="1"/>
  </bookViews>
  <sheets>
    <sheet name="Arkusz1" sheetId="1" state="hidden" r:id="rId1"/>
    <sheet name="1" sheetId="26" r:id="rId2"/>
    <sheet name="Galik" sheetId="13" state="hidden" r:id="rId3"/>
    <sheet name="606.404" sheetId="4" state="hidden" r:id="rId4"/>
  </sheets>
  <definedNames>
    <definedName name="_xlnm.Print_Area" localSheetId="1">'1'!$A$1:$I$97</definedName>
    <definedName name="_xlnm.Print_Area" localSheetId="0">Arkusz1!$A$1:$L$42</definedName>
    <definedName name="_xlnm.Print_Area" localSheetId="2">Galik!$A$1:$D$33</definedName>
  </definedNames>
  <calcPr calcId="152511"/>
</workbook>
</file>

<file path=xl/calcChain.xml><?xml version="1.0" encoding="utf-8"?>
<calcChain xmlns="http://schemas.openxmlformats.org/spreadsheetml/2006/main">
  <c r="H89" i="26" l="1"/>
  <c r="H78" i="26" l="1"/>
  <c r="H70" i="26"/>
  <c r="H62" i="26"/>
  <c r="H54" i="26"/>
  <c r="H46" i="26"/>
  <c r="H38" i="26"/>
  <c r="H30" i="26"/>
  <c r="H14" i="26"/>
  <c r="H81" i="26"/>
  <c r="H73" i="26"/>
  <c r="H65" i="26"/>
  <c r="H87" i="26"/>
  <c r="H83" i="26"/>
  <c r="H79" i="26"/>
  <c r="H75" i="26"/>
  <c r="H71" i="26"/>
  <c r="H67" i="26"/>
  <c r="H63" i="26"/>
  <c r="H59" i="26"/>
  <c r="H55" i="26"/>
  <c r="H51" i="26"/>
  <c r="H47" i="26"/>
  <c r="H43" i="26"/>
  <c r="H39" i="26"/>
  <c r="H35" i="26"/>
  <c r="H31" i="26"/>
  <c r="H27" i="26"/>
  <c r="H23" i="26"/>
  <c r="H19" i="26"/>
  <c r="H15" i="26"/>
  <c r="H11" i="26"/>
  <c r="H7" i="26"/>
  <c r="H6" i="26"/>
  <c r="H5" i="26"/>
  <c r="H86" i="26"/>
  <c r="H82" i="26"/>
  <c r="H74" i="26"/>
  <c r="H66" i="26"/>
  <c r="H58" i="26"/>
  <c r="H50" i="26"/>
  <c r="H42" i="26"/>
  <c r="H34" i="26"/>
  <c r="H26" i="26"/>
  <c r="H22" i="26"/>
  <c r="H18" i="26"/>
  <c r="H10" i="26"/>
  <c r="H85" i="26"/>
  <c r="H77" i="26"/>
  <c r="H69" i="26"/>
  <c r="H61" i="26"/>
  <c r="H57" i="26"/>
  <c r="H53" i="26"/>
  <c r="H49" i="26"/>
  <c r="H45" i="26"/>
  <c r="H41" i="26"/>
  <c r="H37" i="26"/>
  <c r="H33" i="26"/>
  <c r="H29" i="26"/>
  <c r="H25" i="26"/>
  <c r="H21" i="26"/>
  <c r="H17" i="26"/>
  <c r="H13" i="26"/>
  <c r="H9" i="26"/>
  <c r="H88" i="26"/>
  <c r="H84" i="26"/>
  <c r="H80" i="26"/>
  <c r="H76" i="26"/>
  <c r="H72" i="26"/>
  <c r="H68" i="26"/>
  <c r="H64" i="26"/>
  <c r="H60" i="26"/>
  <c r="H56" i="26"/>
  <c r="H52" i="26"/>
  <c r="H48" i="26"/>
  <c r="H44" i="26"/>
  <c r="H40" i="26"/>
  <c r="H36" i="26"/>
  <c r="H32" i="26"/>
  <c r="H28" i="26"/>
  <c r="H24" i="26"/>
  <c r="H20" i="26"/>
  <c r="H16" i="26"/>
  <c r="H12" i="26"/>
  <c r="H8" i="26"/>
  <c r="H4" i="26"/>
  <c r="J4" i="4"/>
  <c r="K4" i="4" s="1"/>
  <c r="J3" i="4" l="1"/>
  <c r="K3" i="4" s="1"/>
  <c r="J2" i="4" l="1"/>
  <c r="I2" i="4"/>
  <c r="H2" i="4"/>
  <c r="K2" i="4" l="1"/>
  <c r="K5" i="4" s="1"/>
  <c r="J5" i="4"/>
  <c r="L39" i="1" l="1"/>
  <c r="J32" i="1"/>
  <c r="K32" i="1" s="1"/>
  <c r="I32" i="1"/>
  <c r="H32" i="1"/>
  <c r="J31" i="1"/>
  <c r="K31" i="1" s="1"/>
  <c r="I31" i="1"/>
  <c r="H31" i="1"/>
  <c r="J30" i="1"/>
  <c r="K30" i="1" s="1"/>
  <c r="I30" i="1"/>
  <c r="H30" i="1"/>
  <c r="J29" i="1"/>
  <c r="K29" i="1" s="1"/>
  <c r="I29" i="1"/>
  <c r="H29" i="1"/>
  <c r="J28" i="1"/>
  <c r="K28" i="1" s="1"/>
  <c r="I28" i="1"/>
  <c r="H28" i="1"/>
  <c r="J27" i="1"/>
  <c r="K27" i="1" s="1"/>
  <c r="J26" i="1"/>
  <c r="K26" i="1" s="1"/>
  <c r="I26" i="1"/>
  <c r="H26" i="1"/>
  <c r="J25" i="1"/>
  <c r="K25" i="1" s="1"/>
  <c r="I25" i="1"/>
  <c r="H25" i="1"/>
  <c r="J24" i="1"/>
  <c r="K24" i="1" s="1"/>
  <c r="I24" i="1"/>
  <c r="H24" i="1"/>
  <c r="J23" i="1"/>
  <c r="K23" i="1" s="1"/>
  <c r="I23" i="1"/>
  <c r="H23" i="1"/>
  <c r="J22" i="1"/>
  <c r="K22" i="1" s="1"/>
  <c r="I22" i="1"/>
  <c r="H22" i="1"/>
  <c r="J21" i="1"/>
  <c r="K21" i="1" s="1"/>
  <c r="I21" i="1"/>
  <c r="H21" i="1"/>
  <c r="J20" i="1"/>
  <c r="K20" i="1" s="1"/>
  <c r="I20" i="1"/>
  <c r="H20" i="1"/>
  <c r="J19" i="1"/>
  <c r="K19" i="1" s="1"/>
  <c r="I19" i="1"/>
  <c r="H19" i="1"/>
  <c r="J18" i="1"/>
  <c r="K18" i="1" s="1"/>
  <c r="I18" i="1"/>
  <c r="H18" i="1"/>
  <c r="J13" i="1"/>
  <c r="J14" i="1" s="1"/>
  <c r="K12" i="1"/>
  <c r="F12" i="1"/>
  <c r="K11" i="1"/>
  <c r="F11" i="1"/>
  <c r="K10" i="1"/>
  <c r="F10" i="1"/>
  <c r="K9" i="1"/>
  <c r="F9" i="1"/>
  <c r="K8" i="1"/>
  <c r="K7" i="1"/>
  <c r="F7" i="1"/>
  <c r="K6" i="1"/>
  <c r="F6" i="1"/>
  <c r="K13" i="1" l="1"/>
  <c r="K33" i="1"/>
  <c r="K14" i="1"/>
  <c r="J33" i="1"/>
</calcChain>
</file>

<file path=xl/sharedStrings.xml><?xml version="1.0" encoding="utf-8"?>
<sst xmlns="http://schemas.openxmlformats.org/spreadsheetml/2006/main" count="456" uniqueCount="231">
  <si>
    <t>Zestawienie potrzeb w zakresie sprzętu i wyposażenia pozostających we właściwości działania Wydziału Inwestycji i Remontów KSP realizowanych                                                                           z §§ 606, 425 koniecznych do zakupu w 2020 roku</t>
  </si>
  <si>
    <t>Zakupy planowane do realizacji z § 606</t>
  </si>
  <si>
    <t>L.p.</t>
  </si>
  <si>
    <t>Przedmiot zamówienia</t>
  </si>
  <si>
    <t>J.m.</t>
  </si>
  <si>
    <t>KSP</t>
  </si>
  <si>
    <t>KPP,KRP</t>
  </si>
  <si>
    <t>Ilość</t>
  </si>
  <si>
    <t>Cena jednostkowa</t>
  </si>
  <si>
    <t>KPP i  KRP</t>
  </si>
  <si>
    <t>Wartość Netto</t>
  </si>
  <si>
    <t>Wartość Brutto</t>
  </si>
  <si>
    <t>Zwięzła informacja o przeznaczeniu i podstawowych parametrach</t>
  </si>
  <si>
    <t xml:space="preserve">Nożyce gilotynowe +  szkolenie </t>
  </si>
  <si>
    <t>szt.</t>
  </si>
  <si>
    <t xml:space="preserve">nożyce gilotynowe do cięcia prostoliniowego arkuszy i pasów z blach stalowych, metali kolorowych i innych materiałów.   
Tylny zderzak napędzany elektrycznie
Cyfrowy odczyt pozycji tylnego zderzaka
 Regulacja szczeliny między nożami
 Podpory przednie
 Komplet noży
 Włącznik nożny
Maksymalna grubość cięcia [mm] 3.2
Maksymalna szerokość cięcia [mm] 2500
Kąt noży [°] 1.3
Zakres regulacji tylnego zderzaka [mm] 0-650
 </t>
  </si>
  <si>
    <t>Zaginarka do blachy z nożycami rolkowymi</t>
  </si>
  <si>
    <t xml:space="preserve">Długość gięcia:  3000 mm
Grubość obrabianego przedmiotu:  0,6 mm
Kąt gięcia:  135°
Szerokość belki gnącej:  20 mm, 2 
5 segmentów górnej belki 25/50/75/205/255 mm
Wymienne ostrze rolkowe  
Opcjonalnie z funkcją zaginania obrzeży
 </t>
  </si>
  <si>
    <t>Nożyce mechaniczne</t>
  </si>
  <si>
    <t>Nożyce mechaniczne  do cięcia bezpośrednio na placach budów, w magazynach stali i zbrojarniach prętów zbrojeniowych o przekroju kołowym, sześciokątnym, prostokątnym i kwadratowym oraz wiązki prętów ze stali węglowej lub stopowej.</t>
  </si>
  <si>
    <t>Tokarka uniwersalna</t>
  </si>
  <si>
    <t xml:space="preserve">możliwość obróbki pełnego zakresu gwintów 
uchwyt tokarski 3-szczękowy 200mm
uchwyt tokarski 4-szczękowy 250mm
liniał do stożków
tarcza zabierakowa 350mm
podtrzymka stała
podtrzymka ruchoma
wskaźnik do gwintów
tuleja redukcyjna MT 6/4
kieł stały MT 4
układ chłodzenia
oświetlenie
Maks. średnica toczenia   [mm]  410
Maks. średnica toczenia nad suportem   [mm]  255
Maks. średnica toczenia w mostku   [mm]  580 
Maks. długość toczenia   [mm]  1000
</t>
  </si>
  <si>
    <t>Prasa hydrauliczna</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</si>
  <si>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</si>
  <si>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</si>
  <si>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</si>
  <si>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i zarabianiem naroży  + szkolenie   </t>
  </si>
  <si>
    <t xml:space="preserve"> 
grubość obrabianych elementów  8-45mm
minimalna długość obrabianego elementu  100mm
minimalna szerokość obrabianego elementu  100mm
agregat tnący  
agregat frezujący   
agregat frezujący   
agregat zarabiania naroży - minimalna długość obrabianych elementów  250mm
agregat wstępnego frezowania   
agregat wstępnego frezowania   
agregat polerki  
średnice króćców odciągowych  2x120mm, 2x100mm
ciśnienie sprężonego powietrza  6,5bar
 </t>
  </si>
  <si>
    <t>Wózek podnośnikowy</t>
  </si>
  <si>
    <t xml:space="preserve">Długość wideł:  1150 mm
Wysokość wideł:  nie mniej niż 2500 mm
Wysokość minimalna wideł:  85 mm
Udźwig:  min 1000 kg
Podnoszenie:  elektryczne
Wysokość podnoszenia nie mniej   2500 mm
</t>
  </si>
  <si>
    <t xml:space="preserve"> Łączna wartość zakupów z  § 606</t>
  </si>
  <si>
    <t>Zakupy planowane do realizacji z § 425</t>
  </si>
  <si>
    <t>Szlifierka kątowa akumulatorowa</t>
  </si>
  <si>
    <t xml:space="preserve"> • wskaźnik stanu naładowania akumulatora
• Głowica przekładni obracana w skokach co 90 stopni
• Uchwyt boczny przykręcany z prawej lub lewej strony
• Osłona zabezpieczona przed obracaniem się – szybkie i łatwe przestawianie osłony 
• Doładowanie akumulatora w dowolnej chwili, bez ryzyka uszkodzenia ogniw
• Tarcza do obróbki zgrubnej/cięcia, Ø 125 mm
• Gumowy talerz szlifierski, Ø 125 mm
• 2 akumulatory o pojemność  min 4 Ah
• ładowarka </t>
  </si>
  <si>
    <t>Akumulatorowa wiertarko-wkrętarka udarowa</t>
  </si>
  <si>
    <r>
      <rPr>
        <sz val="8"/>
        <rFont val="Calibri"/>
        <family val="2"/>
        <charset val="238"/>
      </rPr>
      <t xml:space="preserve">• </t>
    </r>
    <r>
      <rPr>
        <sz val="8"/>
        <rFont val="Century Gothic"/>
        <family val="2"/>
        <charset val="238"/>
      </rPr>
      <t xml:space="preserve">Przełączanie biegów
•  Wiercenie z udarem
• Bieg w prawo/lewo
• Oświetlenie
• 2 akumulatory                                                                                                                                             • ładowarka </t>
    </r>
  </si>
  <si>
    <t>Wkrętarka do GK do montażu suchej zabudowy</t>
  </si>
  <si>
    <t xml:space="preserve">Wkręcanie
dodatkowe wyposażenie: ogranicznik głębokości, klips do paska, walizka narzędziowa, wkładka do wkrętaka, magnetyczny uchwyt uniwersalny,                                                                                                                                      </t>
  </si>
  <si>
    <t>Młot udarowo-obrotowy</t>
  </si>
  <si>
    <t xml:space="preserve">Wydajność nominalna: min 790 W
Energia udarowa: 2,7 J
Liczba udarów przy nominalnej prędkości obrotowej: 0 – 4.200 min-1
System montażu narzędzi 
Średnica wiercenia wiertłami do młotów w betonie: 24 mm
Maks. średnica wiercenia w murze koronkami wiertniczymi: 68 mm
Maks. średnica wiercenia w stali: 13 mm
Maks. średnica wiercenia w drewnie: 30 mm                                                                                           Bieg w prawo/lewo
</t>
  </si>
  <si>
    <t>Wyrzynarka</t>
  </si>
  <si>
    <t xml:space="preserve">Wydajność nominalna  min.   800 W
Prędkość skokowa bez obciążenia     800 – 3.000 min-1
Głębokość cięcia w drewnie     160 mm
Głębokość cięcia w aluminium     20 mm
Głębokość cięcia w stali zwykłej     10 mm 
</t>
  </si>
  <si>
    <t>Wiertarka udarowa</t>
  </si>
  <si>
    <t xml:space="preserve">Moc nominalna nie mniej niż 1.500 W
Gwint przyłączeniowy uchwytu narzędziowego 5/8" – 16 UNF
Zakres mocowania 3 – 16 mm
Liczba udarów przy nominalnej prędkości obrotowej 0 – 12.750 / 43.350 min-1
     </t>
  </si>
  <si>
    <t xml:space="preserve"> urządzenie wielofunkcyjne 400W  + akcesoria</t>
  </si>
  <si>
    <t xml:space="preserve">DANE TECHNICZNE
moc - 400W
prędkość bez obciążenia minimum 8000-20000 obr/min
kąt oscylacji prawy/lewy - 3,0° (2x1,5°)  wraz z aksesoriami, ( mogą być inne) 
walizka systemowa 
przewód zasilający  
 </t>
  </si>
  <si>
    <t>Młotowiertarka</t>
  </si>
  <si>
    <t xml:space="preserve">typ zasilania: elektryczne
Typ mocowania: SDS Plus
Możliwość kucia: tak
Energia udaru: 3,2 J
Moc: min 880 W
 </t>
  </si>
  <si>
    <t>Przepychacz do rur - 1100 W - 700 obr./min - Ø 32 mm</t>
  </si>
  <si>
    <t xml:space="preserve">Cechy:
Moc: 1100 W
Prędkość obrotów: 700 obr./min
Średnica spirali: 32 mm
Do rur Ø: min 32
Duże koła
</t>
  </si>
  <si>
    <t xml:space="preserve"> odkurzacz przemysłowy  </t>
  </si>
  <si>
    <t xml:space="preserve">Odkurzacz do pracy na sucho i mokro
Zbiornik ze stali nierdzewnej
Elastyczny, odporny na zginanie wąż ssący
Wtyczka do spuszczania cieczy z dna zbiornika
Zintegrowany schowek na akcesoria
Pozycja parkowania podczas przerwy w użytkowaniu, 
Uchwyt do zwijania kabla zasilającego
Funkcja dmuchawy
Włącznik ON/OFF
</t>
  </si>
  <si>
    <t>Miernik Cyfrowy</t>
  </si>
  <si>
    <t>Normy: CE, CAT. II 1000V, CAT. III 600V Test ciągłości obwodu Test diody Wskaźnik polaryzacji Wskaźnik przekroczenia zakresu</t>
  </si>
  <si>
    <t>Dalmierz laserowy</t>
  </si>
  <si>
    <t>Zasięg  nie miniej niż 30 m, funkcja pomiaru powierzchni, objętości i Pitagorasa
Dokładność  1.5 mm 
Dodawanie i odejmowanie uzyskanych wyników
Pamięć   ostatnich pomiarów
Odporność na pył i bryzgającą wodę (IP54)
Podświetlany ekran</t>
  </si>
  <si>
    <t>Poziomica laserowa</t>
  </si>
  <si>
    <t>Klasa lasera: 2 Zasięg pracy: 10 m , Ochrona przed pyłem i wilgocią: IP 54</t>
  </si>
  <si>
    <t>Wykrywacz detektor</t>
  </si>
  <si>
    <t xml:space="preserve"> Wykrywania konstrukcji drewnianych: 38 mm Głęb. Wykrywania metali nieżelaznych: 80 mm Głęb. Wykrywania metali żelaznych 120 mm Głęb. Wykrywania przewodów pod napięciem: 50 mm   </t>
  </si>
  <si>
    <t>Wózek platformowy jednoburtowy</t>
  </si>
  <si>
    <t xml:space="preserve">Wózek platformowy jednoburtowy 800x500, udźwig 200 kg, koła fi 125 pełna guma  </t>
  </si>
  <si>
    <t xml:space="preserve"> Łączna wartość zakupów z  § 425 </t>
  </si>
  <si>
    <t xml:space="preserve">Podsumowanie: </t>
  </si>
  <si>
    <t xml:space="preserve">łączna wartość zakupów z § 606 </t>
  </si>
  <si>
    <t>łączna wartość zakupów z § 425</t>
  </si>
  <si>
    <t>łączne potrzeby na 2020 rok z § §  606 + 425</t>
  </si>
  <si>
    <t>kpl</t>
  </si>
  <si>
    <t>j.m.</t>
  </si>
  <si>
    <r>
      <t xml:space="preserve">Zakupy planowane do realizacji z § 606                      </t>
    </r>
    <r>
      <rPr>
        <b/>
        <sz val="10"/>
        <color rgb="FFFF0000"/>
        <rFont val="Century Gothic"/>
        <family val="2"/>
        <charset val="238"/>
      </rPr>
      <t xml:space="preserve">  404</t>
    </r>
  </si>
  <si>
    <t>Okleiniarka krawędziowa Holzing G-MAX 480</t>
  </si>
  <si>
    <t>Odciąg do trocin Holzmann ABS80000PRO</t>
  </si>
  <si>
    <r>
      <t xml:space="preserve">Okleiniarka krawędziowa  do celów przemysłowych z frezowaniem wstępnym oraz funkcją zaokrąglania naroży zapewnia wysoką jakość obrabianego materiału. Maszyna jest wyposażona w zbiornik kleju o pojemności 1,2 kg, wstępne frezowanie, automatyczne klejenie, obcinanie okleiny podwójna piłką, zaoblanie krawędzi, agregat cykliny promieniowej oraz w funkcję polerowania.
 Jednostka wstępnego frezowania (głowice diamentowe) umożliwia zbieranie  krawędzi płyty aż do 1 mm, usuwa nierówności powstałe podczas ciecia piłą, jak również niekorzystny efekt jej tępego narzędzia niweluje wszystkie wady płyty.
Jednostka do cięcia końcowego, podwójna piłka - jednostka ta jest montowana na wysokiej precyzji łożysku liniowym, co zapewnia doskonałe rezultaty cięcia. Silniki o wysokiej częstotliwości 12 000 obr./min. spełniają wszelkie wymagania.
Jednostka zaokrąglania narożników- zajmuje się wykończeniem narożników obrabianego przedmiotu.
Dopasowuje materiał krawędziowy od 0, 4 do 3 mm i 45 mm z taką samą prędkością.
Cyklina promieniowa  precyzyjnie dostraja promień krawędzi i usuwa nadmiar kleju.
Jednostka zbiornika kleju- powlekany teflonem zbiornik o pojemności 1,2 kg jest przeznaczony do klejów termotopliwych. Klej jest nanoszony za pomocą regulowanej rolki klejącej.
Jednostka frezowania góra-dół- największą zaletą nowego wielofunkcyjnego urządzenia kombinacyjnego jest ilość przestrzeni. Możliwość dostosowywania ustawień od frezowania aż do dokładnego wygładzania cienkich krawędzi, a także szybkie i łatwe przycinanie wąskich krawędzi.
 Jednostka polerująca- pozostawia ona doskonałe wykończenie na obrzeżach ABS i PCV i usuwa wszelkie odbarwienia na krawędziach, co jest szczególnie widoczne podczas pracy z ciemnym materiałem.
Podajnik łańcuchowy o dużej wytrzymałości- stały mechanizm podawania przedmiotu składa się z łańcucha i zespołu rolek napędowych, co w efekcie nie pozostawia zadrapań na powierzchni elementu obrabianego. </t>
    </r>
    <r>
      <rPr>
        <b/>
        <sz val="8"/>
        <rFont val="Century Gothic"/>
        <family val="2"/>
        <charset val="238"/>
      </rPr>
      <t xml:space="preserve">W cenie szkolenie, dostawa i rozładunek. </t>
    </r>
    <r>
      <rPr>
        <sz val="8"/>
        <rFont val="Century Gothic"/>
        <family val="2"/>
        <charset val="238"/>
      </rPr>
      <t xml:space="preserve">
</t>
    </r>
  </si>
  <si>
    <t xml:space="preserve"> -solidna, metalowa konstrukcja zapewnia idealne warunki przepływu
-odporny wiatrak
-stała siła ssania
-możliwe podłączenie do czterech maszyn
-wysoka moc ssania dzięki dużym powierzchniom filtrów
-cztery kółka umożliwiają całkowitą mobilność w warsztacie
-możliwość zmiany położenia króćców wyjściowych
</t>
  </si>
  <si>
    <t>Powierzchnia [m2]  103
Długość łączna [m]  10
Wysokość ostatniego pomostu [m]  8,50
Wysokość robocza [m]  10,50
WYKAZ ELEMENTÓW  Ilość
Rama aluminiowa  20
Stężenie (pole 2,5)  4
Poręcz poprzeczna  6
Słupek poręczy  3
Ramka krańcowa górna aluminiowa  2
Podest komunikacyjny 2,5 m  4
Złącze krzyżowe odkuwane  8
Łącznik kotwiący 0,6  8
Podstawka śrubowa L-600  10
Podest aluminiowo sklejkowy 2,5 m  12
Poręcz 2,5 m  36
Deska burtowa poprzeczna  6
Deska burtowa 2,5 m  16
Dolne mocowanie stężenia  1</t>
  </si>
  <si>
    <t>Rusztowanie elewacyjne aluminiowre 103 m2 - LERO</t>
  </si>
  <si>
    <t>Nazwa produktu</t>
  </si>
  <si>
    <t>cena jednostkowa brutto</t>
  </si>
  <si>
    <t xml:space="preserve">Kompresor bezolejowy w formie walizki 180 l/m 8 bar z akcesoriami w komplecie ( pistolet do pompowania z mamometrem, szybkozłączki, wąż gumowy nie mniej niż  3 m, 3 końcówki do pompowania. STANLEY  </t>
  </si>
  <si>
    <t>Akumulatorowy wycinak chwastów  z akumulatorem i ładowarką</t>
  </si>
  <si>
    <t>Urządzenie sprzątające , szorowarka  + 2x Akumulator + Prostownik + Listwa ssąca łukowa</t>
  </si>
  <si>
    <t xml:space="preserve">Myjka do okien  + Środek   do czyszczenia szkła w koncentracie, 3 x 500ml </t>
  </si>
  <si>
    <t xml:space="preserve">Szlifierka oscylacyjna   + Akumulatory 18V 5,0Ah (x2) i ładowarka + Płyta delta   </t>
  </si>
  <si>
    <t xml:space="preserve">Papiery ścierne 25szt.  </t>
  </si>
  <si>
    <t>Papier ścierny 10szt.</t>
  </si>
  <si>
    <t xml:space="preserve">Szlifierka kątowa  </t>
  </si>
  <si>
    <t xml:space="preserve">Zestaw tarcz tnących  125x1,0x22x23mm 10 szt,  </t>
  </si>
  <si>
    <t xml:space="preserve">Zestaw elektronarzędzi akumulatorowych w walizkach systemowych  </t>
  </si>
  <si>
    <t>Zestaw osprzętu 100szt.  W kasecie</t>
  </si>
  <si>
    <t xml:space="preserve">Wózek taczka    </t>
  </si>
  <si>
    <t>Wózek schodowy 6-kołowy - 200 kg</t>
  </si>
  <si>
    <t xml:space="preserve">Wózek ręczny  
</t>
  </si>
  <si>
    <t xml:space="preserve">Zestaw 163 narzędzi w walizce  </t>
  </si>
  <si>
    <t xml:space="preserve">Rozsiewacz  do piasku i soli drogowej </t>
  </si>
  <si>
    <t>Myjka ciśnieniowa kompaktowa</t>
  </si>
  <si>
    <t xml:space="preserve">Latarka czołowa  </t>
  </si>
  <si>
    <t xml:space="preserve">Lampa warsztatowa 2x20W  </t>
  </si>
  <si>
    <t xml:space="preserve"> 
Prostownik z rozruchem
</t>
  </si>
  <si>
    <t xml:space="preserve">Kompresor bezolejowy,  bezzbiornikowy w formie walizki   </t>
  </si>
  <si>
    <t xml:space="preserve">Odkurzacz warsztatowy uniwersalny  </t>
  </si>
  <si>
    <t xml:space="preserve">Przepychacz udrażniacz spirala żmijka do rur elektryczna  </t>
  </si>
  <si>
    <t xml:space="preserve"> Miernik cyfrowy  </t>
  </si>
  <si>
    <t xml:space="preserve">Kanister na Paliwo Benzynę 20L  </t>
  </si>
  <si>
    <t>Piła tarczowa  + Szyna prowadząca  + adapter</t>
  </si>
  <si>
    <t>Drabina aluminiowa rozstawno-przystawna, Norma EN-131, wytrzymałość do 150 kg. Ilość szczebli 2x9, zasięg pracy [m] do 5,5 m.</t>
  </si>
  <si>
    <t>Imadło ślusarskie 100 mm</t>
  </si>
  <si>
    <t xml:space="preserve">Odśnieżarka spalinowa </t>
  </si>
  <si>
    <t>ZESTAW WKRĘTY, GWOŹDZIE, 580SZT.</t>
  </si>
  <si>
    <t>ZESTAW WKRĘTÓW I KOŁKÓW ROZPOROWYCH 620 SZT.</t>
  </si>
  <si>
    <t>Spawarka inwertorowa do spawania elektrodami otulonymi prądem stałym (DC).</t>
  </si>
  <si>
    <t>BD 43/25 C Bp Automat szorujący, profesjonalna szorowarka Kärcher</t>
  </si>
  <si>
    <t xml:space="preserve">Myjka do okien WV 6 Plus + Środek RM 500 do czyszczenia szkła w koncentracie, 3 x 500ml </t>
  </si>
  <si>
    <t xml:space="preserve">Szlifierka oscylacyjna Bosch GSS 18 V-10 (solo) + Akumulatory 18V 5,0Ah (x2) i ładowarka Bosch GBA + GAL 1880 CV + Płyta delta 100x150mm do GSS Bosch </t>
  </si>
  <si>
    <t>Papiery ścierne 25szt. 102x62, 93mm Bosch</t>
  </si>
  <si>
    <t xml:space="preserve">Papier ścierny C470 (10szt.) Bosch </t>
  </si>
  <si>
    <t xml:space="preserve">Szlifierka kątowa DeWalt DWE4257  </t>
  </si>
  <si>
    <t>Zestaw tarcz tnących Promotion A 60-R-BF/41 125x1,0x22x23mm 10 szt, Metabo</t>
  </si>
  <si>
    <t xml:space="preserve">Zestaw elektronarzędzi akumulatorowych w walizkach systemowych DeWalt DCK551P3T </t>
  </si>
  <si>
    <t xml:space="preserve">Zestaw osprzętu 100szt. DeWalt DT71569 </t>
  </si>
  <si>
    <t>Wózek taczka ogrodowa do 300kg FUXTEC</t>
  </si>
  <si>
    <t>710210   symbol</t>
  </si>
  <si>
    <t xml:space="preserve">Wózek ręczny DRAGON-TRUCK 2,5t PPTW 
</t>
  </si>
  <si>
    <t>Zestaw 163 narzędzi w walizce Beta 2056E/E-20</t>
  </si>
  <si>
    <t xml:space="preserve">Rozsiewacz Hecht 256 do piasku i soli drogowej </t>
  </si>
  <si>
    <t>Myjka ciśnieniowa "Karcher K 4 Compact (130bar, 420l/h) myjka Karcher 7w1</t>
  </si>
  <si>
    <t xml:space="preserve">Latarka czołowa LED CREE R5, zoom Neo 99-200 </t>
  </si>
  <si>
    <t>Lampa warsztatowa 2x20W Dedra L1072-2</t>
  </si>
  <si>
    <t>Odkurzacz uniwersalny Bosch GAS 15 PS</t>
  </si>
  <si>
    <t xml:space="preserve">Przepychacz udrażniacz spirala żmijka do rur elektryczna 390W śr. 30 - 100 mm MSW-DRAIN CLEAN 2.3E </t>
  </si>
  <si>
    <t xml:space="preserve"> </t>
  </si>
  <si>
    <t>Kanister na Paliwo Benzynę 20L Hunersdorff</t>
  </si>
  <si>
    <t>Piła tarczowa Bosch GKS 190 + Szyna prowadząca Bosch FSN 1100 + adapter</t>
  </si>
  <si>
    <t xml:space="preserve"> Dubilo typ 129475  , 
 </t>
  </si>
  <si>
    <t>NEO 35-010</t>
  </si>
  <si>
    <t>Odśnieżarka spalinowa Hecht 9555</t>
  </si>
  <si>
    <t>24122 VOREL</t>
  </si>
  <si>
    <t>Zestaw wkrętów i kołków marki YATO YT-36500</t>
  </si>
  <si>
    <t>WRE 18-55 Battery Set akumulatorowy wycinak chwastów Karcher</t>
  </si>
  <si>
    <t>Spawarka inwertorowa ARC 207 do spawania elektrodami otulonymi prądem stałym (DC).</t>
  </si>
  <si>
    <t xml:space="preserve">Prostownik z rozruchem
TELWIN - Prostownik z rozruchem DYNAMIC 620, napięcie ładowania: 12/24 V, prąd rozruchu: 570A, prąd ładowania: 90A, napięcie zasilania: 230V, rodzaj akumulatora: WET
</t>
  </si>
  <si>
    <t xml:space="preserve">Szlifierka kątowa DeWalt DWE4257 </t>
  </si>
  <si>
    <t>* Należy podać z dokładnością dwóch miejsc po przecinku</t>
  </si>
  <si>
    <t>**Zamawiający dopuszcza mozliwość zaoferowania innego narzędzia w przypadku, gdy narzędzie wskazane w OPZ jest niedostępne w sprzedaży lub producent zaprzestał jego produkcji. W tym przypadku naley wskazać narzędzie tego samego producenta o paramertrach takich samych lub wyższych, jednak  niegorszych niż wskazanych w OPZ. Pod nazwą „Producent” należy rozumieć nazwę firmy, pod którą sprzedawany jest oferowany asortyment, bądź przedsiębiorcę wprowadzającego towar do obrotu na terytorium RP.</t>
  </si>
  <si>
    <t>Wiertarko-wkrętarka Bosch GSR 12V-30 2x2.0Ah w komplecie z ładowarką i walizką</t>
  </si>
  <si>
    <t>Wiertarko-wkrętarka akumulatorowa Metabo PowerMaxx BS 600080880 12 V 2 Ah zaw. 2 akumulatory, zaw. walizkę, zaw. Akcesor</t>
  </si>
  <si>
    <t>Wiertnica do betonu  YT-81980 WIERTNICA DIAMENTOWA ZE STATYWEM 2200W</t>
  </si>
  <si>
    <t xml:space="preserve">Wiertarka Bosch GSB 16 RE PROFESSIONAL  </t>
  </si>
  <si>
    <t xml:space="preserve">Migomat KEMPACT 253R (z uchwytem GX 253G 5m) KEMPPI nr kat P2249GX </t>
  </si>
  <si>
    <t xml:space="preserve">Szlifierka kątowa BOSCH GWS 22-230 2200W </t>
  </si>
  <si>
    <t>Nożyce skokowe do cięcia blachy Makita DJN161RFJ</t>
  </si>
  <si>
    <t>Standardowe kowadło jednorożne typ A z odlewanej stali Holzmann AMB90</t>
  </si>
  <si>
    <t xml:space="preserve">Pistolet do kleju BOSCH PKP 18 E </t>
  </si>
  <si>
    <t xml:space="preserve">Szlifierka mimośrodowa Bosch GEX 125-1 AE wraz z pasujacymi krążkami ściernymi dziurkowanymi na rzep po 20 szt: P60, P80, P100, P120. 
</t>
  </si>
  <si>
    <t>kpl.</t>
  </si>
  <si>
    <t>Pilarko-zagłębiarka Holzmann TAS165AKKU plus Szyna do pilarko-zagłębiarki Holzmann FS1500 plus łącznik do szyny Holzman FSVE</t>
  </si>
  <si>
    <t xml:space="preserve">Szlifierka stołowa BOSCH Professional GBG 35-15 060127A300 </t>
  </si>
  <si>
    <t>Wiertarka pozioma Cormak WIERTARKA PLBM290 3800 W</t>
  </si>
  <si>
    <t>Szlifierka kątowa Metabo W 18 L 9-125 Quick 2x5.2Ah</t>
  </si>
  <si>
    <t>Zakrętarka BOSCH Professional GDR 180-LI 06019G5123</t>
  </si>
  <si>
    <t xml:space="preserve">Przepychacz spirala żmijka bębnowa elektryczna do udrażniania rur odpływów 240 W dł. 7.5 m śr. 15 mm  Kod producenta: 10061068  </t>
  </si>
  <si>
    <t>Lutownica transformatorowa ZDZ LT-125 125 W</t>
  </si>
  <si>
    <t>Multimetr 20A AC/DC UT61D+ NCV - USB - wykres+ PRO</t>
  </si>
  <si>
    <t>Szlifierka stołowa dwutarczowa przemysłowa DS 250 S BERNARDO
Nr kat.: 05-1127 plus Podstawa model H BERNARDO Nr kat.: 56-1048</t>
  </si>
  <si>
    <t>Zgrzewarka do rur z tworzyw sztucznych polifuzyjna 2700w MAR-POL, M55905 HYD25</t>
  </si>
  <si>
    <t xml:space="preserve">Amperomierz cęgowy Uni-t UT210B </t>
  </si>
  <si>
    <t>Palnik propanowo-powietrzny do lutowania PERUN PL-002Ppa (nr W331-8152)</t>
  </si>
  <si>
    <t>Gilotyna do blachy i prętów stalowych 300mm FORMAT</t>
  </si>
  <si>
    <t xml:space="preserve">Zestaw kątowników ze stopką 150 / 300 / 400 / 500mm - Najder
Kod produktu: C1321/2/3/4 </t>
  </si>
  <si>
    <t>Imadło Luna maszynowe obrotowo-uchylne 125x95mm</t>
  </si>
  <si>
    <t>Uchwyt do napinania przewodów 20-70mm HUBIX H023 B331.0202</t>
  </si>
  <si>
    <t>Narzynki i gwintowniki 110 elementów NEO TOOLS 11-915</t>
  </si>
  <si>
    <t>Pilarka tarczowa GKS 600 Professional</t>
  </si>
  <si>
    <t>Młot udarowo-obrotowy BOSCH Professional GBH 2-26 DFR 0611254768 plus Zestaw wierteł i dłut Bosch w walizce 2608578765</t>
  </si>
  <si>
    <t>Piła akumulatorowa Bosch Keo 0600861900</t>
  </si>
  <si>
    <t>SPIRALA KANALIZACYJNA UDRAŻNIACZ ODPŁYWÓW AKUMULATOROWY EINHELL TE-DA 18EINHELL plus ZESTAW STARTOWY 18V 5,2Ah 4A AKUMULATOR ŁADOWARKA</t>
  </si>
  <si>
    <t>Przecinarka 230mm M18 FCOS230-121 Milwaukee 4933471697 w zestawie z: akumulatorem 1 x M18 HB12 i ładowarką oraz 3x tarcza diamentowa tnąca premium STEELHEAD 230 x 22,23 mm- 4932492016 i dodatkowy akumulator M18™ HIGH OUTPUT™, Li-ion 18 V, 12.0 Ah</t>
  </si>
  <si>
    <t>Dalmierz laserowy Fanger LaserPoint Pro Green 100m + futerał</t>
  </si>
  <si>
    <t>Ręczna przecinarka do płytek Rubi Practic 61 Plus, długość cięcia 610 mm</t>
  </si>
  <si>
    <t>Piła szablasta Bosch GSA 18 V-LI C 
Walizka systemowa L-BOXX
Wkład do L-BOXX 136
Brzeszczot S 922 AF (2608654193)
Brzeszczot S 922 EF (2608657799)
Brzeszczot S 922 HF (2608654194) 
w zestawie z Akumulatory 18V 5,0Ah (x2) i ładowarka Bosch GBA + GAL 1880 CV oraz brzeszczotami Bosch akcessories 2607010997</t>
  </si>
  <si>
    <t>Nitownica ręczna do nitonakrętek M3-M12 PM-NIR-110SU Powermat Kod producenta: 5902565277666</t>
  </si>
  <si>
    <t>NITOWNICA YT-82955 18V NA NITY 2.4, 3-3.2, 4, 4.8-5MM Z BATERIĄ I ŁADOWARKĄ</t>
  </si>
  <si>
    <t>Zestaw narzędzi ręcznych, 120 elementów Makita E-08713</t>
  </si>
  <si>
    <t>MAKITA D-46202 WIERTŁA DO METALU DREWNA KAMIENIA</t>
  </si>
  <si>
    <t>Makita AKUM. WIERTARKO-WKRĘTARKA UDAROWA 18 V DHP485RFJ</t>
  </si>
  <si>
    <t>Makita DHR202ZJ Młotowiertarka 18V SDS+ Z 2 x akumulatorami  i walizką</t>
  </si>
  <si>
    <t>MAKITA DGA452RTJ SZLIFIERKA KĄTOWA 115mm 18V 2x5Ah</t>
  </si>
  <si>
    <t xml:space="preserve">Makita DGA517Z szlifierka kątowa 18 V z przełącznikiem paddle (bez akumulatora, bez ładowarki) </t>
  </si>
  <si>
    <t xml:space="preserve">Narzędzie wielofunkcyjne Ryobi R18MT-0 , w zestawie z: Brzeszczot tnący wgłębny, 
Brzeszczot segmentowy do cięcia metalu,
Podstawa do szlifowania, 5 arkuszy szlifujących, Akumulator 18V 5,0Ah, Ładowarka RC18120
</t>
  </si>
  <si>
    <t>Lutownica 4V USB Lithium z akumulatorem 2.0Ah i kablem do ładowania</t>
  </si>
  <si>
    <t>MULTIMETR MIERNIK UNIWERSALNY CYFROWY DT890G</t>
  </si>
  <si>
    <t>Detektor wykrywacz 3w1 NEO 75-250</t>
  </si>
  <si>
    <t>Szlifierka kątowa akumulatorowa 125mm 18V ONE+ z akumulatorem 4.0Ah i ładowarką 2A, RAG18125-1C40S. Zestaw, który zawiera: narzędzie, akumulator 4.0 Ah, ładowarkę oraz torbę</t>
  </si>
  <si>
    <t>Zestaw startowy 18V: Akumulator 1x4,0Ah RB1840X + ładowarka RC18120 Ryobi ONE+ RC18120-140X</t>
  </si>
  <si>
    <t>AKUMULATOROWY PISTOLET DO USZCZELNIANIA RCG18-0 18V ONE 5133005569 RYOBI</t>
  </si>
  <si>
    <t>Szukacz par przewodów z testerem kabli RJ45 + BNC Lokalizator kabli "Wire Tracker" Fluke Networks IntelliTone Pro200</t>
  </si>
  <si>
    <t>Klucz RYOBI R18RW2-0 bez akumulatora i ładowarki</t>
  </si>
  <si>
    <t>Klucz udarowy Ryobi ONE+ R18IW3-0 bez akumulatora i ładowarki</t>
  </si>
  <si>
    <t xml:space="preserve">Narzędzie wielofunkcyjne Ryobi R18MT-0 , w zestawie z: Brzeszczot tnący wgłębny, 
Brzeszczot segmentowy do cięcia metalu,
Podstawa do szlifowania, 5 arkuszy szlifujących,  bez akumulatora i ładowarki
</t>
  </si>
  <si>
    <t>Zszywacz 18V ONE+
R18ST50-0  bez akumulatora i ładowarki</t>
  </si>
  <si>
    <t>RYOBI GWOŹDZIARKA AKUMULATOROWA R15GN18-0  bez akumulatora i ładowarki</t>
  </si>
  <si>
    <t>Lampa warsztatowa 3-panelowa 3000 Lm 18V ONE+  bez akumulatora i ładowarki</t>
  </si>
  <si>
    <t>Latarka Ryobi ONE+ R18SPL-0  bez akumulatora i ładowarki</t>
  </si>
  <si>
    <t>Zestaw startowy 18V: Akumulator 2x5,0Ah RB18L50 + ładowarka RC18150 Ryobi ONE+ RC18150-250</t>
  </si>
  <si>
    <t xml:space="preserve">szlifierka mimośrodowa 125mm 18V DCW210P2 oraz Tekstylny worek na pył z wbudowanym przyłączem wyciągu
2 akumulatory 5.0 Ah
Ładowarka DCS115
Kufer TSTAK wraz z kompletem papierów ściernych DEWALT  na rzep 125mm P120 DT3105 (10 szt.) , Papier ścierny 10x na rzep 125mm P60 Dewalt DT3102, DEWALT Papier ścierny krążki 125mm P240 10szt.
</t>
  </si>
  <si>
    <t xml:space="preserve">młotowiertarka SDS+ 54V Li-Ion 2x9,0Ah DeWalt [DCH333X2-QW] </t>
  </si>
  <si>
    <t xml:space="preserve">Narzędzie oscylacyjne DeWalt DCS356NT </t>
  </si>
  <si>
    <t>Opalarka sieciowa 50-650 °C, 2000W, walizka - przykładowy model Makita HG6531CK</t>
  </si>
  <si>
    <t xml:space="preserve">Ręczna Przecinarka Rubi Hit 850 N 26963 dodatkowo z pokrowcem 85 cm </t>
  </si>
  <si>
    <t>Nitownica dźwigniowa 2,4-6,4mm, YATO YT3610</t>
  </si>
  <si>
    <t>suwmiarka-analogowa-150005-mm-530-104 mitutoyo</t>
  </si>
  <si>
    <t>SZLIFIERKA KĄTOWA DEWALT  DCG405P3 3X5AH 125MM 18V w komplecie z ładowarką wielonapięciowa XR +
3 akumulatory 5.0AH DCB184 18V XR Li-Ion</t>
  </si>
  <si>
    <t>Niwelator laserowy NL520 DIGITAL Nivel System w zestawie m.in.:  NL520 DIGITAL– niwelator laserowy, RD700– czujnik laserowy
RC-5 – pilot zdalnego sterowania</t>
  </si>
  <si>
    <t xml:space="preserve">cyfrowa grotowa stacja lutownicza 40W WEP 937D - </t>
  </si>
  <si>
    <t xml:space="preserve">MAKITA TW160DSAE akumulatorowy klucz udarowy 160Nm uchwyt kwadratowy 3/8" 2 biegi Li-Ion BLDC 2,0Ah CXT 10.8V - 12V Max (silnik bezszczotkowy), 
ŁADOWARKA DC10SB
AKUMULATOR BL1021B (12 V max / 2,0 Ah)
UCHWYT DO MOCOWANIA NA PASKU
WALIZKA Z TWORZYWA
</t>
  </si>
  <si>
    <t>LASER KRZYŻOWY SAMOPOZIOMUJĄCY POZIOMICA HILDA  4D 360 STATYW 2 M</t>
  </si>
  <si>
    <t xml:space="preserve">System natryskowy Bosch PFS 5000 E + Extra 0 603 207 203 </t>
  </si>
  <si>
    <t>Szlifierka taśmowa 18 V
R18BS-0 bez akumulatora i ładowarki</t>
  </si>
  <si>
    <t xml:space="preserve">Szlifierka oscylacyjna RSS200-G wraz z kompletem papierów ściernych 1/3 (10szt)
TSA10 - Ryobi bez akumulatora i ładowarki </t>
  </si>
  <si>
    <t>Strug RYOBI EPN6082CHG bez akumulatora i ładowarki</t>
  </si>
  <si>
    <t>Strug RYOBI RAP1500G bez akumulatora i ładowarki</t>
  </si>
  <si>
    <t>OPZ - formularz ofertowo-cenowy</t>
  </si>
  <si>
    <t xml:space="preserve">Pozycja z umowy </t>
  </si>
  <si>
    <t>Przewidywana ilość</t>
  </si>
  <si>
    <t>VAT %</t>
  </si>
  <si>
    <t xml:space="preserve">Cena jednostkowa netto w PLN *  </t>
  </si>
  <si>
    <t>…..%</t>
  </si>
  <si>
    <t xml:space="preserve">Razem brutto: </t>
  </si>
  <si>
    <t>Razem netto:</t>
  </si>
  <si>
    <t xml:space="preserve">Rodzaj asortymentu </t>
  </si>
  <si>
    <t xml:space="preserve">producent, model , symbol produktu** </t>
  </si>
  <si>
    <t>Wartość brutto (kol. 5x6) w PLN powiększona o wartość podatku VAT wskazanego w kol. 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</si>
</sst>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Red]#,##0.00"/>
  </numFmts>
  <fonts count="24" x14ac:knownFonts="1">
    <font>
      <sz val="11"/>
      <color theme="1"/>
      <name val="Calibri"/>
      <family val="2"/>
      <scheme val="minor"/>
    </font>
    <font>
      <sz val="11"/>
      <color theme="1"/>
      <name val="Calibri"/>
      <family val="2"/>
      <charset val="238"/>
      <scheme val="minor"/>
    </font>
    <font>
      <b/>
      <sz val="10"/>
      <name val="Arial"/>
      <family val="2"/>
      <charset val="238"/>
    </font>
    <font>
      <b/>
      <sz val="8"/>
      <name val="Century Gothic"/>
      <family val="2"/>
      <charset val="238"/>
    </font>
    <font>
      <sz val="8"/>
      <name val="Century Gothic"/>
      <family val="2"/>
      <charset val="238"/>
    </font>
    <font>
      <b/>
      <sz val="10"/>
      <name val="Century Gothic"/>
      <family val="2"/>
      <charset val="238"/>
    </font>
    <font>
      <sz val="8"/>
      <name val="Calibri"/>
      <family val="2"/>
      <charset val="238"/>
    </font>
    <font>
      <sz val="8"/>
      <color theme="1"/>
      <name val="Century Gothic"/>
      <family val="2"/>
      <charset val="238"/>
    </font>
    <font>
      <sz val="10"/>
      <name val="Century Gothic"/>
      <family val="2"/>
      <charset val="238"/>
    </font>
    <font>
      <b/>
      <sz val="10"/>
      <color rgb="FFFF0000"/>
      <name val="Century Gothic"/>
      <family val="2"/>
      <charset val="238"/>
    </font>
    <font>
      <b/>
      <sz val="11"/>
      <color rgb="FF3F3F3F"/>
      <name val="Calibri"/>
      <family val="2"/>
      <charset val="238"/>
      <scheme val="minor"/>
    </font>
    <font>
      <sz val="11"/>
      <color rgb="FF000000"/>
      <name val="Calibri"/>
      <family val="2"/>
      <charset val="238"/>
    </font>
    <font>
      <sz val="10"/>
      <color theme="1"/>
      <name val="Century Gothic"/>
      <family val="2"/>
      <charset val="238"/>
    </font>
    <font>
      <b/>
      <sz val="10"/>
      <color theme="1"/>
      <name val="Century Gothic"/>
      <family val="2"/>
      <charset val="238"/>
    </font>
    <font>
      <b/>
      <sz val="9"/>
      <name val="Century Gothic"/>
      <family val="2"/>
      <charset val="238"/>
    </font>
    <font>
      <sz val="9"/>
      <name val="Century Gothic"/>
      <family val="2"/>
      <charset val="238"/>
    </font>
    <font>
      <sz val="9"/>
      <color theme="1"/>
      <name val="Century Gothic"/>
      <family val="2"/>
      <charset val="238"/>
    </font>
    <font>
      <sz val="9"/>
      <color rgb="FF3F3F3F"/>
      <name val="Century Gothic"/>
      <family val="2"/>
      <charset val="238"/>
    </font>
    <font>
      <sz val="10"/>
      <color theme="1"/>
      <name val="Calibri"/>
      <family val="2"/>
      <scheme val="minor"/>
    </font>
    <font>
      <b/>
      <sz val="14"/>
      <color theme="1"/>
      <name val="Century Gothic"/>
      <family val="2"/>
      <charset val="238"/>
    </font>
    <font>
      <sz val="12"/>
      <name val="Century Gothic"/>
      <family val="2"/>
      <charset val="238"/>
    </font>
    <font>
      <sz val="12"/>
      <color theme="1"/>
      <name val="Century Gothic"/>
      <family val="2"/>
      <charset val="238"/>
    </font>
    <font>
      <sz val="10"/>
      <name val="Arial CE"/>
      <family val="2"/>
      <charset val="238"/>
    </font>
    <font>
      <b/>
      <sz val="10"/>
      <color rgb="FF000000"/>
      <name val="Century Gothic"/>
      <family val="2"/>
      <charset val="238"/>
    </font>
  </fonts>
  <fills count="7">
    <fill>
      <patternFill patternType="none"/>
    </fill>
    <fill>
      <patternFill patternType="gray125"/>
    </fill>
    <fill>
      <patternFill patternType="solid">
        <fgColor rgb="FFF2F2F2"/>
      </patternFill>
    </fill>
    <fill>
      <patternFill patternType="solid">
        <fgColor rgb="FF99CCFF"/>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0" fillId="2" borderId="5" applyNumberFormat="0" applyAlignment="0" applyProtection="0"/>
    <xf numFmtId="0" fontId="11" fillId="0" borderId="0"/>
    <xf numFmtId="0" fontId="1" fillId="0" borderId="0"/>
    <xf numFmtId="0" fontId="22" fillId="0" borderId="0"/>
  </cellStyleXfs>
  <cellXfs count="101">
    <xf numFmtId="0" fontId="0" fillId="0" borderId="0" xfId="0"/>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2" fontId="4" fillId="0" borderId="4"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4" fillId="0" borderId="4" xfId="0" applyFont="1" applyFill="1" applyBorder="1" applyAlignment="1">
      <alignment horizontal="left" vertical="top" wrapText="1"/>
    </xf>
    <xf numFmtId="2" fontId="4" fillId="0" borderId="4" xfId="0" applyNumberFormat="1" applyFont="1" applyFill="1" applyBorder="1" applyAlignment="1">
      <alignment vertical="center"/>
    </xf>
    <xf numFmtId="0" fontId="3" fillId="0" borderId="4" xfId="0" applyFont="1" applyFill="1" applyBorder="1" applyAlignment="1">
      <alignment vertical="top"/>
    </xf>
    <xf numFmtId="164" fontId="3" fillId="0" borderId="4" xfId="0" applyNumberFormat="1" applyFont="1" applyFill="1" applyBorder="1" applyAlignment="1">
      <alignment vertical="top"/>
    </xf>
    <xf numFmtId="2" fontId="3" fillId="0" borderId="4" xfId="0" applyNumberFormat="1"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0" xfId="0" applyFont="1" applyFill="1" applyBorder="1" applyAlignment="1">
      <alignment horizontal="right" vertical="top"/>
    </xf>
    <xf numFmtId="0" fontId="3" fillId="0" borderId="0" xfId="0" applyFont="1" applyFill="1" applyBorder="1" applyAlignment="1">
      <alignment vertical="top"/>
    </xf>
    <xf numFmtId="164" fontId="3" fillId="0" borderId="0" xfId="0" applyNumberFormat="1" applyFont="1" applyFill="1" applyBorder="1" applyAlignment="1">
      <alignment vertical="top"/>
    </xf>
    <xf numFmtId="2" fontId="3" fillId="0" borderId="0"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xf numFmtId="164" fontId="4" fillId="0" borderId="0" xfId="0" applyNumberFormat="1" applyFont="1" applyFill="1"/>
    <xf numFmtId="0" fontId="4" fillId="0" borderId="0" xfId="0" applyFont="1" applyFill="1" applyAlignment="1">
      <alignment vertical="top"/>
    </xf>
    <xf numFmtId="2" fontId="4" fillId="0" borderId="0" xfId="0" applyNumberFormat="1" applyFont="1" applyFill="1"/>
    <xf numFmtId="0" fontId="8"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165" fontId="5" fillId="0" borderId="0" xfId="0" applyNumberFormat="1" applyFont="1" applyFill="1" applyAlignment="1">
      <alignment horizontal="left"/>
    </xf>
    <xf numFmtId="0" fontId="5" fillId="0" borderId="0" xfId="0" applyFont="1" applyFill="1"/>
    <xf numFmtId="0" fontId="8" fillId="0" borderId="0" xfId="0" applyFont="1"/>
    <xf numFmtId="0" fontId="5" fillId="0" borderId="0" xfId="0" applyFont="1"/>
    <xf numFmtId="165" fontId="5" fillId="0" borderId="0" xfId="0" applyNumberFormat="1" applyFont="1" applyAlignment="1">
      <alignment horizontal="left"/>
    </xf>
    <xf numFmtId="0" fontId="7" fillId="0" borderId="4" xfId="0" applyFont="1" applyFill="1" applyBorder="1" applyAlignment="1">
      <alignment horizontal="center" vertical="center"/>
    </xf>
    <xf numFmtId="0" fontId="8" fillId="0" borderId="4" xfId="0" applyNumberFormat="1" applyFont="1" applyFill="1" applyBorder="1" applyAlignment="1">
      <alignment horizontal="center" vertical="center"/>
    </xf>
    <xf numFmtId="165" fontId="8" fillId="6" borderId="4" xfId="0" applyNumberFormat="1" applyFont="1" applyFill="1" applyBorder="1" applyAlignment="1">
      <alignment horizontal="center" vertical="center"/>
    </xf>
    <xf numFmtId="0" fontId="0" fillId="0" borderId="0" xfId="0" applyAlignment="1">
      <alignment wrapText="1"/>
    </xf>
    <xf numFmtId="165" fontId="14" fillId="0" borderId="4" xfId="0" applyNumberFormat="1" applyFont="1" applyBorder="1" applyAlignment="1">
      <alignment horizontal="center" vertical="center" wrapText="1"/>
    </xf>
    <xf numFmtId="165" fontId="14" fillId="3" borderId="4" xfId="0" applyNumberFormat="1" applyFont="1" applyFill="1" applyBorder="1" applyAlignment="1">
      <alignment horizontal="center" vertical="center" wrapText="1"/>
    </xf>
    <xf numFmtId="165" fontId="15" fillId="0" borderId="4" xfId="0" applyNumberFormat="1" applyFont="1" applyBorder="1" applyAlignment="1">
      <alignment horizontal="left" vertical="center" wrapText="1"/>
    </xf>
    <xf numFmtId="165" fontId="15" fillId="6" borderId="4" xfId="0" applyNumberFormat="1" applyFont="1" applyFill="1" applyBorder="1" applyAlignment="1">
      <alignment horizontal="center" vertical="center"/>
    </xf>
    <xf numFmtId="165" fontId="15" fillId="3" borderId="4" xfId="0" applyNumberFormat="1" applyFont="1" applyFill="1" applyBorder="1" applyAlignment="1">
      <alignment horizontal="center" vertical="center"/>
    </xf>
    <xf numFmtId="165" fontId="15" fillId="0" borderId="4" xfId="0" applyNumberFormat="1" applyFont="1" applyBorder="1" applyAlignment="1">
      <alignment horizontal="left" vertical="top" wrapText="1"/>
    </xf>
    <xf numFmtId="165" fontId="15" fillId="6" borderId="4" xfId="0" applyNumberFormat="1" applyFont="1" applyFill="1" applyBorder="1" applyAlignment="1">
      <alignment horizontal="left" vertical="center" wrapText="1"/>
    </xf>
    <xf numFmtId="165" fontId="15" fillId="6" borderId="0" xfId="0" applyNumberFormat="1" applyFont="1" applyFill="1" applyAlignment="1">
      <alignment horizontal="left" vertical="center" wrapText="1"/>
    </xf>
    <xf numFmtId="165" fontId="16" fillId="3" borderId="4" xfId="0" applyNumberFormat="1" applyFont="1" applyFill="1" applyBorder="1" applyAlignment="1">
      <alignment horizontal="center" vertical="center"/>
    </xf>
    <xf numFmtId="0" fontId="17" fillId="0" borderId="5" xfId="1" applyFont="1" applyFill="1" applyAlignment="1">
      <alignment horizontal="left" vertical="center" wrapText="1"/>
    </xf>
    <xf numFmtId="165" fontId="15" fillId="0" borderId="4" xfId="0" applyNumberFormat="1" applyFont="1" applyBorder="1" applyAlignment="1">
      <alignment horizontal="center" vertical="center"/>
    </xf>
    <xf numFmtId="2" fontId="15" fillId="0" borderId="4" xfId="0" applyNumberFormat="1" applyFont="1" applyBorder="1" applyAlignment="1">
      <alignment horizontal="center" vertical="center"/>
    </xf>
    <xf numFmtId="0" fontId="0" fillId="0" borderId="0" xfId="0" applyAlignment="1">
      <alignment vertical="top" wrapText="1"/>
    </xf>
    <xf numFmtId="0" fontId="0" fillId="0" borderId="4" xfId="0" applyBorder="1" applyAlignment="1">
      <alignment vertical="top" wrapText="1"/>
    </xf>
    <xf numFmtId="165" fontId="8" fillId="0" borderId="4" xfId="0" applyNumberFormat="1" applyFont="1" applyFill="1" applyBorder="1" applyAlignment="1">
      <alignment horizontal="center" vertical="center"/>
    </xf>
    <xf numFmtId="0" fontId="18" fillId="0" borderId="0" xfId="0" applyFont="1"/>
    <xf numFmtId="0" fontId="13" fillId="0" borderId="4" xfId="0" applyFont="1" applyFill="1" applyBorder="1" applyAlignment="1">
      <alignment horizontal="center" vertical="center"/>
    </xf>
    <xf numFmtId="0"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4" xfId="0" applyNumberFormat="1" applyFont="1" applyFill="1" applyBorder="1" applyAlignment="1">
      <alignment horizontal="center" vertical="top"/>
    </xf>
    <xf numFmtId="165" fontId="8" fillId="0" borderId="0" xfId="0" applyNumberFormat="1" applyFont="1" applyFill="1" applyBorder="1" applyAlignment="1">
      <alignment horizontal="left" vertical="center" wrapText="1"/>
    </xf>
    <xf numFmtId="165" fontId="8" fillId="0" borderId="0" xfId="0" applyNumberFormat="1" applyFont="1" applyFill="1" applyBorder="1" applyAlignment="1">
      <alignment horizontal="left" vertical="top" wrapText="1"/>
    </xf>
    <xf numFmtId="165" fontId="0" fillId="0" borderId="0" xfId="0" applyNumberFormat="1"/>
    <xf numFmtId="165" fontId="20" fillId="4" borderId="4" xfId="0" applyNumberFormat="1" applyFont="1" applyFill="1" applyBorder="1" applyAlignment="1">
      <alignment horizontal="left" vertical="top" wrapText="1"/>
    </xf>
    <xf numFmtId="0" fontId="21" fillId="4" borderId="4" xfId="0" applyFont="1" applyFill="1" applyBorder="1" applyAlignment="1">
      <alignment vertical="top" wrapText="1"/>
    </xf>
    <xf numFmtId="165" fontId="20" fillId="4" borderId="4" xfId="0" applyNumberFormat="1" applyFont="1" applyFill="1" applyBorder="1" applyAlignment="1">
      <alignment horizontal="left" vertical="center" wrapText="1"/>
    </xf>
    <xf numFmtId="165" fontId="20" fillId="4" borderId="0" xfId="0" applyNumberFormat="1" applyFont="1" applyFill="1" applyBorder="1" applyAlignment="1">
      <alignment horizontal="left" vertical="top" wrapText="1"/>
    </xf>
    <xf numFmtId="165" fontId="21" fillId="4" borderId="4" xfId="0" applyNumberFormat="1" applyFont="1" applyFill="1" applyBorder="1" applyAlignment="1">
      <alignment horizontal="left" vertical="top" wrapText="1"/>
    </xf>
    <xf numFmtId="0" fontId="13" fillId="0" borderId="0" xfId="0" applyFont="1" applyFill="1" applyBorder="1" applyAlignment="1">
      <alignment horizontal="center" vertical="center"/>
    </xf>
    <xf numFmtId="165" fontId="21" fillId="4" borderId="4" xfId="0" applyNumberFormat="1" applyFont="1" applyFill="1" applyBorder="1" applyAlignment="1">
      <alignment horizontal="left" vertical="center" wrapText="1"/>
    </xf>
    <xf numFmtId="0" fontId="19" fillId="0" borderId="0" xfId="0" applyFont="1" applyBorder="1" applyAlignment="1">
      <alignment horizontal="center" vertical="center"/>
    </xf>
    <xf numFmtId="0" fontId="2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1" fontId="13" fillId="5" borderId="8" xfId="0" applyNumberFormat="1" applyFont="1" applyFill="1" applyBorder="1" applyAlignment="1">
      <alignment horizontal="center" vertical="center" wrapText="1"/>
    </xf>
    <xf numFmtId="2" fontId="13" fillId="5" borderId="8" xfId="0" applyNumberFormat="1" applyFont="1" applyFill="1" applyBorder="1" applyAlignment="1">
      <alignment horizontal="center" vertical="center" wrapText="1"/>
    </xf>
    <xf numFmtId="0" fontId="13" fillId="5" borderId="9" xfId="0" applyNumberFormat="1" applyFont="1" applyFill="1" applyBorder="1" applyAlignment="1">
      <alignment horizontal="center" vertical="center" wrapText="1"/>
    </xf>
    <xf numFmtId="2" fontId="13" fillId="5" borderId="10"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13" fillId="0" borderId="6" xfId="0" applyFont="1" applyBorder="1" applyAlignment="1">
      <alignment horizontal="center" vertical="center" wrapText="1"/>
    </xf>
    <xf numFmtId="165" fontId="0" fillId="0" borderId="4" xfId="0" applyNumberFormat="1" applyBorder="1" applyAlignment="1">
      <alignment horizontal="center" vertical="center"/>
    </xf>
    <xf numFmtId="165" fontId="12" fillId="0" borderId="4" xfId="0" applyNumberFormat="1"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165" fontId="0" fillId="0" borderId="0" xfId="0" applyNumberFormat="1" applyAlignment="1">
      <alignment horizontal="center" vertical="center"/>
    </xf>
    <xf numFmtId="165" fontId="20" fillId="0" borderId="0" xfId="0" applyNumberFormat="1" applyFont="1" applyFill="1" applyBorder="1" applyAlignment="1">
      <alignment horizontal="left" vertical="top" wrapText="1"/>
    </xf>
    <xf numFmtId="165" fontId="0" fillId="5" borderId="4" xfId="0" applyNumberFormat="1" applyFill="1" applyBorder="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Fill="1" applyBorder="1" applyAlignment="1">
      <alignment horizontal="right" vertical="top"/>
    </xf>
    <xf numFmtId="0" fontId="5" fillId="0" borderId="4" xfId="0" applyFont="1" applyFill="1" applyBorder="1" applyAlignment="1">
      <alignment horizontal="center" vertical="center"/>
    </xf>
    <xf numFmtId="0" fontId="3" fillId="0" borderId="1"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19" fillId="0" borderId="0" xfId="0" applyFont="1" applyBorder="1" applyAlignment="1">
      <alignment horizontal="center" vertical="center"/>
    </xf>
    <xf numFmtId="165" fontId="12" fillId="5" borderId="4" xfId="0" applyNumberFormat="1" applyFont="1" applyFill="1" applyBorder="1" applyAlignment="1">
      <alignment horizontal="right" vertical="center"/>
    </xf>
  </cellXfs>
  <cellStyles count="5">
    <cellStyle name="Dane wyjściowe" xfId="1" builtinId="21"/>
    <cellStyle name="Excel Built-in Normal" xfId="4"/>
    <cellStyle name="Normalny" xfId="0" builtinId="0"/>
    <cellStyle name="Normalny 2" xfId="2"/>
    <cellStyle name="Normalny 3" xfId="3"/>
  </cellStyles>
  <dxfs count="0"/>
  <tableStyles count="0" defaultTableStyle="TableStyleMedium2" defaultPivotStyle="PivotStyleMedium9"/>
  <colors>
    <mruColors>
      <color rgb="FFCCFFFF"/>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topLeftCell="A27" zoomScale="110" zoomScaleNormal="100" zoomScaleSheetLayoutView="110" workbookViewId="0">
      <selection activeCell="N38" sqref="N38"/>
    </sheetView>
  </sheetViews>
  <sheetFormatPr defaultRowHeight="15" x14ac:dyDescent="0.25"/>
  <cols>
    <col min="1" max="1" width="5.7109375" customWidth="1"/>
    <col min="2" max="2" width="25.140625" customWidth="1"/>
    <col min="3" max="3" width="7.42578125" customWidth="1"/>
    <col min="4" max="5" width="0" hidden="1" customWidth="1"/>
    <col min="6" max="6" width="6.7109375" customWidth="1"/>
    <col min="7" max="7" width="11.42578125" customWidth="1"/>
    <col min="8" max="9" width="0" hidden="1" customWidth="1"/>
    <col min="10" max="10" width="11" customWidth="1"/>
    <col min="11" max="11" width="10.7109375" customWidth="1"/>
    <col min="12" max="12" width="67.42578125" customWidth="1"/>
  </cols>
  <sheetData>
    <row r="1" spans="1:12" x14ac:dyDescent="0.25">
      <c r="A1" s="90" t="s">
        <v>0</v>
      </c>
      <c r="B1" s="90"/>
      <c r="C1" s="90"/>
      <c r="D1" s="90"/>
      <c r="E1" s="90"/>
      <c r="F1" s="90"/>
      <c r="G1" s="90"/>
      <c r="H1" s="90"/>
      <c r="I1" s="90"/>
      <c r="J1" s="90"/>
      <c r="K1" s="90"/>
      <c r="L1" s="90"/>
    </row>
    <row r="2" spans="1:12" x14ac:dyDescent="0.25">
      <c r="A2" s="90"/>
      <c r="B2" s="90"/>
      <c r="C2" s="90"/>
      <c r="D2" s="90"/>
      <c r="E2" s="90"/>
      <c r="F2" s="90"/>
      <c r="G2" s="90"/>
      <c r="H2" s="90"/>
      <c r="I2" s="90"/>
      <c r="J2" s="90"/>
      <c r="K2" s="90"/>
      <c r="L2" s="90"/>
    </row>
    <row r="4" spans="1:12" x14ac:dyDescent="0.25">
      <c r="A4" s="91" t="s">
        <v>1</v>
      </c>
      <c r="B4" s="92"/>
      <c r="C4" s="92"/>
      <c r="D4" s="92"/>
      <c r="E4" s="92"/>
      <c r="F4" s="92"/>
      <c r="G4" s="92"/>
      <c r="H4" s="92"/>
      <c r="I4" s="92"/>
      <c r="J4" s="92"/>
      <c r="K4" s="92"/>
      <c r="L4" s="93"/>
    </row>
    <row r="5" spans="1:12" ht="25.5" x14ac:dyDescent="0.25">
      <c r="A5" s="2" t="s">
        <v>2</v>
      </c>
      <c r="B5" s="1" t="s">
        <v>3</v>
      </c>
      <c r="C5" s="2" t="s">
        <v>4</v>
      </c>
      <c r="D5" s="2" t="s">
        <v>5</v>
      </c>
      <c r="E5" s="2" t="s">
        <v>6</v>
      </c>
      <c r="F5" s="2" t="s">
        <v>7</v>
      </c>
      <c r="G5" s="3" t="s">
        <v>8</v>
      </c>
      <c r="H5" s="3" t="s">
        <v>5</v>
      </c>
      <c r="I5" s="3" t="s">
        <v>9</v>
      </c>
      <c r="J5" s="3" t="s">
        <v>10</v>
      </c>
      <c r="K5" s="3" t="s">
        <v>11</v>
      </c>
      <c r="L5" s="1" t="s">
        <v>12</v>
      </c>
    </row>
    <row r="6" spans="1:12" ht="166.5" customHeight="1" x14ac:dyDescent="0.25">
      <c r="A6" s="5">
        <v>1</v>
      </c>
      <c r="B6" s="4" t="s">
        <v>13</v>
      </c>
      <c r="C6" s="5" t="s">
        <v>14</v>
      </c>
      <c r="D6" s="5">
        <v>1</v>
      </c>
      <c r="E6" s="5">
        <v>0</v>
      </c>
      <c r="F6" s="5">
        <f>D6+E6</f>
        <v>1</v>
      </c>
      <c r="G6" s="6">
        <v>44000</v>
      </c>
      <c r="H6" s="6">
        <v>44000</v>
      </c>
      <c r="I6" s="6">
        <v>0</v>
      </c>
      <c r="J6" s="7">
        <v>44000</v>
      </c>
      <c r="K6" s="6">
        <f t="shared" ref="K6:K13" si="0">J6*1.23</f>
        <v>54120</v>
      </c>
      <c r="L6" s="8" t="s">
        <v>15</v>
      </c>
    </row>
    <row r="7" spans="1:12" ht="98.25" customHeight="1" x14ac:dyDescent="0.25">
      <c r="A7" s="5">
        <v>2</v>
      </c>
      <c r="B7" s="4" t="s">
        <v>16</v>
      </c>
      <c r="C7" s="5" t="s">
        <v>14</v>
      </c>
      <c r="D7" s="5">
        <v>1</v>
      </c>
      <c r="E7" s="5">
        <v>0</v>
      </c>
      <c r="F7" s="5">
        <f t="shared" ref="F7:F12" si="1">D7+E7</f>
        <v>1</v>
      </c>
      <c r="G7" s="6">
        <v>11100</v>
      </c>
      <c r="H7" s="6">
        <v>11100</v>
      </c>
      <c r="I7" s="6">
        <v>0</v>
      </c>
      <c r="J7" s="7">
        <v>11100</v>
      </c>
      <c r="K7" s="6">
        <f t="shared" si="0"/>
        <v>13653</v>
      </c>
      <c r="L7" s="8" t="s">
        <v>17</v>
      </c>
    </row>
    <row r="8" spans="1:12" ht="40.5" x14ac:dyDescent="0.25">
      <c r="A8" s="5">
        <v>3</v>
      </c>
      <c r="B8" s="4" t="s">
        <v>18</v>
      </c>
      <c r="C8" s="5" t="s">
        <v>14</v>
      </c>
      <c r="D8" s="5"/>
      <c r="E8" s="5">
        <v>0</v>
      </c>
      <c r="F8" s="5">
        <v>1</v>
      </c>
      <c r="G8" s="6">
        <v>18387.8</v>
      </c>
      <c r="H8" s="6">
        <v>18387.8</v>
      </c>
      <c r="I8" s="6">
        <v>0</v>
      </c>
      <c r="J8" s="7">
        <v>18387.8</v>
      </c>
      <c r="K8" s="6">
        <f t="shared" si="0"/>
        <v>22616.993999999999</v>
      </c>
      <c r="L8" s="8" t="s">
        <v>19</v>
      </c>
    </row>
    <row r="9" spans="1:12" ht="220.5" customHeight="1" x14ac:dyDescent="0.25">
      <c r="A9" s="5">
        <v>4</v>
      </c>
      <c r="B9" s="4" t="s">
        <v>20</v>
      </c>
      <c r="C9" s="5" t="s">
        <v>14</v>
      </c>
      <c r="D9" s="5">
        <v>1</v>
      </c>
      <c r="E9" s="5">
        <v>0</v>
      </c>
      <c r="F9" s="5">
        <f t="shared" si="1"/>
        <v>1</v>
      </c>
      <c r="G9" s="6">
        <v>25203.25</v>
      </c>
      <c r="H9" s="6">
        <v>25203.25</v>
      </c>
      <c r="I9" s="6">
        <v>0</v>
      </c>
      <c r="J9" s="7">
        <v>25203.25</v>
      </c>
      <c r="K9" s="6">
        <f t="shared" si="0"/>
        <v>30999.997500000001</v>
      </c>
      <c r="L9" s="8" t="s">
        <v>21</v>
      </c>
    </row>
    <row r="10" spans="1:12" ht="108" x14ac:dyDescent="0.25">
      <c r="A10" s="5">
        <v>5</v>
      </c>
      <c r="B10" s="4" t="s">
        <v>22</v>
      </c>
      <c r="C10" s="5" t="s">
        <v>14</v>
      </c>
      <c r="D10" s="5">
        <v>1</v>
      </c>
      <c r="E10" s="5">
        <v>0</v>
      </c>
      <c r="F10" s="5">
        <f t="shared" si="1"/>
        <v>1</v>
      </c>
      <c r="G10" s="6">
        <v>52845.53</v>
      </c>
      <c r="H10" s="6">
        <v>52845.53</v>
      </c>
      <c r="I10" s="6">
        <v>0</v>
      </c>
      <c r="J10" s="7">
        <v>52845.53</v>
      </c>
      <c r="K10" s="6">
        <f t="shared" si="0"/>
        <v>65000.001899999996</v>
      </c>
      <c r="L10" s="8" t="s">
        <v>23</v>
      </c>
    </row>
    <row r="11" spans="1:12" ht="94.5" x14ac:dyDescent="0.25">
      <c r="A11" s="5">
        <v>6</v>
      </c>
      <c r="B11" s="4" t="s">
        <v>24</v>
      </c>
      <c r="C11" s="5" t="s">
        <v>14</v>
      </c>
      <c r="D11" s="5">
        <v>1</v>
      </c>
      <c r="E11" s="5">
        <v>0</v>
      </c>
      <c r="F11" s="5">
        <f t="shared" si="1"/>
        <v>1</v>
      </c>
      <c r="G11" s="6">
        <v>15284.55</v>
      </c>
      <c r="H11" s="6">
        <v>15284.55</v>
      </c>
      <c r="I11" s="6">
        <v>0</v>
      </c>
      <c r="J11" s="7">
        <v>15284.55</v>
      </c>
      <c r="K11" s="6">
        <f t="shared" si="0"/>
        <v>18799.996499999997</v>
      </c>
      <c r="L11" s="8" t="s">
        <v>25</v>
      </c>
    </row>
    <row r="12" spans="1:12" ht="189" x14ac:dyDescent="0.25">
      <c r="A12" s="5">
        <v>7</v>
      </c>
      <c r="B12" s="4" t="s">
        <v>26</v>
      </c>
      <c r="C12" s="5" t="s">
        <v>14</v>
      </c>
      <c r="D12" s="5">
        <v>1</v>
      </c>
      <c r="E12" s="5">
        <v>0</v>
      </c>
      <c r="F12" s="5">
        <f t="shared" si="1"/>
        <v>1</v>
      </c>
      <c r="G12" s="9">
        <v>75000</v>
      </c>
      <c r="H12" s="6">
        <v>48000</v>
      </c>
      <c r="I12" s="6">
        <v>0</v>
      </c>
      <c r="J12" s="7">
        <v>75000</v>
      </c>
      <c r="K12" s="6">
        <f t="shared" si="0"/>
        <v>92250</v>
      </c>
      <c r="L12" s="8" t="s">
        <v>27</v>
      </c>
    </row>
    <row r="13" spans="1:12" ht="94.5" x14ac:dyDescent="0.25">
      <c r="A13" s="5">
        <v>8</v>
      </c>
      <c r="B13" s="4" t="s">
        <v>28</v>
      </c>
      <c r="C13" s="5" t="s">
        <v>14</v>
      </c>
      <c r="D13" s="5">
        <v>2</v>
      </c>
      <c r="E13" s="5">
        <v>0</v>
      </c>
      <c r="F13" s="5">
        <v>1</v>
      </c>
      <c r="G13" s="6">
        <v>11750</v>
      </c>
      <c r="H13" s="6">
        <v>23500</v>
      </c>
      <c r="I13" s="6">
        <v>0</v>
      </c>
      <c r="J13" s="7">
        <f>F13*G13</f>
        <v>11750</v>
      </c>
      <c r="K13" s="6">
        <f t="shared" si="0"/>
        <v>14452.5</v>
      </c>
      <c r="L13" s="8" t="s">
        <v>29</v>
      </c>
    </row>
    <row r="14" spans="1:12" x14ac:dyDescent="0.25">
      <c r="A14" s="94" t="s">
        <v>30</v>
      </c>
      <c r="B14" s="94"/>
      <c r="C14" s="94"/>
      <c r="D14" s="94"/>
      <c r="E14" s="94"/>
      <c r="F14" s="94"/>
      <c r="G14" s="94"/>
      <c r="H14" s="10"/>
      <c r="I14" s="10"/>
      <c r="J14" s="11">
        <f>SUM(J6:J13)</f>
        <v>253571.13</v>
      </c>
      <c r="K14" s="12">
        <f>SUM(K6:K13)</f>
        <v>311892.48990000004</v>
      </c>
      <c r="L14" s="13"/>
    </row>
    <row r="15" spans="1:12" x14ac:dyDescent="0.25">
      <c r="A15" s="14"/>
      <c r="B15" s="14"/>
      <c r="C15" s="14"/>
      <c r="D15" s="14"/>
      <c r="E15" s="14"/>
      <c r="F15" s="14"/>
      <c r="G15" s="14"/>
      <c r="H15" s="15"/>
      <c r="I15" s="15"/>
      <c r="J15" s="16"/>
      <c r="K15" s="17"/>
      <c r="L15" s="18"/>
    </row>
    <row r="16" spans="1:12" x14ac:dyDescent="0.25">
      <c r="A16" s="14"/>
      <c r="B16" s="14"/>
      <c r="C16" s="14"/>
      <c r="D16" s="14"/>
      <c r="E16" s="14"/>
      <c r="F16" s="14"/>
      <c r="G16" s="14"/>
      <c r="H16" s="15"/>
      <c r="I16" s="15"/>
      <c r="J16" s="16"/>
      <c r="K16" s="17"/>
      <c r="L16" s="18"/>
    </row>
    <row r="17" spans="1:12" x14ac:dyDescent="0.25">
      <c r="A17" s="95" t="s">
        <v>31</v>
      </c>
      <c r="B17" s="95"/>
      <c r="C17" s="95"/>
      <c r="D17" s="95"/>
      <c r="E17" s="95"/>
      <c r="F17" s="95"/>
      <c r="G17" s="95"/>
      <c r="H17" s="95"/>
      <c r="I17" s="95"/>
      <c r="J17" s="95"/>
      <c r="K17" s="95"/>
      <c r="L17" s="95"/>
    </row>
    <row r="18" spans="1:12" ht="127.5" customHeight="1" x14ac:dyDescent="0.25">
      <c r="A18" s="5">
        <v>1</v>
      </c>
      <c r="B18" s="19" t="s">
        <v>32</v>
      </c>
      <c r="C18" s="5" t="s">
        <v>14</v>
      </c>
      <c r="D18" s="5">
        <v>19</v>
      </c>
      <c r="E18" s="5">
        <v>16</v>
      </c>
      <c r="F18" s="5">
        <v>15</v>
      </c>
      <c r="G18" s="6">
        <v>800</v>
      </c>
      <c r="H18" s="6">
        <f t="shared" ref="H18:H32" si="2">D18*G18</f>
        <v>15200</v>
      </c>
      <c r="I18" s="6">
        <f t="shared" ref="I18:I32" si="3">E18*G18</f>
        <v>12800</v>
      </c>
      <c r="J18" s="6">
        <f t="shared" ref="J18:J32" si="4">F18*G18</f>
        <v>12000</v>
      </c>
      <c r="K18" s="6">
        <f t="shared" ref="K18:K32" si="5">J18*1.23</f>
        <v>14760</v>
      </c>
      <c r="L18" s="8" t="s">
        <v>33</v>
      </c>
    </row>
    <row r="19" spans="1:12" ht="81" x14ac:dyDescent="0.25">
      <c r="A19" s="5">
        <v>2</v>
      </c>
      <c r="B19" s="19" t="s">
        <v>34</v>
      </c>
      <c r="C19" s="5" t="s">
        <v>14</v>
      </c>
      <c r="D19" s="5">
        <v>8</v>
      </c>
      <c r="E19" s="5">
        <v>0</v>
      </c>
      <c r="F19" s="5">
        <v>15</v>
      </c>
      <c r="G19" s="6">
        <v>1490</v>
      </c>
      <c r="H19" s="6">
        <f t="shared" si="2"/>
        <v>11920</v>
      </c>
      <c r="I19" s="6">
        <f t="shared" si="3"/>
        <v>0</v>
      </c>
      <c r="J19" s="6">
        <f t="shared" si="4"/>
        <v>22350</v>
      </c>
      <c r="K19" s="6">
        <f t="shared" si="5"/>
        <v>27490.5</v>
      </c>
      <c r="L19" s="8" t="s">
        <v>35</v>
      </c>
    </row>
    <row r="20" spans="1:12" ht="40.5" x14ac:dyDescent="0.25">
      <c r="A20" s="5">
        <v>3</v>
      </c>
      <c r="B20" s="19" t="s">
        <v>36</v>
      </c>
      <c r="C20" s="5" t="s">
        <v>14</v>
      </c>
      <c r="D20" s="5">
        <v>4</v>
      </c>
      <c r="E20" s="5">
        <v>0</v>
      </c>
      <c r="F20" s="5">
        <v>3</v>
      </c>
      <c r="G20" s="6">
        <v>620</v>
      </c>
      <c r="H20" s="6">
        <f t="shared" si="2"/>
        <v>2480</v>
      </c>
      <c r="I20" s="6">
        <f t="shared" si="3"/>
        <v>0</v>
      </c>
      <c r="J20" s="6">
        <f t="shared" si="4"/>
        <v>1860</v>
      </c>
      <c r="K20" s="6">
        <f t="shared" si="5"/>
        <v>2287.8000000000002</v>
      </c>
      <c r="L20" s="8" t="s">
        <v>37</v>
      </c>
    </row>
    <row r="21" spans="1:12" ht="148.5" x14ac:dyDescent="0.25">
      <c r="A21" s="37">
        <v>4</v>
      </c>
      <c r="B21" s="19" t="s">
        <v>38</v>
      </c>
      <c r="C21" s="5" t="s">
        <v>14</v>
      </c>
      <c r="D21" s="5">
        <v>10</v>
      </c>
      <c r="E21" s="5">
        <v>5</v>
      </c>
      <c r="F21" s="5">
        <v>10</v>
      </c>
      <c r="G21" s="6">
        <v>570</v>
      </c>
      <c r="H21" s="6">
        <f t="shared" si="2"/>
        <v>5700</v>
      </c>
      <c r="I21" s="6">
        <f t="shared" si="3"/>
        <v>2850</v>
      </c>
      <c r="J21" s="6">
        <f t="shared" si="4"/>
        <v>5700</v>
      </c>
      <c r="K21" s="6">
        <f t="shared" si="5"/>
        <v>7011</v>
      </c>
      <c r="L21" s="8" t="s">
        <v>39</v>
      </c>
    </row>
    <row r="22" spans="1:12" ht="72" customHeight="1" x14ac:dyDescent="0.25">
      <c r="A22" s="37">
        <v>5</v>
      </c>
      <c r="B22" s="19" t="s">
        <v>40</v>
      </c>
      <c r="C22" s="5" t="s">
        <v>14</v>
      </c>
      <c r="D22" s="5">
        <v>8</v>
      </c>
      <c r="E22" s="5">
        <v>4</v>
      </c>
      <c r="F22" s="5">
        <v>5</v>
      </c>
      <c r="G22" s="6">
        <v>900</v>
      </c>
      <c r="H22" s="6">
        <f t="shared" si="2"/>
        <v>7200</v>
      </c>
      <c r="I22" s="6">
        <f t="shared" si="3"/>
        <v>3600</v>
      </c>
      <c r="J22" s="6">
        <f t="shared" si="4"/>
        <v>4500</v>
      </c>
      <c r="K22" s="6">
        <f t="shared" si="5"/>
        <v>5535</v>
      </c>
      <c r="L22" s="8" t="s">
        <v>41</v>
      </c>
    </row>
    <row r="23" spans="1:12" ht="59.25" customHeight="1" x14ac:dyDescent="0.25">
      <c r="A23" s="5">
        <v>6</v>
      </c>
      <c r="B23" s="19" t="s">
        <v>42</v>
      </c>
      <c r="C23" s="5" t="s">
        <v>14</v>
      </c>
      <c r="D23" s="5">
        <v>8</v>
      </c>
      <c r="E23" s="5">
        <v>16</v>
      </c>
      <c r="F23" s="5">
        <v>10</v>
      </c>
      <c r="G23" s="6">
        <v>1785</v>
      </c>
      <c r="H23" s="6">
        <f t="shared" si="2"/>
        <v>14280</v>
      </c>
      <c r="I23" s="6">
        <f t="shared" si="3"/>
        <v>28560</v>
      </c>
      <c r="J23" s="6">
        <f t="shared" si="4"/>
        <v>17850</v>
      </c>
      <c r="K23" s="6">
        <f t="shared" si="5"/>
        <v>21955.5</v>
      </c>
      <c r="L23" s="8" t="s">
        <v>43</v>
      </c>
    </row>
    <row r="24" spans="1:12" ht="84.75" customHeight="1" x14ac:dyDescent="0.25">
      <c r="A24" s="5">
        <v>7</v>
      </c>
      <c r="B24" s="19" t="s">
        <v>44</v>
      </c>
      <c r="C24" s="5" t="s">
        <v>14</v>
      </c>
      <c r="D24" s="5">
        <v>3</v>
      </c>
      <c r="E24" s="5">
        <v>0</v>
      </c>
      <c r="F24" s="5">
        <v>5</v>
      </c>
      <c r="G24" s="6">
        <v>1665</v>
      </c>
      <c r="H24" s="6">
        <f t="shared" si="2"/>
        <v>4995</v>
      </c>
      <c r="I24" s="6">
        <f t="shared" si="3"/>
        <v>0</v>
      </c>
      <c r="J24" s="6">
        <f t="shared" si="4"/>
        <v>8325</v>
      </c>
      <c r="K24" s="6">
        <f t="shared" si="5"/>
        <v>10239.75</v>
      </c>
      <c r="L24" s="8" t="s">
        <v>45</v>
      </c>
    </row>
    <row r="25" spans="1:12" ht="71.25" customHeight="1" x14ac:dyDescent="0.25">
      <c r="A25" s="5">
        <v>8</v>
      </c>
      <c r="B25" s="19" t="s">
        <v>46</v>
      </c>
      <c r="C25" s="5" t="s">
        <v>14</v>
      </c>
      <c r="D25" s="5">
        <v>5</v>
      </c>
      <c r="E25" s="5">
        <v>5</v>
      </c>
      <c r="F25" s="5">
        <v>5</v>
      </c>
      <c r="G25" s="6">
        <v>800</v>
      </c>
      <c r="H25" s="6">
        <f t="shared" si="2"/>
        <v>4000</v>
      </c>
      <c r="I25" s="6">
        <f t="shared" si="3"/>
        <v>4000</v>
      </c>
      <c r="J25" s="6">
        <f t="shared" si="4"/>
        <v>4000</v>
      </c>
      <c r="K25" s="6">
        <f t="shared" si="5"/>
        <v>4920</v>
      </c>
      <c r="L25" s="8" t="s">
        <v>47</v>
      </c>
    </row>
    <row r="26" spans="1:12" ht="83.25" customHeight="1" x14ac:dyDescent="0.25">
      <c r="A26" s="5">
        <v>9</v>
      </c>
      <c r="B26" s="19" t="s">
        <v>48</v>
      </c>
      <c r="C26" s="5" t="s">
        <v>14</v>
      </c>
      <c r="D26" s="5">
        <v>2</v>
      </c>
      <c r="E26" s="5">
        <v>1</v>
      </c>
      <c r="F26" s="5">
        <v>1</v>
      </c>
      <c r="G26" s="6">
        <v>3899</v>
      </c>
      <c r="H26" s="6">
        <f t="shared" si="2"/>
        <v>7798</v>
      </c>
      <c r="I26" s="6">
        <f t="shared" si="3"/>
        <v>3899</v>
      </c>
      <c r="J26" s="6">
        <f t="shared" si="4"/>
        <v>3899</v>
      </c>
      <c r="K26" s="6">
        <f t="shared" si="5"/>
        <v>4795.7699999999995</v>
      </c>
      <c r="L26" s="8" t="s">
        <v>49</v>
      </c>
    </row>
    <row r="27" spans="1:12" ht="148.5" x14ac:dyDescent="0.25">
      <c r="A27" s="5">
        <v>10</v>
      </c>
      <c r="B27" s="19" t="s">
        <v>50</v>
      </c>
      <c r="C27" s="5" t="s">
        <v>14</v>
      </c>
      <c r="D27" s="5"/>
      <c r="E27" s="5"/>
      <c r="F27" s="5">
        <v>5</v>
      </c>
      <c r="G27" s="6">
        <v>360</v>
      </c>
      <c r="H27" s="6"/>
      <c r="I27" s="6"/>
      <c r="J27" s="6">
        <f t="shared" si="4"/>
        <v>1800</v>
      </c>
      <c r="K27" s="6">
        <f t="shared" si="5"/>
        <v>2214</v>
      </c>
      <c r="L27" s="8" t="s">
        <v>51</v>
      </c>
    </row>
    <row r="28" spans="1:12" ht="27" x14ac:dyDescent="0.25">
      <c r="A28" s="5">
        <v>11</v>
      </c>
      <c r="B28" s="19" t="s">
        <v>52</v>
      </c>
      <c r="C28" s="5" t="s">
        <v>14</v>
      </c>
      <c r="D28" s="5">
        <v>2</v>
      </c>
      <c r="E28" s="5">
        <v>1</v>
      </c>
      <c r="F28" s="5">
        <v>5</v>
      </c>
      <c r="G28" s="6">
        <v>190</v>
      </c>
      <c r="H28" s="6">
        <f t="shared" si="2"/>
        <v>380</v>
      </c>
      <c r="I28" s="6">
        <f t="shared" si="3"/>
        <v>190</v>
      </c>
      <c r="J28" s="6">
        <f t="shared" si="4"/>
        <v>950</v>
      </c>
      <c r="K28" s="6">
        <f t="shared" si="5"/>
        <v>1168.5</v>
      </c>
      <c r="L28" s="8" t="s">
        <v>53</v>
      </c>
    </row>
    <row r="29" spans="1:12" ht="81" x14ac:dyDescent="0.25">
      <c r="A29" s="37">
        <v>12</v>
      </c>
      <c r="B29" s="19" t="s">
        <v>54</v>
      </c>
      <c r="C29" s="5" t="s">
        <v>14</v>
      </c>
      <c r="D29" s="5">
        <v>4</v>
      </c>
      <c r="E29" s="5">
        <v>1</v>
      </c>
      <c r="F29" s="5">
        <v>5</v>
      </c>
      <c r="G29" s="6">
        <v>350</v>
      </c>
      <c r="H29" s="6">
        <f t="shared" si="2"/>
        <v>1400</v>
      </c>
      <c r="I29" s="6">
        <f t="shared" si="3"/>
        <v>350</v>
      </c>
      <c r="J29" s="6">
        <f t="shared" si="4"/>
        <v>1750</v>
      </c>
      <c r="K29" s="6">
        <f t="shared" si="5"/>
        <v>2152.5</v>
      </c>
      <c r="L29" s="8" t="s">
        <v>55</v>
      </c>
    </row>
    <row r="30" spans="1:12" x14ac:dyDescent="0.25">
      <c r="A30" s="5">
        <v>13</v>
      </c>
      <c r="B30" s="19" t="s">
        <v>56</v>
      </c>
      <c r="C30" s="5" t="s">
        <v>14</v>
      </c>
      <c r="D30" s="5">
        <v>2</v>
      </c>
      <c r="E30" s="5">
        <v>1</v>
      </c>
      <c r="F30" s="5">
        <v>5</v>
      </c>
      <c r="G30" s="6">
        <v>470</v>
      </c>
      <c r="H30" s="6">
        <f t="shared" si="2"/>
        <v>940</v>
      </c>
      <c r="I30" s="6">
        <f t="shared" si="3"/>
        <v>470</v>
      </c>
      <c r="J30" s="6">
        <f t="shared" si="4"/>
        <v>2350</v>
      </c>
      <c r="K30" s="6">
        <f t="shared" si="5"/>
        <v>2890.5</v>
      </c>
      <c r="L30" s="8" t="s">
        <v>57</v>
      </c>
    </row>
    <row r="31" spans="1:12" ht="40.5" x14ac:dyDescent="0.25">
      <c r="A31" s="5">
        <v>14</v>
      </c>
      <c r="B31" s="19" t="s">
        <v>58</v>
      </c>
      <c r="C31" s="5" t="s">
        <v>14</v>
      </c>
      <c r="D31" s="5">
        <v>4</v>
      </c>
      <c r="E31" s="5">
        <v>1</v>
      </c>
      <c r="F31" s="5">
        <v>5</v>
      </c>
      <c r="G31" s="6">
        <v>370</v>
      </c>
      <c r="H31" s="6">
        <f t="shared" si="2"/>
        <v>1480</v>
      </c>
      <c r="I31" s="6">
        <f t="shared" si="3"/>
        <v>370</v>
      </c>
      <c r="J31" s="6">
        <f t="shared" si="4"/>
        <v>1850</v>
      </c>
      <c r="K31" s="6">
        <f t="shared" si="5"/>
        <v>2275.5</v>
      </c>
      <c r="L31" s="8" t="s">
        <v>59</v>
      </c>
    </row>
    <row r="32" spans="1:12" ht="27" x14ac:dyDescent="0.25">
      <c r="A32" s="5">
        <v>15</v>
      </c>
      <c r="B32" s="19" t="s">
        <v>60</v>
      </c>
      <c r="C32" s="5" t="s">
        <v>14</v>
      </c>
      <c r="D32" s="5">
        <v>3</v>
      </c>
      <c r="E32" s="5">
        <v>3</v>
      </c>
      <c r="F32" s="5">
        <v>5</v>
      </c>
      <c r="G32" s="6">
        <v>400</v>
      </c>
      <c r="H32" s="6">
        <f t="shared" si="2"/>
        <v>1200</v>
      </c>
      <c r="I32" s="6">
        <f t="shared" si="3"/>
        <v>1200</v>
      </c>
      <c r="J32" s="6">
        <f t="shared" si="4"/>
        <v>2000</v>
      </c>
      <c r="K32" s="6">
        <f t="shared" si="5"/>
        <v>2460</v>
      </c>
      <c r="L32" s="8" t="s">
        <v>61</v>
      </c>
    </row>
    <row r="33" spans="1:12" x14ac:dyDescent="0.25">
      <c r="A33" s="96" t="s">
        <v>62</v>
      </c>
      <c r="B33" s="97"/>
      <c r="C33" s="97"/>
      <c r="D33" s="97"/>
      <c r="E33" s="97"/>
      <c r="F33" s="97"/>
      <c r="G33" s="98"/>
      <c r="H33" s="12"/>
      <c r="I33" s="12"/>
      <c r="J33" s="12">
        <f>SUM(J18:J32)</f>
        <v>91184</v>
      </c>
      <c r="K33" s="12">
        <f>SUM(K18:K32)</f>
        <v>112156.32</v>
      </c>
      <c r="L33" s="13"/>
    </row>
    <row r="34" spans="1:12" x14ac:dyDescent="0.25">
      <c r="A34" s="20"/>
      <c r="B34" s="21"/>
      <c r="C34" s="20"/>
      <c r="D34" s="20"/>
      <c r="E34" s="20"/>
      <c r="F34" s="20"/>
      <c r="G34" s="22"/>
      <c r="H34" s="22"/>
      <c r="I34" s="22"/>
      <c r="J34" s="23"/>
      <c r="K34" s="22"/>
      <c r="L34" s="24"/>
    </row>
    <row r="35" spans="1:12" ht="15.75" x14ac:dyDescent="0.3">
      <c r="A35" s="25"/>
      <c r="B35" s="25"/>
      <c r="C35" s="25"/>
      <c r="D35" s="25"/>
      <c r="E35" s="25"/>
      <c r="F35" s="25"/>
      <c r="G35" s="25"/>
      <c r="H35" s="25"/>
      <c r="I35" s="25"/>
      <c r="J35" s="26"/>
      <c r="K35" s="26"/>
      <c r="L35" s="27"/>
    </row>
    <row r="36" spans="1:12" ht="15.75" x14ac:dyDescent="0.3">
      <c r="A36" s="25"/>
      <c r="B36" s="25"/>
      <c r="C36" s="25"/>
      <c r="D36" s="25"/>
      <c r="E36" s="25"/>
      <c r="F36" s="25"/>
      <c r="G36" s="25"/>
      <c r="H36" s="25"/>
      <c r="I36" s="25"/>
      <c r="J36" s="26"/>
      <c r="K36" s="28"/>
      <c r="L36" s="27"/>
    </row>
    <row r="37" spans="1:12" x14ac:dyDescent="0.25">
      <c r="A37" s="29"/>
      <c r="B37" s="30" t="s">
        <v>63</v>
      </c>
      <c r="C37" s="88" t="s">
        <v>64</v>
      </c>
      <c r="D37" s="88"/>
      <c r="E37" s="88"/>
      <c r="F37" s="88"/>
      <c r="G37" s="88"/>
      <c r="H37" s="88"/>
      <c r="I37" s="88"/>
      <c r="J37" s="88"/>
      <c r="K37" s="31"/>
      <c r="L37" s="32">
        <v>311892.49</v>
      </c>
    </row>
    <row r="38" spans="1:12" x14ac:dyDescent="0.25">
      <c r="A38" s="29"/>
      <c r="B38" s="33"/>
      <c r="C38" s="88" t="s">
        <v>65</v>
      </c>
      <c r="D38" s="88"/>
      <c r="E38" s="88"/>
      <c r="F38" s="88"/>
      <c r="G38" s="88"/>
      <c r="H38" s="88"/>
      <c r="I38" s="88"/>
      <c r="J38" s="88"/>
      <c r="K38" s="31"/>
      <c r="L38" s="32">
        <v>112156.32</v>
      </c>
    </row>
    <row r="39" spans="1:12" x14ac:dyDescent="0.25">
      <c r="A39" s="34"/>
      <c r="B39" s="35"/>
      <c r="C39" s="89" t="s">
        <v>66</v>
      </c>
      <c r="D39" s="89"/>
      <c r="E39" s="89"/>
      <c r="F39" s="89"/>
      <c r="G39" s="89"/>
      <c r="H39" s="89"/>
      <c r="I39" s="89"/>
      <c r="J39" s="89"/>
      <c r="K39" s="89"/>
      <c r="L39" s="36">
        <f>SUM(L37:L38)</f>
        <v>424048.81</v>
      </c>
    </row>
    <row r="40" spans="1:12" x14ac:dyDescent="0.25">
      <c r="A40" s="34"/>
      <c r="B40" s="35"/>
      <c r="C40" s="35"/>
      <c r="D40" s="35"/>
      <c r="E40" s="35"/>
      <c r="F40" s="35"/>
      <c r="G40" s="35"/>
      <c r="H40" s="35"/>
      <c r="I40" s="35"/>
      <c r="J40" s="35"/>
      <c r="K40" s="35"/>
      <c r="L40" s="36"/>
    </row>
    <row r="41" spans="1:12" x14ac:dyDescent="0.25">
      <c r="A41" s="34"/>
      <c r="B41" s="35"/>
      <c r="C41" s="35"/>
      <c r="D41" s="35"/>
      <c r="E41" s="35"/>
      <c r="F41" s="35"/>
      <c r="G41" s="35"/>
      <c r="H41" s="35"/>
      <c r="I41" s="35"/>
      <c r="J41" s="35"/>
      <c r="K41" s="35"/>
      <c r="L41" s="35"/>
    </row>
    <row r="42" spans="1:12" x14ac:dyDescent="0.25">
      <c r="A42" s="34"/>
      <c r="B42" s="35"/>
      <c r="C42" s="35"/>
      <c r="D42" s="35"/>
      <c r="E42" s="35"/>
      <c r="F42" s="35"/>
      <c r="G42" s="35"/>
      <c r="H42" s="35"/>
      <c r="I42" s="35"/>
      <c r="J42" s="35"/>
      <c r="K42" s="35"/>
      <c r="L42" s="35"/>
    </row>
    <row r="43" spans="1:12" x14ac:dyDescent="0.25">
      <c r="A43" s="34"/>
      <c r="B43" s="35"/>
      <c r="C43" s="35"/>
      <c r="D43" s="35"/>
      <c r="E43" s="35"/>
      <c r="F43" s="35"/>
      <c r="G43" s="35"/>
      <c r="H43" s="35"/>
      <c r="I43" s="35"/>
      <c r="J43" s="35"/>
      <c r="K43" s="35"/>
      <c r="L43" s="35"/>
    </row>
  </sheetData>
  <mergeCells count="8">
    <mergeCell ref="C38:J38"/>
    <mergeCell ref="C39:K39"/>
    <mergeCell ref="A1:L2"/>
    <mergeCell ref="A4:L4"/>
    <mergeCell ref="A14:G14"/>
    <mergeCell ref="A17:L17"/>
    <mergeCell ref="A33:G33"/>
    <mergeCell ref="C37:J37"/>
  </mergeCells>
  <pageMargins left="0.7" right="0.7" top="0.75" bottom="0.75" header="0.3" footer="0.3"/>
  <pageSetup paperSize="9" scale="69" orientation="landscape" r:id="rId1"/>
  <rowBreaks count="2" manualBreakCount="2">
    <brk id="9" max="16383" man="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tabSelected="1" view="pageBreakPreview" zoomScale="80" zoomScaleNormal="100" zoomScaleSheetLayoutView="80" workbookViewId="0">
      <selection activeCell="K5" sqref="K5"/>
    </sheetView>
  </sheetViews>
  <sheetFormatPr defaultRowHeight="15" x14ac:dyDescent="0.25"/>
  <cols>
    <col min="1" max="1" width="13" customWidth="1"/>
    <col min="2" max="2" width="51.28515625" customWidth="1"/>
    <col min="3" max="3" width="17.7109375" customWidth="1"/>
    <col min="4" max="4" width="13" style="64" customWidth="1"/>
    <col min="5" max="5" width="17.5703125" style="64" customWidth="1"/>
    <col min="6" max="6" width="17.42578125" style="56" customWidth="1"/>
    <col min="7" max="7" width="9.140625" style="83"/>
    <col min="8" max="8" width="24.140625" style="83" customWidth="1"/>
    <col min="9" max="9" width="9.140625" style="85"/>
    <col min="10" max="10" width="10.85546875" style="85" bestFit="1" customWidth="1"/>
  </cols>
  <sheetData>
    <row r="1" spans="1:8" ht="49.5" customHeight="1" thickBot="1" x14ac:dyDescent="0.3">
      <c r="A1" s="99" t="s">
        <v>220</v>
      </c>
      <c r="B1" s="99"/>
      <c r="C1" s="72"/>
    </row>
    <row r="2" spans="1:8" ht="80.25" customHeight="1" thickBot="1" x14ac:dyDescent="0.3">
      <c r="A2" s="73" t="s">
        <v>221</v>
      </c>
      <c r="B2" s="74" t="s">
        <v>228</v>
      </c>
      <c r="C2" s="74" t="s">
        <v>229</v>
      </c>
      <c r="D2" s="74" t="s">
        <v>4</v>
      </c>
      <c r="E2" s="75" t="s">
        <v>222</v>
      </c>
      <c r="F2" s="76" t="s">
        <v>224</v>
      </c>
      <c r="G2" s="77" t="s">
        <v>223</v>
      </c>
      <c r="H2" s="78" t="s">
        <v>230</v>
      </c>
    </row>
    <row r="3" spans="1:8" x14ac:dyDescent="0.25">
      <c r="A3" s="79">
        <v>1</v>
      </c>
      <c r="B3" s="80">
        <v>2</v>
      </c>
      <c r="C3" s="79">
        <v>3</v>
      </c>
      <c r="D3" s="80">
        <v>4</v>
      </c>
      <c r="E3" s="79">
        <v>5</v>
      </c>
      <c r="F3" s="80">
        <v>6</v>
      </c>
      <c r="G3" s="79">
        <v>7</v>
      </c>
      <c r="H3" s="80">
        <v>8</v>
      </c>
    </row>
    <row r="4" spans="1:8" ht="124.5" customHeight="1" x14ac:dyDescent="0.25">
      <c r="A4" s="38">
        <v>1</v>
      </c>
      <c r="B4" s="69" t="s">
        <v>175</v>
      </c>
      <c r="C4" s="69"/>
      <c r="D4" s="55" t="s">
        <v>14</v>
      </c>
      <c r="E4" s="57">
        <v>1</v>
      </c>
      <c r="F4" s="82"/>
      <c r="G4" s="84" t="s">
        <v>225</v>
      </c>
      <c r="H4" s="81">
        <f>E4*F4*1.23</f>
        <v>0</v>
      </c>
    </row>
    <row r="5" spans="1:8" ht="57.75" customHeight="1" x14ac:dyDescent="0.25">
      <c r="A5" s="38">
        <v>2</v>
      </c>
      <c r="B5" s="65" t="s">
        <v>206</v>
      </c>
      <c r="C5" s="65"/>
      <c r="D5" s="55" t="s">
        <v>14</v>
      </c>
      <c r="E5" s="57">
        <v>1</v>
      </c>
      <c r="F5" s="82"/>
      <c r="G5" s="84" t="s">
        <v>225</v>
      </c>
      <c r="H5" s="81">
        <f t="shared" ref="H5:H68" si="0">E5*F5*1.23</f>
        <v>0</v>
      </c>
    </row>
    <row r="6" spans="1:8" ht="37.5" customHeight="1" x14ac:dyDescent="0.25">
      <c r="A6" s="38">
        <v>3</v>
      </c>
      <c r="B6" s="65" t="s">
        <v>163</v>
      </c>
      <c r="C6" s="65"/>
      <c r="D6" s="55" t="s">
        <v>14</v>
      </c>
      <c r="E6" s="57">
        <v>2</v>
      </c>
      <c r="F6" s="82"/>
      <c r="G6" s="84" t="s">
        <v>225</v>
      </c>
      <c r="H6" s="81">
        <f t="shared" si="0"/>
        <v>0</v>
      </c>
    </row>
    <row r="7" spans="1:8" ht="23.25" customHeight="1" x14ac:dyDescent="0.25">
      <c r="A7" s="38">
        <v>4</v>
      </c>
      <c r="B7" s="65" t="s">
        <v>164</v>
      </c>
      <c r="C7" s="65"/>
      <c r="D7" s="55" t="s">
        <v>14</v>
      </c>
      <c r="E7" s="57">
        <v>1</v>
      </c>
      <c r="F7" s="82"/>
      <c r="G7" s="84" t="s">
        <v>225</v>
      </c>
      <c r="H7" s="81">
        <f t="shared" si="0"/>
        <v>0</v>
      </c>
    </row>
    <row r="8" spans="1:8" ht="35.25" customHeight="1" x14ac:dyDescent="0.25">
      <c r="A8" s="38">
        <v>5</v>
      </c>
      <c r="B8" s="65" t="s">
        <v>165</v>
      </c>
      <c r="C8" s="65"/>
      <c r="D8" s="55" t="s">
        <v>14</v>
      </c>
      <c r="E8" s="57">
        <v>1</v>
      </c>
      <c r="F8" s="82"/>
      <c r="G8" s="84" t="s">
        <v>225</v>
      </c>
      <c r="H8" s="81">
        <f t="shared" si="0"/>
        <v>0</v>
      </c>
    </row>
    <row r="9" spans="1:8" ht="35.25" customHeight="1" x14ac:dyDescent="0.25">
      <c r="A9" s="38">
        <v>6</v>
      </c>
      <c r="B9" s="65" t="s">
        <v>208</v>
      </c>
      <c r="C9" s="65"/>
      <c r="D9" s="55" t="s">
        <v>14</v>
      </c>
      <c r="E9" s="57">
        <v>1</v>
      </c>
      <c r="F9" s="82"/>
      <c r="G9" s="84" t="s">
        <v>225</v>
      </c>
      <c r="H9" s="81">
        <f t="shared" si="0"/>
        <v>0</v>
      </c>
    </row>
    <row r="10" spans="1:8" ht="36" customHeight="1" x14ac:dyDescent="0.25">
      <c r="A10" s="38">
        <v>7</v>
      </c>
      <c r="B10" s="65" t="s">
        <v>166</v>
      </c>
      <c r="C10" s="65"/>
      <c r="D10" s="55" t="s">
        <v>14</v>
      </c>
      <c r="E10" s="57">
        <v>1</v>
      </c>
      <c r="F10" s="82"/>
      <c r="G10" s="84" t="s">
        <v>225</v>
      </c>
      <c r="H10" s="81">
        <f t="shared" si="0"/>
        <v>0</v>
      </c>
    </row>
    <row r="11" spans="1:8" ht="35.25" customHeight="1" x14ac:dyDescent="0.25">
      <c r="A11" s="38">
        <v>8</v>
      </c>
      <c r="B11" s="65" t="s">
        <v>209</v>
      </c>
      <c r="C11" s="65"/>
      <c r="D11" s="55" t="s">
        <v>14</v>
      </c>
      <c r="E11" s="57">
        <v>3</v>
      </c>
      <c r="F11" s="82"/>
      <c r="G11" s="84" t="s">
        <v>225</v>
      </c>
      <c r="H11" s="81">
        <f t="shared" si="0"/>
        <v>0</v>
      </c>
    </row>
    <row r="12" spans="1:8" ht="52.5" customHeight="1" x14ac:dyDescent="0.25">
      <c r="A12" s="38">
        <v>9</v>
      </c>
      <c r="B12" s="65" t="s">
        <v>167</v>
      </c>
      <c r="C12" s="65"/>
      <c r="D12" s="55" t="s">
        <v>14</v>
      </c>
      <c r="E12" s="57">
        <v>1</v>
      </c>
      <c r="F12" s="82"/>
      <c r="G12" s="84" t="s">
        <v>225</v>
      </c>
      <c r="H12" s="81">
        <f t="shared" si="0"/>
        <v>0</v>
      </c>
    </row>
    <row r="13" spans="1:8" ht="39" customHeight="1" x14ac:dyDescent="0.25">
      <c r="A13" s="38">
        <v>10</v>
      </c>
      <c r="B13" s="65" t="s">
        <v>168</v>
      </c>
      <c r="C13" s="65"/>
      <c r="D13" s="55" t="s">
        <v>14</v>
      </c>
      <c r="E13" s="57">
        <v>1</v>
      </c>
      <c r="F13" s="82"/>
      <c r="G13" s="84" t="s">
        <v>225</v>
      </c>
      <c r="H13" s="81">
        <f t="shared" si="0"/>
        <v>0</v>
      </c>
    </row>
    <row r="14" spans="1:8" ht="40.5" customHeight="1" x14ac:dyDescent="0.25">
      <c r="A14" s="38">
        <v>11</v>
      </c>
      <c r="B14" s="65" t="s">
        <v>169</v>
      </c>
      <c r="C14" s="65"/>
      <c r="D14" s="55" t="s">
        <v>14</v>
      </c>
      <c r="E14" s="57">
        <v>2</v>
      </c>
      <c r="F14" s="82"/>
      <c r="G14" s="84" t="s">
        <v>225</v>
      </c>
      <c r="H14" s="81">
        <f t="shared" si="0"/>
        <v>0</v>
      </c>
    </row>
    <row r="15" spans="1:8" ht="39" customHeight="1" x14ac:dyDescent="0.25">
      <c r="A15" s="38">
        <v>12</v>
      </c>
      <c r="B15" s="65" t="s">
        <v>170</v>
      </c>
      <c r="C15" s="65"/>
      <c r="D15" s="55" t="s">
        <v>14</v>
      </c>
      <c r="E15" s="57">
        <v>1</v>
      </c>
      <c r="F15" s="82"/>
      <c r="G15" s="84" t="s">
        <v>225</v>
      </c>
      <c r="H15" s="81">
        <f t="shared" si="0"/>
        <v>0</v>
      </c>
    </row>
    <row r="16" spans="1:8" ht="39" customHeight="1" x14ac:dyDescent="0.25">
      <c r="A16" s="38">
        <v>13</v>
      </c>
      <c r="B16" s="66" t="s">
        <v>143</v>
      </c>
      <c r="C16" s="66"/>
      <c r="D16" s="39" t="s">
        <v>14</v>
      </c>
      <c r="E16" s="57">
        <v>8</v>
      </c>
      <c r="F16" s="82"/>
      <c r="G16" s="84" t="s">
        <v>225</v>
      </c>
      <c r="H16" s="81">
        <f t="shared" si="0"/>
        <v>0</v>
      </c>
    </row>
    <row r="17" spans="1:8" ht="24" customHeight="1" x14ac:dyDescent="0.25">
      <c r="A17" s="38">
        <v>14</v>
      </c>
      <c r="B17" s="66" t="s">
        <v>140</v>
      </c>
      <c r="C17" s="66"/>
      <c r="D17" s="39" t="s">
        <v>14</v>
      </c>
      <c r="E17" s="57">
        <v>6</v>
      </c>
      <c r="F17" s="82"/>
      <c r="G17" s="84" t="s">
        <v>225</v>
      </c>
      <c r="H17" s="81">
        <f t="shared" si="0"/>
        <v>0</v>
      </c>
    </row>
    <row r="18" spans="1:8" ht="77.25" customHeight="1" x14ac:dyDescent="0.25">
      <c r="A18" s="38">
        <v>15</v>
      </c>
      <c r="B18" s="65" t="s">
        <v>210</v>
      </c>
      <c r="C18" s="65"/>
      <c r="D18" s="55" t="s">
        <v>14</v>
      </c>
      <c r="E18" s="57">
        <v>2</v>
      </c>
      <c r="F18" s="82"/>
      <c r="G18" s="84" t="s">
        <v>225</v>
      </c>
      <c r="H18" s="81">
        <f t="shared" si="0"/>
        <v>0</v>
      </c>
    </row>
    <row r="19" spans="1:8" ht="69" x14ac:dyDescent="0.25">
      <c r="A19" s="38">
        <v>16</v>
      </c>
      <c r="B19" s="67" t="s">
        <v>144</v>
      </c>
      <c r="C19" s="67"/>
      <c r="D19" s="39" t="s">
        <v>14</v>
      </c>
      <c r="E19" s="57">
        <v>6</v>
      </c>
      <c r="F19" s="82"/>
      <c r="G19" s="84" t="s">
        <v>225</v>
      </c>
      <c r="H19" s="81">
        <f t="shared" si="0"/>
        <v>0</v>
      </c>
    </row>
    <row r="20" spans="1:8" ht="36" customHeight="1" x14ac:dyDescent="0.25">
      <c r="A20" s="38">
        <v>17</v>
      </c>
      <c r="B20" s="67" t="s">
        <v>207</v>
      </c>
      <c r="C20" s="67"/>
      <c r="D20" s="39" t="s">
        <v>14</v>
      </c>
      <c r="E20" s="57">
        <v>1</v>
      </c>
      <c r="F20" s="82"/>
      <c r="G20" s="84" t="s">
        <v>225</v>
      </c>
      <c r="H20" s="81">
        <f t="shared" si="0"/>
        <v>0</v>
      </c>
    </row>
    <row r="21" spans="1:8" ht="36" customHeight="1" x14ac:dyDescent="0.25">
      <c r="A21" s="38">
        <v>18</v>
      </c>
      <c r="B21" s="71" t="s">
        <v>177</v>
      </c>
      <c r="C21" s="71"/>
      <c r="D21" s="39" t="s">
        <v>14</v>
      </c>
      <c r="E21" s="57">
        <v>1</v>
      </c>
      <c r="F21" s="82"/>
      <c r="G21" s="84" t="s">
        <v>225</v>
      </c>
      <c r="H21" s="81">
        <f t="shared" si="0"/>
        <v>0</v>
      </c>
    </row>
    <row r="22" spans="1:8" ht="40.5" customHeight="1" x14ac:dyDescent="0.25">
      <c r="A22" s="38">
        <v>19</v>
      </c>
      <c r="B22" s="65" t="s">
        <v>145</v>
      </c>
      <c r="C22" s="65"/>
      <c r="D22" s="55" t="s">
        <v>14</v>
      </c>
      <c r="E22" s="57">
        <v>1</v>
      </c>
      <c r="F22" s="82"/>
      <c r="G22" s="84" t="s">
        <v>225</v>
      </c>
      <c r="H22" s="81">
        <f t="shared" si="0"/>
        <v>0</v>
      </c>
    </row>
    <row r="23" spans="1:8" ht="33.75" customHeight="1" x14ac:dyDescent="0.25">
      <c r="A23" s="38">
        <v>20</v>
      </c>
      <c r="B23" s="69" t="s">
        <v>149</v>
      </c>
      <c r="C23" s="69"/>
      <c r="D23" s="55" t="s">
        <v>14</v>
      </c>
      <c r="E23" s="57">
        <v>1</v>
      </c>
      <c r="F23" s="82"/>
      <c r="G23" s="84" t="s">
        <v>225</v>
      </c>
      <c r="H23" s="81">
        <f t="shared" si="0"/>
        <v>0</v>
      </c>
    </row>
    <row r="24" spans="1:8" ht="23.25" customHeight="1" x14ac:dyDescent="0.25">
      <c r="A24" s="38">
        <v>21</v>
      </c>
      <c r="B24" s="65" t="s">
        <v>146</v>
      </c>
      <c r="C24" s="65"/>
      <c r="D24" s="55" t="s">
        <v>14</v>
      </c>
      <c r="E24" s="57">
        <v>1</v>
      </c>
      <c r="F24" s="82"/>
      <c r="G24" s="84" t="s">
        <v>225</v>
      </c>
      <c r="H24" s="81">
        <f t="shared" si="0"/>
        <v>0</v>
      </c>
    </row>
    <row r="25" spans="1:8" ht="36.75" customHeight="1" x14ac:dyDescent="0.25">
      <c r="A25" s="38">
        <v>22</v>
      </c>
      <c r="B25" s="65" t="s">
        <v>147</v>
      </c>
      <c r="C25" s="65"/>
      <c r="D25" s="55" t="s">
        <v>14</v>
      </c>
      <c r="E25" s="57">
        <v>1</v>
      </c>
      <c r="F25" s="82"/>
      <c r="G25" s="84" t="s">
        <v>225</v>
      </c>
      <c r="H25" s="81">
        <f t="shared" si="0"/>
        <v>0</v>
      </c>
    </row>
    <row r="26" spans="1:8" ht="17.25" customHeight="1" x14ac:dyDescent="0.25">
      <c r="A26" s="38">
        <v>23</v>
      </c>
      <c r="B26" s="65" t="s">
        <v>148</v>
      </c>
      <c r="C26" s="65"/>
      <c r="D26" s="55" t="s">
        <v>14</v>
      </c>
      <c r="E26" s="57">
        <v>2</v>
      </c>
      <c r="F26" s="82"/>
      <c r="G26" s="84" t="s">
        <v>225</v>
      </c>
      <c r="H26" s="81">
        <f t="shared" si="0"/>
        <v>0</v>
      </c>
    </row>
    <row r="27" spans="1:8" ht="36.75" customHeight="1" x14ac:dyDescent="0.25">
      <c r="A27" s="38">
        <v>24</v>
      </c>
      <c r="B27" s="65" t="s">
        <v>150</v>
      </c>
      <c r="C27" s="65"/>
      <c r="D27" s="55" t="s">
        <v>14</v>
      </c>
      <c r="E27" s="57">
        <v>1</v>
      </c>
      <c r="F27" s="82"/>
      <c r="G27" s="84" t="s">
        <v>225</v>
      </c>
      <c r="H27" s="81">
        <f t="shared" si="0"/>
        <v>0</v>
      </c>
    </row>
    <row r="28" spans="1:8" ht="36.75" customHeight="1" x14ac:dyDescent="0.25">
      <c r="A28" s="38">
        <v>25</v>
      </c>
      <c r="B28" s="65" t="s">
        <v>176</v>
      </c>
      <c r="C28" s="65"/>
      <c r="D28" s="55" t="s">
        <v>14</v>
      </c>
      <c r="E28" s="57">
        <v>3</v>
      </c>
      <c r="F28" s="82"/>
      <c r="G28" s="84" t="s">
        <v>225</v>
      </c>
      <c r="H28" s="81">
        <f t="shared" si="0"/>
        <v>0</v>
      </c>
    </row>
    <row r="29" spans="1:8" ht="67.5" customHeight="1" x14ac:dyDescent="0.25">
      <c r="A29" s="38">
        <v>26</v>
      </c>
      <c r="B29" s="65" t="s">
        <v>211</v>
      </c>
      <c r="C29" s="65"/>
      <c r="D29" s="55" t="s">
        <v>14</v>
      </c>
      <c r="E29" s="57">
        <v>1</v>
      </c>
      <c r="F29" s="82"/>
      <c r="G29" s="84" t="s">
        <v>225</v>
      </c>
      <c r="H29" s="81">
        <f t="shared" si="0"/>
        <v>0</v>
      </c>
    </row>
    <row r="30" spans="1:8" ht="17.25" x14ac:dyDescent="0.25">
      <c r="A30" s="38">
        <v>27</v>
      </c>
      <c r="B30" s="65" t="s">
        <v>151</v>
      </c>
      <c r="C30" s="65"/>
      <c r="D30" s="55" t="s">
        <v>14</v>
      </c>
      <c r="E30" s="57">
        <v>3</v>
      </c>
      <c r="F30" s="82"/>
      <c r="G30" s="84" t="s">
        <v>225</v>
      </c>
      <c r="H30" s="81">
        <f t="shared" si="0"/>
        <v>0</v>
      </c>
    </row>
    <row r="31" spans="1:8" ht="34.5" x14ac:dyDescent="0.25">
      <c r="A31" s="38">
        <v>28</v>
      </c>
      <c r="B31" s="65" t="s">
        <v>212</v>
      </c>
      <c r="C31" s="65"/>
      <c r="D31" s="55" t="s">
        <v>14</v>
      </c>
      <c r="E31" s="57">
        <v>1</v>
      </c>
      <c r="F31" s="82"/>
      <c r="G31" s="84" t="s">
        <v>225</v>
      </c>
      <c r="H31" s="81">
        <f t="shared" si="0"/>
        <v>0</v>
      </c>
    </row>
    <row r="32" spans="1:8" ht="70.5" customHeight="1" x14ac:dyDescent="0.25">
      <c r="A32" s="38">
        <v>29</v>
      </c>
      <c r="B32" s="69" t="s">
        <v>152</v>
      </c>
      <c r="C32" s="69"/>
      <c r="D32" s="55" t="s">
        <v>153</v>
      </c>
      <c r="E32" s="57">
        <v>1</v>
      </c>
      <c r="F32" s="82"/>
      <c r="G32" s="84" t="s">
        <v>225</v>
      </c>
      <c r="H32" s="81">
        <f t="shared" si="0"/>
        <v>0</v>
      </c>
    </row>
    <row r="33" spans="1:8" ht="51.75" x14ac:dyDescent="0.25">
      <c r="A33" s="38">
        <v>30</v>
      </c>
      <c r="B33" s="65" t="s">
        <v>154</v>
      </c>
      <c r="C33" s="65"/>
      <c r="D33" s="55" t="s">
        <v>14</v>
      </c>
      <c r="E33" s="57">
        <v>1</v>
      </c>
      <c r="F33" s="82"/>
      <c r="G33" s="84" t="s">
        <v>225</v>
      </c>
      <c r="H33" s="81">
        <f t="shared" si="0"/>
        <v>0</v>
      </c>
    </row>
    <row r="34" spans="1:8" ht="39" customHeight="1" x14ac:dyDescent="0.25">
      <c r="A34" s="38">
        <v>31</v>
      </c>
      <c r="B34" s="65" t="s">
        <v>155</v>
      </c>
      <c r="C34" s="65"/>
      <c r="D34" s="55" t="s">
        <v>14</v>
      </c>
      <c r="E34" s="57">
        <v>2</v>
      </c>
      <c r="F34" s="82"/>
      <c r="G34" s="84" t="s">
        <v>225</v>
      </c>
      <c r="H34" s="81">
        <f t="shared" si="0"/>
        <v>0</v>
      </c>
    </row>
    <row r="35" spans="1:8" ht="35.25" customHeight="1" x14ac:dyDescent="0.25">
      <c r="A35" s="38">
        <v>32</v>
      </c>
      <c r="B35" s="65" t="s">
        <v>156</v>
      </c>
      <c r="C35" s="65"/>
      <c r="D35" s="55" t="s">
        <v>14</v>
      </c>
      <c r="E35" s="57">
        <v>1</v>
      </c>
      <c r="F35" s="82"/>
      <c r="G35" s="84" t="s">
        <v>225</v>
      </c>
      <c r="H35" s="81">
        <f t="shared" si="0"/>
        <v>0</v>
      </c>
    </row>
    <row r="36" spans="1:8" ht="34.5" customHeight="1" x14ac:dyDescent="0.25">
      <c r="A36" s="38">
        <v>33</v>
      </c>
      <c r="B36" s="65" t="s">
        <v>157</v>
      </c>
      <c r="C36" s="65"/>
      <c r="D36" s="55" t="s">
        <v>14</v>
      </c>
      <c r="E36" s="57">
        <v>1</v>
      </c>
      <c r="F36" s="82"/>
      <c r="G36" s="84" t="s">
        <v>225</v>
      </c>
      <c r="H36" s="81">
        <f t="shared" si="0"/>
        <v>0</v>
      </c>
    </row>
    <row r="37" spans="1:8" ht="36" customHeight="1" x14ac:dyDescent="0.25">
      <c r="A37" s="38">
        <v>34</v>
      </c>
      <c r="B37" s="65" t="s">
        <v>158</v>
      </c>
      <c r="C37" s="65"/>
      <c r="D37" s="55" t="s">
        <v>14</v>
      </c>
      <c r="E37" s="57">
        <v>1</v>
      </c>
      <c r="F37" s="82"/>
      <c r="G37" s="84" t="s">
        <v>225</v>
      </c>
      <c r="H37" s="81">
        <f t="shared" si="0"/>
        <v>0</v>
      </c>
    </row>
    <row r="38" spans="1:8" ht="76.5" customHeight="1" x14ac:dyDescent="0.25">
      <c r="A38" s="38">
        <v>35</v>
      </c>
      <c r="B38" s="65" t="s">
        <v>159</v>
      </c>
      <c r="C38" s="65"/>
      <c r="D38" s="55" t="s">
        <v>14</v>
      </c>
      <c r="E38" s="57">
        <v>1</v>
      </c>
      <c r="F38" s="82"/>
      <c r="G38" s="84" t="s">
        <v>225</v>
      </c>
      <c r="H38" s="81">
        <f t="shared" si="0"/>
        <v>0</v>
      </c>
    </row>
    <row r="39" spans="1:8" ht="37.5" customHeight="1" x14ac:dyDescent="0.25">
      <c r="A39" s="38">
        <v>36</v>
      </c>
      <c r="B39" s="65" t="s">
        <v>160</v>
      </c>
      <c r="C39" s="65"/>
      <c r="D39" s="55" t="s">
        <v>14</v>
      </c>
      <c r="E39" s="57">
        <v>1</v>
      </c>
      <c r="F39" s="82"/>
      <c r="G39" s="84" t="s">
        <v>225</v>
      </c>
      <c r="H39" s="81">
        <f t="shared" si="0"/>
        <v>0</v>
      </c>
    </row>
    <row r="40" spans="1:8" ht="156.75" customHeight="1" x14ac:dyDescent="0.25">
      <c r="A40" s="38">
        <v>37</v>
      </c>
      <c r="B40" s="65" t="s">
        <v>178</v>
      </c>
      <c r="C40" s="65"/>
      <c r="D40" s="55" t="s">
        <v>14</v>
      </c>
      <c r="E40" s="57">
        <v>1</v>
      </c>
      <c r="F40" s="82"/>
      <c r="G40" s="84" t="s">
        <v>225</v>
      </c>
      <c r="H40" s="81">
        <f t="shared" si="0"/>
        <v>0</v>
      </c>
    </row>
    <row r="41" spans="1:8" ht="36" customHeight="1" x14ac:dyDescent="0.25">
      <c r="A41" s="38">
        <v>38</v>
      </c>
      <c r="B41" s="68" t="s">
        <v>161</v>
      </c>
      <c r="C41" s="68"/>
      <c r="D41" s="60" t="s">
        <v>14</v>
      </c>
      <c r="E41" s="57">
        <v>1</v>
      </c>
      <c r="F41" s="82"/>
      <c r="G41" s="84" t="s">
        <v>225</v>
      </c>
      <c r="H41" s="81">
        <f t="shared" si="0"/>
        <v>0</v>
      </c>
    </row>
    <row r="42" spans="1:8" ht="69" x14ac:dyDescent="0.25">
      <c r="A42" s="38">
        <v>39</v>
      </c>
      <c r="B42" s="65" t="s">
        <v>162</v>
      </c>
      <c r="C42" s="65"/>
      <c r="D42" s="55" t="s">
        <v>153</v>
      </c>
      <c r="E42" s="57">
        <v>1</v>
      </c>
      <c r="F42" s="82"/>
      <c r="G42" s="84" t="s">
        <v>225</v>
      </c>
      <c r="H42" s="81">
        <f t="shared" si="0"/>
        <v>0</v>
      </c>
    </row>
    <row r="43" spans="1:8" ht="27.75" customHeight="1" x14ac:dyDescent="0.25">
      <c r="A43" s="38">
        <v>40</v>
      </c>
      <c r="B43" s="65" t="s">
        <v>171</v>
      </c>
      <c r="C43" s="65"/>
      <c r="D43" s="55" t="s">
        <v>14</v>
      </c>
      <c r="E43" s="57">
        <v>1</v>
      </c>
      <c r="F43" s="82"/>
      <c r="G43" s="84" t="s">
        <v>225</v>
      </c>
      <c r="H43" s="81">
        <f t="shared" si="0"/>
        <v>0</v>
      </c>
    </row>
    <row r="44" spans="1:8" ht="66" customHeight="1" x14ac:dyDescent="0.25">
      <c r="A44" s="38">
        <v>41</v>
      </c>
      <c r="B44" s="65" t="s">
        <v>172</v>
      </c>
      <c r="C44" s="65"/>
      <c r="D44" s="55" t="s">
        <v>153</v>
      </c>
      <c r="E44" s="57">
        <v>1</v>
      </c>
      <c r="F44" s="82"/>
      <c r="G44" s="84" t="s">
        <v>225</v>
      </c>
      <c r="H44" s="81">
        <f t="shared" si="0"/>
        <v>0</v>
      </c>
    </row>
    <row r="45" spans="1:8" ht="21.75" customHeight="1" x14ac:dyDescent="0.25">
      <c r="A45" s="38">
        <v>42</v>
      </c>
      <c r="B45" s="65" t="s">
        <v>173</v>
      </c>
      <c r="C45" s="65"/>
      <c r="D45" s="55" t="s">
        <v>14</v>
      </c>
      <c r="E45" s="57">
        <v>1</v>
      </c>
      <c r="F45" s="82"/>
      <c r="G45" s="84" t="s">
        <v>225</v>
      </c>
      <c r="H45" s="81">
        <f t="shared" si="0"/>
        <v>0</v>
      </c>
    </row>
    <row r="46" spans="1:8" ht="71.25" customHeight="1" x14ac:dyDescent="0.25">
      <c r="A46" s="38">
        <v>43</v>
      </c>
      <c r="B46" s="65" t="s">
        <v>174</v>
      </c>
      <c r="C46" s="65"/>
      <c r="D46" s="55" t="s">
        <v>14</v>
      </c>
      <c r="E46" s="57">
        <v>2</v>
      </c>
      <c r="F46" s="82"/>
      <c r="G46" s="84" t="s">
        <v>225</v>
      </c>
      <c r="H46" s="81">
        <f t="shared" si="0"/>
        <v>0</v>
      </c>
    </row>
    <row r="47" spans="1:8" ht="38.25" hidden="1" customHeight="1" x14ac:dyDescent="0.25">
      <c r="A47" s="38">
        <v>44</v>
      </c>
      <c r="B47" s="65"/>
      <c r="C47" s="65"/>
      <c r="D47" s="55" t="s">
        <v>14</v>
      </c>
      <c r="E47" s="57">
        <v>0</v>
      </c>
      <c r="F47" s="82"/>
      <c r="G47" s="84" t="s">
        <v>225</v>
      </c>
      <c r="H47" s="81">
        <f t="shared" si="0"/>
        <v>0</v>
      </c>
    </row>
    <row r="48" spans="1:8" ht="35.25" hidden="1" customHeight="1" x14ac:dyDescent="0.25">
      <c r="A48" s="38">
        <v>45</v>
      </c>
      <c r="B48" s="65"/>
      <c r="C48" s="65"/>
      <c r="D48" s="55" t="s">
        <v>14</v>
      </c>
      <c r="E48" s="57">
        <v>0</v>
      </c>
      <c r="F48" s="82"/>
      <c r="G48" s="84" t="s">
        <v>225</v>
      </c>
      <c r="H48" s="81">
        <f t="shared" si="0"/>
        <v>0</v>
      </c>
    </row>
    <row r="49" spans="1:8" ht="17.25" hidden="1" x14ac:dyDescent="0.25">
      <c r="A49" s="38">
        <v>46</v>
      </c>
      <c r="B49" s="65"/>
      <c r="C49" s="65"/>
      <c r="D49" s="55" t="s">
        <v>14</v>
      </c>
      <c r="E49" s="57">
        <v>0</v>
      </c>
      <c r="F49" s="82"/>
      <c r="G49" s="84" t="s">
        <v>225</v>
      </c>
      <c r="H49" s="81">
        <f t="shared" si="0"/>
        <v>0</v>
      </c>
    </row>
    <row r="50" spans="1:8" ht="17.25" hidden="1" x14ac:dyDescent="0.25">
      <c r="A50" s="38">
        <v>47</v>
      </c>
      <c r="B50" s="65"/>
      <c r="C50" s="65"/>
      <c r="D50" s="55" t="s">
        <v>14</v>
      </c>
      <c r="E50" s="57">
        <v>0</v>
      </c>
      <c r="F50" s="82"/>
      <c r="G50" s="84" t="s">
        <v>225</v>
      </c>
      <c r="H50" s="81">
        <f t="shared" si="0"/>
        <v>0</v>
      </c>
    </row>
    <row r="51" spans="1:8" ht="17.25" hidden="1" x14ac:dyDescent="0.25">
      <c r="A51" s="38">
        <v>48</v>
      </c>
      <c r="B51" s="65"/>
      <c r="C51" s="65"/>
      <c r="D51" s="55" t="s">
        <v>14</v>
      </c>
      <c r="E51" s="57">
        <v>0</v>
      </c>
      <c r="F51" s="82"/>
      <c r="G51" s="84" t="s">
        <v>225</v>
      </c>
      <c r="H51" s="81">
        <f t="shared" si="0"/>
        <v>0</v>
      </c>
    </row>
    <row r="52" spans="1:8" ht="24.75" hidden="1" customHeight="1" x14ac:dyDescent="0.25">
      <c r="A52" s="38">
        <v>49</v>
      </c>
      <c r="B52" s="65"/>
      <c r="C52" s="65"/>
      <c r="D52" s="61" t="s">
        <v>14</v>
      </c>
      <c r="E52" s="57">
        <v>0</v>
      </c>
      <c r="F52" s="82"/>
      <c r="G52" s="84" t="s">
        <v>225</v>
      </c>
      <c r="H52" s="81">
        <f t="shared" si="0"/>
        <v>0</v>
      </c>
    </row>
    <row r="53" spans="1:8" ht="36" hidden="1" customHeight="1" x14ac:dyDescent="0.25">
      <c r="A53" s="38">
        <v>50</v>
      </c>
      <c r="B53" s="65"/>
      <c r="C53" s="65"/>
      <c r="D53" s="55" t="s">
        <v>14</v>
      </c>
      <c r="E53" s="57">
        <v>0</v>
      </c>
      <c r="F53" s="82"/>
      <c r="G53" s="84" t="s">
        <v>225</v>
      </c>
      <c r="H53" s="81">
        <f t="shared" si="0"/>
        <v>0</v>
      </c>
    </row>
    <row r="54" spans="1:8" ht="27" hidden="1" customHeight="1" x14ac:dyDescent="0.25">
      <c r="A54" s="38">
        <v>51</v>
      </c>
      <c r="B54" s="65"/>
      <c r="C54" s="65"/>
      <c r="D54" s="55" t="s">
        <v>14</v>
      </c>
      <c r="E54" s="57">
        <v>0</v>
      </c>
      <c r="F54" s="82"/>
      <c r="G54" s="84" t="s">
        <v>225</v>
      </c>
      <c r="H54" s="81">
        <f t="shared" si="0"/>
        <v>0</v>
      </c>
    </row>
    <row r="55" spans="1:8" ht="41.25" customHeight="1" x14ac:dyDescent="0.25">
      <c r="A55" s="38">
        <v>52</v>
      </c>
      <c r="B55" s="65" t="s">
        <v>180</v>
      </c>
      <c r="C55" s="65"/>
      <c r="D55" s="55" t="s">
        <v>14</v>
      </c>
      <c r="E55" s="57">
        <v>1</v>
      </c>
      <c r="F55" s="82"/>
      <c r="G55" s="84" t="s">
        <v>225</v>
      </c>
      <c r="H55" s="81">
        <f t="shared" si="0"/>
        <v>0</v>
      </c>
    </row>
    <row r="56" spans="1:8" ht="57" customHeight="1" x14ac:dyDescent="0.25">
      <c r="A56" s="38">
        <v>53</v>
      </c>
      <c r="B56" s="65" t="s">
        <v>179</v>
      </c>
      <c r="C56" s="65"/>
      <c r="D56" s="55" t="s">
        <v>14</v>
      </c>
      <c r="E56" s="57">
        <v>1</v>
      </c>
      <c r="F56" s="82"/>
      <c r="G56" s="84" t="s">
        <v>225</v>
      </c>
      <c r="H56" s="81">
        <f t="shared" si="0"/>
        <v>0</v>
      </c>
    </row>
    <row r="57" spans="1:8" ht="37.5" customHeight="1" x14ac:dyDescent="0.25">
      <c r="A57" s="38">
        <v>54</v>
      </c>
      <c r="B57" s="65" t="s">
        <v>181</v>
      </c>
      <c r="C57" s="65"/>
      <c r="D57" s="55" t="s">
        <v>14</v>
      </c>
      <c r="E57" s="57">
        <v>1</v>
      </c>
      <c r="F57" s="82"/>
      <c r="G57" s="84" t="s">
        <v>225</v>
      </c>
      <c r="H57" s="81">
        <f t="shared" si="0"/>
        <v>0</v>
      </c>
    </row>
    <row r="58" spans="1:8" ht="37.5" customHeight="1" x14ac:dyDescent="0.25">
      <c r="A58" s="38">
        <v>55</v>
      </c>
      <c r="B58" s="65" t="s">
        <v>182</v>
      </c>
      <c r="C58" s="65"/>
      <c r="D58" s="55" t="s">
        <v>14</v>
      </c>
      <c r="E58" s="57">
        <v>1</v>
      </c>
      <c r="F58" s="82"/>
      <c r="G58" s="84" t="s">
        <v>225</v>
      </c>
      <c r="H58" s="81">
        <f t="shared" si="0"/>
        <v>0</v>
      </c>
    </row>
    <row r="59" spans="1:8" ht="37.5" customHeight="1" x14ac:dyDescent="0.25">
      <c r="A59" s="38">
        <v>56</v>
      </c>
      <c r="B59" s="65" t="s">
        <v>183</v>
      </c>
      <c r="C59" s="65"/>
      <c r="D59" s="55" t="s">
        <v>14</v>
      </c>
      <c r="E59" s="57">
        <v>2</v>
      </c>
      <c r="F59" s="82"/>
      <c r="G59" s="84" t="s">
        <v>225</v>
      </c>
      <c r="H59" s="81">
        <f t="shared" si="0"/>
        <v>0</v>
      </c>
    </row>
    <row r="60" spans="1:8" ht="37.5" customHeight="1" x14ac:dyDescent="0.25">
      <c r="A60" s="38">
        <v>57</v>
      </c>
      <c r="B60" s="65" t="s">
        <v>184</v>
      </c>
      <c r="C60" s="65"/>
      <c r="D60" s="55" t="s">
        <v>14</v>
      </c>
      <c r="E60" s="57">
        <v>1</v>
      </c>
      <c r="F60" s="82"/>
      <c r="G60" s="84" t="s">
        <v>225</v>
      </c>
      <c r="H60" s="81">
        <f t="shared" si="0"/>
        <v>0</v>
      </c>
    </row>
    <row r="61" spans="1:8" ht="37.5" customHeight="1" x14ac:dyDescent="0.25">
      <c r="A61" s="38">
        <v>58</v>
      </c>
      <c r="B61" s="65" t="s">
        <v>185</v>
      </c>
      <c r="C61" s="65"/>
      <c r="D61" s="55" t="s">
        <v>14</v>
      </c>
      <c r="E61" s="57">
        <v>1</v>
      </c>
      <c r="F61" s="82"/>
      <c r="G61" s="84" t="s">
        <v>225</v>
      </c>
      <c r="H61" s="81">
        <f t="shared" si="0"/>
        <v>0</v>
      </c>
    </row>
    <row r="62" spans="1:8" ht="135" customHeight="1" x14ac:dyDescent="0.25">
      <c r="A62" s="38">
        <v>59</v>
      </c>
      <c r="B62" s="65" t="s">
        <v>213</v>
      </c>
      <c r="C62" s="65"/>
      <c r="D62" s="55" t="s">
        <v>14</v>
      </c>
      <c r="E62" s="57">
        <v>1</v>
      </c>
      <c r="F62" s="82"/>
      <c r="G62" s="84" t="s">
        <v>225</v>
      </c>
      <c r="H62" s="81">
        <f t="shared" si="0"/>
        <v>0</v>
      </c>
    </row>
    <row r="63" spans="1:8" ht="55.5" customHeight="1" x14ac:dyDescent="0.25">
      <c r="A63" s="38">
        <v>60</v>
      </c>
      <c r="B63" s="65" t="s">
        <v>186</v>
      </c>
      <c r="C63" s="65"/>
      <c r="D63" s="55" t="s">
        <v>14</v>
      </c>
      <c r="E63" s="57">
        <v>1</v>
      </c>
      <c r="F63" s="82"/>
      <c r="G63" s="84" t="s">
        <v>225</v>
      </c>
      <c r="H63" s="81">
        <f t="shared" si="0"/>
        <v>0</v>
      </c>
    </row>
    <row r="64" spans="1:8" ht="104.25" customHeight="1" x14ac:dyDescent="0.25">
      <c r="A64" s="38">
        <v>61</v>
      </c>
      <c r="B64" s="65" t="s">
        <v>187</v>
      </c>
      <c r="C64" s="65"/>
      <c r="D64" s="55" t="s">
        <v>14</v>
      </c>
      <c r="E64" s="57">
        <v>4</v>
      </c>
      <c r="F64" s="82"/>
      <c r="G64" s="84" t="s">
        <v>225</v>
      </c>
      <c r="H64" s="81">
        <f t="shared" si="0"/>
        <v>0</v>
      </c>
    </row>
    <row r="65" spans="1:8" ht="37.5" customHeight="1" x14ac:dyDescent="0.25">
      <c r="A65" s="38">
        <v>62</v>
      </c>
      <c r="B65" s="65" t="s">
        <v>188</v>
      </c>
      <c r="C65" s="65"/>
      <c r="D65" s="55" t="s">
        <v>14</v>
      </c>
      <c r="E65" s="57">
        <v>1</v>
      </c>
      <c r="F65" s="82"/>
      <c r="G65" s="84" t="s">
        <v>225</v>
      </c>
      <c r="H65" s="81">
        <f t="shared" si="0"/>
        <v>0</v>
      </c>
    </row>
    <row r="66" spans="1:8" ht="37.5" customHeight="1" x14ac:dyDescent="0.25">
      <c r="A66" s="38">
        <v>63</v>
      </c>
      <c r="B66" s="65" t="s">
        <v>189</v>
      </c>
      <c r="C66" s="65"/>
      <c r="D66" s="55" t="s">
        <v>14</v>
      </c>
      <c r="E66" s="57">
        <v>3</v>
      </c>
      <c r="F66" s="82"/>
      <c r="G66" s="84" t="s">
        <v>225</v>
      </c>
      <c r="H66" s="81">
        <f t="shared" si="0"/>
        <v>0</v>
      </c>
    </row>
    <row r="67" spans="1:8" ht="19.5" customHeight="1" x14ac:dyDescent="0.25">
      <c r="A67" s="38">
        <v>64</v>
      </c>
      <c r="B67" s="65" t="s">
        <v>190</v>
      </c>
      <c r="C67" s="65"/>
      <c r="D67" s="55" t="s">
        <v>14</v>
      </c>
      <c r="E67" s="57">
        <v>2</v>
      </c>
      <c r="F67" s="82"/>
      <c r="G67" s="84" t="s">
        <v>225</v>
      </c>
      <c r="H67" s="81">
        <f t="shared" si="0"/>
        <v>0</v>
      </c>
    </row>
    <row r="68" spans="1:8" ht="37.5" customHeight="1" x14ac:dyDescent="0.25">
      <c r="A68" s="38">
        <v>65</v>
      </c>
      <c r="B68" s="65" t="s">
        <v>214</v>
      </c>
      <c r="C68" s="65"/>
      <c r="D68" s="55" t="s">
        <v>14</v>
      </c>
      <c r="E68" s="57">
        <v>1</v>
      </c>
      <c r="F68" s="82"/>
      <c r="G68" s="84" t="s">
        <v>225</v>
      </c>
      <c r="H68" s="81">
        <f t="shared" si="0"/>
        <v>0</v>
      </c>
    </row>
    <row r="69" spans="1:8" ht="68.25" customHeight="1" x14ac:dyDescent="0.25">
      <c r="A69" s="38">
        <v>66</v>
      </c>
      <c r="B69" s="65" t="s">
        <v>191</v>
      </c>
      <c r="C69" s="65"/>
      <c r="D69" s="55" t="s">
        <v>14</v>
      </c>
      <c r="E69" s="57">
        <v>1</v>
      </c>
      <c r="F69" s="82"/>
      <c r="G69" s="84" t="s">
        <v>225</v>
      </c>
      <c r="H69" s="81">
        <f t="shared" ref="H69:H88" si="1">E69*F69*1.23</f>
        <v>0</v>
      </c>
    </row>
    <row r="70" spans="1:8" ht="37.5" customHeight="1" x14ac:dyDescent="0.25">
      <c r="A70" s="38">
        <v>67</v>
      </c>
      <c r="B70" s="65" t="s">
        <v>193</v>
      </c>
      <c r="C70" s="65"/>
      <c r="D70" s="55" t="s">
        <v>14</v>
      </c>
      <c r="E70" s="57">
        <v>3</v>
      </c>
      <c r="F70" s="82"/>
      <c r="G70" s="84" t="s">
        <v>225</v>
      </c>
      <c r="H70" s="81">
        <f t="shared" si="1"/>
        <v>0</v>
      </c>
    </row>
    <row r="71" spans="1:8" ht="37.5" customHeight="1" x14ac:dyDescent="0.25">
      <c r="A71" s="38">
        <v>61</v>
      </c>
      <c r="B71" s="65" t="s">
        <v>192</v>
      </c>
      <c r="C71" s="65"/>
      <c r="D71" s="55" t="s">
        <v>14</v>
      </c>
      <c r="E71" s="57">
        <v>2</v>
      </c>
      <c r="F71" s="82"/>
      <c r="G71" s="84" t="s">
        <v>225</v>
      </c>
      <c r="H71" s="81">
        <f t="shared" si="1"/>
        <v>0</v>
      </c>
    </row>
    <row r="72" spans="1:8" ht="37.5" customHeight="1" x14ac:dyDescent="0.25">
      <c r="A72" s="38">
        <v>62</v>
      </c>
      <c r="B72" s="65" t="s">
        <v>194</v>
      </c>
      <c r="C72" s="65"/>
      <c r="D72" s="55" t="s">
        <v>14</v>
      </c>
      <c r="E72" s="57">
        <v>1</v>
      </c>
      <c r="F72" s="82"/>
      <c r="G72" s="84" t="s">
        <v>225</v>
      </c>
      <c r="H72" s="81">
        <f t="shared" si="1"/>
        <v>0</v>
      </c>
    </row>
    <row r="73" spans="1:8" ht="37.5" customHeight="1" x14ac:dyDescent="0.25">
      <c r="A73" s="38">
        <v>63</v>
      </c>
      <c r="B73" s="65" t="s">
        <v>215</v>
      </c>
      <c r="C73" s="65"/>
      <c r="D73" s="55" t="s">
        <v>14</v>
      </c>
      <c r="E73" s="57">
        <v>1</v>
      </c>
      <c r="F73" s="82"/>
      <c r="G73" s="84" t="s">
        <v>225</v>
      </c>
      <c r="H73" s="81">
        <f t="shared" si="1"/>
        <v>0</v>
      </c>
    </row>
    <row r="74" spans="1:8" ht="40.5" customHeight="1" x14ac:dyDescent="0.25">
      <c r="A74" s="38">
        <v>64</v>
      </c>
      <c r="B74" s="65" t="s">
        <v>195</v>
      </c>
      <c r="C74" s="65"/>
      <c r="D74" s="55" t="s">
        <v>14</v>
      </c>
      <c r="E74" s="57">
        <v>2</v>
      </c>
      <c r="F74" s="82"/>
      <c r="G74" s="84" t="s">
        <v>225</v>
      </c>
      <c r="H74" s="81">
        <f t="shared" si="1"/>
        <v>0</v>
      </c>
    </row>
    <row r="75" spans="1:8" ht="37.5" customHeight="1" x14ac:dyDescent="0.25">
      <c r="A75" s="38">
        <v>65</v>
      </c>
      <c r="B75" s="65" t="s">
        <v>196</v>
      </c>
      <c r="C75" s="65"/>
      <c r="D75" s="55" t="s">
        <v>14</v>
      </c>
      <c r="E75" s="57">
        <v>2</v>
      </c>
      <c r="F75" s="82"/>
      <c r="G75" s="84" t="s">
        <v>225</v>
      </c>
      <c r="H75" s="81">
        <f t="shared" si="1"/>
        <v>0</v>
      </c>
    </row>
    <row r="76" spans="1:8" ht="89.25" customHeight="1" x14ac:dyDescent="0.25">
      <c r="A76" s="38">
        <v>66</v>
      </c>
      <c r="B76" s="65" t="s">
        <v>197</v>
      </c>
      <c r="C76" s="65"/>
      <c r="D76" s="55" t="s">
        <v>14</v>
      </c>
      <c r="E76" s="57">
        <v>2</v>
      </c>
      <c r="F76" s="82"/>
      <c r="G76" s="84" t="s">
        <v>225</v>
      </c>
      <c r="H76" s="81">
        <f t="shared" si="1"/>
        <v>0</v>
      </c>
    </row>
    <row r="77" spans="1:8" ht="37.5" customHeight="1" x14ac:dyDescent="0.25">
      <c r="A77" s="38">
        <v>67</v>
      </c>
      <c r="B77" s="65" t="s">
        <v>198</v>
      </c>
      <c r="C77" s="65"/>
      <c r="D77" s="55" t="s">
        <v>14</v>
      </c>
      <c r="E77" s="57">
        <v>1</v>
      </c>
      <c r="F77" s="82"/>
      <c r="G77" s="84" t="s">
        <v>225</v>
      </c>
      <c r="H77" s="81">
        <f t="shared" si="1"/>
        <v>0</v>
      </c>
    </row>
    <row r="78" spans="1:8" ht="37.5" customHeight="1" x14ac:dyDescent="0.25">
      <c r="A78" s="38">
        <v>68</v>
      </c>
      <c r="B78" s="65" t="s">
        <v>199</v>
      </c>
      <c r="C78" s="65"/>
      <c r="D78" s="55" t="s">
        <v>14</v>
      </c>
      <c r="E78" s="57">
        <v>1</v>
      </c>
      <c r="F78" s="82"/>
      <c r="G78" s="84" t="s">
        <v>225</v>
      </c>
      <c r="H78" s="81">
        <f t="shared" si="1"/>
        <v>0</v>
      </c>
    </row>
    <row r="79" spans="1:8" ht="37.5" customHeight="1" x14ac:dyDescent="0.25">
      <c r="A79" s="38">
        <v>69</v>
      </c>
      <c r="B79" s="65" t="s">
        <v>200</v>
      </c>
      <c r="C79" s="65"/>
      <c r="D79" s="55" t="s">
        <v>14</v>
      </c>
      <c r="E79" s="57">
        <v>1</v>
      </c>
      <c r="F79" s="82"/>
      <c r="G79" s="84" t="s">
        <v>225</v>
      </c>
      <c r="H79" s="81">
        <f t="shared" si="1"/>
        <v>0</v>
      </c>
    </row>
    <row r="80" spans="1:8" ht="36.75" customHeight="1" x14ac:dyDescent="0.25">
      <c r="A80" s="38">
        <v>70</v>
      </c>
      <c r="B80" s="65" t="s">
        <v>201</v>
      </c>
      <c r="C80" s="65"/>
      <c r="D80" s="55" t="s">
        <v>14</v>
      </c>
      <c r="E80" s="57">
        <v>1</v>
      </c>
      <c r="F80" s="82"/>
      <c r="G80" s="84" t="s">
        <v>225</v>
      </c>
      <c r="H80" s="81">
        <f t="shared" si="1"/>
        <v>0</v>
      </c>
    </row>
    <row r="81" spans="1:8" ht="37.5" customHeight="1" x14ac:dyDescent="0.25">
      <c r="A81" s="38">
        <v>71</v>
      </c>
      <c r="B81" s="65" t="s">
        <v>216</v>
      </c>
      <c r="C81" s="65"/>
      <c r="D81" s="55" t="s">
        <v>14</v>
      </c>
      <c r="E81" s="57">
        <v>1</v>
      </c>
      <c r="F81" s="82"/>
      <c r="G81" s="84" t="s">
        <v>225</v>
      </c>
      <c r="H81" s="81">
        <f t="shared" si="1"/>
        <v>0</v>
      </c>
    </row>
    <row r="82" spans="1:8" ht="52.5" customHeight="1" x14ac:dyDescent="0.25">
      <c r="A82" s="38">
        <v>72</v>
      </c>
      <c r="B82" s="65" t="s">
        <v>217</v>
      </c>
      <c r="C82" s="65"/>
      <c r="D82" s="55" t="s">
        <v>14</v>
      </c>
      <c r="E82" s="57">
        <v>1</v>
      </c>
      <c r="F82" s="82"/>
      <c r="G82" s="84" t="s">
        <v>225</v>
      </c>
      <c r="H82" s="81">
        <f t="shared" si="1"/>
        <v>0</v>
      </c>
    </row>
    <row r="83" spans="1:8" ht="32.25" customHeight="1" x14ac:dyDescent="0.25">
      <c r="A83" s="38">
        <v>73</v>
      </c>
      <c r="B83" s="65" t="s">
        <v>218</v>
      </c>
      <c r="C83" s="65"/>
      <c r="D83" s="55" t="s">
        <v>14</v>
      </c>
      <c r="E83" s="57">
        <v>1</v>
      </c>
      <c r="F83" s="82"/>
      <c r="G83" s="84" t="s">
        <v>225</v>
      </c>
      <c r="H83" s="81">
        <f t="shared" si="1"/>
        <v>0</v>
      </c>
    </row>
    <row r="84" spans="1:8" ht="34.5" customHeight="1" x14ac:dyDescent="0.25">
      <c r="A84" s="38">
        <v>74</v>
      </c>
      <c r="B84" s="65" t="s">
        <v>219</v>
      </c>
      <c r="C84" s="65"/>
      <c r="D84" s="55" t="s">
        <v>14</v>
      </c>
      <c r="E84" s="57">
        <v>1</v>
      </c>
      <c r="F84" s="82"/>
      <c r="G84" s="84" t="s">
        <v>225</v>
      </c>
      <c r="H84" s="81">
        <f t="shared" si="1"/>
        <v>0</v>
      </c>
    </row>
    <row r="85" spans="1:8" ht="37.5" customHeight="1" x14ac:dyDescent="0.25">
      <c r="A85" s="38">
        <v>75</v>
      </c>
      <c r="B85" s="65" t="s">
        <v>202</v>
      </c>
      <c r="C85" s="65"/>
      <c r="D85" s="55" t="s">
        <v>14</v>
      </c>
      <c r="E85" s="57">
        <v>3</v>
      </c>
      <c r="F85" s="82"/>
      <c r="G85" s="84" t="s">
        <v>225</v>
      </c>
      <c r="H85" s="81">
        <f t="shared" si="1"/>
        <v>0</v>
      </c>
    </row>
    <row r="86" spans="1:8" ht="177" customHeight="1" x14ac:dyDescent="0.25">
      <c r="A86" s="38">
        <v>76</v>
      </c>
      <c r="B86" s="65" t="s">
        <v>203</v>
      </c>
      <c r="C86" s="65"/>
      <c r="D86" s="55" t="s">
        <v>14</v>
      </c>
      <c r="E86" s="57">
        <v>1</v>
      </c>
      <c r="F86" s="82"/>
      <c r="G86" s="84" t="s">
        <v>225</v>
      </c>
      <c r="H86" s="81">
        <f t="shared" si="1"/>
        <v>0</v>
      </c>
    </row>
    <row r="87" spans="1:8" ht="37.5" customHeight="1" x14ac:dyDescent="0.25">
      <c r="A87" s="38">
        <v>77</v>
      </c>
      <c r="B87" s="65" t="s">
        <v>204</v>
      </c>
      <c r="C87" s="65"/>
      <c r="D87" s="55" t="s">
        <v>14</v>
      </c>
      <c r="E87" s="57">
        <v>1</v>
      </c>
      <c r="F87" s="82"/>
      <c r="G87" s="84" t="s">
        <v>225</v>
      </c>
      <c r="H87" s="81">
        <f t="shared" si="1"/>
        <v>0</v>
      </c>
    </row>
    <row r="88" spans="1:8" ht="37.5" customHeight="1" x14ac:dyDescent="0.25">
      <c r="A88" s="38">
        <v>78</v>
      </c>
      <c r="B88" s="65" t="s">
        <v>205</v>
      </c>
      <c r="C88" s="65"/>
      <c r="D88" s="55" t="s">
        <v>14</v>
      </c>
      <c r="E88" s="57">
        <v>1</v>
      </c>
      <c r="F88" s="82"/>
      <c r="G88" s="84" t="s">
        <v>225</v>
      </c>
      <c r="H88" s="81">
        <f t="shared" si="1"/>
        <v>0</v>
      </c>
    </row>
    <row r="89" spans="1:8" ht="37.5" customHeight="1" x14ac:dyDescent="0.25">
      <c r="A89" s="58"/>
      <c r="B89" s="86"/>
      <c r="C89" s="86"/>
      <c r="D89" s="59"/>
      <c r="E89" s="70"/>
      <c r="F89" s="100" t="s">
        <v>226</v>
      </c>
      <c r="G89" s="100"/>
      <c r="H89" s="87">
        <f>SUM(H4:H88)</f>
        <v>0</v>
      </c>
    </row>
    <row r="90" spans="1:8" ht="37.5" customHeight="1" x14ac:dyDescent="0.25">
      <c r="A90" s="58"/>
      <c r="B90" s="86"/>
      <c r="C90" s="86"/>
      <c r="D90" s="59"/>
      <c r="E90" s="70"/>
      <c r="F90" s="100" t="s">
        <v>227</v>
      </c>
      <c r="G90" s="100"/>
      <c r="H90" s="87"/>
    </row>
    <row r="91" spans="1:8" ht="54.75" customHeight="1" x14ac:dyDescent="0.25">
      <c r="A91" s="58"/>
      <c r="B91" s="62" t="s">
        <v>141</v>
      </c>
      <c r="C91" s="62"/>
    </row>
    <row r="92" spans="1:8" ht="161.25" customHeight="1" x14ac:dyDescent="0.25">
      <c r="A92" s="58"/>
      <c r="B92" s="63" t="s">
        <v>142</v>
      </c>
      <c r="C92" s="63"/>
    </row>
  </sheetData>
  <mergeCells count="3">
    <mergeCell ref="A1:B1"/>
    <mergeCell ref="F89:G89"/>
    <mergeCell ref="F90:G90"/>
  </mergeCells>
  <pageMargins left="0.70866141732283472" right="0.70866141732283472" top="0.74803149606299213" bottom="0.74803149606299213" header="0.31496062992125984" footer="0.31496062992125984"/>
  <pageSetup paperSize="9" scale="45" orientation="landscape" r:id="rId1"/>
  <rowBreaks count="1" manualBreakCount="1">
    <brk id="2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80" zoomScaleNormal="100" zoomScaleSheetLayoutView="80" workbookViewId="0">
      <selection activeCell="G27" sqref="G27"/>
    </sheetView>
  </sheetViews>
  <sheetFormatPr defaultRowHeight="15" x14ac:dyDescent="0.25"/>
  <cols>
    <col min="1" max="1" width="46.42578125" customWidth="1"/>
    <col min="2" max="2" width="7.140625" customWidth="1"/>
    <col min="3" max="3" width="13.85546875" customWidth="1"/>
    <col min="4" max="4" width="72" style="53" customWidth="1"/>
    <col min="5" max="17" width="72" style="40" customWidth="1"/>
  </cols>
  <sheetData>
    <row r="1" spans="1:4" ht="40.5" x14ac:dyDescent="0.25">
      <c r="A1" s="41" t="s">
        <v>76</v>
      </c>
      <c r="B1" s="41" t="s">
        <v>68</v>
      </c>
      <c r="C1" s="42" t="s">
        <v>77</v>
      </c>
      <c r="D1" s="54"/>
    </row>
    <row r="2" spans="1:4" ht="28.5" x14ac:dyDescent="0.25">
      <c r="A2" s="43" t="s">
        <v>80</v>
      </c>
      <c r="B2" s="44" t="s">
        <v>14</v>
      </c>
      <c r="C2" s="45">
        <v>14108.1</v>
      </c>
      <c r="D2" s="54" t="s">
        <v>110</v>
      </c>
    </row>
    <row r="3" spans="1:4" ht="30" x14ac:dyDescent="0.25">
      <c r="A3" s="43" t="s">
        <v>81</v>
      </c>
      <c r="B3" s="44" t="s">
        <v>67</v>
      </c>
      <c r="C3" s="45">
        <v>469.86</v>
      </c>
      <c r="D3" s="54" t="s">
        <v>111</v>
      </c>
    </row>
    <row r="4" spans="1:4" ht="30" x14ac:dyDescent="0.25">
      <c r="A4" s="43" t="s">
        <v>82</v>
      </c>
      <c r="B4" s="44" t="s">
        <v>67</v>
      </c>
      <c r="C4" s="45">
        <v>1562.1</v>
      </c>
      <c r="D4" s="54" t="s">
        <v>112</v>
      </c>
    </row>
    <row r="5" spans="1:4" x14ac:dyDescent="0.25">
      <c r="A5" s="43" t="s">
        <v>83</v>
      </c>
      <c r="B5" s="44" t="s">
        <v>67</v>
      </c>
      <c r="C5" s="45">
        <v>73.8</v>
      </c>
      <c r="D5" s="54" t="s">
        <v>113</v>
      </c>
    </row>
    <row r="6" spans="1:4" x14ac:dyDescent="0.25">
      <c r="A6" s="43" t="s">
        <v>84</v>
      </c>
      <c r="B6" s="44" t="s">
        <v>67</v>
      </c>
      <c r="C6" s="45">
        <v>36.9</v>
      </c>
      <c r="D6" s="54" t="s">
        <v>114</v>
      </c>
    </row>
    <row r="7" spans="1:4" x14ac:dyDescent="0.25">
      <c r="A7" s="43" t="s">
        <v>85</v>
      </c>
      <c r="B7" s="44" t="s">
        <v>14</v>
      </c>
      <c r="C7" s="45">
        <v>547.35</v>
      </c>
      <c r="D7" s="54" t="s">
        <v>115</v>
      </c>
    </row>
    <row r="8" spans="1:4" ht="30" x14ac:dyDescent="0.25">
      <c r="A8" s="43" t="s">
        <v>86</v>
      </c>
      <c r="B8" s="44" t="s">
        <v>67</v>
      </c>
      <c r="C8" s="45">
        <v>49.2</v>
      </c>
      <c r="D8" s="54" t="s">
        <v>116</v>
      </c>
    </row>
    <row r="9" spans="1:4" ht="30" x14ac:dyDescent="0.25">
      <c r="A9" s="43" t="s">
        <v>87</v>
      </c>
      <c r="B9" s="44" t="s">
        <v>14</v>
      </c>
      <c r="C9" s="45">
        <v>4059</v>
      </c>
      <c r="D9" s="54" t="s">
        <v>117</v>
      </c>
    </row>
    <row r="10" spans="1:4" x14ac:dyDescent="0.25">
      <c r="A10" s="43" t="s">
        <v>88</v>
      </c>
      <c r="B10" s="44" t="s">
        <v>14</v>
      </c>
      <c r="C10" s="45">
        <v>209.1</v>
      </c>
      <c r="D10" s="54" t="s">
        <v>118</v>
      </c>
    </row>
    <row r="11" spans="1:4" x14ac:dyDescent="0.25">
      <c r="A11" s="43" t="s">
        <v>89</v>
      </c>
      <c r="B11" s="44" t="s">
        <v>14</v>
      </c>
      <c r="C11" s="45">
        <v>319.8</v>
      </c>
      <c r="D11" s="54" t="s">
        <v>119</v>
      </c>
    </row>
    <row r="12" spans="1:4" x14ac:dyDescent="0.25">
      <c r="A12" s="43" t="s">
        <v>90</v>
      </c>
      <c r="B12" s="44" t="s">
        <v>14</v>
      </c>
      <c r="C12" s="45">
        <v>897.9</v>
      </c>
      <c r="D12" s="54" t="s">
        <v>120</v>
      </c>
    </row>
    <row r="13" spans="1:4" ht="21.75" customHeight="1" x14ac:dyDescent="0.25">
      <c r="A13" s="46" t="s">
        <v>91</v>
      </c>
      <c r="B13" s="44" t="s">
        <v>14</v>
      </c>
      <c r="C13" s="45">
        <v>1537.5</v>
      </c>
      <c r="D13" s="54" t="s">
        <v>121</v>
      </c>
    </row>
    <row r="14" spans="1:4" x14ac:dyDescent="0.25">
      <c r="A14" s="43" t="s">
        <v>92</v>
      </c>
      <c r="B14" s="44" t="s">
        <v>14</v>
      </c>
      <c r="C14" s="45">
        <v>1537.5</v>
      </c>
      <c r="D14" s="54" t="s">
        <v>122</v>
      </c>
    </row>
    <row r="15" spans="1:4" x14ac:dyDescent="0.25">
      <c r="A15" s="43" t="s">
        <v>93</v>
      </c>
      <c r="B15" s="44" t="s">
        <v>14</v>
      </c>
      <c r="C15" s="45">
        <v>590.4</v>
      </c>
      <c r="D15" s="54" t="s">
        <v>123</v>
      </c>
    </row>
    <row r="16" spans="1:4" x14ac:dyDescent="0.25">
      <c r="A16" s="43" t="s">
        <v>94</v>
      </c>
      <c r="B16" s="44" t="s">
        <v>14</v>
      </c>
      <c r="C16" s="45">
        <v>861</v>
      </c>
      <c r="D16" s="54" t="s">
        <v>124</v>
      </c>
    </row>
    <row r="17" spans="1:4" x14ac:dyDescent="0.25">
      <c r="A17" s="43" t="s">
        <v>95</v>
      </c>
      <c r="B17" s="44" t="s">
        <v>14</v>
      </c>
      <c r="C17" s="45">
        <v>67.650000000000006</v>
      </c>
      <c r="D17" s="54" t="s">
        <v>125</v>
      </c>
    </row>
    <row r="18" spans="1:4" x14ac:dyDescent="0.25">
      <c r="A18" s="43" t="s">
        <v>96</v>
      </c>
      <c r="B18" s="44" t="s">
        <v>14</v>
      </c>
      <c r="C18" s="45">
        <v>196.8</v>
      </c>
      <c r="D18" s="54" t="s">
        <v>126</v>
      </c>
    </row>
    <row r="19" spans="1:4" ht="57.75" customHeight="1" x14ac:dyDescent="0.25">
      <c r="A19" s="43" t="s">
        <v>97</v>
      </c>
      <c r="B19" s="44" t="s">
        <v>14</v>
      </c>
      <c r="C19" s="45">
        <v>1476</v>
      </c>
      <c r="D19" s="54" t="s">
        <v>139</v>
      </c>
    </row>
    <row r="20" spans="1:4" ht="45" x14ac:dyDescent="0.25">
      <c r="A20" s="43" t="s">
        <v>98</v>
      </c>
      <c r="B20" s="44" t="s">
        <v>14</v>
      </c>
      <c r="C20" s="45">
        <v>393.6</v>
      </c>
      <c r="D20" s="54" t="s">
        <v>78</v>
      </c>
    </row>
    <row r="21" spans="1:4" x14ac:dyDescent="0.25">
      <c r="A21" s="43" t="s">
        <v>99</v>
      </c>
      <c r="B21" s="44" t="s">
        <v>14</v>
      </c>
      <c r="C21" s="45">
        <v>738</v>
      </c>
      <c r="D21" s="54" t="s">
        <v>127</v>
      </c>
    </row>
    <row r="22" spans="1:4" ht="30" x14ac:dyDescent="0.25">
      <c r="A22" s="43" t="s">
        <v>100</v>
      </c>
      <c r="B22" s="44" t="s">
        <v>14</v>
      </c>
      <c r="C22" s="45">
        <v>2201.6999999999998</v>
      </c>
      <c r="D22" s="54" t="s">
        <v>128</v>
      </c>
    </row>
    <row r="23" spans="1:4" x14ac:dyDescent="0.25">
      <c r="A23" s="43" t="s">
        <v>101</v>
      </c>
      <c r="B23" s="44" t="s">
        <v>14</v>
      </c>
      <c r="C23" s="45">
        <v>430.5</v>
      </c>
      <c r="D23" s="54" t="s">
        <v>129</v>
      </c>
    </row>
    <row r="24" spans="1:4" x14ac:dyDescent="0.25">
      <c r="A24" s="43" t="s">
        <v>102</v>
      </c>
      <c r="B24" s="44" t="s">
        <v>14</v>
      </c>
      <c r="C24" s="45">
        <v>98.4</v>
      </c>
      <c r="D24" s="54" t="s">
        <v>130</v>
      </c>
    </row>
    <row r="25" spans="1:4" x14ac:dyDescent="0.25">
      <c r="A25" s="43" t="s">
        <v>103</v>
      </c>
      <c r="B25" s="44" t="s">
        <v>14</v>
      </c>
      <c r="C25" s="45">
        <v>984</v>
      </c>
      <c r="D25" s="54" t="s">
        <v>131</v>
      </c>
    </row>
    <row r="26" spans="1:4" ht="51.75" customHeight="1" x14ac:dyDescent="0.25">
      <c r="A26" s="43" t="s">
        <v>104</v>
      </c>
      <c r="B26" s="44" t="s">
        <v>14</v>
      </c>
      <c r="C26" s="45">
        <v>639.6</v>
      </c>
      <c r="D26" s="54" t="s">
        <v>132</v>
      </c>
    </row>
    <row r="27" spans="1:4" x14ac:dyDescent="0.25">
      <c r="A27" s="43" t="s">
        <v>105</v>
      </c>
      <c r="B27" s="44" t="s">
        <v>14</v>
      </c>
      <c r="C27" s="45">
        <v>209.1</v>
      </c>
      <c r="D27" s="54" t="s">
        <v>133</v>
      </c>
    </row>
    <row r="28" spans="1:4" x14ac:dyDescent="0.25">
      <c r="A28" s="43" t="s">
        <v>106</v>
      </c>
      <c r="B28" s="44" t="s">
        <v>14</v>
      </c>
      <c r="C28" s="45">
        <v>1672.8</v>
      </c>
      <c r="D28" s="54" t="s">
        <v>134</v>
      </c>
    </row>
    <row r="29" spans="1:4" x14ac:dyDescent="0.25">
      <c r="A29" s="43" t="s">
        <v>107</v>
      </c>
      <c r="B29" s="44" t="s">
        <v>14</v>
      </c>
      <c r="C29" s="45">
        <v>24.6</v>
      </c>
      <c r="D29" s="54" t="s">
        <v>135</v>
      </c>
    </row>
    <row r="30" spans="1:4" ht="28.5" x14ac:dyDescent="0.25">
      <c r="A30" s="43" t="s">
        <v>108</v>
      </c>
      <c r="B30" s="44" t="s">
        <v>14</v>
      </c>
      <c r="C30" s="45">
        <v>49.2</v>
      </c>
      <c r="D30" s="54" t="s">
        <v>136</v>
      </c>
    </row>
    <row r="31" spans="1:4" ht="28.5" x14ac:dyDescent="0.25">
      <c r="A31" s="47" t="s">
        <v>79</v>
      </c>
      <c r="B31" s="44" t="s">
        <v>14</v>
      </c>
      <c r="C31" s="45">
        <v>984</v>
      </c>
      <c r="D31" s="54" t="s">
        <v>137</v>
      </c>
    </row>
    <row r="32" spans="1:4" ht="30" x14ac:dyDescent="0.25">
      <c r="A32" s="48" t="s">
        <v>109</v>
      </c>
      <c r="B32" s="44" t="s">
        <v>14</v>
      </c>
      <c r="C32" s="49">
        <v>528.9</v>
      </c>
      <c r="D32" s="54" t="s">
        <v>138</v>
      </c>
    </row>
    <row r="33" spans="1:3" x14ac:dyDescent="0.25">
      <c r="A33" s="50"/>
      <c r="B33" s="51"/>
      <c r="C33" s="52"/>
    </row>
  </sheetData>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opLeftCell="A4" workbookViewId="0">
      <selection activeCell="B4" sqref="B4"/>
    </sheetView>
  </sheetViews>
  <sheetFormatPr defaultRowHeight="15" x14ac:dyDescent="0.25"/>
  <cols>
    <col min="1" max="1" width="5.7109375" customWidth="1"/>
    <col min="2" max="2" width="25.140625" customWidth="1"/>
    <col min="3" max="3" width="7.42578125" customWidth="1"/>
    <col min="4" max="5" width="0" hidden="1" customWidth="1"/>
    <col min="6" max="6" width="6.7109375" customWidth="1"/>
    <col min="7" max="7" width="11.42578125" customWidth="1"/>
    <col min="8" max="9" width="0" hidden="1" customWidth="1"/>
    <col min="10" max="10" width="11" customWidth="1"/>
    <col min="11" max="11" width="10.7109375" customWidth="1"/>
    <col min="12" max="12" width="104.7109375" customWidth="1"/>
  </cols>
  <sheetData>
    <row r="1" spans="1:12" x14ac:dyDescent="0.25">
      <c r="A1" s="95" t="s">
        <v>69</v>
      </c>
      <c r="B1" s="95"/>
      <c r="C1" s="95"/>
      <c r="D1" s="95"/>
      <c r="E1" s="95"/>
      <c r="F1" s="95"/>
      <c r="G1" s="95"/>
      <c r="H1" s="95"/>
      <c r="I1" s="95"/>
      <c r="J1" s="95"/>
      <c r="K1" s="95"/>
      <c r="L1" s="95"/>
    </row>
    <row r="2" spans="1:12" ht="273.75" customHeight="1" x14ac:dyDescent="0.25">
      <c r="A2" s="5">
        <v>1</v>
      </c>
      <c r="B2" s="19" t="s">
        <v>70</v>
      </c>
      <c r="C2" s="5" t="s">
        <v>14</v>
      </c>
      <c r="D2" s="5">
        <v>19</v>
      </c>
      <c r="E2" s="5">
        <v>16</v>
      </c>
      <c r="F2" s="5">
        <v>1</v>
      </c>
      <c r="G2" s="6">
        <v>66000</v>
      </c>
      <c r="H2" s="6">
        <f t="shared" ref="H2" si="0">D2*G2</f>
        <v>1254000</v>
      </c>
      <c r="I2" s="6">
        <f t="shared" ref="I2" si="1">E2*G2</f>
        <v>1056000</v>
      </c>
      <c r="J2" s="6">
        <f t="shared" ref="J2" si="2">F2*G2</f>
        <v>66000</v>
      </c>
      <c r="K2" s="6">
        <f t="shared" ref="K2" si="3">J2*1.23</f>
        <v>81180</v>
      </c>
      <c r="L2" s="8" t="s">
        <v>72</v>
      </c>
    </row>
    <row r="3" spans="1:12" ht="97.5" customHeight="1" x14ac:dyDescent="0.25">
      <c r="A3" s="5">
        <v>2</v>
      </c>
      <c r="B3" s="19" t="s">
        <v>71</v>
      </c>
      <c r="C3" s="5" t="s">
        <v>14</v>
      </c>
      <c r="D3" s="5"/>
      <c r="E3" s="5"/>
      <c r="F3" s="5">
        <v>1</v>
      </c>
      <c r="G3" s="6">
        <v>3900</v>
      </c>
      <c r="H3" s="6"/>
      <c r="I3" s="6"/>
      <c r="J3" s="6">
        <f t="shared" ref="J3" si="4">F3*G3</f>
        <v>3900</v>
      </c>
      <c r="K3" s="6">
        <f t="shared" ref="K3" si="5">J3*1.23</f>
        <v>4797</v>
      </c>
      <c r="L3" s="8" t="s">
        <v>73</v>
      </c>
    </row>
    <row r="4" spans="1:12" ht="264.75" customHeight="1" x14ac:dyDescent="0.25">
      <c r="A4" s="5">
        <v>4</v>
      </c>
      <c r="B4" s="19" t="s">
        <v>75</v>
      </c>
      <c r="C4" s="5" t="s">
        <v>14</v>
      </c>
      <c r="D4" s="5"/>
      <c r="E4" s="5"/>
      <c r="F4" s="5">
        <v>1</v>
      </c>
      <c r="G4" s="6">
        <v>14000</v>
      </c>
      <c r="H4" s="6"/>
      <c r="I4" s="6"/>
      <c r="J4" s="6">
        <f t="shared" ref="J4" si="6">F4*G4</f>
        <v>14000</v>
      </c>
      <c r="K4" s="6">
        <f t="shared" ref="K4" si="7">J4*1.23</f>
        <v>17220</v>
      </c>
      <c r="L4" s="8" t="s">
        <v>74</v>
      </c>
    </row>
    <row r="5" spans="1:12" x14ac:dyDescent="0.25">
      <c r="A5" s="5">
        <v>3</v>
      </c>
      <c r="B5" s="19"/>
      <c r="C5" s="5"/>
      <c r="D5" s="5"/>
      <c r="E5" s="5"/>
      <c r="F5" s="5"/>
      <c r="G5" s="6"/>
      <c r="H5" s="6"/>
      <c r="I5" s="6"/>
      <c r="J5" s="6">
        <f>SUM(J2:J4)</f>
        <v>83900</v>
      </c>
      <c r="K5" s="6">
        <f>SUM(K2:K4)</f>
        <v>103197</v>
      </c>
      <c r="L5" s="8"/>
    </row>
  </sheetData>
  <mergeCells count="1">
    <mergeCell ref="A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Arkusz1</vt:lpstr>
      <vt:lpstr>1</vt:lpstr>
      <vt:lpstr>Galik</vt:lpstr>
      <vt:lpstr>606.404</vt:lpstr>
      <vt:lpstr>'1'!Obszar_wydruku</vt:lpstr>
      <vt:lpstr>Arkusz1!Obszar_wydruku</vt:lpstr>
      <vt:lpstr>Galik!Obszar_wydruku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2024-06-03T10:36:38Z</dcterms:modified>
</cp:coreProperties>
</file>