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Dysk_D\Marcin\Ubezpieczenia\Przetarg\2021\zalaczniki\"/>
    </mc:Choice>
  </mc:AlternateContent>
  <xr:revisionPtr revIDLastSave="0" documentId="8_{B832A0A0-AE64-4373-9EEC-07210889C69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ktualne 31.03.2021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'Aktualne 31.03.2021'!$A$2:$W$40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8" i="2" l="1"/>
  <c r="G38" i="2"/>
  <c r="F38" i="2"/>
  <c r="D38" i="2"/>
  <c r="C38" i="2"/>
  <c r="U37" i="2"/>
  <c r="F37" i="2"/>
  <c r="G37" i="2"/>
  <c r="D37" i="2"/>
  <c r="C37" i="2"/>
  <c r="C36" i="2"/>
  <c r="U36" i="2"/>
  <c r="G36" i="2"/>
  <c r="F36" i="2"/>
  <c r="D36" i="2"/>
  <c r="U34" i="2"/>
  <c r="U33" i="2"/>
  <c r="U32" i="2"/>
  <c r="U27" i="2"/>
  <c r="U26" i="2"/>
  <c r="U25" i="2"/>
  <c r="U24" i="2"/>
  <c r="U23" i="2"/>
  <c r="U22" i="2"/>
  <c r="U21" i="2"/>
  <c r="U20" i="2"/>
  <c r="U19" i="2"/>
  <c r="U35" i="2"/>
  <c r="U31" i="2"/>
  <c r="U30" i="2"/>
  <c r="U29" i="2"/>
  <c r="U28" i="2"/>
  <c r="U18" i="2"/>
  <c r="U17" i="2"/>
  <c r="U16" i="2"/>
  <c r="U15" i="2"/>
  <c r="U14" i="2"/>
  <c r="U13" i="2"/>
  <c r="U12" i="2"/>
  <c r="U11" i="2"/>
  <c r="U10" i="2"/>
  <c r="U9" i="2"/>
  <c r="U8" i="2"/>
  <c r="U7" i="2"/>
  <c r="U4" i="2"/>
  <c r="U5" i="2"/>
  <c r="U6" i="2"/>
  <c r="U3" i="2"/>
  <c r="U39" i="2" l="1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G35" i="2"/>
  <c r="F35" i="2"/>
  <c r="D35" i="2"/>
  <c r="C35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G34" i="2"/>
  <c r="G33" i="2"/>
  <c r="F34" i="2"/>
  <c r="F33" i="2"/>
  <c r="D34" i="2"/>
  <c r="D33" i="2"/>
  <c r="C34" i="2"/>
  <c r="C33" i="2"/>
  <c r="T27" i="2" l="1"/>
  <c r="T28" i="2"/>
  <c r="T29" i="2"/>
  <c r="T30" i="2"/>
  <c r="T31" i="2"/>
  <c r="P32" i="2"/>
  <c r="H32" i="2"/>
  <c r="T32" i="2" s="1"/>
  <c r="G32" i="2"/>
  <c r="C32" i="2"/>
  <c r="D32" i="2"/>
  <c r="S3" i="2" l="1"/>
  <c r="T3" i="2"/>
  <c r="S4" i="2"/>
  <c r="T4" i="2"/>
  <c r="S5" i="2"/>
  <c r="T5" i="2"/>
  <c r="S6" i="2"/>
  <c r="T6" i="2"/>
  <c r="S7" i="2"/>
  <c r="T7" i="2"/>
  <c r="S8" i="2"/>
  <c r="T8" i="2"/>
  <c r="S9" i="2"/>
  <c r="T9" i="2"/>
  <c r="S10" i="2"/>
  <c r="T10" i="2"/>
  <c r="S11" i="2"/>
  <c r="T11" i="2"/>
  <c r="S12" i="2"/>
  <c r="T12" i="2"/>
  <c r="S13" i="2"/>
  <c r="T13" i="2"/>
  <c r="S14" i="2"/>
  <c r="T14" i="2"/>
  <c r="S15" i="2"/>
  <c r="T15" i="2"/>
  <c r="S16" i="2"/>
  <c r="T16" i="2"/>
  <c r="S17" i="2"/>
  <c r="T17" i="2"/>
  <c r="S18" i="2"/>
  <c r="T18" i="2"/>
  <c r="S19" i="2"/>
  <c r="S20" i="2"/>
  <c r="T20" i="2"/>
  <c r="S21" i="2"/>
  <c r="T21" i="2"/>
  <c r="S22" i="2"/>
  <c r="S23" i="2"/>
  <c r="S24" i="2"/>
  <c r="S25" i="2"/>
  <c r="T25" i="2"/>
  <c r="S26" i="2"/>
  <c r="T26" i="2"/>
  <c r="S27" i="2"/>
  <c r="S28" i="2"/>
  <c r="S29" i="2"/>
  <c r="S30" i="2"/>
  <c r="T39" i="2" l="1"/>
  <c r="R39" i="2"/>
  <c r="Q39" i="2"/>
  <c r="O39" i="2"/>
  <c r="N39" i="2"/>
  <c r="M39" i="2"/>
  <c r="L39" i="2"/>
  <c r="K39" i="2"/>
  <c r="J39" i="2"/>
  <c r="I39" i="2"/>
  <c r="H39" i="2"/>
  <c r="S39" i="2" l="1"/>
  <c r="P39" i="2"/>
</calcChain>
</file>

<file path=xl/sharedStrings.xml><?xml version="1.0" encoding="utf-8"?>
<sst xmlns="http://schemas.openxmlformats.org/spreadsheetml/2006/main" count="283" uniqueCount="146">
  <si>
    <t>Załącznik nr 10 maszyny budowlane</t>
  </si>
  <si>
    <t>Lp</t>
  </si>
  <si>
    <t>Grupa</t>
  </si>
  <si>
    <t>Nazwa</t>
  </si>
  <si>
    <t>Nr inwentarzowy</t>
  </si>
  <si>
    <t>KŚT</t>
  </si>
  <si>
    <t>Data przyjęcia</t>
  </si>
  <si>
    <t>Wartość nabycia</t>
  </si>
  <si>
    <t>Wartość bieżąca brutto</t>
  </si>
  <si>
    <t>Wartość do ubezpieczenia</t>
  </si>
  <si>
    <t>Bez rejestracji</t>
  </si>
  <si>
    <t>Własność</t>
  </si>
  <si>
    <t>ST</t>
  </si>
  <si>
    <t>KOMPAKTOR NA BAZIE ŁADOWARKI Ł-34</t>
  </si>
  <si>
    <t>BIO5/58/580/01/08</t>
  </si>
  <si>
    <t>580</t>
  </si>
  <si>
    <t>KUO</t>
  </si>
  <si>
    <t>501-001</t>
  </si>
  <si>
    <t>001 - KUO</t>
  </si>
  <si>
    <t>Piotrowiak Jerzy</t>
  </si>
  <si>
    <t>KOMPAKTOR HANOMAG-KOMATSU CD 300</t>
  </si>
  <si>
    <t>BIO5/58/580/02/08</t>
  </si>
  <si>
    <t>KOMPAKTOR CD 280</t>
  </si>
  <si>
    <t>BALAST5/58/580/01/08</t>
  </si>
  <si>
    <t>SPYCHARKA GĄSIENICOWA TD-15 H STD</t>
  </si>
  <si>
    <t>BALAST5/58/580/02/08</t>
  </si>
  <si>
    <t>TRAKTOR- KOSIARKA VIKING MT 585</t>
  </si>
  <si>
    <t>OBSŁ7/74/746/02/08</t>
  </si>
  <si>
    <t>746</t>
  </si>
  <si>
    <t>Sprzątanie terenów miejskich</t>
  </si>
  <si>
    <t>501-013</t>
  </si>
  <si>
    <t>013 - Sprzątanie terenów miejskich</t>
  </si>
  <si>
    <t>Klimek Olga</t>
  </si>
  <si>
    <t>KOPARKO-ŁADOWARKA KOMATSU WB 93R-2 ZWYPOSAŻENIEM</t>
  </si>
  <si>
    <t>OBSŁ5/58/580/06/08</t>
  </si>
  <si>
    <t>ŁADOWARKA KOŁOWA 540</t>
  </si>
  <si>
    <t>SSO5/58/580/51/08</t>
  </si>
  <si>
    <t>SSO (stacja segregacji odpadów)</t>
  </si>
  <si>
    <t>501-003</t>
  </si>
  <si>
    <t>003 - SSO</t>
  </si>
  <si>
    <t>Cofta Jarosław</t>
  </si>
  <si>
    <t>ŁADOWARKA KOŁOWA- TELESKOPOWA TT-3000 LB</t>
  </si>
  <si>
    <t>SSO5/58/580/52/08</t>
  </si>
  <si>
    <t>002 - Balast</t>
  </si>
  <si>
    <t>ZAMIATARKA ULICZNA SAMOBIEŻNA MILLE D</t>
  </si>
  <si>
    <t>SSO7/74/743/53/08</t>
  </si>
  <si>
    <t>743</t>
  </si>
  <si>
    <t>WÓZEK WIDŁOWY SPALINOWY HC LIFT</t>
  </si>
  <si>
    <t>SSO7/76/763/57/08</t>
  </si>
  <si>
    <t>763</t>
  </si>
  <si>
    <t>WÓZEK WIDŁOWY PODNOŚNIKOWY Z SILNIKEM WYSOKOPRĘŻNY</t>
  </si>
  <si>
    <t>SSO7/76/763/58/08</t>
  </si>
  <si>
    <t>ZAMIATARKA DROGOWA GOTHIA A01149</t>
  </si>
  <si>
    <t>OM5/58/582/01/11</t>
  </si>
  <si>
    <t>582</t>
  </si>
  <si>
    <t>Łopatka Olga</t>
  </si>
  <si>
    <t>rejestracja</t>
  </si>
  <si>
    <t>Ładowarka kołowa JCB model 437 ZX Tier 4i</t>
  </si>
  <si>
    <t>Wózek widłowy spalinowy NISSAN Forklift DX-32</t>
  </si>
  <si>
    <t>2-KOŁOWA ZAMIATARKA PODNOŚNIKOWA TYPU CIĄGNIK-PRZYCZEPA S24934</t>
  </si>
  <si>
    <t>OM5/58/582/06/16</t>
  </si>
  <si>
    <t>Warczak Jakub</t>
  </si>
  <si>
    <t>ZAMIATARKA KOMPAKTOWA SAMOJEZDNA BUCHER CITYCAT 2020</t>
  </si>
  <si>
    <t>OM5/58/582/08/17</t>
  </si>
  <si>
    <t>ST ZTPOK</t>
  </si>
  <si>
    <t>ZTPOK/5/580/015/15</t>
  </si>
  <si>
    <t>ZTPOK</t>
  </si>
  <si>
    <t>501-027</t>
  </si>
  <si>
    <t>027- ZTPOK</t>
  </si>
  <si>
    <t xml:space="preserve">Staroń-Kołodziej Dominika </t>
  </si>
  <si>
    <t>592</t>
  </si>
  <si>
    <t>Ładowarka JCB 437</t>
  </si>
  <si>
    <t xml:space="preserve">ZTPOK/5/580/124/16  </t>
  </si>
  <si>
    <t>Wózek widłowy GDP 20 LX YALE</t>
  </si>
  <si>
    <t xml:space="preserve">ZTPOK/7/763/127/16 </t>
  </si>
  <si>
    <t>Zamiatarka Mille D nr 2</t>
  </si>
  <si>
    <t xml:space="preserve">Zamiatarka LOW1003/B1 </t>
  </si>
  <si>
    <t>SPO/5/592/217/16</t>
  </si>
  <si>
    <t>SPO</t>
  </si>
  <si>
    <t>501-028</t>
  </si>
  <si>
    <t>028 - SPO</t>
  </si>
  <si>
    <t>Wojciechowski Przemysław</t>
  </si>
  <si>
    <t xml:space="preserve">Ładowarka JCB 411 </t>
  </si>
  <si>
    <t>SPO/5/580/218/16</t>
  </si>
  <si>
    <t xml:space="preserve">Mobilny pojazd do rozładunku kontenera - ładowarka JCB 417 </t>
  </si>
  <si>
    <t>KOMP/5/580/275/16</t>
  </si>
  <si>
    <t>KOMPOSTOWNIA</t>
  </si>
  <si>
    <t>501-029</t>
  </si>
  <si>
    <t>029- KOMPOSTOWNIA</t>
  </si>
  <si>
    <t>WÓZEK WIDŁOWY GX 12/35 EVO</t>
  </si>
  <si>
    <t>ZTPOK/7/762/307/16</t>
  </si>
  <si>
    <t>76</t>
  </si>
  <si>
    <t>WÓZEK WIDŁOWY CESAB DRAGO HN300</t>
  </si>
  <si>
    <t>ZTPOK/7/760/002/18</t>
  </si>
  <si>
    <t>760</t>
  </si>
  <si>
    <t>Krzyżanowski Sylwester</t>
  </si>
  <si>
    <t>PŁUG ODŚNIEŻNY SNK 30.1 EPZ</t>
  </si>
  <si>
    <t>OM7/74/743/09/18</t>
  </si>
  <si>
    <t>POSYPYWARKA GALEOX 70 DEPN</t>
  </si>
  <si>
    <t>OM5/58/582/10/18</t>
  </si>
  <si>
    <t>CIĄGNIK JEDNOOSIOWY HYDRO COMPAKT EASY CE10-2 KOPPL</t>
  </si>
  <si>
    <t>ZGO7/74/746/04/18</t>
  </si>
  <si>
    <t>WÓZEK WIDŁOWY PODNOŚNIKOWY HYUNDAI 33D-9</t>
  </si>
  <si>
    <t>SSO7/76/760/105/18</t>
  </si>
  <si>
    <t>`</t>
  </si>
  <si>
    <t xml:space="preserve">Numer seryjny/Numer VIN </t>
  </si>
  <si>
    <t>nr inw. BIO 5/58/580/01/08</t>
  </si>
  <si>
    <t>nr seryjny 37722093</t>
  </si>
  <si>
    <t>nr fabr. 3705 20 141</t>
  </si>
  <si>
    <t>nr fab. 32517</t>
  </si>
  <si>
    <t>nr fabr. 971044241</t>
  </si>
  <si>
    <t>nr fabr. 93921645</t>
  </si>
  <si>
    <t>nr fabr. 006/2003</t>
  </si>
  <si>
    <t>YG1D2E703142</t>
  </si>
  <si>
    <t>nr fabr. 0064</t>
  </si>
  <si>
    <t>nr fabr. 137766</t>
  </si>
  <si>
    <t>nr fabr. 050914371</t>
  </si>
  <si>
    <t>JCB437Z0E02313073</t>
  </si>
  <si>
    <t>HHKHHN14KJ0000636</t>
  </si>
  <si>
    <t>SU9GTHPLSEBDD1149</t>
  </si>
  <si>
    <t>TEB50CC20A8107794</t>
  </si>
  <si>
    <t>JCB43700T02313221</t>
  </si>
  <si>
    <t>JCB41100V02093959</t>
  </si>
  <si>
    <t>JCB5A41RL02365674</t>
  </si>
  <si>
    <t>CE410823</t>
  </si>
  <si>
    <t>ZTPOK/5/592/151/16</t>
  </si>
  <si>
    <t>Wartość do ubezpieczenia 2018</t>
  </si>
  <si>
    <t>SSO5/58/580/84/14P</t>
  </si>
  <si>
    <t>SSO7/76/763/85/14P</t>
  </si>
  <si>
    <t>Ładowarka teleskopowa JCB 525-60</t>
  </si>
  <si>
    <t>LEASING</t>
  </si>
  <si>
    <t>nr fabr.050914371</t>
  </si>
  <si>
    <t>S 24934</t>
  </si>
  <si>
    <t>JCB43700T0231322122144837</t>
  </si>
  <si>
    <t>GDP20LX-A974B02176N</t>
  </si>
  <si>
    <t>HLI0298453</t>
  </si>
  <si>
    <t>SNK 30.1-70-1-044</t>
  </si>
  <si>
    <t>G2B10755/G2B10623</t>
  </si>
  <si>
    <t>2065054/2019</t>
  </si>
  <si>
    <t>H-75314</t>
  </si>
  <si>
    <t>H65629</t>
  </si>
  <si>
    <t>VCEL11OHL00012762</t>
  </si>
  <si>
    <t>SU9SA2PLSEMDD2067</t>
  </si>
  <si>
    <t>TEBC20AV5MKV04221</t>
  </si>
  <si>
    <t>Załącznik nr 10 do SWZ - wykaz maszyn budowlanych</t>
  </si>
  <si>
    <t>Rok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</si>
</sst>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2" fillId="2" borderId="1" xfId="0" applyFont="1" applyFill="1" applyBorder="1"/>
    <xf numFmtId="0" fontId="1" fillId="0" borderId="1" xfId="0" applyFon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3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/>
    <xf numFmtId="0" fontId="1" fillId="4" borderId="0" xfId="0" applyFont="1" applyFill="1"/>
    <xf numFmtId="14" fontId="1" fillId="0" borderId="0" xfId="0" applyNumberFormat="1" applyFont="1"/>
    <xf numFmtId="14" fontId="1" fillId="0" borderId="1" xfId="0" applyNumberFormat="1" applyFont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14" fontId="2" fillId="5" borderId="1" xfId="0" applyNumberFormat="1" applyFont="1" applyFill="1" applyBorder="1"/>
    <xf numFmtId="4" fontId="2" fillId="5" borderId="1" xfId="0" applyNumberFormat="1" applyFont="1" applyFill="1" applyBorder="1"/>
    <xf numFmtId="0" fontId="1" fillId="6" borderId="0" xfId="0" applyFont="1" applyFill="1"/>
    <xf numFmtId="4" fontId="2" fillId="5" borderId="1" xfId="0" applyNumberFormat="1" applyFont="1" applyFill="1" applyBorder="1" applyAlignment="1">
      <alignment horizontal="center"/>
    </xf>
    <xf numFmtId="4" fontId="2" fillId="7" borderId="1" xfId="0" applyNumberFormat="1" applyFont="1" applyFill="1" applyBorder="1" applyAlignment="1">
      <alignment horizontal="center"/>
    </xf>
    <xf numFmtId="0" fontId="2" fillId="0" borderId="0" xfId="0" applyFont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wrapText="1"/>
    </xf>
    <xf numFmtId="0" fontId="1" fillId="4" borderId="2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left"/>
    </xf>
    <xf numFmtId="0" fontId="3" fillId="4" borderId="1" xfId="0" applyFont="1" applyFill="1" applyBorder="1"/>
    <xf numFmtId="2" fontId="3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center"/>
    </xf>
    <xf numFmtId="14" fontId="3" fillId="4" borderId="1" xfId="0" applyNumberFormat="1" applyFont="1" applyFill="1" applyBorder="1"/>
    <xf numFmtId="4" fontId="3" fillId="4" borderId="1" xfId="0" applyNumberFormat="1" applyFont="1" applyFill="1" applyBorder="1"/>
    <xf numFmtId="0" fontId="3" fillId="4" borderId="0" xfId="0" applyFont="1" applyFill="1"/>
    <xf numFmtId="4" fontId="3" fillId="4" borderId="0" xfId="0" applyNumberFormat="1" applyFont="1" applyFill="1"/>
    <xf numFmtId="4" fontId="3" fillId="4" borderId="1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3" fillId="4" borderId="4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10\kb\17.%20UBEZPIECZENIA\ODYS\Maj&#261;tek%20do%20ubezpieczenia\Aktualizacja%202020\Aktualizacja%2031.12.2020\20201231_Za&#322;.%20nr%208%20do%20SIWZ-mienie-wykaz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DANE/oPTIMA-ZRZUT/BROKER/2020/AKTUALIZACJA/I%20KWARTA&#321;%202020/20200331_Za&#322;.%20nr%208%20do%20SIWZ-%20mienie-wykaz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DANE/oPTIMA-ZRZUT/BROKER/2020/AKTUALIZACJA/II%20KWARTA&#321;%202020/20200630_Za&#322;.%20nr%208%20do%20SIWZ-mienie-wykaz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10\kb\17.%20UBEZPIECZENIA\ODYS\Maj&#261;tek%20do%20ubezpieczenia\Aktualizacja%202021\20210331_Za&#322;.%20nr%208%20do%20SIWZ-mienie-wykazy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 ZTPOK "/>
      <sheetName val="ST NW ZTPOK _08_18"/>
      <sheetName val="Lista_wyposażenia"/>
      <sheetName val="sT nW (2)"/>
      <sheetName val="ST_08_18"/>
      <sheetName val="SPRAWDZENIE"/>
      <sheetName val="ST"/>
      <sheetName val="ST NW"/>
      <sheetName val="ST NW ZTPOK"/>
      <sheetName val="Arkusz1"/>
      <sheetName val="SPRAWDZENIE 2020"/>
      <sheetName val="SPRAWDZENIE 2019"/>
      <sheetName val="Zał.8a) budynki i budowle-wykaz"/>
      <sheetName val="Zał.8b) środki trw."/>
      <sheetName val="Zał.8c) niskocenne"/>
      <sheetName val="Zał.8d)-pojemniki"/>
      <sheetName val="Zał.8d)-kontenery"/>
      <sheetName val="ST ZTPOK 2020"/>
      <sheetName val="ST 2020"/>
      <sheetName val="ST NW ZTPOK 2020"/>
      <sheetName val="ST NW 2020 "/>
      <sheetName val="Lista_wyposażenia 2020"/>
      <sheetName val="ST NW SSO 2020"/>
      <sheetName val="Lista_wyposażenia "/>
      <sheetName val="gru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2">
          <cell r="O22">
            <v>429587.06</v>
          </cell>
        </row>
        <row r="145">
          <cell r="O145">
            <v>934348.12</v>
          </cell>
        </row>
        <row r="148">
          <cell r="O148">
            <v>144975.82999999999</v>
          </cell>
        </row>
        <row r="236">
          <cell r="O236">
            <v>134323.12</v>
          </cell>
        </row>
        <row r="237">
          <cell r="O237">
            <v>284065.02</v>
          </cell>
        </row>
        <row r="294">
          <cell r="O294">
            <v>1002827.01</v>
          </cell>
        </row>
        <row r="319">
          <cell r="O319">
            <v>235511.94</v>
          </cell>
        </row>
        <row r="333">
          <cell r="O333">
            <v>22300</v>
          </cell>
        </row>
        <row r="366">
          <cell r="O366">
            <v>140008.57999999999</v>
          </cell>
        </row>
        <row r="391">
          <cell r="O391">
            <v>176300</v>
          </cell>
        </row>
        <row r="393">
          <cell r="O393">
            <v>649000</v>
          </cell>
        </row>
        <row r="394">
          <cell r="O394">
            <v>766000</v>
          </cell>
        </row>
      </sheetData>
      <sheetData sheetId="18">
        <row r="13">
          <cell r="H13">
            <v>90748.63</v>
          </cell>
        </row>
        <row r="14">
          <cell r="H14">
            <v>1289540</v>
          </cell>
        </row>
        <row r="15">
          <cell r="H15">
            <v>849974</v>
          </cell>
        </row>
        <row r="16">
          <cell r="H16">
            <v>743175.2</v>
          </cell>
        </row>
        <row r="20">
          <cell r="H20">
            <v>9959.02</v>
          </cell>
        </row>
        <row r="24">
          <cell r="H24">
            <v>280600</v>
          </cell>
        </row>
        <row r="68">
          <cell r="H68">
            <v>593530</v>
          </cell>
        </row>
        <row r="69">
          <cell r="H69">
            <v>275441.31</v>
          </cell>
        </row>
        <row r="70">
          <cell r="H70">
            <v>161040</v>
          </cell>
        </row>
        <row r="73">
          <cell r="H73">
            <v>78507</v>
          </cell>
        </row>
        <row r="74">
          <cell r="H74">
            <v>117120.01</v>
          </cell>
        </row>
        <row r="154">
          <cell r="H154">
            <v>169000</v>
          </cell>
        </row>
        <row r="308">
          <cell r="O308">
            <v>118900</v>
          </cell>
        </row>
        <row r="372">
          <cell r="O372">
            <v>112000</v>
          </cell>
        </row>
        <row r="375">
          <cell r="O375">
            <v>37000</v>
          </cell>
        </row>
        <row r="376">
          <cell r="O376">
            <v>108000</v>
          </cell>
        </row>
        <row r="377">
          <cell r="O377">
            <v>32817</v>
          </cell>
        </row>
        <row r="403">
          <cell r="O403">
            <v>119500</v>
          </cell>
        </row>
        <row r="416">
          <cell r="O416">
            <v>489840</v>
          </cell>
        </row>
        <row r="420">
          <cell r="O420">
            <v>130991.06</v>
          </cell>
        </row>
        <row r="436">
          <cell r="O436">
            <v>727056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 ZTPOK "/>
      <sheetName val="ST NW ZTPOK _08_18"/>
      <sheetName val="Lista_wyposażenia"/>
      <sheetName val="sT nW (2)"/>
      <sheetName val="ST_08_18"/>
      <sheetName val="SPRAWDZENIE"/>
      <sheetName val="ST"/>
      <sheetName val="ST NW"/>
      <sheetName val="ST NW ZTPOK"/>
      <sheetName val="Arkusz1"/>
      <sheetName val="SPRAWDZENIE 2020"/>
      <sheetName val="SPRAWDZENIE 2019"/>
      <sheetName val="Zał.8a) budynki i budowle-wykaz"/>
      <sheetName val="Zał.8b) środki trw."/>
      <sheetName val="Zał.8c) niskocenne"/>
      <sheetName val="Zał.8d)-pojemniki"/>
      <sheetName val="Zał.8d)-kontenery"/>
      <sheetName val="ST ZTPOK 2020"/>
      <sheetName val="ST 2020"/>
      <sheetName val="ST NW ZTPOK 2020"/>
      <sheetName val="ST NW 2020 "/>
      <sheetName val="Lista_wyposażenia 2020"/>
      <sheetName val="Lista_wyposażenia "/>
      <sheetName val="grunt"/>
      <sheetName val="Lista_wyposażenia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1">
          <cell r="B391" t="str">
            <v>TERENOWY PRZEGUBOWY PODEST RUCHOMY HA16RTJ</v>
          </cell>
          <cell r="C391" t="str">
            <v>ZTPOK/7/760/001/20</v>
          </cell>
          <cell r="F391">
            <v>43882</v>
          </cell>
          <cell r="H391">
            <v>176300</v>
          </cell>
          <cell r="I391">
            <v>176300</v>
          </cell>
        </row>
      </sheetData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 ZTPOK "/>
      <sheetName val="ST NW ZTPOK _08_18"/>
      <sheetName val="Lista_wyposażenia"/>
      <sheetName val="sT nW (2)"/>
      <sheetName val="ST_08_18"/>
      <sheetName val="SPRAWDZENIE"/>
      <sheetName val="ST"/>
      <sheetName val="ST NW"/>
      <sheetName val="ST NW ZTPOK"/>
      <sheetName val="Arkusz1"/>
      <sheetName val="SPRAWDZENIE 2020"/>
      <sheetName val="SPRAWDZENIE 2019"/>
      <sheetName val="Zał.8a) budynki i budowle-wykaz"/>
      <sheetName val="Zał.8b) środki trw."/>
      <sheetName val="Zał.8c) niskocenne"/>
      <sheetName val="Zał.8d)-pojemniki"/>
      <sheetName val="Zał.8d)-kontenery"/>
      <sheetName val="ST ZTPOK 2020"/>
      <sheetName val="ST 2020"/>
      <sheetName val="ST NW ZTPOK 2020"/>
      <sheetName val="ST NW 2020 "/>
      <sheetName val="Lista_wyposażenia 2020"/>
      <sheetName val="Lista_wyposażenia "/>
      <sheetName val="gru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3">
          <cell r="B393" t="str">
            <v>ŁADOWARKA KOŁOWA KOMATSU WA270-8</v>
          </cell>
          <cell r="C393" t="str">
            <v>SPO/5/580/003/20</v>
          </cell>
          <cell r="E393" t="str">
            <v>580</v>
          </cell>
          <cell r="F393">
            <v>43951</v>
          </cell>
          <cell r="H393">
            <v>649000</v>
          </cell>
          <cell r="I393">
            <v>6490</v>
          </cell>
          <cell r="J393" t="str">
            <v>SPO</v>
          </cell>
          <cell r="K393" t="str">
            <v>501-028</v>
          </cell>
          <cell r="L393" t="str">
            <v>028 - SPO</v>
          </cell>
          <cell r="N393">
            <v>627366.67000000004</v>
          </cell>
          <cell r="O393">
            <v>649000</v>
          </cell>
          <cell r="P393" t="str">
            <v>Darnowski Bartosz</v>
          </cell>
        </row>
        <row r="394">
          <cell r="B394" t="str">
            <v xml:space="preserve">ŁADOWARKA KOŁOWA KOMATSU WA380-8EO </v>
          </cell>
          <cell r="C394" t="str">
            <v>ZTPOK/5/580/004/20</v>
          </cell>
          <cell r="F394">
            <v>43972</v>
          </cell>
        </row>
      </sheetData>
      <sheetData sheetId="18">
        <row r="439">
          <cell r="B439" t="str">
            <v>ŁADOWARKA KOŁOWA VOLVO L110H</v>
          </cell>
          <cell r="C439" t="str">
            <v>SSO5/58/580/86/20</v>
          </cell>
          <cell r="E439" t="str">
            <v>580</v>
          </cell>
          <cell r="F439">
            <v>43978</v>
          </cell>
          <cell r="H439">
            <v>727056</v>
          </cell>
          <cell r="I439">
            <v>7270.56</v>
          </cell>
          <cell r="J439" t="str">
            <v>SSO (stacja segregacji odpadów)</v>
          </cell>
          <cell r="K439" t="str">
            <v>501-003</v>
          </cell>
          <cell r="L439" t="str">
            <v>003 - SSO</v>
          </cell>
          <cell r="N439">
            <v>714938.4</v>
          </cell>
          <cell r="O439">
            <v>727056</v>
          </cell>
          <cell r="P439" t="str">
            <v>Cofta Jarosław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 ZTPOK "/>
      <sheetName val="ST NW ZTPOK _08_18"/>
      <sheetName val="Lista_wyposażenia"/>
      <sheetName val="sT nW (2)"/>
      <sheetName val="ST_08_18"/>
      <sheetName val="SPRAWDZENIE"/>
      <sheetName val="ST"/>
      <sheetName val="ST NW"/>
      <sheetName val="ST NW ZTPOK"/>
      <sheetName val="Arkusz1"/>
      <sheetName val="Lista_wyposażenia 2021"/>
      <sheetName val="ST 2021"/>
      <sheetName val="ST ZTPOK 2021"/>
      <sheetName val="ST NW SSO 2021"/>
      <sheetName val="SPRAWDZENIE 2021"/>
      <sheetName val="SPRAWDZENIE 2020"/>
      <sheetName val="SPRAWDZENIE 2019"/>
      <sheetName val="Zał.8a) budynki i budowle-wykaz"/>
      <sheetName val="Zał.8b) środki trw."/>
      <sheetName val="Zał.8c) niskocenne"/>
      <sheetName val="Zał.8d) Pojemniki"/>
      <sheetName val="Zał.8d) POJEMNIKI UM.WYKON."/>
      <sheetName val="Zał.8d)-kontenery"/>
      <sheetName val="Arkusz3"/>
      <sheetName val="Lista_Środki obce"/>
      <sheetName val="ST ZTPOK 2020"/>
      <sheetName val="ST 2020"/>
      <sheetName val="ST NW ZTPOK 2020"/>
      <sheetName val="ST NW ZTPOK 2021"/>
      <sheetName val="ST NW 2021"/>
      <sheetName val="ST NW 2020 "/>
      <sheetName val="Lista_wyposażenia 2020"/>
      <sheetName val="ST NW SSO 2020"/>
      <sheetName val="Lista_wyposażenia "/>
      <sheetName val="gru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86">
          <cell r="B486" t="str">
            <v>2-KOŁOWA ZAMIATARKA PODNOŚNIKOWA TYPU CIĄGNIK-PRZYCZEPA SCANDINAVIA</v>
          </cell>
          <cell r="C486" t="str">
            <v>OM5/58/582/16/21</v>
          </cell>
          <cell r="E486" t="str">
            <v>582</v>
          </cell>
          <cell r="F486">
            <v>44208</v>
          </cell>
          <cell r="O486">
            <v>247000</v>
          </cell>
        </row>
        <row r="493">
          <cell r="B493" t="str">
            <v>ZAMIATARKA BUCHER CC2020</v>
          </cell>
          <cell r="C493" t="str">
            <v>OM5/58/582/17/21</v>
          </cell>
          <cell r="E493" t="str">
            <v>582</v>
          </cell>
          <cell r="F493">
            <v>44215</v>
          </cell>
          <cell r="O493">
            <v>420000</v>
          </cell>
        </row>
        <row r="499">
          <cell r="B499" t="str">
            <v>CIĄGNIK JEDNOOSIOWY HYDRO COMPAKT EASY/CE10-2 Z PRZYSTAWKĄ</v>
          </cell>
          <cell r="C499" t="str">
            <v>OM7/74/746/20/21</v>
          </cell>
          <cell r="E499" t="str">
            <v>746</v>
          </cell>
          <cell r="F499">
            <v>44244</v>
          </cell>
          <cell r="O499">
            <v>22000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  <pageSetUpPr fitToPage="1"/>
  </sheetPr>
  <dimension ref="A1:Z42"/>
  <sheetViews>
    <sheetView tabSelected="1" topLeftCell="C1" workbookViewId="0">
      <selection activeCell="X3" sqref="X3:X38"/>
    </sheetView>
  </sheetViews>
  <sheetFormatPr defaultColWidth="9.109375" defaultRowHeight="13.8" x14ac:dyDescent="0.3"/>
  <cols>
    <col min="1" max="2" width="0" style="1" hidden="1" customWidth="1"/>
    <col min="3" max="3" width="64.5546875" style="1" bestFit="1" customWidth="1"/>
    <col min="4" max="4" width="20.109375" style="1" bestFit="1" customWidth="1"/>
    <col min="5" max="5" width="26.109375" style="1" customWidth="1"/>
    <col min="6" max="6" width="9.109375" style="2" customWidth="1"/>
    <col min="7" max="7" width="14" style="16" bestFit="1" customWidth="1"/>
    <col min="8" max="8" width="18.44140625" style="3" hidden="1" customWidth="1"/>
    <col min="9" max="9" width="9.109375" style="3" hidden="1" customWidth="1"/>
    <col min="10" max="13" width="9.109375" style="1" hidden="1" customWidth="1"/>
    <col min="14" max="15" width="9.109375" style="3" hidden="1" customWidth="1"/>
    <col min="16" max="16" width="19.33203125" style="3" hidden="1" customWidth="1"/>
    <col min="17" max="19" width="9.109375" style="1" hidden="1" customWidth="1"/>
    <col min="20" max="20" width="22.88671875" style="4" hidden="1" customWidth="1"/>
    <col min="21" max="21" width="22.88671875" style="4" customWidth="1"/>
    <col min="22" max="22" width="15.6640625" style="2" customWidth="1"/>
    <col min="23" max="23" width="10.6640625" style="2" customWidth="1"/>
    <col min="24" max="24" width="11.5546875" style="1" bestFit="1" customWidth="1"/>
    <col min="25" max="16384" width="9.109375" style="1"/>
  </cols>
  <sheetData>
    <row r="1" spans="1:26" x14ac:dyDescent="0.3">
      <c r="B1" s="1" t="s">
        <v>0</v>
      </c>
      <c r="C1" s="25" t="s">
        <v>144</v>
      </c>
    </row>
    <row r="2" spans="1:26" x14ac:dyDescent="0.3">
      <c r="A2" s="5" t="s">
        <v>1</v>
      </c>
      <c r="B2" s="5" t="s">
        <v>2</v>
      </c>
      <c r="C2" s="18" t="s">
        <v>3</v>
      </c>
      <c r="D2" s="18" t="s">
        <v>4</v>
      </c>
      <c r="E2" s="18" t="s">
        <v>105</v>
      </c>
      <c r="F2" s="19" t="s">
        <v>5</v>
      </c>
      <c r="G2" s="20" t="s">
        <v>6</v>
      </c>
      <c r="H2" s="21" t="s">
        <v>7</v>
      </c>
      <c r="I2" s="22"/>
      <c r="J2" s="22"/>
      <c r="K2" s="22"/>
      <c r="L2" s="22"/>
      <c r="M2" s="22"/>
      <c r="N2" s="22"/>
      <c r="O2" s="21"/>
      <c r="P2" s="21" t="s">
        <v>8</v>
      </c>
      <c r="Q2" s="21"/>
      <c r="R2" s="22"/>
      <c r="S2" s="22"/>
      <c r="T2" s="23" t="s">
        <v>126</v>
      </c>
      <c r="U2" s="23" t="s">
        <v>9</v>
      </c>
      <c r="V2" s="19" t="s">
        <v>10</v>
      </c>
      <c r="W2" s="19" t="s">
        <v>11</v>
      </c>
      <c r="X2" s="42" t="s">
        <v>145</v>
      </c>
    </row>
    <row r="3" spans="1:26" x14ac:dyDescent="0.3">
      <c r="A3" s="6">
        <v>1</v>
      </c>
      <c r="B3" s="6" t="s">
        <v>12</v>
      </c>
      <c r="C3" s="14" t="s">
        <v>13</v>
      </c>
      <c r="D3" s="14" t="s">
        <v>14</v>
      </c>
      <c r="E3" s="26" t="s">
        <v>106</v>
      </c>
      <c r="F3" s="8" t="s">
        <v>15</v>
      </c>
      <c r="G3" s="17">
        <v>39599</v>
      </c>
      <c r="H3" s="9">
        <v>90748.63</v>
      </c>
      <c r="I3" s="1">
        <v>90748.63</v>
      </c>
      <c r="J3" s="1" t="s">
        <v>16</v>
      </c>
      <c r="K3" s="1" t="s">
        <v>17</v>
      </c>
      <c r="L3" s="1" t="s">
        <v>18</v>
      </c>
      <c r="M3" s="1" t="s">
        <v>19</v>
      </c>
      <c r="N3" s="1">
        <v>60000</v>
      </c>
      <c r="O3" s="10">
        <v>0</v>
      </c>
      <c r="P3" s="10">
        <v>60000</v>
      </c>
      <c r="S3" s="3">
        <f t="shared" ref="S3:S30" si="0">H3-P3</f>
        <v>30748.630000000005</v>
      </c>
      <c r="T3" s="11">
        <f t="shared" ref="T3:T32" si="1">H3</f>
        <v>90748.63</v>
      </c>
      <c r="U3" s="11">
        <f>'[1]ST 2020'!H13</f>
        <v>90748.63</v>
      </c>
      <c r="V3" s="8"/>
      <c r="W3" s="40"/>
      <c r="X3" s="43">
        <v>1990</v>
      </c>
      <c r="Z3" s="3"/>
    </row>
    <row r="4" spans="1:26" x14ac:dyDescent="0.3">
      <c r="A4" s="6">
        <v>2</v>
      </c>
      <c r="B4" s="6" t="s">
        <v>12</v>
      </c>
      <c r="C4" s="14" t="s">
        <v>20</v>
      </c>
      <c r="D4" s="14" t="s">
        <v>21</v>
      </c>
      <c r="E4" s="26" t="s">
        <v>107</v>
      </c>
      <c r="F4" s="8" t="s">
        <v>15</v>
      </c>
      <c r="G4" s="17">
        <v>39599</v>
      </c>
      <c r="H4" s="9">
        <v>1289540</v>
      </c>
      <c r="I4" s="1">
        <v>1289540</v>
      </c>
      <c r="J4" s="1" t="s">
        <v>16</v>
      </c>
      <c r="K4" s="1" t="s">
        <v>17</v>
      </c>
      <c r="L4" s="1" t="s">
        <v>18</v>
      </c>
      <c r="M4" s="1" t="s">
        <v>19</v>
      </c>
      <c r="N4" s="1">
        <v>300000</v>
      </c>
      <c r="O4" s="10">
        <v>0</v>
      </c>
      <c r="P4" s="10">
        <v>300000</v>
      </c>
      <c r="S4" s="3">
        <f t="shared" si="0"/>
        <v>989540</v>
      </c>
      <c r="T4" s="11">
        <f t="shared" si="1"/>
        <v>1289540</v>
      </c>
      <c r="U4" s="11">
        <f>'[1]ST 2020'!H14</f>
        <v>1289540</v>
      </c>
      <c r="V4" s="8"/>
      <c r="W4" s="40"/>
      <c r="X4" s="43">
        <v>1999</v>
      </c>
      <c r="Z4" s="3"/>
    </row>
    <row r="5" spans="1:26" x14ac:dyDescent="0.3">
      <c r="A5" s="6">
        <v>4</v>
      </c>
      <c r="B5" s="6" t="s">
        <v>12</v>
      </c>
      <c r="C5" s="14" t="s">
        <v>22</v>
      </c>
      <c r="D5" s="14" t="s">
        <v>23</v>
      </c>
      <c r="E5" s="26" t="s">
        <v>108</v>
      </c>
      <c r="F5" s="8" t="s">
        <v>15</v>
      </c>
      <c r="G5" s="17">
        <v>39599</v>
      </c>
      <c r="H5" s="9">
        <v>849974</v>
      </c>
      <c r="I5" s="1">
        <v>849974</v>
      </c>
      <c r="J5" s="1" t="s">
        <v>16</v>
      </c>
      <c r="K5" s="1" t="s">
        <v>17</v>
      </c>
      <c r="L5" s="1" t="s">
        <v>18</v>
      </c>
      <c r="M5" s="1" t="s">
        <v>19</v>
      </c>
      <c r="N5" s="1">
        <v>180000</v>
      </c>
      <c r="O5" s="10">
        <v>0</v>
      </c>
      <c r="P5" s="10">
        <v>180000</v>
      </c>
      <c r="S5" s="3">
        <f t="shared" si="0"/>
        <v>669974</v>
      </c>
      <c r="T5" s="11">
        <f t="shared" si="1"/>
        <v>849974</v>
      </c>
      <c r="U5" s="11">
        <f>'[1]ST 2020'!H15</f>
        <v>849974</v>
      </c>
      <c r="V5" s="8"/>
      <c r="W5" s="40"/>
      <c r="X5" s="43">
        <v>1996</v>
      </c>
      <c r="Z5" s="3"/>
    </row>
    <row r="6" spans="1:26" x14ac:dyDescent="0.3">
      <c r="A6" s="6">
        <v>5</v>
      </c>
      <c r="B6" s="6" t="s">
        <v>12</v>
      </c>
      <c r="C6" s="14" t="s">
        <v>24</v>
      </c>
      <c r="D6" s="14" t="s">
        <v>25</v>
      </c>
      <c r="E6" s="26" t="s">
        <v>109</v>
      </c>
      <c r="F6" s="8" t="s">
        <v>15</v>
      </c>
      <c r="G6" s="17">
        <v>39599</v>
      </c>
      <c r="H6" s="9">
        <v>743175.2</v>
      </c>
      <c r="I6" s="1">
        <v>743175.2</v>
      </c>
      <c r="J6" s="1" t="s">
        <v>16</v>
      </c>
      <c r="K6" s="1" t="s">
        <v>17</v>
      </c>
      <c r="L6" s="1" t="s">
        <v>18</v>
      </c>
      <c r="M6" s="1" t="s">
        <v>19</v>
      </c>
      <c r="N6" s="1">
        <v>150000</v>
      </c>
      <c r="O6" s="10">
        <v>0</v>
      </c>
      <c r="P6" s="10">
        <v>150000</v>
      </c>
      <c r="S6" s="3">
        <f t="shared" si="0"/>
        <v>593175.19999999995</v>
      </c>
      <c r="T6" s="11">
        <f t="shared" si="1"/>
        <v>743175.2</v>
      </c>
      <c r="U6" s="11">
        <f>'[1]ST 2020'!H16</f>
        <v>743175.2</v>
      </c>
      <c r="V6" s="8"/>
      <c r="W6" s="40"/>
      <c r="X6" s="44">
        <v>2000</v>
      </c>
      <c r="Z6" s="3"/>
    </row>
    <row r="7" spans="1:26" x14ac:dyDescent="0.3">
      <c r="A7" s="6">
        <v>12</v>
      </c>
      <c r="B7" s="6" t="s">
        <v>12</v>
      </c>
      <c r="C7" s="14" t="s">
        <v>26</v>
      </c>
      <c r="D7" s="14" t="s">
        <v>27</v>
      </c>
      <c r="E7" s="26" t="s">
        <v>110</v>
      </c>
      <c r="F7" s="8" t="s">
        <v>28</v>
      </c>
      <c r="G7" s="17">
        <v>39599</v>
      </c>
      <c r="H7" s="9">
        <v>9959.02</v>
      </c>
      <c r="I7" s="1">
        <v>9959.02</v>
      </c>
      <c r="J7" s="1" t="s">
        <v>29</v>
      </c>
      <c r="K7" s="1" t="s">
        <v>30</v>
      </c>
      <c r="L7" s="1" t="s">
        <v>31</v>
      </c>
      <c r="M7" s="1" t="s">
        <v>32</v>
      </c>
      <c r="N7" s="1">
        <v>9000</v>
      </c>
      <c r="O7" s="10">
        <v>0</v>
      </c>
      <c r="P7" s="10">
        <v>9000</v>
      </c>
      <c r="S7" s="3">
        <f t="shared" si="0"/>
        <v>959.02000000000044</v>
      </c>
      <c r="T7" s="11">
        <f t="shared" si="1"/>
        <v>9959.02</v>
      </c>
      <c r="U7" s="11">
        <f>'[1]ST 2020'!$H$20</f>
        <v>9959.02</v>
      </c>
      <c r="V7" s="8" t="s">
        <v>10</v>
      </c>
      <c r="W7" s="40"/>
      <c r="X7" s="43">
        <v>1999</v>
      </c>
      <c r="Z7" s="3"/>
    </row>
    <row r="8" spans="1:26" x14ac:dyDescent="0.3">
      <c r="A8" s="6">
        <v>16</v>
      </c>
      <c r="B8" s="6" t="s">
        <v>12</v>
      </c>
      <c r="C8" s="14" t="s">
        <v>33</v>
      </c>
      <c r="D8" s="14" t="s">
        <v>34</v>
      </c>
      <c r="E8" s="26" t="s">
        <v>111</v>
      </c>
      <c r="F8" s="8" t="s">
        <v>15</v>
      </c>
      <c r="G8" s="17">
        <v>39599</v>
      </c>
      <c r="H8" s="9">
        <v>280600</v>
      </c>
      <c r="I8" s="1">
        <v>280600</v>
      </c>
      <c r="J8" s="1" t="s">
        <v>16</v>
      </c>
      <c r="K8" s="1" t="s">
        <v>17</v>
      </c>
      <c r="L8" s="1" t="s">
        <v>18</v>
      </c>
      <c r="M8" s="1" t="s">
        <v>19</v>
      </c>
      <c r="N8" s="1">
        <v>120000</v>
      </c>
      <c r="O8" s="10">
        <v>0</v>
      </c>
      <c r="P8" s="10">
        <v>120000</v>
      </c>
      <c r="S8" s="3">
        <f t="shared" si="0"/>
        <v>160600</v>
      </c>
      <c r="T8" s="11">
        <f t="shared" si="1"/>
        <v>280600</v>
      </c>
      <c r="U8" s="11">
        <f>'[1]ST 2020'!$H$24</f>
        <v>280600</v>
      </c>
      <c r="V8" s="8"/>
      <c r="W8" s="40"/>
      <c r="X8" s="43">
        <v>2000</v>
      </c>
      <c r="Z8" s="3"/>
    </row>
    <row r="9" spans="1:26" x14ac:dyDescent="0.3">
      <c r="A9" s="6">
        <v>67</v>
      </c>
      <c r="B9" s="6" t="s">
        <v>12</v>
      </c>
      <c r="C9" s="14" t="s">
        <v>35</v>
      </c>
      <c r="D9" s="14" t="s">
        <v>36</v>
      </c>
      <c r="E9" s="27" t="s">
        <v>114</v>
      </c>
      <c r="F9" s="8" t="s">
        <v>15</v>
      </c>
      <c r="G9" s="17">
        <v>39599</v>
      </c>
      <c r="H9" s="9">
        <v>593530</v>
      </c>
      <c r="I9" s="1">
        <v>593530</v>
      </c>
      <c r="J9" s="1" t="s">
        <v>37</v>
      </c>
      <c r="K9" s="1" t="s">
        <v>38</v>
      </c>
      <c r="L9" s="1" t="s">
        <v>39</v>
      </c>
      <c r="M9" s="1" t="s">
        <v>40</v>
      </c>
      <c r="N9" s="1">
        <v>200000</v>
      </c>
      <c r="O9" s="10">
        <v>0</v>
      </c>
      <c r="P9" s="10">
        <v>200000</v>
      </c>
      <c r="S9" s="3">
        <f t="shared" si="0"/>
        <v>393530</v>
      </c>
      <c r="T9" s="11">
        <f t="shared" si="1"/>
        <v>593530</v>
      </c>
      <c r="U9" s="11">
        <f>'[1]ST 2020'!H68</f>
        <v>593530</v>
      </c>
      <c r="V9" s="8"/>
      <c r="W9" s="40"/>
      <c r="X9" s="43">
        <v>2003</v>
      </c>
      <c r="Z9" s="3"/>
    </row>
    <row r="10" spans="1:26" x14ac:dyDescent="0.3">
      <c r="A10" s="6">
        <v>68</v>
      </c>
      <c r="B10" s="6" t="s">
        <v>12</v>
      </c>
      <c r="C10" s="14" t="s">
        <v>41</v>
      </c>
      <c r="D10" s="14" t="s">
        <v>42</v>
      </c>
      <c r="E10" s="26" t="s">
        <v>112</v>
      </c>
      <c r="F10" s="8" t="s">
        <v>15</v>
      </c>
      <c r="G10" s="17">
        <v>39599</v>
      </c>
      <c r="H10" s="9">
        <v>275441.31</v>
      </c>
      <c r="I10" s="1">
        <v>275441.31</v>
      </c>
      <c r="J10" s="1" t="s">
        <v>16</v>
      </c>
      <c r="K10" s="1" t="s">
        <v>17</v>
      </c>
      <c r="L10" s="1" t="s">
        <v>43</v>
      </c>
      <c r="M10" s="1" t="s">
        <v>40</v>
      </c>
      <c r="N10" s="1">
        <v>60000</v>
      </c>
      <c r="O10" s="10">
        <v>0</v>
      </c>
      <c r="P10" s="10">
        <v>60000</v>
      </c>
      <c r="S10" s="3">
        <f t="shared" si="0"/>
        <v>215441.31</v>
      </c>
      <c r="T10" s="11">
        <f t="shared" si="1"/>
        <v>275441.31</v>
      </c>
      <c r="U10" s="11">
        <f>'[1]ST 2020'!H69</f>
        <v>275441.31</v>
      </c>
      <c r="V10" s="8"/>
      <c r="W10" s="40"/>
      <c r="X10" s="44">
        <v>2003</v>
      </c>
      <c r="Z10" s="3"/>
    </row>
    <row r="11" spans="1:26" x14ac:dyDescent="0.3">
      <c r="A11" s="6">
        <v>69</v>
      </c>
      <c r="B11" s="6" t="s">
        <v>12</v>
      </c>
      <c r="C11" s="14" t="s">
        <v>44</v>
      </c>
      <c r="D11" s="14" t="s">
        <v>45</v>
      </c>
      <c r="E11" s="28" t="s">
        <v>115</v>
      </c>
      <c r="F11" s="8" t="s">
        <v>46</v>
      </c>
      <c r="G11" s="17">
        <v>39599</v>
      </c>
      <c r="H11" s="9">
        <v>161040</v>
      </c>
      <c r="I11" s="1">
        <v>161040</v>
      </c>
      <c r="J11" s="1" t="s">
        <v>37</v>
      </c>
      <c r="K11" s="1" t="s">
        <v>38</v>
      </c>
      <c r="L11" s="1" t="s">
        <v>39</v>
      </c>
      <c r="M11" s="1" t="s">
        <v>40</v>
      </c>
      <c r="N11" s="1">
        <v>6000</v>
      </c>
      <c r="O11" s="10">
        <v>0</v>
      </c>
      <c r="P11" s="10">
        <v>6000</v>
      </c>
      <c r="S11" s="3">
        <f t="shared" si="0"/>
        <v>155040</v>
      </c>
      <c r="T11" s="11">
        <f t="shared" si="1"/>
        <v>161040</v>
      </c>
      <c r="U11" s="11">
        <f>'[1]ST 2020'!$H$70</f>
        <v>161040</v>
      </c>
      <c r="V11" s="8" t="s">
        <v>10</v>
      </c>
      <c r="W11" s="40"/>
      <c r="X11" s="44">
        <v>2002</v>
      </c>
      <c r="Z11" s="3"/>
    </row>
    <row r="12" spans="1:26" x14ac:dyDescent="0.3">
      <c r="A12" s="6">
        <v>73</v>
      </c>
      <c r="B12" s="6" t="s">
        <v>12</v>
      </c>
      <c r="C12" s="14" t="s">
        <v>47</v>
      </c>
      <c r="D12" s="14" t="s">
        <v>48</v>
      </c>
      <c r="E12" s="14" t="s">
        <v>131</v>
      </c>
      <c r="F12" s="8" t="s">
        <v>49</v>
      </c>
      <c r="G12" s="17">
        <v>39599</v>
      </c>
      <c r="H12" s="9">
        <v>78507</v>
      </c>
      <c r="I12" s="1">
        <v>78507</v>
      </c>
      <c r="J12" s="1" t="s">
        <v>16</v>
      </c>
      <c r="K12" s="1" t="s">
        <v>17</v>
      </c>
      <c r="L12" s="1" t="s">
        <v>18</v>
      </c>
      <c r="M12" s="1" t="s">
        <v>40</v>
      </c>
      <c r="N12" s="1">
        <v>55000</v>
      </c>
      <c r="O12" s="10">
        <v>0</v>
      </c>
      <c r="P12" s="10">
        <v>55000</v>
      </c>
      <c r="S12" s="3">
        <f t="shared" si="0"/>
        <v>23507</v>
      </c>
      <c r="T12" s="11">
        <f t="shared" si="1"/>
        <v>78507</v>
      </c>
      <c r="U12" s="11">
        <f>'[1]ST 2020'!H73</f>
        <v>78507</v>
      </c>
      <c r="V12" s="8" t="s">
        <v>10</v>
      </c>
      <c r="W12" s="40"/>
      <c r="X12" s="44">
        <v>2003</v>
      </c>
      <c r="Z12" s="3"/>
    </row>
    <row r="13" spans="1:26" x14ac:dyDescent="0.3">
      <c r="A13" s="6">
        <v>74</v>
      </c>
      <c r="B13" s="6" t="s">
        <v>12</v>
      </c>
      <c r="C13" s="14" t="s">
        <v>50</v>
      </c>
      <c r="D13" s="14" t="s">
        <v>51</v>
      </c>
      <c r="E13" s="28" t="s">
        <v>116</v>
      </c>
      <c r="F13" s="8" t="s">
        <v>49</v>
      </c>
      <c r="G13" s="17">
        <v>39599</v>
      </c>
      <c r="H13" s="9">
        <v>117120.01</v>
      </c>
      <c r="I13" s="1">
        <v>117120.01</v>
      </c>
      <c r="J13" s="1" t="s">
        <v>37</v>
      </c>
      <c r="K13" s="1" t="s">
        <v>38</v>
      </c>
      <c r="L13" s="1" t="s">
        <v>39</v>
      </c>
      <c r="M13" s="1" t="s">
        <v>40</v>
      </c>
      <c r="N13" s="1">
        <v>90000</v>
      </c>
      <c r="O13" s="10">
        <v>0</v>
      </c>
      <c r="P13" s="10">
        <v>90000</v>
      </c>
      <c r="S13" s="3">
        <f t="shared" si="0"/>
        <v>27120.009999999995</v>
      </c>
      <c r="T13" s="11">
        <f t="shared" si="1"/>
        <v>117120.01</v>
      </c>
      <c r="U13" s="11">
        <f>'[1]ST 2020'!H74</f>
        <v>117120.01</v>
      </c>
      <c r="V13" s="8" t="s">
        <v>10</v>
      </c>
      <c r="W13" s="40"/>
      <c r="X13" s="44">
        <v>2003</v>
      </c>
      <c r="Z13" s="3"/>
    </row>
    <row r="14" spans="1:26" x14ac:dyDescent="0.3">
      <c r="A14" s="6">
        <v>191</v>
      </c>
      <c r="B14" s="6" t="s">
        <v>12</v>
      </c>
      <c r="C14" s="14" t="s">
        <v>52</v>
      </c>
      <c r="D14" s="14" t="s">
        <v>53</v>
      </c>
      <c r="E14" s="26" t="s">
        <v>119</v>
      </c>
      <c r="F14" s="8" t="s">
        <v>54</v>
      </c>
      <c r="G14" s="17">
        <v>40550</v>
      </c>
      <c r="H14" s="10">
        <v>169000</v>
      </c>
      <c r="I14" s="1">
        <v>169000</v>
      </c>
      <c r="J14" s="1" t="s">
        <v>29</v>
      </c>
      <c r="K14" s="1" t="s">
        <v>30</v>
      </c>
      <c r="L14" s="1" t="s">
        <v>31</v>
      </c>
      <c r="M14" s="1" t="s">
        <v>55</v>
      </c>
      <c r="N14" s="1">
        <v>169000</v>
      </c>
      <c r="O14" s="10">
        <v>0</v>
      </c>
      <c r="P14" s="10">
        <v>169000</v>
      </c>
      <c r="S14" s="3">
        <f t="shared" si="0"/>
        <v>0</v>
      </c>
      <c r="T14" s="11">
        <f t="shared" si="1"/>
        <v>169000</v>
      </c>
      <c r="U14" s="11">
        <f>'[1]ST 2020'!$H$154</f>
        <v>169000</v>
      </c>
      <c r="V14" s="8" t="s">
        <v>56</v>
      </c>
      <c r="W14" s="40"/>
      <c r="X14" s="43">
        <v>2011</v>
      </c>
      <c r="Z14" s="3"/>
    </row>
    <row r="15" spans="1:26" x14ac:dyDescent="0.3">
      <c r="A15" s="6">
        <v>250</v>
      </c>
      <c r="B15" s="6" t="s">
        <v>12</v>
      </c>
      <c r="C15" s="14" t="s">
        <v>57</v>
      </c>
      <c r="D15" s="14" t="s">
        <v>127</v>
      </c>
      <c r="E15" s="26" t="s">
        <v>117</v>
      </c>
      <c r="F15" s="8" t="s">
        <v>15</v>
      </c>
      <c r="G15" s="17">
        <v>41857</v>
      </c>
      <c r="H15" s="10">
        <v>489840</v>
      </c>
      <c r="I15" s="1">
        <v>489840</v>
      </c>
      <c r="J15" s="1" t="s">
        <v>16</v>
      </c>
      <c r="K15" s="1" t="s">
        <v>17</v>
      </c>
      <c r="L15" s="1" t="s">
        <v>18</v>
      </c>
      <c r="M15" s="1" t="s">
        <v>40</v>
      </c>
      <c r="N15" s="1">
        <v>489840</v>
      </c>
      <c r="O15" s="10">
        <v>163280</v>
      </c>
      <c r="P15" s="10">
        <v>489840</v>
      </c>
      <c r="S15" s="3">
        <f t="shared" si="0"/>
        <v>0</v>
      </c>
      <c r="T15" s="11">
        <f t="shared" si="1"/>
        <v>489840</v>
      </c>
      <c r="U15" s="11">
        <f>'[1]ST 2020'!$O$416</f>
        <v>489840</v>
      </c>
      <c r="V15" s="8"/>
      <c r="W15" s="40"/>
      <c r="X15" s="43">
        <v>2014</v>
      </c>
      <c r="Z15" s="3"/>
    </row>
    <row r="16" spans="1:26" x14ac:dyDescent="0.3">
      <c r="A16" s="6">
        <v>269</v>
      </c>
      <c r="B16" s="6" t="s">
        <v>12</v>
      </c>
      <c r="C16" s="14" t="s">
        <v>58</v>
      </c>
      <c r="D16" s="14" t="s">
        <v>128</v>
      </c>
      <c r="E16" s="26" t="s">
        <v>113</v>
      </c>
      <c r="F16" s="8" t="s">
        <v>49</v>
      </c>
      <c r="G16" s="17">
        <v>41900</v>
      </c>
      <c r="H16" s="10">
        <v>130991.06</v>
      </c>
      <c r="I16" s="1">
        <v>130991.06</v>
      </c>
      <c r="J16" s="1" t="s">
        <v>16</v>
      </c>
      <c r="K16" s="1" t="s">
        <v>17</v>
      </c>
      <c r="L16" s="1" t="s">
        <v>18</v>
      </c>
      <c r="M16" s="1" t="s">
        <v>19</v>
      </c>
      <c r="N16" s="1">
        <v>130991.06</v>
      </c>
      <c r="O16" s="10">
        <v>71390.12</v>
      </c>
      <c r="P16" s="10">
        <v>130991.06</v>
      </c>
      <c r="S16" s="3">
        <f t="shared" si="0"/>
        <v>0</v>
      </c>
      <c r="T16" s="11">
        <f t="shared" si="1"/>
        <v>130991.06</v>
      </c>
      <c r="U16" s="11">
        <f>'[1]ST 2020'!$O$420</f>
        <v>130991.06</v>
      </c>
      <c r="V16" s="8" t="s">
        <v>10</v>
      </c>
      <c r="W16" s="40"/>
      <c r="X16" s="43">
        <v>2014</v>
      </c>
      <c r="Z16" s="3"/>
    </row>
    <row r="17" spans="1:26" x14ac:dyDescent="0.3">
      <c r="A17" s="6">
        <v>4880</v>
      </c>
      <c r="B17" s="6" t="s">
        <v>12</v>
      </c>
      <c r="C17" s="14" t="s">
        <v>59</v>
      </c>
      <c r="D17" s="14" t="s">
        <v>60</v>
      </c>
      <c r="E17" s="14" t="s">
        <v>132</v>
      </c>
      <c r="F17" s="8" t="s">
        <v>54</v>
      </c>
      <c r="G17" s="17">
        <v>42438</v>
      </c>
      <c r="H17" s="10">
        <v>118900</v>
      </c>
      <c r="I17" s="1">
        <v>118900</v>
      </c>
      <c r="J17" s="1" t="s">
        <v>29</v>
      </c>
      <c r="K17" s="1" t="s">
        <v>30</v>
      </c>
      <c r="L17" s="1" t="s">
        <v>31</v>
      </c>
      <c r="M17" s="1" t="s">
        <v>61</v>
      </c>
      <c r="N17" s="1">
        <v>118900</v>
      </c>
      <c r="O17" s="10">
        <v>77285</v>
      </c>
      <c r="P17" s="10">
        <v>118900</v>
      </c>
      <c r="S17" s="3">
        <f t="shared" si="0"/>
        <v>0</v>
      </c>
      <c r="T17" s="11">
        <f t="shared" si="1"/>
        <v>118900</v>
      </c>
      <c r="U17" s="11">
        <f>'[1]ST 2020'!$O$308</f>
        <v>118900</v>
      </c>
      <c r="V17" s="8" t="s">
        <v>56</v>
      </c>
      <c r="W17" s="40"/>
      <c r="X17" s="43">
        <v>2004</v>
      </c>
      <c r="Z17" s="3"/>
    </row>
    <row r="18" spans="1:26" x14ac:dyDescent="0.3">
      <c r="A18" s="6">
        <v>4943</v>
      </c>
      <c r="B18" s="6" t="s">
        <v>12</v>
      </c>
      <c r="C18" s="14" t="s">
        <v>62</v>
      </c>
      <c r="D18" s="14" t="s">
        <v>63</v>
      </c>
      <c r="E18" s="29" t="s">
        <v>120</v>
      </c>
      <c r="F18" s="8" t="s">
        <v>54</v>
      </c>
      <c r="G18" s="17">
        <v>43098</v>
      </c>
      <c r="H18" s="10">
        <v>112000</v>
      </c>
      <c r="I18" s="1">
        <v>112000</v>
      </c>
      <c r="J18" s="1" t="s">
        <v>29</v>
      </c>
      <c r="K18" s="1" t="s">
        <v>30</v>
      </c>
      <c r="L18" s="1" t="s">
        <v>31</v>
      </c>
      <c r="M18" s="1" t="s">
        <v>32</v>
      </c>
      <c r="N18" s="1">
        <v>112000</v>
      </c>
      <c r="O18" s="10">
        <v>112000</v>
      </c>
      <c r="P18" s="10">
        <v>112000</v>
      </c>
      <c r="S18" s="3">
        <f t="shared" si="0"/>
        <v>0</v>
      </c>
      <c r="T18" s="11">
        <f t="shared" si="1"/>
        <v>112000</v>
      </c>
      <c r="U18" s="11">
        <f>'[1]ST 2020'!$O$372</f>
        <v>112000</v>
      </c>
      <c r="V18" s="8" t="s">
        <v>56</v>
      </c>
      <c r="W18" s="40"/>
      <c r="X18" s="43">
        <v>2010</v>
      </c>
      <c r="Z18" s="3"/>
    </row>
    <row r="19" spans="1:26" x14ac:dyDescent="0.3">
      <c r="A19" s="6">
        <v>31</v>
      </c>
      <c r="B19" s="6" t="s">
        <v>64</v>
      </c>
      <c r="C19" s="14" t="s">
        <v>129</v>
      </c>
      <c r="D19" s="14" t="s">
        <v>65</v>
      </c>
      <c r="E19" s="30" t="s">
        <v>123</v>
      </c>
      <c r="F19" s="8" t="s">
        <v>15</v>
      </c>
      <c r="G19" s="17">
        <v>42339</v>
      </c>
      <c r="H19" s="10">
        <v>425542.64</v>
      </c>
      <c r="I19" s="1">
        <v>177428.09</v>
      </c>
      <c r="J19" s="1" t="s">
        <v>66</v>
      </c>
      <c r="K19" s="1" t="s">
        <v>67</v>
      </c>
      <c r="L19" s="1" t="s">
        <v>68</v>
      </c>
      <c r="M19" s="1" t="s">
        <v>69</v>
      </c>
      <c r="N19" s="1">
        <v>433242.64</v>
      </c>
      <c r="O19" s="10">
        <v>262383.92</v>
      </c>
      <c r="P19" s="10">
        <v>433242.64</v>
      </c>
      <c r="S19" s="3">
        <f t="shared" si="0"/>
        <v>-7700</v>
      </c>
      <c r="T19" s="11">
        <v>429587.06</v>
      </c>
      <c r="U19" s="11">
        <f>'[1]ST ZTPOK 2020'!$O$22</f>
        <v>429587.06</v>
      </c>
      <c r="V19" s="8"/>
      <c r="W19" s="40"/>
      <c r="X19" s="43">
        <v>2015</v>
      </c>
      <c r="Z19" s="3"/>
    </row>
    <row r="20" spans="1:26" x14ac:dyDescent="0.3">
      <c r="A20" s="6">
        <v>159</v>
      </c>
      <c r="B20" s="6" t="s">
        <v>64</v>
      </c>
      <c r="C20" s="14" t="s">
        <v>71</v>
      </c>
      <c r="D20" s="14" t="s">
        <v>72</v>
      </c>
      <c r="E20" s="14" t="s">
        <v>133</v>
      </c>
      <c r="F20" s="8" t="s">
        <v>15</v>
      </c>
      <c r="G20" s="17">
        <v>42429</v>
      </c>
      <c r="H20" s="10">
        <v>934348.12</v>
      </c>
      <c r="I20" s="1">
        <v>380809.53</v>
      </c>
      <c r="J20" s="1" t="s">
        <v>66</v>
      </c>
      <c r="K20" s="1" t="s">
        <v>67</v>
      </c>
      <c r="L20" s="1" t="s">
        <v>68</v>
      </c>
      <c r="N20" s="1">
        <v>934348.12</v>
      </c>
      <c r="O20" s="10">
        <v>591753.81000000006</v>
      </c>
      <c r="P20" s="10">
        <v>934348.12</v>
      </c>
      <c r="S20" s="3">
        <f t="shared" si="0"/>
        <v>0</v>
      </c>
      <c r="T20" s="11">
        <f t="shared" si="1"/>
        <v>934348.12</v>
      </c>
      <c r="U20" s="11">
        <f>'[1]ST ZTPOK 2020'!$O$145</f>
        <v>934348.12</v>
      </c>
      <c r="V20" s="8"/>
      <c r="W20" s="40"/>
      <c r="X20" s="43">
        <v>2015</v>
      </c>
      <c r="Z20" s="3"/>
    </row>
    <row r="21" spans="1:26" x14ac:dyDescent="0.3">
      <c r="A21" s="6">
        <v>160</v>
      </c>
      <c r="B21" s="6" t="s">
        <v>64</v>
      </c>
      <c r="C21" s="14" t="s">
        <v>73</v>
      </c>
      <c r="D21" s="14" t="s">
        <v>74</v>
      </c>
      <c r="E21" s="14" t="s">
        <v>134</v>
      </c>
      <c r="F21" s="8" t="s">
        <v>49</v>
      </c>
      <c r="G21" s="17">
        <v>42429</v>
      </c>
      <c r="H21" s="10">
        <v>144975.82999999999</v>
      </c>
      <c r="I21" s="1">
        <v>59087.37</v>
      </c>
      <c r="J21" s="1" t="s">
        <v>66</v>
      </c>
      <c r="K21" s="1" t="s">
        <v>67</v>
      </c>
      <c r="L21" s="1" t="s">
        <v>68</v>
      </c>
      <c r="N21" s="1">
        <v>144975.82999999999</v>
      </c>
      <c r="O21" s="10">
        <v>107765.36</v>
      </c>
      <c r="P21" s="10">
        <v>144975.82999999999</v>
      </c>
      <c r="S21" s="3">
        <f t="shared" si="0"/>
        <v>0</v>
      </c>
      <c r="T21" s="11">
        <f t="shared" si="1"/>
        <v>144975.82999999999</v>
      </c>
      <c r="U21" s="11">
        <f>'[1]ST ZTPOK 2020'!$O$148</f>
        <v>144975.82999999999</v>
      </c>
      <c r="V21" s="8" t="s">
        <v>10</v>
      </c>
      <c r="W21" s="40"/>
      <c r="X21" s="43">
        <v>2015</v>
      </c>
      <c r="Z21" s="3"/>
    </row>
    <row r="22" spans="1:26" x14ac:dyDescent="0.3">
      <c r="A22" s="6">
        <v>163</v>
      </c>
      <c r="B22" s="6" t="s">
        <v>64</v>
      </c>
      <c r="C22" s="14" t="s">
        <v>75</v>
      </c>
      <c r="D22" s="14" t="s">
        <v>125</v>
      </c>
      <c r="E22" s="31">
        <v>206553</v>
      </c>
      <c r="F22" s="8" t="s">
        <v>70</v>
      </c>
      <c r="G22" s="17">
        <v>42429</v>
      </c>
      <c r="H22" s="10">
        <v>117755.97</v>
      </c>
      <c r="I22" s="1">
        <v>47993.46</v>
      </c>
      <c r="J22" s="1" t="s">
        <v>66</v>
      </c>
      <c r="K22" s="1" t="s">
        <v>67</v>
      </c>
      <c r="L22" s="1" t="s">
        <v>68</v>
      </c>
      <c r="N22" s="1">
        <v>117755.97</v>
      </c>
      <c r="O22" s="10">
        <v>87531.93</v>
      </c>
      <c r="P22" s="10">
        <v>117755.97</v>
      </c>
      <c r="S22" s="3">
        <f t="shared" si="0"/>
        <v>0</v>
      </c>
      <c r="T22" s="11">
        <v>235511.94</v>
      </c>
      <c r="U22" s="11">
        <f>'[1]ST ZTPOK 2020'!$O$319</f>
        <v>235511.94</v>
      </c>
      <c r="V22" s="8"/>
      <c r="W22" s="40"/>
      <c r="X22" s="43">
        <v>2015</v>
      </c>
      <c r="Z22" s="3"/>
    </row>
    <row r="23" spans="1:26" x14ac:dyDescent="0.3">
      <c r="A23" s="6">
        <v>187</v>
      </c>
      <c r="B23" s="6" t="s">
        <v>64</v>
      </c>
      <c r="C23" s="14" t="s">
        <v>76</v>
      </c>
      <c r="D23" s="14" t="s">
        <v>77</v>
      </c>
      <c r="E23" s="31">
        <v>4505100120</v>
      </c>
      <c r="F23" s="8" t="s">
        <v>70</v>
      </c>
      <c r="G23" s="17">
        <v>42429</v>
      </c>
      <c r="H23" s="10">
        <v>134323.12</v>
      </c>
      <c r="I23" s="1">
        <v>54876.08</v>
      </c>
      <c r="J23" s="1" t="s">
        <v>78</v>
      </c>
      <c r="K23" s="1" t="s">
        <v>79</v>
      </c>
      <c r="L23" s="1" t="s">
        <v>80</v>
      </c>
      <c r="M23" s="1" t="s">
        <v>81</v>
      </c>
      <c r="N23" s="1">
        <v>134323.12</v>
      </c>
      <c r="O23" s="10">
        <v>99846.85</v>
      </c>
      <c r="P23" s="10">
        <v>134323.12</v>
      </c>
      <c r="S23" s="3">
        <f t="shared" si="0"/>
        <v>0</v>
      </c>
      <c r="T23" s="11">
        <v>134323.12</v>
      </c>
      <c r="U23" s="11">
        <f>'[1]ST ZTPOK 2020'!$O$236</f>
        <v>134323.12</v>
      </c>
      <c r="V23" s="8"/>
      <c r="W23" s="40"/>
      <c r="X23" s="43">
        <v>2015</v>
      </c>
      <c r="Z23" s="3"/>
    </row>
    <row r="24" spans="1:26" x14ac:dyDescent="0.3">
      <c r="A24" s="6">
        <v>253</v>
      </c>
      <c r="B24" s="6" t="s">
        <v>64</v>
      </c>
      <c r="C24" s="14" t="s">
        <v>82</v>
      </c>
      <c r="D24" s="14" t="s">
        <v>83</v>
      </c>
      <c r="E24" s="30" t="s">
        <v>122</v>
      </c>
      <c r="F24" s="8" t="s">
        <v>15</v>
      </c>
      <c r="G24" s="17">
        <v>42429</v>
      </c>
      <c r="H24" s="10">
        <v>280409.44</v>
      </c>
      <c r="I24" s="1">
        <v>114557.88</v>
      </c>
      <c r="J24" s="1" t="s">
        <v>78</v>
      </c>
      <c r="K24" s="1" t="s">
        <v>79</v>
      </c>
      <c r="L24" s="1" t="s">
        <v>80</v>
      </c>
      <c r="M24" s="1" t="s">
        <v>81</v>
      </c>
      <c r="N24" s="1">
        <v>280409.44</v>
      </c>
      <c r="O24" s="10">
        <v>177592.64</v>
      </c>
      <c r="P24" s="10">
        <v>280409.44</v>
      </c>
      <c r="S24" s="3">
        <f t="shared" si="0"/>
        <v>0</v>
      </c>
      <c r="T24" s="11">
        <v>284065.02</v>
      </c>
      <c r="U24" s="11">
        <f>'[1]ST ZTPOK 2020'!$O$237</f>
        <v>284065.02</v>
      </c>
      <c r="V24" s="8"/>
      <c r="W24" s="40"/>
      <c r="X24" s="43">
        <v>2015</v>
      </c>
      <c r="Z24" s="3"/>
    </row>
    <row r="25" spans="1:26" x14ac:dyDescent="0.3">
      <c r="A25" s="6">
        <v>254</v>
      </c>
      <c r="B25" s="6" t="s">
        <v>64</v>
      </c>
      <c r="C25" s="14" t="s">
        <v>84</v>
      </c>
      <c r="D25" s="14" t="s">
        <v>85</v>
      </c>
      <c r="E25" s="30" t="s">
        <v>121</v>
      </c>
      <c r="F25" s="8" t="s">
        <v>15</v>
      </c>
      <c r="G25" s="17">
        <v>42429</v>
      </c>
      <c r="H25" s="10">
        <v>1002827.01</v>
      </c>
      <c r="I25" s="1">
        <v>409487.5</v>
      </c>
      <c r="J25" s="1" t="s">
        <v>86</v>
      </c>
      <c r="K25" s="1" t="s">
        <v>87</v>
      </c>
      <c r="L25" s="1" t="s">
        <v>88</v>
      </c>
      <c r="N25" s="1">
        <v>1002827.01</v>
      </c>
      <c r="O25" s="10">
        <v>635123.77</v>
      </c>
      <c r="P25" s="10">
        <v>1002827.01</v>
      </c>
      <c r="S25" s="3">
        <f t="shared" si="0"/>
        <v>0</v>
      </c>
      <c r="T25" s="11">
        <f t="shared" si="1"/>
        <v>1002827.01</v>
      </c>
      <c r="U25" s="11">
        <f>'[1]ST ZTPOK 2020'!$O$294</f>
        <v>1002827.01</v>
      </c>
      <c r="V25" s="8"/>
      <c r="W25" s="40"/>
      <c r="X25" s="43">
        <v>2015</v>
      </c>
      <c r="Z25" s="3"/>
    </row>
    <row r="26" spans="1:26" x14ac:dyDescent="0.3">
      <c r="A26" s="6">
        <v>311</v>
      </c>
      <c r="B26" s="6" t="s">
        <v>64</v>
      </c>
      <c r="C26" s="14" t="s">
        <v>89</v>
      </c>
      <c r="D26" s="14" t="s">
        <v>90</v>
      </c>
      <c r="E26" s="14" t="s">
        <v>135</v>
      </c>
      <c r="F26" s="8" t="s">
        <v>91</v>
      </c>
      <c r="G26" s="17">
        <v>42629</v>
      </c>
      <c r="H26" s="10">
        <v>22300</v>
      </c>
      <c r="I26" s="1">
        <v>22300</v>
      </c>
      <c r="J26" s="1" t="s">
        <v>66</v>
      </c>
      <c r="K26" s="1" t="s">
        <v>67</v>
      </c>
      <c r="L26" s="1" t="s">
        <v>68</v>
      </c>
      <c r="N26" s="1">
        <v>22300</v>
      </c>
      <c r="O26" s="10">
        <v>18397.5</v>
      </c>
      <c r="P26" s="10">
        <v>22300</v>
      </c>
      <c r="S26" s="3">
        <f t="shared" si="0"/>
        <v>0</v>
      </c>
      <c r="T26" s="11">
        <f t="shared" si="1"/>
        <v>22300</v>
      </c>
      <c r="U26" s="11">
        <f>'[1]ST ZTPOK 2020'!$O$333</f>
        <v>22300</v>
      </c>
      <c r="V26" s="8" t="s">
        <v>10</v>
      </c>
      <c r="W26" s="40"/>
      <c r="X26" s="43">
        <v>2015</v>
      </c>
      <c r="Z26" s="3"/>
    </row>
    <row r="27" spans="1:26" x14ac:dyDescent="0.3">
      <c r="A27" s="6">
        <v>343</v>
      </c>
      <c r="B27" s="6" t="s">
        <v>64</v>
      </c>
      <c r="C27" s="14" t="s">
        <v>92</v>
      </c>
      <c r="D27" s="14" t="s">
        <v>93</v>
      </c>
      <c r="E27" s="30" t="s">
        <v>124</v>
      </c>
      <c r="F27" s="8" t="s">
        <v>94</v>
      </c>
      <c r="G27" s="17">
        <v>43248</v>
      </c>
      <c r="H27" s="10">
        <v>140008.57999999999</v>
      </c>
      <c r="I27" s="1">
        <v>140008.57999999999</v>
      </c>
      <c r="J27" s="1" t="s">
        <v>66</v>
      </c>
      <c r="K27" s="1" t="s">
        <v>67</v>
      </c>
      <c r="L27" s="1" t="s">
        <v>68</v>
      </c>
      <c r="M27" s="1" t="s">
        <v>95</v>
      </c>
      <c r="N27" s="1"/>
      <c r="O27" s="10">
        <v>136741.71</v>
      </c>
      <c r="P27" s="10">
        <v>140008.57999999999</v>
      </c>
      <c r="S27" s="3">
        <f t="shared" si="0"/>
        <v>0</v>
      </c>
      <c r="T27" s="11">
        <f t="shared" si="1"/>
        <v>140008.57999999999</v>
      </c>
      <c r="U27" s="11">
        <f>'[1]ST ZTPOK 2020'!$O$366</f>
        <v>140008.57999999999</v>
      </c>
      <c r="V27" s="8" t="s">
        <v>10</v>
      </c>
      <c r="W27" s="40"/>
      <c r="X27" s="43">
        <v>2018</v>
      </c>
      <c r="Z27" s="3"/>
    </row>
    <row r="28" spans="1:26" x14ac:dyDescent="0.3">
      <c r="A28" s="6">
        <v>4936</v>
      </c>
      <c r="B28" s="6" t="s">
        <v>64</v>
      </c>
      <c r="C28" s="14" t="s">
        <v>96</v>
      </c>
      <c r="D28" s="14" t="s">
        <v>97</v>
      </c>
      <c r="E28" s="14" t="s">
        <v>136</v>
      </c>
      <c r="F28" s="8" t="s">
        <v>46</v>
      </c>
      <c r="G28" s="17">
        <v>43144</v>
      </c>
      <c r="H28" s="10">
        <v>37000</v>
      </c>
      <c r="I28" s="1"/>
      <c r="N28" s="1"/>
      <c r="O28" s="10"/>
      <c r="P28" s="10">
        <v>37000</v>
      </c>
      <c r="S28" s="3">
        <f t="shared" si="0"/>
        <v>0</v>
      </c>
      <c r="T28" s="11">
        <f t="shared" si="1"/>
        <v>37000</v>
      </c>
      <c r="U28" s="11">
        <f>'[1]ST 2020'!$O$375</f>
        <v>37000</v>
      </c>
      <c r="V28" s="8" t="s">
        <v>10</v>
      </c>
      <c r="W28" s="40"/>
      <c r="X28" s="43">
        <v>2016</v>
      </c>
      <c r="Z28" s="3"/>
    </row>
    <row r="29" spans="1:26" x14ac:dyDescent="0.3">
      <c r="A29" s="6">
        <v>4946</v>
      </c>
      <c r="B29" s="6" t="s">
        <v>12</v>
      </c>
      <c r="C29" s="14" t="s">
        <v>98</v>
      </c>
      <c r="D29" s="14" t="s">
        <v>99</v>
      </c>
      <c r="E29" s="14" t="s">
        <v>137</v>
      </c>
      <c r="F29" s="8" t="s">
        <v>54</v>
      </c>
      <c r="G29" s="17">
        <v>43144</v>
      </c>
      <c r="H29" s="10">
        <v>108000</v>
      </c>
      <c r="I29" s="1"/>
      <c r="N29" s="1"/>
      <c r="O29" s="10"/>
      <c r="P29" s="10">
        <v>108000</v>
      </c>
      <c r="S29" s="3">
        <f t="shared" si="0"/>
        <v>0</v>
      </c>
      <c r="T29" s="11">
        <f t="shared" si="1"/>
        <v>108000</v>
      </c>
      <c r="U29" s="11">
        <f>'[1]ST 2020'!$O$376</f>
        <v>108000</v>
      </c>
      <c r="V29" s="8"/>
      <c r="W29" s="40"/>
      <c r="X29" s="43">
        <v>2016</v>
      </c>
      <c r="Z29" s="3"/>
    </row>
    <row r="30" spans="1:26" x14ac:dyDescent="0.3">
      <c r="A30" s="6">
        <v>4947</v>
      </c>
      <c r="B30" s="6" t="s">
        <v>12</v>
      </c>
      <c r="C30" s="14" t="s">
        <v>100</v>
      </c>
      <c r="D30" s="14" t="s">
        <v>101</v>
      </c>
      <c r="E30" s="31">
        <v>315818</v>
      </c>
      <c r="F30" s="8" t="s">
        <v>28</v>
      </c>
      <c r="G30" s="17">
        <v>43173</v>
      </c>
      <c r="H30" s="10">
        <v>32817</v>
      </c>
      <c r="I30" s="1"/>
      <c r="N30" s="1"/>
      <c r="O30" s="10"/>
      <c r="P30" s="10">
        <v>32817</v>
      </c>
      <c r="S30" s="3">
        <f t="shared" si="0"/>
        <v>0</v>
      </c>
      <c r="T30" s="11">
        <f t="shared" si="1"/>
        <v>32817</v>
      </c>
      <c r="U30" s="11">
        <f>'[1]ST 2020'!$O$377</f>
        <v>32817</v>
      </c>
      <c r="V30" s="8" t="s">
        <v>10</v>
      </c>
      <c r="W30" s="40"/>
      <c r="X30" s="43">
        <v>2018</v>
      </c>
      <c r="Z30" s="3"/>
    </row>
    <row r="31" spans="1:26" x14ac:dyDescent="0.3">
      <c r="A31" s="6">
        <v>4948</v>
      </c>
      <c r="B31" s="6" t="s">
        <v>12</v>
      </c>
      <c r="C31" s="14" t="s">
        <v>102</v>
      </c>
      <c r="D31" s="14" t="s">
        <v>103</v>
      </c>
      <c r="E31" s="14" t="s">
        <v>118</v>
      </c>
      <c r="F31" s="8" t="s">
        <v>94</v>
      </c>
      <c r="G31" s="17">
        <v>43341</v>
      </c>
      <c r="H31" s="10">
        <v>119500</v>
      </c>
      <c r="I31" s="1">
        <v>119500</v>
      </c>
      <c r="J31" s="1" t="s">
        <v>37</v>
      </c>
      <c r="K31" s="1" t="s">
        <v>38</v>
      </c>
      <c r="L31" s="1" t="s">
        <v>39</v>
      </c>
      <c r="M31" s="1" t="s">
        <v>40</v>
      </c>
      <c r="N31" s="1"/>
      <c r="O31" s="10">
        <v>119500</v>
      </c>
      <c r="P31" s="10">
        <v>119500</v>
      </c>
      <c r="S31" s="3"/>
      <c r="T31" s="11">
        <f t="shared" si="1"/>
        <v>119500</v>
      </c>
      <c r="U31" s="11">
        <f>'[1]ST 2020'!$O$403</f>
        <v>119500</v>
      </c>
      <c r="V31" s="8"/>
      <c r="W31" s="40"/>
      <c r="X31" s="43">
        <v>2018</v>
      </c>
      <c r="Z31" s="3"/>
    </row>
    <row r="32" spans="1:26" x14ac:dyDescent="0.3">
      <c r="A32" s="6"/>
      <c r="B32" s="6"/>
      <c r="C32" s="14" t="str">
        <f>'[2]ST ZTPOK 2020'!$B$391</f>
        <v>TERENOWY PRZEGUBOWY PODEST RUCHOMY HA16RTJ</v>
      </c>
      <c r="D32" s="14" t="str">
        <f>'[2]ST ZTPOK 2020'!$C$391</f>
        <v>ZTPOK/7/760/001/20</v>
      </c>
      <c r="E32" s="14" t="s">
        <v>138</v>
      </c>
      <c r="F32" s="8" t="s">
        <v>94</v>
      </c>
      <c r="G32" s="17">
        <f>'[2]ST ZTPOK 2020'!$F$391</f>
        <v>43882</v>
      </c>
      <c r="H32" s="10">
        <f>'[2]ST ZTPOK 2020'!$H$391</f>
        <v>176300</v>
      </c>
      <c r="I32" s="1"/>
      <c r="N32" s="1"/>
      <c r="O32" s="10"/>
      <c r="P32" s="10">
        <f>'[2]ST ZTPOK 2020'!$I$391</f>
        <v>176300</v>
      </c>
      <c r="S32" s="3"/>
      <c r="T32" s="11">
        <f t="shared" si="1"/>
        <v>176300</v>
      </c>
      <c r="U32" s="11">
        <f>'[1]ST ZTPOK 2020'!$O$391</f>
        <v>176300</v>
      </c>
      <c r="V32" s="8"/>
      <c r="W32" s="40"/>
      <c r="X32" s="43">
        <v>2019</v>
      </c>
      <c r="Z32" s="3"/>
    </row>
    <row r="33" spans="1:26" x14ac:dyDescent="0.3">
      <c r="A33" s="6"/>
      <c r="B33" s="6"/>
      <c r="C33" s="14" t="str">
        <f>'[3]ST ZTPOK 2020'!B393</f>
        <v>ŁADOWARKA KOŁOWA KOMATSU WA270-8</v>
      </c>
      <c r="D33" s="14" t="str">
        <f>'[3]ST ZTPOK 2020'!C393</f>
        <v>SPO/5/580/003/20</v>
      </c>
      <c r="E33" s="14" t="s">
        <v>139</v>
      </c>
      <c r="F33" s="8" t="str">
        <f>'[3]ST ZTPOK 2020'!$E$393</f>
        <v>580</v>
      </c>
      <c r="G33" s="17">
        <f>'[3]ST ZTPOK 2020'!F393</f>
        <v>43951</v>
      </c>
      <c r="H33" s="17">
        <f>'[3]ST ZTPOK 2020'!G393</f>
        <v>0</v>
      </c>
      <c r="I33" s="17">
        <f>'[3]ST ZTPOK 2020'!H393</f>
        <v>649000</v>
      </c>
      <c r="J33" s="17">
        <f>'[3]ST ZTPOK 2020'!I393</f>
        <v>6490</v>
      </c>
      <c r="K33" s="17" t="str">
        <f>'[3]ST ZTPOK 2020'!J393</f>
        <v>SPO</v>
      </c>
      <c r="L33" s="17" t="str">
        <f>'[3]ST ZTPOK 2020'!K393</f>
        <v>501-028</v>
      </c>
      <c r="M33" s="17" t="str">
        <f>'[3]ST ZTPOK 2020'!L393</f>
        <v>028 - SPO</v>
      </c>
      <c r="N33" s="17">
        <f>'[3]ST ZTPOK 2020'!M393</f>
        <v>0</v>
      </c>
      <c r="O33" s="17">
        <f>'[3]ST ZTPOK 2020'!N393</f>
        <v>627366.67000000004</v>
      </c>
      <c r="P33" s="17">
        <f>'[3]ST ZTPOK 2020'!O393</f>
        <v>649000</v>
      </c>
      <c r="Q33" s="17" t="str">
        <f>'[3]ST ZTPOK 2020'!P393</f>
        <v>Darnowski Bartosz</v>
      </c>
      <c r="R33" s="17">
        <f>'[3]ST ZTPOK 2020'!Q393</f>
        <v>0</v>
      </c>
      <c r="S33" s="17">
        <f>'[3]ST ZTPOK 2020'!R393</f>
        <v>0</v>
      </c>
      <c r="T33" s="17">
        <f>'[3]ST ZTPOK 2020'!S393</f>
        <v>0</v>
      </c>
      <c r="U33" s="11">
        <f>'[1]ST ZTPOK 2020'!$O$393</f>
        <v>649000</v>
      </c>
      <c r="V33" s="8"/>
      <c r="W33" s="40" t="s">
        <v>130</v>
      </c>
      <c r="X33" s="43">
        <v>2020</v>
      </c>
      <c r="Z33" s="3"/>
    </row>
    <row r="34" spans="1:26" x14ac:dyDescent="0.3">
      <c r="A34" s="6"/>
      <c r="B34" s="6"/>
      <c r="C34" s="14" t="str">
        <f>'[3]ST ZTPOK 2020'!B394</f>
        <v xml:space="preserve">ŁADOWARKA KOŁOWA KOMATSU WA380-8EO </v>
      </c>
      <c r="D34" s="14" t="str">
        <f>'[3]ST ZTPOK 2020'!C394</f>
        <v>ZTPOK/5/580/004/20</v>
      </c>
      <c r="E34" s="14" t="s">
        <v>140</v>
      </c>
      <c r="F34" s="8" t="str">
        <f>'[3]ST ZTPOK 2020'!$E$393</f>
        <v>580</v>
      </c>
      <c r="G34" s="17">
        <f>'[3]ST ZTPOK 2020'!F394</f>
        <v>43972</v>
      </c>
      <c r="H34" s="10"/>
      <c r="I34" s="1"/>
      <c r="N34" s="1"/>
      <c r="O34" s="10"/>
      <c r="P34" s="10"/>
      <c r="S34" s="3"/>
      <c r="T34" s="11"/>
      <c r="U34" s="11">
        <f>'[1]ST ZTPOK 2020'!$O$394</f>
        <v>766000</v>
      </c>
      <c r="V34" s="8"/>
      <c r="W34" s="40" t="s">
        <v>130</v>
      </c>
      <c r="X34" s="43">
        <v>2020</v>
      </c>
      <c r="Z34" s="3"/>
    </row>
    <row r="35" spans="1:26" x14ac:dyDescent="0.3">
      <c r="A35" s="6"/>
      <c r="B35" s="6"/>
      <c r="C35" s="14" t="str">
        <f>'[3]ST 2020'!B439</f>
        <v>ŁADOWARKA KOŁOWA VOLVO L110H</v>
      </c>
      <c r="D35" s="14" t="str">
        <f>'[3]ST 2020'!C439</f>
        <v>SSO5/58/580/86/20</v>
      </c>
      <c r="E35" s="14" t="s">
        <v>141</v>
      </c>
      <c r="F35" s="8" t="str">
        <f>'[3]ST 2020'!E439</f>
        <v>580</v>
      </c>
      <c r="G35" s="17">
        <f>'[3]ST 2020'!F439</f>
        <v>43978</v>
      </c>
      <c r="H35" s="10">
        <f>'[3]ST 2020'!G439</f>
        <v>0</v>
      </c>
      <c r="I35" s="1">
        <f>'[3]ST 2020'!H439</f>
        <v>727056</v>
      </c>
      <c r="J35" s="1">
        <f>'[3]ST 2020'!I439</f>
        <v>7270.56</v>
      </c>
      <c r="K35" s="1" t="str">
        <f>'[3]ST 2020'!J439</f>
        <v>SSO (stacja segregacji odpadów)</v>
      </c>
      <c r="L35" s="1" t="str">
        <f>'[3]ST 2020'!K439</f>
        <v>501-003</v>
      </c>
      <c r="M35" s="1" t="str">
        <f>'[3]ST 2020'!L439</f>
        <v>003 - SSO</v>
      </c>
      <c r="N35" s="1">
        <f>'[3]ST 2020'!M439</f>
        <v>0</v>
      </c>
      <c r="O35" s="10">
        <f>'[3]ST 2020'!N439</f>
        <v>714938.4</v>
      </c>
      <c r="P35" s="10">
        <f>'[3]ST 2020'!O439</f>
        <v>727056</v>
      </c>
      <c r="Q35" s="1" t="str">
        <f>'[3]ST 2020'!P439</f>
        <v>Cofta Jarosław</v>
      </c>
      <c r="R35" s="1">
        <f>'[3]ST 2020'!Q439</f>
        <v>0</v>
      </c>
      <c r="S35" s="3">
        <f>'[3]ST 2020'!R439</f>
        <v>0</v>
      </c>
      <c r="T35" s="11">
        <f>'[3]ST 2020'!S439</f>
        <v>0</v>
      </c>
      <c r="U35" s="11">
        <f>'[1]ST 2020'!$O$436</f>
        <v>727056</v>
      </c>
      <c r="V35" s="8"/>
      <c r="W35" s="40" t="s">
        <v>130</v>
      </c>
      <c r="X35" s="43">
        <v>2020</v>
      </c>
      <c r="Z35" s="3"/>
    </row>
    <row r="36" spans="1:26" x14ac:dyDescent="0.3">
      <c r="A36" s="6"/>
      <c r="B36" s="6"/>
      <c r="C36" s="14" t="str">
        <f>'[4]ST 2021'!B486</f>
        <v>2-KOŁOWA ZAMIATARKA PODNOŚNIKOWA TYPU CIĄGNIK-PRZYCZEPA SCANDINAVIA</v>
      </c>
      <c r="D36" s="14" t="str">
        <f>'[4]ST 2021'!$C$486</f>
        <v>OM5/58/582/16/21</v>
      </c>
      <c r="E36" s="14" t="s">
        <v>142</v>
      </c>
      <c r="F36" s="8" t="str">
        <f>'[4]ST 2021'!$E$486</f>
        <v>582</v>
      </c>
      <c r="G36" s="17">
        <f>'[4]ST 2021'!$F$486</f>
        <v>44208</v>
      </c>
      <c r="H36" s="10"/>
      <c r="I36" s="1"/>
      <c r="N36" s="1"/>
      <c r="O36" s="10"/>
      <c r="P36" s="10"/>
      <c r="S36" s="3"/>
      <c r="T36" s="11"/>
      <c r="U36" s="11">
        <f>'[4]ST 2021'!$O$486</f>
        <v>247000</v>
      </c>
      <c r="V36" s="8"/>
      <c r="W36" s="40"/>
      <c r="X36" s="43">
        <v>2020</v>
      </c>
      <c r="Z36" s="3"/>
    </row>
    <row r="37" spans="1:26" x14ac:dyDescent="0.3">
      <c r="A37" s="6"/>
      <c r="B37" s="6"/>
      <c r="C37" s="14" t="str">
        <f>'[4]ST 2021'!$B$493</f>
        <v>ZAMIATARKA BUCHER CC2020</v>
      </c>
      <c r="D37" s="14" t="str">
        <f>'[4]ST 2021'!$C$493</f>
        <v>OM5/58/582/17/21</v>
      </c>
      <c r="E37" s="14" t="s">
        <v>143</v>
      </c>
      <c r="F37" s="8" t="str">
        <f>'[4]ST 2021'!$E$493</f>
        <v>582</v>
      </c>
      <c r="G37" s="17">
        <f>'[4]ST 2021'!$F$493</f>
        <v>44215</v>
      </c>
      <c r="H37" s="10"/>
      <c r="I37" s="1"/>
      <c r="N37" s="1"/>
      <c r="O37" s="10"/>
      <c r="P37" s="10"/>
      <c r="S37" s="3"/>
      <c r="T37" s="11"/>
      <c r="U37" s="11">
        <f>'[4]ST 2021'!$O$493</f>
        <v>420000</v>
      </c>
      <c r="V37" s="8"/>
      <c r="W37" s="40" t="s">
        <v>130</v>
      </c>
      <c r="X37" s="43">
        <v>2020</v>
      </c>
      <c r="Z37" s="3"/>
    </row>
    <row r="38" spans="1:26" s="37" customFormat="1" x14ac:dyDescent="0.3">
      <c r="A38" s="32"/>
      <c r="B38" s="32"/>
      <c r="C38" s="33" t="str">
        <f>'[4]ST 2021'!$B$499</f>
        <v>CIĄGNIK JEDNOOSIOWY HYDRO COMPAKT EASY/CE10-2 Z PRZYSTAWKĄ</v>
      </c>
      <c r="D38" s="33" t="str">
        <f>'[4]ST 2021'!$C$499</f>
        <v>OM7/74/746/20/21</v>
      </c>
      <c r="E38" s="33"/>
      <c r="F38" s="34" t="str">
        <f>'[4]ST 2021'!$E$499</f>
        <v>746</v>
      </c>
      <c r="G38" s="35">
        <f>'[4]ST 2021'!$F$499</f>
        <v>44244</v>
      </c>
      <c r="H38" s="36"/>
      <c r="O38" s="36"/>
      <c r="P38" s="36"/>
      <c r="S38" s="38"/>
      <c r="T38" s="39"/>
      <c r="U38" s="39">
        <f>'[4]ST 2021'!$O$499</f>
        <v>22000</v>
      </c>
      <c r="V38" s="34"/>
      <c r="W38" s="41"/>
      <c r="X38" s="45">
        <v>2018</v>
      </c>
      <c r="Z38" s="38"/>
    </row>
    <row r="39" spans="1:26" x14ac:dyDescent="0.3">
      <c r="A39" s="6">
        <v>4961</v>
      </c>
      <c r="B39" s="6" t="s">
        <v>12</v>
      </c>
      <c r="C39" s="15"/>
      <c r="D39" s="7"/>
      <c r="E39" s="7"/>
      <c r="F39" s="8"/>
      <c r="G39" s="17"/>
      <c r="H39" s="12">
        <f>SUM(H3:H31)</f>
        <v>9010173.9399999995</v>
      </c>
      <c r="I39" s="12">
        <f t="shared" ref="I39:O39" si="2">SUM(I3:I30)</f>
        <v>6916914.7199999997</v>
      </c>
      <c r="J39" s="12">
        <f t="shared" si="2"/>
        <v>0</v>
      </c>
      <c r="K39" s="12">
        <f t="shared" si="2"/>
        <v>0</v>
      </c>
      <c r="L39" s="12">
        <f t="shared" si="2"/>
        <v>0</v>
      </c>
      <c r="M39" s="12">
        <f t="shared" si="2"/>
        <v>0</v>
      </c>
      <c r="N39" s="12">
        <f t="shared" si="2"/>
        <v>5320913.1900000004</v>
      </c>
      <c r="O39" s="12">
        <f t="shared" si="2"/>
        <v>2541092.6100000003</v>
      </c>
      <c r="P39" s="12">
        <f>SUM(P3:S31)</f>
        <v>9010173.9399999995</v>
      </c>
      <c r="Q39" s="12">
        <f>SUM(Q3:Q30)</f>
        <v>0</v>
      </c>
      <c r="R39" s="12">
        <f>SUM(R3:R30)</f>
        <v>0</v>
      </c>
      <c r="S39" s="12">
        <f>SUM(S3:S30)</f>
        <v>3251935.17</v>
      </c>
      <c r="T39" s="13">
        <f>SUM(T3:T32)</f>
        <v>9311929.9100000001</v>
      </c>
      <c r="U39" s="24">
        <f>SUM(U3:U38)</f>
        <v>12142985.91</v>
      </c>
      <c r="V39" s="8"/>
      <c r="W39" s="40"/>
      <c r="X39" s="43"/>
    </row>
    <row r="40" spans="1:26" x14ac:dyDescent="0.3">
      <c r="A40" s="6" t="s">
        <v>104</v>
      </c>
      <c r="B40" s="6"/>
    </row>
    <row r="42" spans="1:26" x14ac:dyDescent="0.3">
      <c r="V42" s="4"/>
    </row>
  </sheetData>
  <autoFilter ref="A2:W40" xr:uid="{00000000-0009-0000-0000-000000000000}"/>
  <pageMargins left="0.7" right="0.7" top="0.75" bottom="0.75" header="0.3" footer="0.3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Aktualne 31.03.2021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Marcin Grabarek</cp:lastModifiedBy>
  <cp:lastPrinted>2019-07-25T09:18:03Z</cp:lastPrinted>
  <dcterms:created xsi:type="dcterms:W3CDTF">2015-06-05T18:19:34Z</dcterms:created>
  <dcterms:modified xsi:type="dcterms:W3CDTF">2021-09-28T06:31:24Z</dcterms:modified>
</cp:coreProperties>
</file>