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-06 Zootechnika Kraków\Edycja\DOCX+XLSX+DWG\"/>
    </mc:Choice>
  </mc:AlternateContent>
  <xr:revisionPtr revIDLastSave="0" documentId="13_ncr:1_{9836BCDC-9420-4BA4-AD62-F10EEA7378AE}" xr6:coauthVersionLast="47" xr6:coauthVersionMax="47" xr10:uidLastSave="{00000000-0000-0000-0000-000000000000}"/>
  <bookViews>
    <workbookView xWindow="-25320" yWindow="-45" windowWidth="25065" windowHeight="20925" tabRatio="451" xr2:uid="{00000000-000D-0000-FFFF-FFFF00000000}"/>
  </bookViews>
  <sheets>
    <sheet name="ZOOTECHNIKA-S-ZUIM" sheetId="1" r:id="rId1"/>
  </sheets>
  <definedNames>
    <definedName name="_xlnm.Print_Area" localSheetId="0">'ZOOTECHNIKA-S-ZUIM'!$A$1:$M$133</definedName>
    <definedName name="_xlnm.Print_Titles" localSheetId="0">'ZOOTECHNIKA-S-ZUIM'!$1:$2</definedName>
  </definedNames>
  <calcPr calcId="191029"/>
</workbook>
</file>

<file path=xl/calcChain.xml><?xml version="1.0" encoding="utf-8"?>
<calcChain xmlns="http://schemas.openxmlformats.org/spreadsheetml/2006/main">
  <c r="C97" i="1" l="1"/>
  <c r="C96" i="1"/>
  <c r="C99" i="1"/>
  <c r="K40" i="1" l="1"/>
  <c r="K41" i="1"/>
  <c r="K18" i="1"/>
  <c r="K19" i="1"/>
  <c r="K20" i="1"/>
  <c r="K21" i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</calcChain>
</file>

<file path=xl/sharedStrings.xml><?xml version="1.0" encoding="utf-8"?>
<sst xmlns="http://schemas.openxmlformats.org/spreadsheetml/2006/main" count="354" uniqueCount="192">
  <si>
    <t>Ilość</t>
  </si>
  <si>
    <t>Numer urządzenia</t>
  </si>
  <si>
    <t>Urządzenie</t>
  </si>
  <si>
    <t>Wymiary</t>
  </si>
  <si>
    <t>szt</t>
  </si>
  <si>
    <t>l =</t>
  </si>
  <si>
    <t>kg</t>
  </si>
  <si>
    <t>kpl</t>
  </si>
  <si>
    <t>Lp</t>
  </si>
  <si>
    <t>B =</t>
  </si>
  <si>
    <t>Jedn</t>
  </si>
  <si>
    <t>mb</t>
  </si>
  <si>
    <t xml:space="preserve">Zawór wentylacyjny nawiewny
- Kolor RAL uzgodnić z architektem </t>
  </si>
  <si>
    <t xml:space="preserve">Zawór wentylacyjny wywiewny
- Kolor RAL uzgodnić z architektem </t>
  </si>
  <si>
    <t>H=</t>
  </si>
  <si>
    <t>L=</t>
  </si>
  <si>
    <t>N1W1</t>
  </si>
  <si>
    <t>Izolacja ppoż. do kanałów wentylacyjnych. 
- odporność ogniowa płyt 120min.</t>
  </si>
  <si>
    <t>Płyty ppoż.do wykonania kanałów wentylacyjnych oraz do obkładania kanałów wentylacyjnych. 
- odporność ogniowa płyt 60min.</t>
  </si>
  <si>
    <t>j.w. lecz o obwodzie do 1400</t>
  </si>
  <si>
    <t>j.w. lecz o obwodzie do 1800</t>
  </si>
  <si>
    <t>j.w. lecz o obwodzie do 4400</t>
  </si>
  <si>
    <t>j.w. lecz o średnicy do 200</t>
  </si>
  <si>
    <t>Czyszczaki do kanałów okrągłych blaszanych
300x100</t>
  </si>
  <si>
    <t xml:space="preserve">Czyszczaki do kanałów prostokątnych blaszanych
300x100
Montować zgodnie z „Warunkami technicznymi wykonania i odbioru instalacji wentylacyjnych” </t>
  </si>
  <si>
    <t>j.w. lecz wymiary</t>
  </si>
  <si>
    <t>D=</t>
  </si>
  <si>
    <t>j.w. lecz średnica - 12,7 (9mm)</t>
  </si>
  <si>
    <t>Zdejmowalne zaślepki lub trójniki z zaślepkami do czyszczenia kanałów z blachy stalowej o średnicy &lt;200mm
Montować zgodnie z „Warunkami technicznymi wykonania i odbioru instalacji wentylacyjnych”</t>
  </si>
  <si>
    <t>Zawiesia, podpory, szyny, obejmy oraz inne niezbędne systemowe elementy montażowe dla kanałów prowadzonych wewnątrz i na zewnątrz budynku</t>
  </si>
  <si>
    <t>Inne elementy wykazane na rysunkach lub/i opisie a nie wymienione w niniejszym.
Należy wymienić.</t>
  </si>
  <si>
    <t>Inne elementy nie ujęte w niniejszej dokumentacji, a zdaniem Oferenta, niezbędne do skutecznego przeprowadzenia zakresu robót zgodnie z wymaganiami Zamawiającego, wiedzą techniczną i sztuką budowlaną.
Należy wymienić i uzasadnić.</t>
  </si>
  <si>
    <t>Zawiesia, podpory, szyny, obejmy oraz inne niezbędne systemowe elementy montażowe dla rurociągów prowadzonych wewnątrz i na zewnątrz budynku</t>
  </si>
  <si>
    <t>Kanały i kształtki OKRĄGŁE SPIRO z blachy ocynkowanej w klasie instalacji N i klasie szczelności B wg PN-EN-12237:2005 
(-750Pa/+1000Pa) o średnicy do:
Ø 100</t>
  </si>
  <si>
    <t>Izolacja termiczna o grubości 30 mm matą z wełny mineralnej laminowanej folią aluminiową
Parametry:
- gęstość 37kg/m3
- λ=0,038W/mK (temp.10st.C)
dla kanałów powietrza nawiewanego i wywiewanego prowadzonych wewnątrz budynku</t>
  </si>
  <si>
    <r>
      <t xml:space="preserve">WENTYLATORY
</t>
    </r>
    <r>
      <rPr>
        <sz val="10"/>
        <rFont val="Arial"/>
        <family val="2"/>
        <charset val="238"/>
      </rPr>
      <t>Kryteria oceny równoważności:
Skład – zgodny z opisem
Gabaryty - nie większe niż podane,
Ciężar – nie większy +10%,
Wydajność i spręż - nie mniejsze niż podane,
Pobór mocy na wentylatorze dla warunków projektowych - nie większy niż +5%,</t>
    </r>
  </si>
  <si>
    <t>d=</t>
  </si>
  <si>
    <t>l=</t>
  </si>
  <si>
    <t>Przepustnica okrągła</t>
  </si>
  <si>
    <t>Pr10</t>
  </si>
  <si>
    <t>Pr12</t>
  </si>
  <si>
    <t>Pr16</t>
  </si>
  <si>
    <t>Zw10</t>
  </si>
  <si>
    <t>Zw12</t>
  </si>
  <si>
    <t>Opaska uszczelniająca przejścia rurociągów przez przegrody poziome i pionowe o odporności ogniowej</t>
  </si>
  <si>
    <t>Przepustnica jednopłaszczyznowa okrągła z zewnętrznym mechanizmem regulacyjnym</t>
  </si>
  <si>
    <t>Kanały (koryta) na rurociągi freonowe prowadzone na zewnątrz budynku zabezpieczone obudową z blachy stalowej ocynkowanej</t>
  </si>
  <si>
    <t>Kanały (koryta) na rurociągi freonowe prowadzone wewnątrz budynku z blachy stalowej ocynkowane</t>
  </si>
  <si>
    <t>Inwentaryzacja oraz dokumentacja powykonawcza</t>
  </si>
  <si>
    <t>ELEMENTY INSTALACJI WENTYLACYJNYCH</t>
  </si>
  <si>
    <t>ELEMENTY INSTALACJI KLIMATYZACYJNYCH</t>
  </si>
  <si>
    <r>
      <t xml:space="preserve">CENTRALE WENTYLACYJNE
</t>
    </r>
    <r>
      <rPr>
        <sz val="10"/>
        <rFont val="Arial"/>
        <family val="2"/>
        <charset val="238"/>
      </rPr>
      <t>Kryteria oceny równoważności:
Skład – zgodny z kartą doborową,
Gabaryty - nie większe niż w karcie doborowej,
Ciężar – nie większy +10%,
Temperatura po wymienniku odzysku ciepła – nie mniejsza niż w karcie doborowej,
Sprawność wymiennika odzysku ciepła – nie mniejsza niż w karcie doborowej,
Wydajność nagrzewnicy – nie mniejsza niż w karcie doborowej,
Wydajność chłodnicy – nie mniejsza niż w karcie doborowej,
Prędkość powietrza na wymiennikach – nie większa niż +5%,
Spadek ciśnienia na wymiennikach - nie większy niż +5%,
Pobór mocy na wentylatorze dla warunków projektowych - nie większy niż +5%,
Sumaryczny spadek ciśnienia na centrali wentylacyjnej dla warunków projektowych - nie większy niż +5%,
Spręż dyspozycyjny – nie mniejszy niż w karcie doborowej,
Częstotliwość pracy silnika wentylatora dla warunków projektowych – nie większa niż 70Hz,
Hałas na wentylatorze w poszczególnych pasmach – nie większy niż +3dB,</t>
    </r>
  </si>
  <si>
    <t>D =</t>
  </si>
  <si>
    <t>No1</t>
  </si>
  <si>
    <r>
      <t xml:space="preserve">ZAWORY WENTYLACYJNE
</t>
    </r>
    <r>
      <rPr>
        <sz val="10"/>
        <rFont val="Arial"/>
        <family val="2"/>
        <charset val="238"/>
      </rPr>
      <t>Kryteria oceny równoważności:
Skład – zgodny z opisem
Gabaryty – zgodne z opisem</t>
    </r>
  </si>
  <si>
    <r>
      <t xml:space="preserve">PRZEPUSTNICE
</t>
    </r>
    <r>
      <rPr>
        <sz val="10"/>
        <rFont val="Arial"/>
        <family val="2"/>
        <charset val="238"/>
      </rPr>
      <t>Kryteria oceny równoważności:
Skład – zgodny z opisem
Gabaryty – zgodne z opisem</t>
    </r>
  </si>
  <si>
    <r>
      <t xml:space="preserve">TŁUMIKI
</t>
    </r>
    <r>
      <rPr>
        <sz val="10"/>
        <rFont val="Arial"/>
        <family val="2"/>
        <charset val="238"/>
      </rPr>
      <t>Kryteria oceny równoważności:
Skład – zgodny z opisem
Gabaryty – zgodne z opisem
Skuteczność tłumienia – nie mniejsza niż podana
Szumy własne dk - nie większe niż podane
Wydajność – zgodna z opisem</t>
    </r>
  </si>
  <si>
    <t>Kanały i kształtki PROSTOKĄTNE z blachy ocynkowanej w klasie instalacji N i klasie szczelności B2 wg PN-EN-1507
 (-500Pa/+1000Pa) o obwodzie do:
1000</t>
  </si>
  <si>
    <r>
      <t xml:space="preserve">BLACHA+IZOLACJA
</t>
    </r>
    <r>
      <rPr>
        <sz val="10"/>
        <rFont val="Arial"/>
        <family val="2"/>
        <charset val="238"/>
      </rPr>
      <t>Kryteria oceny równoważności:
Materiał – zgodny z opisem
Parametry – zgodne z opisem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</si>
  <si>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</si>
  <si>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a=</t>
  </si>
  <si>
    <t>b=</t>
  </si>
  <si>
    <r>
      <t xml:space="preserve">CZERPNIE I WYRZUTNIE
</t>
    </r>
    <r>
      <rPr>
        <sz val="10"/>
        <rFont val="Arial"/>
        <family val="2"/>
        <charset val="238"/>
      </rPr>
      <t>Kryteria oceny równoważności:
Skład – zgodny z opisem
Gabaryty – zgodne z opisem
Powierzchnia czynna Aeff - nie mniejsza niż podana</t>
    </r>
  </si>
  <si>
    <t>Materiał na podpory dla kanałów i urządzeń
Przykładowo (lub równoważny): Ceownik 80 x 45 x 6,0</t>
  </si>
  <si>
    <t>Płukanie, napełnianie, próby szczelności, regulacja, znakowanie, odbiory instalacji</t>
  </si>
  <si>
    <t>kpl.</t>
  </si>
  <si>
    <t>Zawiesia, podpory, szyny, obejmy oraz inne niezbędne systemowe elementy montażowe dla kanałów i rurociągów prowadzonych wewnątrz budynku</t>
  </si>
  <si>
    <t xml:space="preserve">Uchwyty do rur, obejmy, haki, dyble, itp. akcesoria do mocowania rurociągów wg technologii montażu </t>
  </si>
  <si>
    <t>Bruzdy ścienne,
20x8</t>
  </si>
  <si>
    <t>Przewiert przez ścianę,
Φ80</t>
  </si>
  <si>
    <t>Pojedyncza opaska ogniochronna uszczelniająca przejścia rurociągów przez przegrody o odporności ogniowej</t>
  </si>
  <si>
    <t>KANALIZACJA SANITARNA - INSTALACJA WEWNĘTRZNA</t>
  </si>
  <si>
    <t>Rury i kształtki PVC-U-HT – instalacja kanalizacji wewnętrznej
o średnicy
DN50
DN75
DN110</t>
  </si>
  <si>
    <t>Przebicie przez strop żelbetowy,
16x16cm</t>
  </si>
  <si>
    <t>Bruzdy ścienne,
16x16cm</t>
  </si>
  <si>
    <t>Nadzór geotechniczny, badanie zagęszczenia zasypki rurociągów</t>
  </si>
  <si>
    <t>Wywóz gruntu nie nadającego się do ponownego użycia</t>
  </si>
  <si>
    <t>Płukanie, próby szczelności, odbiory instalacji</t>
  </si>
  <si>
    <t>Wywiewki kanalizacyjne
DN110/160</t>
  </si>
  <si>
    <t>INSTALACJA SKROPLIN</t>
  </si>
  <si>
    <t>Dodatkowe prace związane z dostosowaniem istniejących instalacji ogrzewania grzejnikowego w zakresie objętym przebudową i nową aranżacją pomieszczeń
Wymienić i uzasadnić.</t>
  </si>
  <si>
    <t>Dodatkowe prace związane z dostosowaniem istniejących instalacji kanalizacji sanitarnej w zakresie objętym przebudową i nową aranżacją pomieszczeń
Wymienić i uzasadnić.</t>
  </si>
  <si>
    <t>INNE - DOTYCZY WSZYSTKICH INSTALACJI SANITARNYCH</t>
  </si>
  <si>
    <t>INSTALACJA WODY ZIMNEJ, CIEPŁEJ, CYRKULACJI C.W.U.</t>
  </si>
  <si>
    <t xml:space="preserve">INSTALACJA GRZEWCZA - C.O. </t>
  </si>
  <si>
    <t>SYSTEMY KLIMATYZACYJNE SPLIT
Kryteria oceny równoważności:
Wyposażenie – zgodny z opisem
Gabaryty - nie większe niż podano
Ciężar - nie większy niż 10%
Wydajność chłodnicza - nie mniejsza niż podano
Ciśnienie akustyczne - nie większe niż podano
Pobór mocy i prądu - nie większy niż +5%
Pozostałe parametry - nie gorsze niż podano</t>
  </si>
  <si>
    <t>SYSTEM KLIMATYZACYJNY SPLIT - 0.13 OCENA PRÓBKI
Kompletny system klimatyzacyjny ze zmiennym przepływem freonu R32
wraz z orurowaniem z izolacją z napełnionym czynnikiem, z pełną automatyką, sterownikami i okablowaniem.
System obejmuje:
- Jednostka zewnętrzna 5,0kW 1szt 
- Jednostki wew. naścienna 5,0kW 1szt
- Sterowniki ścienne indywidualne 1szt
- Atest PZH
Szczegóły komponentów systemu poniżej:</t>
  </si>
  <si>
    <t>Agregat chłodniczy do jednostki wewnętrznej typu split
-	współczynnik EER nie mniejszy niż 3.93 W/W 
-	współczynnik COP nie mniejszy niż 3.79 W/W
-	wydajność wentylatora nie mniejsza niż 3300 m3/h
-	poziom nominalnego ciśnienia akustycznego nie większy niż 47 dB(A) mierzone według normy ISO 3741
-	poziom mocy akustycznej nie większy niż 63 dB(A) mierzone według normy ISO 3741
-	wymiary jednostki zewnętrznej nie większe niż 880 x 798 x 310 (WxHxD)
-	waga netto urządzenia nie większa niż 50.0 kg
-	zasilanie 1Φ, 2, 220-240 V, 50 Hz
-	ilość czynnika chłodniczego R410A nie większa niż 1.70 kg</t>
  </si>
  <si>
    <t>Klimatyzator typu split, naścienny 
-	wydajność chłodnicza 5.0 kW
-	wydajność grzewcza 6.0 kW
-	nominalny pobór mocy w trybie chłodzenia 1.27 kW
-	nominalny pobór mocy w trybie grzania 1.58 kW
-	trzystopniowa regulacja prędkości przepływu powietrza
-	wydatek powietrza na biegu najwyższym/ średnim/ najniższym nie mniejszym niż 912/756/636 m3/h
-	poziom ciśnienia akustycznego na biegu najwyższym/ średnim/ najniższym/ cichym nie większy niż 42 / 37 / 32 / 25 dB(A) mierzone według normy ISO 3741 (komora bezechowa, wysokość punktu pomiarowego 1,5 m pod urządzeniem, tło akustyczne 0 dB = 20 µPa)
-	poziom mocy akustycznej nie większy niż 58 dB(A) mierzone według normy 
ISO 3741 (komora bezechowa, odległość 1,5 m od punktu pomiarowego, tło akustyczne 0 dB = 20 µPa, referencyjny poziom mocy: 1 pW)
-	waga urządzenia nie większa niż 12.7 kg 
-	wymiary jednostki nie większe niż 1,055 x 215 x 299 mm</t>
  </si>
  <si>
    <t>KL0.13JZ</t>
  </si>
  <si>
    <t>KL0.13JW</t>
  </si>
  <si>
    <t>Rurociągi miedziane (czynnik R32) wraz z izolacją (otulina jednowarstwowa), wytrzymujące ciśnienie próbne 40 barów
- 6,4 (9mm)</t>
  </si>
  <si>
    <t>ZOOTECHNIKA-S-ZESTAWIENIE URZĄDZEŃ I MATERIAŁÓW</t>
  </si>
  <si>
    <t>N0.08</t>
  </si>
  <si>
    <t>N0.12</t>
  </si>
  <si>
    <r>
      <t xml:space="preserve">Centrala wentylacyjna nawiewno-wywiewna z pełną automatyką i okablowaniem.
Wykonanie podwieszane: wewnętrzne - lewe z pkt. widzenia przepływu powietrza przez część nawiewną.
Vn=1500 m3/h dP=250Pa,
Vw=1300 m3/h dP=250Pa.
Część nawiewna składa się 
z następujących bloków: 
- krócca elastycznego,
- przepustnicy odcinającej,
- filtracji G4,
- periodyczny wymiennik odzysku ciepła,
- wentylatora z przetwornicą częstotliwości,
- krócca elastycznego.
Część wywiewna składa się z bloków:
- krócca elastycznego,
- filtracji G4,
- periodyczny wymiennik odzysku ciepła,
- wentylatora z przetwornicą częstotliwości,
- przepustnicy odcinającej,
- krócca elastycznego.
Wyposażenie dodatkowe:
Nagrzewnica elektryczna (wtórna) kanałowa 6kW 230V z pełną automatyką i okablowaniem
</t>
    </r>
    <r>
      <rPr>
        <b/>
        <sz val="10"/>
        <rFont val="Arial"/>
        <family val="2"/>
        <charset val="238"/>
      </rPr>
      <t>Szczegóły zamówienia ustalić z Dostawcą centrali wentylacyjnej.</t>
    </r>
  </si>
  <si>
    <r>
      <t xml:space="preserve">Centrala wentylacyjna nawiewna z pełną automatyką i okablowaniem, zapewniająca współpracę z wentylatorem wyciągowym dygestorium Wtc0.08 - praca płynna w zakresie V=250-700m3/h wraz z zadajnikiem prędkości obrotowej wentylatora i temperatury oraz wszystkimi niezbędnymi elementami dla prawidłowej pracy układu wentylacyjnego współpracującego z dygestorium
Wykonanie podwieszane: wewnętrzne - prawe z pkt. widzenia przepływu powietrza przez część nawiewną.
Vn=700 m3/h dP=250Pa,
Część nawiewna składa się 
z następujących bloków: 
- krócca elastycznego,
- przepustnicy odcinającej,
- filtracji EU5,
- wentylatora EC 0,17kW,
- nagrzewnicy elektrycznej 9kW 400V,
- krócca elastycznego.
</t>
    </r>
    <r>
      <rPr>
        <b/>
        <sz val="10"/>
        <rFont val="Arial"/>
        <family val="2"/>
        <charset val="238"/>
      </rPr>
      <t>Szczegóły zamówienia ustalić z Dostawcą centrali wentylacyjnej.</t>
    </r>
  </si>
  <si>
    <r>
      <t xml:space="preserve">Centrala wentylacyjna nawiewna z pełną automatyką i okablowaniem, zapewniająca współpracę z wentylatorem wyciągowym okapu Wtk0.12 - praca płynna w zakresie V=0-700m3/h wraz z zadajnikiem prędkości obrotowej wentylatora i temperatury oraz wszystkimi niezbędnymi elementami dla prawidłowej pracy układu wentylacyjnego współpracującego z dygestorium
Wykonanie podwieszane: wewnętrzne - prawe z pkt. widzenia przepływu powietrza przez część nawiewną.
Vn=700 m3/h dP=250Pa,
Część nawiewna składa się 
z następujących bloków: 
- krócca elastycznego,
- przepustnicy odcinającej,
- filtracji EU5,
- wentylatora EC 0,17kW,
- nagrzewnicy elektrycznej 9kW 400V,
- krócca elastycznego.
</t>
    </r>
    <r>
      <rPr>
        <b/>
        <sz val="10"/>
        <rFont val="Arial"/>
        <family val="2"/>
        <charset val="238"/>
      </rPr>
      <t>Szczegóły zamówienia ustalić z Dostawcą centrali wentylacyjnej.</t>
    </r>
  </si>
  <si>
    <t>Wtk0.12</t>
  </si>
  <si>
    <t>Wtc0.08</t>
  </si>
  <si>
    <t>Wtz</t>
  </si>
  <si>
    <t xml:space="preserve">Wentylator kanałowy okrągły kuchenny promieniowy wyposażony w asynchroniczny silnik ze zintegrowanym zabezpieczeniem termicznym. Silnik przystosowany do płynnej regulacji prędkości obrotowej w pełnym zakresie.
Parametry pracy:
- wydajność: 0-700m3/h 
- spręż: 500Pa 
- napięcie: 400V
- max. pobór mocy: 0,5kW
Wyposażony w:
- wyłacznik serwisowy,
- przemiennik częstotliwości,
- osłona silnika,
oraz pozostałe akcesoria wymagane do poprawnej pracy i montażu urządzenia </t>
  </si>
  <si>
    <t xml:space="preserve">Wentylator kanałowy okrągły chemoodporny osiowy wyposażony w asynchroniczny silnik ze zintegrowanym zabezpieczeniem termicznym. Silnik przystosowany do płynnej regulacji prędkości obrotowej w pełnym zakresie.
Parametry pracy:
- wydajność: 250-700m3/h 
- spręż: 700-550Pa 
- napięcie: 400V
- max. pobór mocy: 0,37kW
Wyposażony w:
- wyłacznik serwisowy,
- przemiennik częstotliwości,
- osłona silnika,
- klapa zwrotna,
oraz pozostałe akcesoria wymagane do poprawnej pracy i montażu urządzenia </t>
  </si>
  <si>
    <t xml:space="preserve">Wentylator kanałowy okrągły wyposażony w bezszczotkowy synchroniczny silnik komutowany elektronicznie EC ze zintegrowanym zabezpieczeniem termicznym. Silnik przystosowany do płynnej regulacji prędkości obrotowej w pełnym zakresie.
Parametry pracy:
- wydajność: 340m3/h 
- spręż: 450Pa 
- napięcie: 230V
- max. pobór mocy: 0,17kW
Wyposażony w:
- wyłacznik serwisowy,
- potencjometr regulacyjny,
- klapa zwrotna,
oraz pozostałe akcesoria wymagane do poprawnej pracy i montażu urządzenia </t>
  </si>
  <si>
    <t>Ok220/100</t>
  </si>
  <si>
    <r>
      <t xml:space="preserve">OKAP KUCHENNY
</t>
    </r>
    <r>
      <rPr>
        <sz val="10"/>
        <rFont val="Arial"/>
        <family val="2"/>
        <charset val="238"/>
      </rPr>
      <t>Kryteria oceny równoważności:
Wyposażenie – zgodne z opisem
Gabaryty - nie większe niż podane,</t>
    </r>
  </si>
  <si>
    <t xml:space="preserve">Okap kuchenny wyciągowy przyścienny wykonany z atestowanej wysokogatunkowej stali nierdzewnej w gatunku AISI 304, konstrukcji korpusowej spawanej, z systemem rynien ociekowych odprowadzających osadzające się zanieczyszczenia, z systemem otworów umożliwiający ich zamontowanie
Parametry:
- wymiary okapu AxBxH 2200x1000x400mm
Wyposażenie:
- 1x labiryntowy łapacz tłuszczu,
- 1x króciec przyłączeniowy ∅250,
- oświetlenie,
- zawiesia,
- 1x zawór spustowy,
oraz pozostałe akcesoria wymagane do poprawnej pracy i montażu urządzenia </t>
  </si>
  <si>
    <t>Nawietrzak okienny z dodatkowym tłumikiem,
Parametry:
V=30-40m3/h
Dp=20Pa
Tłumienie dB(A)=39db(A)</t>
  </si>
  <si>
    <t>NAWIETRZAKI</t>
  </si>
  <si>
    <t xml:space="preserve">Nawietrzak z mankietem teleskopowym do montażu w przegrodzie budowlanej V=60m3/h (20Pa)
Wyposażenie:
- anemostat
- grzałka elektryczna Pel=0,27kW 230V Imax=3,0A
- czerpnia z blachy stalowej ocynkowanej malowanej proszkowo + siatka - Kolor RAL czerpni uzgodnić z architektem </t>
  </si>
  <si>
    <t>No2</t>
  </si>
  <si>
    <t>Zn20</t>
  </si>
  <si>
    <t>Pr20</t>
  </si>
  <si>
    <t>Pr25</t>
  </si>
  <si>
    <r>
      <t xml:space="preserve">KRATKI WENTYLACYJNE
</t>
    </r>
    <r>
      <rPr>
        <sz val="10"/>
        <rFont val="Arial"/>
        <family val="2"/>
        <charset val="238"/>
      </rPr>
      <t>Kryteria oceny równoważności:
Skład – zgodny z opisem
Gabaryty - nie większe niż podane,
Powierzchnia efektywna – nie mniejsza niż podana,</t>
    </r>
  </si>
  <si>
    <t>L =</t>
  </si>
  <si>
    <t>H =</t>
  </si>
  <si>
    <t>Kr32/12</t>
  </si>
  <si>
    <t>Kr52/12</t>
  </si>
  <si>
    <t>Kr52/22</t>
  </si>
  <si>
    <t>Kr62/22</t>
  </si>
  <si>
    <t>Aeff=</t>
  </si>
  <si>
    <t xml:space="preserve">Stalowa kratka wentylacyjna nawiewno-wywiewna z podwójnym rzędem kierownic. Pierwszy rząd kierownic poziomy. Kierownice ustawiane indywidualnie.
Aeff - powierzchnia efektywna (netto) m2
Kolor RAL uzgodnić z architektem                                                                                    </t>
  </si>
  <si>
    <t>Kratka j.w. lecz wymiary i powierzchnia efektywna</t>
  </si>
  <si>
    <t>Cs100/30</t>
  </si>
  <si>
    <t>Cs50/25</t>
  </si>
  <si>
    <t xml:space="preserve">Prostokątna czerpnia ścienna ze stałymi piórami pod kątem 45°
Aeff - powierzchnia efektywna (netto) m2
Kolor RAL uzgodnić z architektem  </t>
  </si>
  <si>
    <r>
      <t xml:space="preserve">REGULATORY CAV
</t>
    </r>
    <r>
      <rPr>
        <sz val="10"/>
        <rFont val="Arial"/>
        <family val="2"/>
        <charset val="238"/>
      </rPr>
      <t>Kryteria oceny równoważności:
Skład – zgodny z opisem
Gabaryty – zgodne z opisem
Parametry – zgodne z opisem</t>
    </r>
  </si>
  <si>
    <t>d =</t>
  </si>
  <si>
    <t>Regulator stałego przepływu CAV okrągły, izolowany, chemoodporny, wykonany z PPS
Parametry:
V=50 m3/h
Poziom ciśnienia akustycznego regulatora przy 100Pa
do kanału: 32 dB(A)
Regulator do szafek pod dygestoriami</t>
  </si>
  <si>
    <t>CAVc9</t>
  </si>
  <si>
    <t>T31/100</t>
  </si>
  <si>
    <t>Tłumik kanałowy okrągły , izolowany wełną mineralną grubości 100mm o średnicy "d" i długości "l" z obustronną uszczelką wargową, z kulisą grubości 100mm wewnątrz, skuteczność tłumienia w poszczególnych pasmach:
125Hz - 8
250Hz - 15
500Hz - 28
  1kHz - 34
  2kHz - 38
  4kHz - 18
  8kHz - 9</t>
  </si>
  <si>
    <t>Tn1</t>
  </si>
  <si>
    <t xml:space="preserve">Tłumik kanałowy prostokątny, skuteczność tłumienia w poszczególnych pasmach:
125Hz - 9
250Hz - 21
500Hz - 22
  1kHz - 24
  2kHz - 19
  4kHz - 13
  8kHz - 11
Szumy własne dk  - 30dB(A)
Przepływ powietrza V  - 1500m3/h
Strata ciśnienia ΔP  - 26Pa </t>
  </si>
  <si>
    <t>L</t>
  </si>
  <si>
    <t>Tw1</t>
  </si>
  <si>
    <t xml:space="preserve">Tłumik kanałowy prostokątny, skuteczność tłumienia w poszczególnych pasmach:
125Hz - 9
250Hz - 21
500Hz - 22
  1kHz - 24
  2kHz - 19
  4kHz - 13
  8kHz - 11
Szumy własne dk  - 27dB(A)
Przepływ powietrza V  - 1300m3/h
Strata ciśnienia ΔP  - 20Pa </t>
  </si>
  <si>
    <t>Tn0,08
Ts0,08
Tn0,12
Ts0,12</t>
  </si>
  <si>
    <t xml:space="preserve">Tłumik kanałowy prostokątny, skuteczność tłumienia w poszczególnych pasmach:
125Hz - 6
250Hz - 18
500Hz - 21
  1kHz - 24
  2kHz - 18
  4kHz - 15
  8kHz - 13
Szumy własne dk  - 28dB(A)
Przepływ powietrza V  - 700m3/h
Strata ciśnienia ΔP  - 36Pa </t>
  </si>
  <si>
    <t>Izolacja termiczna o grubości 50 mm matą z wełny mineralnej laminowanej folią aluminiową
Parametry:
- gęstość 37kg/m3
- λ=0,038W/mK (temp.10st.C)
dla kanałów powietrza usuwanego z okapu kuchennego oraz świeżego prowadzonych wewnątrz budynku</t>
  </si>
  <si>
    <t>j.w. lecz o średnicy do 315</t>
  </si>
  <si>
    <t>Kanały elastyczne izolowane akustycznie 
  o średnicy:
Ø 125</t>
  </si>
  <si>
    <t>Kanały i kształtki OKRĄGŁE z tworzywa PPs
o średnicy do:
Ø 200</t>
  </si>
  <si>
    <t xml:space="preserve">Czyszczaki do kanałów okrągłych z tworzywa PPs
300x100
Montować zgodnie z „Warunkami technicznymi wykonania i odbioru instalacji wentylacyjnych” </t>
  </si>
  <si>
    <t>5
5</t>
  </si>
  <si>
    <t>Izolacja rurociągów grzewczych stalowych prowadzonych poza przegrodami budowlanymi:
Parametry izolacji:
- współczynnik przewodzenia ciepła λ+10°C=0,033W/mK,
- nierozprzestrzeniający ognia, niezapalny,
Parametry czynnika:
- woda,
- temperatura czynnika 70/50°C,
DN15 - gr.20mm
DN80 - gr.90mm</t>
  </si>
  <si>
    <t>Izolacja rurociągów grzewczych stalowych prowadzonych poza przegrodami budowlanymi (wymiana izolacji na zasilaniu c.o.):
Parametry izolacji:
- współczynnik przewodzenia ciepła λ+10°C=0,033W/mK,
- nierozprzestrzeniający ognia, niezapalny,
Parametry czynnika:
- woda,
- temperatura czynnika 70/50°C,
DN80 - gr.90mm</t>
  </si>
  <si>
    <t>Grzejnik ścienny płytowy zaworowy z zasilaniem od ściany od dołu.
Parametry czynnika:
- woda,
- temperatura czynnika 70/50°C,
Wyposażenie:
- kolor wg palety RAL (do uzgodnienia z architektem przed zamówieniem)
- wyposażony w zintegrowaną wkładkę zaworową z nastawą wstepną
- zawór odpowietrzający
- konsola montażowa
- zestaw montażowy
- głowica termostatyczna
Wymiary:
H - wysokość grzejnika [mm]
L - długość grzejnika  [mm]
D-  głębokość grzejnika [mm]
Strona podłaczeniowa Sp:
L - lewa
P - prawa
Przed zamówieniem potwierdzić z aktualną sytuacją na budowie stronę podłączeniową i dopasowanie do wnęki okiennej.</t>
  </si>
  <si>
    <t>Sp=</t>
  </si>
  <si>
    <t>22KV</t>
  </si>
  <si>
    <t>Demontaż przeniesienie i ponowny montaż grzejnika ściennego płytowego wraz z podejściami i wyposażeniem
Wymiary:
- długość: 500mm
- wysokość: 900mm
- głębokość: 105mm
Strona podłaczeniowa Sp:
L - lewa
P - prawa</t>
  </si>
  <si>
    <t>Odprowadzenie skroplin z jednostek klimatyzacji, rurą zgrzewaną z wykonaną z polipropylenu (PP), wraz z kompletem kształtek i zawiesi 
DN20</t>
  </si>
  <si>
    <t>Syfon do skroplin z blokadą antyzapachową
- pralko-suszarka</t>
  </si>
  <si>
    <t>Przejście wodoszczelne i gazoszczelne w posadzce dla rur
o średnicy
DN50
DN75
DN110</t>
  </si>
  <si>
    <t>Rewizje na pionach i przewodach poziomych
DN50
DN75
DN110</t>
  </si>
  <si>
    <t xml:space="preserve">Wpust  podłogowy z odpływem poziomym DN110 i rusztem kratowym antypoślizgowym ze stali niedzewnej o wymiarze 150x150mm </t>
  </si>
  <si>
    <t>Rura stalowa ochronna ∅273x5,6 L=1,00m</t>
  </si>
  <si>
    <t>Wykopy liniowe o ścianach pionowych z wydobyciem urobku łopatą lub wyciągiem ręcznym, głębokość do 1,0m, szerokość wykopu do 1,0m z 
pod ułożenie podposadzkowo rur &lt;DN160
pod ułożenie podposadzkowo rur DN160</t>
  </si>
  <si>
    <t>10
45</t>
  </si>
  <si>
    <t>Rury i kształtki PVC-U klasy S, SN8 SDR 34 Lite z podsypką z piasku o gr. 20 cm i obsypką – instalacja kanalizacji wewnętrznej pod płytą na gruncie (instalacja podposadzkowa)
o średnicy
&lt;DN110
DN160</t>
  </si>
  <si>
    <t>20
20
30</t>
  </si>
  <si>
    <t>5
4
10</t>
  </si>
  <si>
    <t>Zp75</t>
  </si>
  <si>
    <t>Zawór napowietrzający podejście do przyboru kanalizacji sanitarnej DN75</t>
  </si>
  <si>
    <t>Dodatkowe prace związane z dostosowaniem istniejących instalacji wody zimnej, ciepłej i cyrkulacji c.w.u. w zakresie objętym przebudową i nową aranżacją pomieszczeń
Wymienić i uzasadnić.</t>
  </si>
  <si>
    <t>Zawór kulowy gwintowany G1" (natrysk bezpieczeństwa)
Parametry czynnika:
- woda pitna
- temperatura czynnika 10/55°C</t>
  </si>
  <si>
    <t>Zawór kulowy gwintowany G3/4" (punkt poboru)
Parametry czynnika:
- woda pitna
- temperatura czynnika 10°C</t>
  </si>
  <si>
    <t>Kurek kątowy G1/2" do baterii (umywalki, zlewozmywaki, oczomyjki)
Parametry czynnika:
- woda pitna
- temperatura czynnika 10/55°C</t>
  </si>
  <si>
    <t>Zawór kulowy o średnicy:
Parametry czynnika:
- woda pitna
- temperatura czynnika 10/55°C
Dn15
Dn20
Dn32</t>
  </si>
  <si>
    <t>ZK15
ZK20
ZK32</t>
  </si>
  <si>
    <t>9
2
2</t>
  </si>
  <si>
    <t>ZR15</t>
  </si>
  <si>
    <t>Zawór termostatyczny, równoważący ręczny gwintowany, z wbudowaną kryzą, nastawą wstępną, z wbudowanym zaworem kulowym, z możliwością odcięcia niezależnie od nastawy.
Parametry czynnika:
- woda pitna
- temperatura czynnika 10/55°C
średnice:
Dn15</t>
  </si>
  <si>
    <t>Zawór termostatyczny mieszający G1/2" (oczomyjki)</t>
  </si>
  <si>
    <t>Kurek kątowy G3/4" (urządzenia)
Parametry czynnika:
- woda pitna
- temperatura czynnika 10/55°C</t>
  </si>
  <si>
    <t>Zawór termostatyczny mieszający G1" (natrysk bezpieczeństwa)</t>
  </si>
  <si>
    <t>25
12</t>
  </si>
  <si>
    <t>Izolacja z wełny mineralnej laminowanej z zewnątrz zbrojoną folią aluminiową z zakładką przeznaczoną do rurociągów wody zimnej prowadzonych poza przegrodami budowlanymi
Parametry izolacji:
- grubość izolacji 20mm
- współczynnik przewodzenia ciepła λ+10°C=0,036W/mK,
- nierozprzestrzeniający ognia, niezapalny,
Dla rurociągów:
20x2,25 (DN15)
25x2,5   (DN20)
32x3,0   (DN25)
40x4,0   (DN32)
50x4,5   (DN40)</t>
  </si>
  <si>
    <t>Rura wielowarstwowa PE-RT/AL/PE-RT PN10 w sztangach biała z wkładką aluminiową wraz z kształtkami, mat. uszczelniającymi, uchwytami (obejmy), 
Parametry medium:
- rodzaj czynnika: zimna woda 5st.C, 10bar
o średnicy:
40x4,0   (DN32)
50x4,5   (DN40)</t>
  </si>
  <si>
    <t>Rura wielowarstwowa PE-RT/AL/PE-RT PN10 w zwojach biała z wkładką aluminiową wraz z kształtkami, mat. uszczelniającymi, uchwytami (obejmy), 
Parametry medium:
- rodzaj czynnika: zimna woda 5st.C, 10bar
- rodzaj czynnika: cwu woda 60st.C, 10bar
o średnicy:
16x2,0   (DN12)
20x2,25 (DN15)
25x2,5   (DN20)
32x3,0   (DN25)</t>
  </si>
  <si>
    <t>Izolacja z pianki polietylenowej o zamkniętej strukturze komórkowej laminowana mocną folią polietylenową przeznaczoną do rurociągów wody zimnej, ciepłej i cyrkulacji c.w.u. prowadzonych w przegrodach budowlanych:
Parametry izolacji:
- grubość izolacji 6mm
- współczynnik przewodzenia ciepła λ+10°C=0,036W/mK,
- nierozprzestrzeniający ognia, niezapalny,
Dla rurociągów:
16x2,0   (DN12)
20x2,25 (DN15)
25x2,5   (DN20)
32x3,0   (DN25)</t>
  </si>
  <si>
    <t>128
18
4
71</t>
  </si>
  <si>
    <t>83
7
2
35
19</t>
  </si>
  <si>
    <t>47
6
1
7</t>
  </si>
  <si>
    <t>6
1
30
6
12</t>
  </si>
  <si>
    <t>Izolacja z wełny mineralnej laminowanej z zewnątrz zbrojoną folią aluminiową z zakładką przeznaczoną do rurociągów wody ciepłej i cyrkulacji c.w.u. prowadzonych poza przegrodami budowlanymi
Parametry izolacji:
- współczynnik przewodzenia ciepła λ+10°C=0,036W/mK,
- nierozprzestrzeniający ognia, niezapalny,
Dla rurociągów:
16x2,0    (DN12)  gr 20mm
20x2,25  (DN15)  gr 20mm
25x2,5    (DN20)  gr 20mm
32x3,0    (DN25)  gr 30mm
40x4,0    (DN32)  gr 30mm</t>
  </si>
  <si>
    <t>Demontaż istniejącej instalacji ZW+CW+CC (podejść do przyborów sanitarnych wraz z armaturą, pionów, rur rozdzielczych, armatury) w obszarze objętym zakresem opracowania</t>
  </si>
  <si>
    <t>Demontaż istniejącej instalacji (podejść do przyborów sanitarnych, wpustów podłogowych, pionów, poziomych przewodów odpływowych, odpowietrzeń kanalizacji, zaworów napowietrzających, wywiewek kanalizacyjnych, całej instalacji podposadzkowej) w obszarze objętym zakresem opracowania</t>
  </si>
  <si>
    <t>Istniejący pion i główny przewód magistralny zasilanie c.o. na parterze - przekładka</t>
  </si>
  <si>
    <t>Dodatkowe prace związane z dostosowaniem istniejących instalacji w zakresie objętym przebudową i nową aranżacją pomieszczeń.
Wymienić i uzasadnić.</t>
  </si>
  <si>
    <t>Rurociągi stalowe czarne ze szwem w instalacjach c.o. o połączeniach spawanych
Parametry czynnika:
- woda,
- temperatura czynnika 70/50°C,
o śr. nominalnej
DN15
DN80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</si>
</sst>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5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8">
    <xf numFmtId="0" fontId="0" fillId="0" borderId="0"/>
    <xf numFmtId="0" fontId="7" fillId="2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3" borderId="1" applyNumberFormat="0" applyAlignment="0" applyProtection="0"/>
    <xf numFmtId="0" fontId="9" fillId="0" borderId="0"/>
    <xf numFmtId="0" fontId="9" fillId="0" borderId="0"/>
    <xf numFmtId="0" fontId="9" fillId="0" borderId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/>
    </xf>
    <xf numFmtId="0" fontId="2" fillId="0" borderId="0" xfId="181" applyFont="1" applyAlignment="1">
      <alignment horizontal="center" vertical="center"/>
    </xf>
    <xf numFmtId="0" fontId="2" fillId="0" borderId="2" xfId="181" applyFont="1" applyBorder="1" applyAlignment="1">
      <alignment horizontal="center" vertical="center" wrapText="1"/>
    </xf>
    <xf numFmtId="0" fontId="2" fillId="0" borderId="2" xfId="255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2" xfId="256" applyFont="1" applyBorder="1" applyAlignment="1">
      <alignment horizontal="center" vertical="center" wrapText="1"/>
    </xf>
    <xf numFmtId="0" fontId="2" fillId="0" borderId="2" xfId="206" applyFont="1" applyBorder="1" applyAlignment="1">
      <alignment horizontal="center" vertical="center" wrapText="1"/>
    </xf>
    <xf numFmtId="0" fontId="2" fillId="0" borderId="2" xfId="257" applyFont="1" applyBorder="1" applyAlignment="1">
      <alignment horizontal="center" vertical="center"/>
    </xf>
    <xf numFmtId="0" fontId="2" fillId="0" borderId="0" xfId="0" applyFont="1" applyAlignment="1">
      <alignment wrapText="1"/>
    </xf>
    <xf numFmtId="1" fontId="2" fillId="0" borderId="2" xfId="11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/>
    <xf numFmtId="49" fontId="2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right" vertical="top" wrapText="1"/>
    </xf>
    <xf numFmtId="0" fontId="0" fillId="0" borderId="2" xfId="0" applyBorder="1" applyAlignment="1">
      <alignment horizontal="left" vertical="top" wrapText="1"/>
    </xf>
    <xf numFmtId="0" fontId="2" fillId="0" borderId="2" xfId="0" applyFont="1" applyBorder="1" applyAlignment="1">
      <alignment horizontal="center"/>
    </xf>
    <xf numFmtId="0" fontId="4" fillId="0" borderId="2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2" fillId="0" borderId="2" xfId="0" applyNumberFormat="1" applyFont="1" applyBorder="1" applyAlignment="1">
      <alignment horizontal="center" wrapText="1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/>
    </xf>
  </cellXfs>
  <cellStyles count="258">
    <cellStyle name="Dobre 2" xfId="1" xr:uid="{00000000-0005-0000-0000-000000000000}"/>
    <cellStyle name="Normalny" xfId="0" builtinId="0"/>
    <cellStyle name="Normalny 12" xfId="2" xr:uid="{00000000-0005-0000-0000-000002000000}"/>
    <cellStyle name="Normalny 13" xfId="3" xr:uid="{00000000-0005-0000-0000-000003000000}"/>
    <cellStyle name="Normalny 14" xfId="4" xr:uid="{00000000-0005-0000-0000-000004000000}"/>
    <cellStyle name="Normalny 15" xfId="5" xr:uid="{00000000-0005-0000-0000-000005000000}"/>
    <cellStyle name="Normalny 16" xfId="6" xr:uid="{00000000-0005-0000-0000-000006000000}"/>
    <cellStyle name="Normalny 17" xfId="7" xr:uid="{00000000-0005-0000-0000-000007000000}"/>
    <cellStyle name="Normalny 18" xfId="8" xr:uid="{00000000-0005-0000-0000-000008000000}"/>
    <cellStyle name="Normalny 19" xfId="9" xr:uid="{00000000-0005-0000-0000-000009000000}"/>
    <cellStyle name="Normalny 2" xfId="10" xr:uid="{00000000-0005-0000-0000-00000A000000}"/>
    <cellStyle name="Normalny 2 10" xfId="11" xr:uid="{00000000-0005-0000-0000-00000B000000}"/>
    <cellStyle name="Normalny 2 11" xfId="12" xr:uid="{00000000-0005-0000-0000-00000C000000}"/>
    <cellStyle name="Normalny 2 12" xfId="13" xr:uid="{00000000-0005-0000-0000-00000D000000}"/>
    <cellStyle name="Normalny 2 13" xfId="14" xr:uid="{00000000-0005-0000-0000-00000E000000}"/>
    <cellStyle name="Normalny 2 14" xfId="15" xr:uid="{00000000-0005-0000-0000-00000F000000}"/>
    <cellStyle name="Normalny 2 15" xfId="16" xr:uid="{00000000-0005-0000-0000-000010000000}"/>
    <cellStyle name="Normalny 2 16" xfId="17" xr:uid="{00000000-0005-0000-0000-000011000000}"/>
    <cellStyle name="Normalny 2 17" xfId="18" xr:uid="{00000000-0005-0000-0000-000012000000}"/>
    <cellStyle name="Normalny 2 18" xfId="19" xr:uid="{00000000-0005-0000-0000-000013000000}"/>
    <cellStyle name="Normalny 2 19" xfId="20" xr:uid="{00000000-0005-0000-0000-000014000000}"/>
    <cellStyle name="Normalny 2 2" xfId="21" xr:uid="{00000000-0005-0000-0000-000015000000}"/>
    <cellStyle name="Normalny 2 2 10" xfId="22" xr:uid="{00000000-0005-0000-0000-000016000000}"/>
    <cellStyle name="Normalny 2 2 11" xfId="23" xr:uid="{00000000-0005-0000-0000-000017000000}"/>
    <cellStyle name="Normalny 2 2 12" xfId="24" xr:uid="{00000000-0005-0000-0000-000018000000}"/>
    <cellStyle name="Normalny 2 2 13" xfId="25" xr:uid="{00000000-0005-0000-0000-000019000000}"/>
    <cellStyle name="Normalny 2 2 14" xfId="26" xr:uid="{00000000-0005-0000-0000-00001A000000}"/>
    <cellStyle name="Normalny 2 2 15" xfId="27" xr:uid="{00000000-0005-0000-0000-00001B000000}"/>
    <cellStyle name="Normalny 2 2 16" xfId="28" xr:uid="{00000000-0005-0000-0000-00001C000000}"/>
    <cellStyle name="Normalny 2 2 17" xfId="29" xr:uid="{00000000-0005-0000-0000-00001D000000}"/>
    <cellStyle name="Normalny 2 2 18" xfId="30" xr:uid="{00000000-0005-0000-0000-00001E000000}"/>
    <cellStyle name="Normalny 2 2 19" xfId="31" xr:uid="{00000000-0005-0000-0000-00001F000000}"/>
    <cellStyle name="Normalny 2 2 2" xfId="32" xr:uid="{00000000-0005-0000-0000-000020000000}"/>
    <cellStyle name="Normalny 2 2 2 10" xfId="33" xr:uid="{00000000-0005-0000-0000-000021000000}"/>
    <cellStyle name="Normalny 2 2 2 11" xfId="34" xr:uid="{00000000-0005-0000-0000-000022000000}"/>
    <cellStyle name="Normalny 2 2 2 12" xfId="35" xr:uid="{00000000-0005-0000-0000-000023000000}"/>
    <cellStyle name="Normalny 2 2 2 13" xfId="36" xr:uid="{00000000-0005-0000-0000-000024000000}"/>
    <cellStyle name="Normalny 2 2 2 14" xfId="37" xr:uid="{00000000-0005-0000-0000-000025000000}"/>
    <cellStyle name="Normalny 2 2 2 15" xfId="38" xr:uid="{00000000-0005-0000-0000-000026000000}"/>
    <cellStyle name="Normalny 2 2 2 16" xfId="39" xr:uid="{00000000-0005-0000-0000-000027000000}"/>
    <cellStyle name="Normalny 2 2 2 17" xfId="40" xr:uid="{00000000-0005-0000-0000-000028000000}"/>
    <cellStyle name="Normalny 2 2 2 18" xfId="41" xr:uid="{00000000-0005-0000-0000-000029000000}"/>
    <cellStyle name="Normalny 2 2 2 19" xfId="42" xr:uid="{00000000-0005-0000-0000-00002A000000}"/>
    <cellStyle name="Normalny 2 2 2 2" xfId="43" xr:uid="{00000000-0005-0000-0000-00002B000000}"/>
    <cellStyle name="Normalny 2 2 2 20" xfId="44" xr:uid="{00000000-0005-0000-0000-00002C000000}"/>
    <cellStyle name="Normalny 2 2 2 3" xfId="45" xr:uid="{00000000-0005-0000-0000-00002D000000}"/>
    <cellStyle name="Normalny 2 2 2 4" xfId="46" xr:uid="{00000000-0005-0000-0000-00002E000000}"/>
    <cellStyle name="Normalny 2 2 2 5" xfId="47" xr:uid="{00000000-0005-0000-0000-00002F000000}"/>
    <cellStyle name="Normalny 2 2 2 6" xfId="48" xr:uid="{00000000-0005-0000-0000-000030000000}"/>
    <cellStyle name="Normalny 2 2 2 7" xfId="49" xr:uid="{00000000-0005-0000-0000-000031000000}"/>
    <cellStyle name="Normalny 2 2 2 8" xfId="50" xr:uid="{00000000-0005-0000-0000-000032000000}"/>
    <cellStyle name="Normalny 2 2 2 9" xfId="51" xr:uid="{00000000-0005-0000-0000-000033000000}"/>
    <cellStyle name="Normalny 2 2 20" xfId="52" xr:uid="{00000000-0005-0000-0000-000034000000}"/>
    <cellStyle name="Normalny 2 2 3" xfId="53" xr:uid="{00000000-0005-0000-0000-000035000000}"/>
    <cellStyle name="Normalny 2 2 4" xfId="54" xr:uid="{00000000-0005-0000-0000-000036000000}"/>
    <cellStyle name="Normalny 2 2 5" xfId="55" xr:uid="{00000000-0005-0000-0000-000037000000}"/>
    <cellStyle name="Normalny 2 2 6" xfId="56" xr:uid="{00000000-0005-0000-0000-000038000000}"/>
    <cellStyle name="Normalny 2 2 7" xfId="57" xr:uid="{00000000-0005-0000-0000-000039000000}"/>
    <cellStyle name="Normalny 2 2 8" xfId="58" xr:uid="{00000000-0005-0000-0000-00003A000000}"/>
    <cellStyle name="Normalny 2 2 9" xfId="59" xr:uid="{00000000-0005-0000-0000-00003B000000}"/>
    <cellStyle name="Normalny 2 20" xfId="60" xr:uid="{00000000-0005-0000-0000-00003C000000}"/>
    <cellStyle name="Normalny 2 21" xfId="61" xr:uid="{00000000-0005-0000-0000-00003D000000}"/>
    <cellStyle name="Normalny 2 22" xfId="62" xr:uid="{00000000-0005-0000-0000-00003E000000}"/>
    <cellStyle name="Normalny 2 23" xfId="63" xr:uid="{00000000-0005-0000-0000-00003F000000}"/>
    <cellStyle name="Normalny 2 24" xfId="64" xr:uid="{00000000-0005-0000-0000-000040000000}"/>
    <cellStyle name="Normalny 2 25" xfId="65" xr:uid="{00000000-0005-0000-0000-000041000000}"/>
    <cellStyle name="Normalny 2 26" xfId="66" xr:uid="{00000000-0005-0000-0000-000042000000}"/>
    <cellStyle name="Normalny 2 27" xfId="67" xr:uid="{00000000-0005-0000-0000-000043000000}"/>
    <cellStyle name="Normalny 2 28" xfId="68" xr:uid="{00000000-0005-0000-0000-000044000000}"/>
    <cellStyle name="Normalny 2 29" xfId="69" xr:uid="{00000000-0005-0000-0000-000045000000}"/>
    <cellStyle name="Normalny 2 3" xfId="70" xr:uid="{00000000-0005-0000-0000-000046000000}"/>
    <cellStyle name="Normalny 2 3 10" xfId="71" xr:uid="{00000000-0005-0000-0000-000047000000}"/>
    <cellStyle name="Normalny 2 3 11" xfId="72" xr:uid="{00000000-0005-0000-0000-000048000000}"/>
    <cellStyle name="Normalny 2 3 12" xfId="73" xr:uid="{00000000-0005-0000-0000-000049000000}"/>
    <cellStyle name="Normalny 2 3 13" xfId="74" xr:uid="{00000000-0005-0000-0000-00004A000000}"/>
    <cellStyle name="Normalny 2 3 14" xfId="75" xr:uid="{00000000-0005-0000-0000-00004B000000}"/>
    <cellStyle name="Normalny 2 3 15" xfId="76" xr:uid="{00000000-0005-0000-0000-00004C000000}"/>
    <cellStyle name="Normalny 2 3 16" xfId="77" xr:uid="{00000000-0005-0000-0000-00004D000000}"/>
    <cellStyle name="Normalny 2 3 17" xfId="78" xr:uid="{00000000-0005-0000-0000-00004E000000}"/>
    <cellStyle name="Normalny 2 3 18" xfId="79" xr:uid="{00000000-0005-0000-0000-00004F000000}"/>
    <cellStyle name="Normalny 2 3 19" xfId="80" xr:uid="{00000000-0005-0000-0000-000050000000}"/>
    <cellStyle name="Normalny 2 3 2" xfId="81" xr:uid="{00000000-0005-0000-0000-000051000000}"/>
    <cellStyle name="Normalny 2 3 20" xfId="82" xr:uid="{00000000-0005-0000-0000-000052000000}"/>
    <cellStyle name="Normalny 2 3 3" xfId="83" xr:uid="{00000000-0005-0000-0000-000053000000}"/>
    <cellStyle name="Normalny 2 3 4" xfId="84" xr:uid="{00000000-0005-0000-0000-000054000000}"/>
    <cellStyle name="Normalny 2 3 5" xfId="85" xr:uid="{00000000-0005-0000-0000-000055000000}"/>
    <cellStyle name="Normalny 2 3 6" xfId="86" xr:uid="{00000000-0005-0000-0000-000056000000}"/>
    <cellStyle name="Normalny 2 3 7" xfId="87" xr:uid="{00000000-0005-0000-0000-000057000000}"/>
    <cellStyle name="Normalny 2 3 8" xfId="88" xr:uid="{00000000-0005-0000-0000-000058000000}"/>
    <cellStyle name="Normalny 2 3 9" xfId="89" xr:uid="{00000000-0005-0000-0000-000059000000}"/>
    <cellStyle name="Normalny 2 30" xfId="90" xr:uid="{00000000-0005-0000-0000-00005A000000}"/>
    <cellStyle name="Normalny 2 31" xfId="91" xr:uid="{00000000-0005-0000-0000-00005B000000}"/>
    <cellStyle name="Normalny 2 32" xfId="92" xr:uid="{00000000-0005-0000-0000-00005C000000}"/>
    <cellStyle name="Normalny 2 33" xfId="93" xr:uid="{00000000-0005-0000-0000-00005D000000}"/>
    <cellStyle name="Normalny 2 34" xfId="94" xr:uid="{00000000-0005-0000-0000-00005E000000}"/>
    <cellStyle name="Normalny 2 35" xfId="95" xr:uid="{00000000-0005-0000-0000-00005F000000}"/>
    <cellStyle name="Normalny 2 36" xfId="96" xr:uid="{00000000-0005-0000-0000-000060000000}"/>
    <cellStyle name="Normalny 2 37" xfId="97" xr:uid="{00000000-0005-0000-0000-000061000000}"/>
    <cellStyle name="Normalny 2 4" xfId="98" xr:uid="{00000000-0005-0000-0000-000062000000}"/>
    <cellStyle name="Normalny 2 4 10" xfId="99" xr:uid="{00000000-0005-0000-0000-000063000000}"/>
    <cellStyle name="Normalny 2 4 11" xfId="100" xr:uid="{00000000-0005-0000-0000-000064000000}"/>
    <cellStyle name="Normalny 2 4 12" xfId="101" xr:uid="{00000000-0005-0000-0000-000065000000}"/>
    <cellStyle name="Normalny 2 4 13" xfId="102" xr:uid="{00000000-0005-0000-0000-000066000000}"/>
    <cellStyle name="Normalny 2 4 14" xfId="103" xr:uid="{00000000-0005-0000-0000-000067000000}"/>
    <cellStyle name="Normalny 2 4 15" xfId="104" xr:uid="{00000000-0005-0000-0000-000068000000}"/>
    <cellStyle name="Normalny 2 4 16" xfId="105" xr:uid="{00000000-0005-0000-0000-000069000000}"/>
    <cellStyle name="Normalny 2 4 17" xfId="106" xr:uid="{00000000-0005-0000-0000-00006A000000}"/>
    <cellStyle name="Normalny 2 4 18" xfId="107" xr:uid="{00000000-0005-0000-0000-00006B000000}"/>
    <cellStyle name="Normalny 2 4 19" xfId="108" xr:uid="{00000000-0005-0000-0000-00006C000000}"/>
    <cellStyle name="Normalny 2 4 2" xfId="109" xr:uid="{00000000-0005-0000-0000-00006D000000}"/>
    <cellStyle name="Normalny 2 4 20" xfId="110" xr:uid="{00000000-0005-0000-0000-00006E000000}"/>
    <cellStyle name="Normalny 2 4 3" xfId="111" xr:uid="{00000000-0005-0000-0000-00006F000000}"/>
    <cellStyle name="Normalny 2 4 4" xfId="112" xr:uid="{00000000-0005-0000-0000-000070000000}"/>
    <cellStyle name="Normalny 2 4 5" xfId="113" xr:uid="{00000000-0005-0000-0000-000071000000}"/>
    <cellStyle name="Normalny 2 4 6" xfId="114" xr:uid="{00000000-0005-0000-0000-000072000000}"/>
    <cellStyle name="Normalny 2 4 7" xfId="115" xr:uid="{00000000-0005-0000-0000-000073000000}"/>
    <cellStyle name="Normalny 2 4 8" xfId="116" xr:uid="{00000000-0005-0000-0000-000074000000}"/>
    <cellStyle name="Normalny 2 4 9" xfId="117" xr:uid="{00000000-0005-0000-0000-000075000000}"/>
    <cellStyle name="Normalny 2 5" xfId="118" xr:uid="{00000000-0005-0000-0000-000076000000}"/>
    <cellStyle name="Normalny 2 5 10" xfId="119" xr:uid="{00000000-0005-0000-0000-000077000000}"/>
    <cellStyle name="Normalny 2 5 11" xfId="120" xr:uid="{00000000-0005-0000-0000-000078000000}"/>
    <cellStyle name="Normalny 2 5 12" xfId="121" xr:uid="{00000000-0005-0000-0000-000079000000}"/>
    <cellStyle name="Normalny 2 5 13" xfId="122" xr:uid="{00000000-0005-0000-0000-00007A000000}"/>
    <cellStyle name="Normalny 2 5 14" xfId="123" xr:uid="{00000000-0005-0000-0000-00007B000000}"/>
    <cellStyle name="Normalny 2 5 15" xfId="124" xr:uid="{00000000-0005-0000-0000-00007C000000}"/>
    <cellStyle name="Normalny 2 5 16" xfId="125" xr:uid="{00000000-0005-0000-0000-00007D000000}"/>
    <cellStyle name="Normalny 2 5 17" xfId="126" xr:uid="{00000000-0005-0000-0000-00007E000000}"/>
    <cellStyle name="Normalny 2 5 18" xfId="127" xr:uid="{00000000-0005-0000-0000-00007F000000}"/>
    <cellStyle name="Normalny 2 5 19" xfId="128" xr:uid="{00000000-0005-0000-0000-000080000000}"/>
    <cellStyle name="Normalny 2 5 2" xfId="129" xr:uid="{00000000-0005-0000-0000-000081000000}"/>
    <cellStyle name="Normalny 2 5 20" xfId="130" xr:uid="{00000000-0005-0000-0000-000082000000}"/>
    <cellStyle name="Normalny 2 5 3" xfId="131" xr:uid="{00000000-0005-0000-0000-000083000000}"/>
    <cellStyle name="Normalny 2 5 4" xfId="132" xr:uid="{00000000-0005-0000-0000-000084000000}"/>
    <cellStyle name="Normalny 2 5 5" xfId="133" xr:uid="{00000000-0005-0000-0000-000085000000}"/>
    <cellStyle name="Normalny 2 5 6" xfId="134" xr:uid="{00000000-0005-0000-0000-000086000000}"/>
    <cellStyle name="Normalny 2 5 7" xfId="135" xr:uid="{00000000-0005-0000-0000-000087000000}"/>
    <cellStyle name="Normalny 2 5 8" xfId="136" xr:uid="{00000000-0005-0000-0000-000088000000}"/>
    <cellStyle name="Normalny 2 5 9" xfId="137" xr:uid="{00000000-0005-0000-0000-000089000000}"/>
    <cellStyle name="Normalny 2 6" xfId="138" xr:uid="{00000000-0005-0000-0000-00008A000000}"/>
    <cellStyle name="Normalny 2 6 10" xfId="139" xr:uid="{00000000-0005-0000-0000-00008B000000}"/>
    <cellStyle name="Normalny 2 6 11" xfId="140" xr:uid="{00000000-0005-0000-0000-00008C000000}"/>
    <cellStyle name="Normalny 2 6 12" xfId="141" xr:uid="{00000000-0005-0000-0000-00008D000000}"/>
    <cellStyle name="Normalny 2 6 13" xfId="142" xr:uid="{00000000-0005-0000-0000-00008E000000}"/>
    <cellStyle name="Normalny 2 6 14" xfId="143" xr:uid="{00000000-0005-0000-0000-00008F000000}"/>
    <cellStyle name="Normalny 2 6 15" xfId="144" xr:uid="{00000000-0005-0000-0000-000090000000}"/>
    <cellStyle name="Normalny 2 6 16" xfId="145" xr:uid="{00000000-0005-0000-0000-000091000000}"/>
    <cellStyle name="Normalny 2 6 17" xfId="146" xr:uid="{00000000-0005-0000-0000-000092000000}"/>
    <cellStyle name="Normalny 2 6 2" xfId="147" xr:uid="{00000000-0005-0000-0000-000093000000}"/>
    <cellStyle name="Normalny 2 6 3" xfId="148" xr:uid="{00000000-0005-0000-0000-000094000000}"/>
    <cellStyle name="Normalny 2 6 4" xfId="149" xr:uid="{00000000-0005-0000-0000-000095000000}"/>
    <cellStyle name="Normalny 2 6 5" xfId="150" xr:uid="{00000000-0005-0000-0000-000096000000}"/>
    <cellStyle name="Normalny 2 6 6" xfId="151" xr:uid="{00000000-0005-0000-0000-000097000000}"/>
    <cellStyle name="Normalny 2 6 7" xfId="152" xr:uid="{00000000-0005-0000-0000-000098000000}"/>
    <cellStyle name="Normalny 2 6 8" xfId="153" xr:uid="{00000000-0005-0000-0000-000099000000}"/>
    <cellStyle name="Normalny 2 6 9" xfId="154" xr:uid="{00000000-0005-0000-0000-00009A000000}"/>
    <cellStyle name="Normalny 2 7" xfId="155" xr:uid="{00000000-0005-0000-0000-00009B000000}"/>
    <cellStyle name="Normalny 2 7 10" xfId="156" xr:uid="{00000000-0005-0000-0000-00009C000000}"/>
    <cellStyle name="Normalny 2 7 11" xfId="157" xr:uid="{00000000-0005-0000-0000-00009D000000}"/>
    <cellStyle name="Normalny 2 7 12" xfId="158" xr:uid="{00000000-0005-0000-0000-00009E000000}"/>
    <cellStyle name="Normalny 2 7 13" xfId="159" xr:uid="{00000000-0005-0000-0000-00009F000000}"/>
    <cellStyle name="Normalny 2 7 14" xfId="160" xr:uid="{00000000-0005-0000-0000-0000A0000000}"/>
    <cellStyle name="Normalny 2 7 15" xfId="161" xr:uid="{00000000-0005-0000-0000-0000A1000000}"/>
    <cellStyle name="Normalny 2 7 16" xfId="162" xr:uid="{00000000-0005-0000-0000-0000A2000000}"/>
    <cellStyle name="Normalny 2 7 17" xfId="163" xr:uid="{00000000-0005-0000-0000-0000A3000000}"/>
    <cellStyle name="Normalny 2 7 2" xfId="164" xr:uid="{00000000-0005-0000-0000-0000A4000000}"/>
    <cellStyle name="Normalny 2 7 3" xfId="165" xr:uid="{00000000-0005-0000-0000-0000A5000000}"/>
    <cellStyle name="Normalny 2 7 4" xfId="166" xr:uid="{00000000-0005-0000-0000-0000A6000000}"/>
    <cellStyle name="Normalny 2 7 5" xfId="167" xr:uid="{00000000-0005-0000-0000-0000A7000000}"/>
    <cellStyle name="Normalny 2 7 6" xfId="168" xr:uid="{00000000-0005-0000-0000-0000A8000000}"/>
    <cellStyle name="Normalny 2 7 7" xfId="169" xr:uid="{00000000-0005-0000-0000-0000A9000000}"/>
    <cellStyle name="Normalny 2 7 8" xfId="170" xr:uid="{00000000-0005-0000-0000-0000AA000000}"/>
    <cellStyle name="Normalny 2 7 9" xfId="171" xr:uid="{00000000-0005-0000-0000-0000AB000000}"/>
    <cellStyle name="Normalny 2 8" xfId="172" xr:uid="{00000000-0005-0000-0000-0000AC000000}"/>
    <cellStyle name="Normalny 2 9" xfId="173" xr:uid="{00000000-0005-0000-0000-0000AD000000}"/>
    <cellStyle name="Normalny 20" xfId="174" xr:uid="{00000000-0005-0000-0000-0000AE000000}"/>
    <cellStyle name="Normalny 21" xfId="175" xr:uid="{00000000-0005-0000-0000-0000AF000000}"/>
    <cellStyle name="Normalny 22" xfId="176" xr:uid="{00000000-0005-0000-0000-0000B0000000}"/>
    <cellStyle name="Normalny 22 2" xfId="177" xr:uid="{00000000-0005-0000-0000-0000B1000000}"/>
    <cellStyle name="Normalny 22 3" xfId="178" xr:uid="{00000000-0005-0000-0000-0000B2000000}"/>
    <cellStyle name="Normalny 22 4" xfId="179" xr:uid="{00000000-0005-0000-0000-0000B3000000}"/>
    <cellStyle name="Normalny 22 5" xfId="180" xr:uid="{00000000-0005-0000-0000-0000B4000000}"/>
    <cellStyle name="Normalny 29" xfId="181" xr:uid="{00000000-0005-0000-0000-0000B5000000}"/>
    <cellStyle name="Normalny 3" xfId="182" xr:uid="{00000000-0005-0000-0000-0000B6000000}"/>
    <cellStyle name="Normalny 3 2" xfId="183" xr:uid="{00000000-0005-0000-0000-0000B7000000}"/>
    <cellStyle name="Normalny 3 2 10" xfId="184" xr:uid="{00000000-0005-0000-0000-0000B8000000}"/>
    <cellStyle name="Normalny 3 2 11" xfId="185" xr:uid="{00000000-0005-0000-0000-0000B9000000}"/>
    <cellStyle name="Normalny 3 2 12" xfId="186" xr:uid="{00000000-0005-0000-0000-0000BA000000}"/>
    <cellStyle name="Normalny 3 2 13" xfId="187" xr:uid="{00000000-0005-0000-0000-0000BB000000}"/>
    <cellStyle name="Normalny 3 2 14" xfId="188" xr:uid="{00000000-0005-0000-0000-0000BC000000}"/>
    <cellStyle name="Normalny 3 2 15" xfId="189" xr:uid="{00000000-0005-0000-0000-0000BD000000}"/>
    <cellStyle name="Normalny 3 2 16" xfId="190" xr:uid="{00000000-0005-0000-0000-0000BE000000}"/>
    <cellStyle name="Normalny 3 2 17" xfId="191" xr:uid="{00000000-0005-0000-0000-0000BF000000}"/>
    <cellStyle name="Normalny 3 2 2" xfId="192" xr:uid="{00000000-0005-0000-0000-0000C0000000}"/>
    <cellStyle name="Normalny 3 2 3" xfId="193" xr:uid="{00000000-0005-0000-0000-0000C1000000}"/>
    <cellStyle name="Normalny 3 2 4" xfId="194" xr:uid="{00000000-0005-0000-0000-0000C2000000}"/>
    <cellStyle name="Normalny 3 2 5" xfId="195" xr:uid="{00000000-0005-0000-0000-0000C3000000}"/>
    <cellStyle name="Normalny 3 2 6" xfId="196" xr:uid="{00000000-0005-0000-0000-0000C4000000}"/>
    <cellStyle name="Normalny 3 2 7" xfId="197" xr:uid="{00000000-0005-0000-0000-0000C5000000}"/>
    <cellStyle name="Normalny 3 2 8" xfId="198" xr:uid="{00000000-0005-0000-0000-0000C6000000}"/>
    <cellStyle name="Normalny 3 2 9" xfId="199" xr:uid="{00000000-0005-0000-0000-0000C7000000}"/>
    <cellStyle name="Normalny 3 3" xfId="200" xr:uid="{00000000-0005-0000-0000-0000C8000000}"/>
    <cellStyle name="Normalny 3 4" xfId="201" xr:uid="{00000000-0005-0000-0000-0000C9000000}"/>
    <cellStyle name="Normalny 3 5" xfId="202" xr:uid="{00000000-0005-0000-0000-0000CA000000}"/>
    <cellStyle name="Normalny 3 6" xfId="203" xr:uid="{00000000-0005-0000-0000-0000CB000000}"/>
    <cellStyle name="Normalny 3 7" xfId="204" xr:uid="{00000000-0005-0000-0000-0000CC000000}"/>
    <cellStyle name="Normalny 3 8" xfId="205" xr:uid="{00000000-0005-0000-0000-0000CD000000}"/>
    <cellStyle name="Normalny 30" xfId="255" xr:uid="{FC5970E1-7898-4920-925A-668DE0E9CB26}"/>
    <cellStyle name="Normalny 31" xfId="206" xr:uid="{00000000-0005-0000-0000-0000CE000000}"/>
    <cellStyle name="Normalny 32" xfId="256" xr:uid="{B1C92C01-E491-4C6F-AB7A-E3C89FA5EC4D}"/>
    <cellStyle name="Normalny 33" xfId="207" xr:uid="{00000000-0005-0000-0000-0000CF000000}"/>
    <cellStyle name="Normalny 35" xfId="257" xr:uid="{2212E009-F8EF-4C32-B189-4AD1EE866394}"/>
    <cellStyle name="Normalny 4 2" xfId="208" xr:uid="{00000000-0005-0000-0000-0000D0000000}"/>
    <cellStyle name="Normalny 4 2 2" xfId="209" xr:uid="{00000000-0005-0000-0000-0000D1000000}"/>
    <cellStyle name="Normalny 4 3" xfId="210" xr:uid="{00000000-0005-0000-0000-0000D2000000}"/>
    <cellStyle name="Normalny 4 4" xfId="211" xr:uid="{00000000-0005-0000-0000-0000D3000000}"/>
    <cellStyle name="Normalny 4 5" xfId="212" xr:uid="{00000000-0005-0000-0000-0000D4000000}"/>
    <cellStyle name="Normalny 4 6" xfId="213" xr:uid="{00000000-0005-0000-0000-0000D5000000}"/>
    <cellStyle name="Normalny 40" xfId="214" xr:uid="{00000000-0005-0000-0000-0000D6000000}"/>
    <cellStyle name="Normalny 5 2" xfId="215" xr:uid="{00000000-0005-0000-0000-0000D7000000}"/>
    <cellStyle name="Normalny 5 2 2" xfId="216" xr:uid="{00000000-0005-0000-0000-0000D8000000}"/>
    <cellStyle name="Normalny 5 2 2 2" xfId="217" xr:uid="{00000000-0005-0000-0000-0000D9000000}"/>
    <cellStyle name="Normalny 5 2 2 3" xfId="218" xr:uid="{00000000-0005-0000-0000-0000DA000000}"/>
    <cellStyle name="Normalny 5 2 2 4" xfId="219" xr:uid="{00000000-0005-0000-0000-0000DB000000}"/>
    <cellStyle name="Normalny 5 2 3" xfId="220" xr:uid="{00000000-0005-0000-0000-0000DC000000}"/>
    <cellStyle name="Normalny 5 2 4" xfId="221" xr:uid="{00000000-0005-0000-0000-0000DD000000}"/>
    <cellStyle name="Normalny 5 3" xfId="222" xr:uid="{00000000-0005-0000-0000-0000DE000000}"/>
    <cellStyle name="Normalny 5 4" xfId="223" xr:uid="{00000000-0005-0000-0000-0000DF000000}"/>
    <cellStyle name="Normalny 5 5" xfId="224" xr:uid="{00000000-0005-0000-0000-0000E0000000}"/>
    <cellStyle name="Normalny 5 6" xfId="225" xr:uid="{00000000-0005-0000-0000-0000E1000000}"/>
    <cellStyle name="Normalny 5 7" xfId="226" xr:uid="{00000000-0005-0000-0000-0000E2000000}"/>
    <cellStyle name="Normalny 5 8" xfId="227" xr:uid="{00000000-0005-0000-0000-0000E3000000}"/>
    <cellStyle name="Normalny 5 9" xfId="228" xr:uid="{00000000-0005-0000-0000-0000E4000000}"/>
    <cellStyle name="Normalny 6 2" xfId="229" xr:uid="{00000000-0005-0000-0000-0000E5000000}"/>
    <cellStyle name="Normalny 6 2 2" xfId="230" xr:uid="{00000000-0005-0000-0000-0000E6000000}"/>
    <cellStyle name="Normalny 6 2 2 2" xfId="231" xr:uid="{00000000-0005-0000-0000-0000E7000000}"/>
    <cellStyle name="Normalny 6 2 2 3" xfId="232" xr:uid="{00000000-0005-0000-0000-0000E8000000}"/>
    <cellStyle name="Normalny 6 2 2 4" xfId="233" xr:uid="{00000000-0005-0000-0000-0000E9000000}"/>
    <cellStyle name="Normalny 6 2 3" xfId="234" xr:uid="{00000000-0005-0000-0000-0000EA000000}"/>
    <cellStyle name="Normalny 6 2 4" xfId="235" xr:uid="{00000000-0005-0000-0000-0000EB000000}"/>
    <cellStyle name="Normalny 6 3" xfId="236" xr:uid="{00000000-0005-0000-0000-0000EC000000}"/>
    <cellStyle name="Normalny 6 4" xfId="237" xr:uid="{00000000-0005-0000-0000-0000ED000000}"/>
    <cellStyle name="Normalny 6 5" xfId="238" xr:uid="{00000000-0005-0000-0000-0000EE000000}"/>
    <cellStyle name="Normalny 6 6" xfId="239" xr:uid="{00000000-0005-0000-0000-0000EF000000}"/>
    <cellStyle name="Normalny 6 7" xfId="240" xr:uid="{00000000-0005-0000-0000-0000F0000000}"/>
    <cellStyle name="Normalny 6 8" xfId="241" xr:uid="{00000000-0005-0000-0000-0000F1000000}"/>
    <cellStyle name="Normalny 7" xfId="242" xr:uid="{00000000-0005-0000-0000-0000F2000000}"/>
    <cellStyle name="Normalny 7 2" xfId="243" xr:uid="{00000000-0005-0000-0000-0000F3000000}"/>
    <cellStyle name="Normalny 7 3" xfId="244" xr:uid="{00000000-0005-0000-0000-0000F4000000}"/>
    <cellStyle name="Normalny 7 4" xfId="245" xr:uid="{00000000-0005-0000-0000-0000F5000000}"/>
    <cellStyle name="Normalny 7 5" xfId="246" xr:uid="{00000000-0005-0000-0000-0000F6000000}"/>
    <cellStyle name="Normalny 7 6" xfId="247" xr:uid="{00000000-0005-0000-0000-0000F7000000}"/>
    <cellStyle name="Normalny 7 7" xfId="248" xr:uid="{00000000-0005-0000-0000-0000F8000000}"/>
    <cellStyle name="Normalny 7 8" xfId="249" xr:uid="{00000000-0005-0000-0000-0000F9000000}"/>
    <cellStyle name="Normalny 9 2" xfId="250" xr:uid="{00000000-0005-0000-0000-0000FA000000}"/>
    <cellStyle name="Normalny 9 3" xfId="251" xr:uid="{00000000-0005-0000-0000-0000FB000000}"/>
    <cellStyle name="Normalny 9 4" xfId="252" xr:uid="{00000000-0005-0000-0000-0000FC000000}"/>
    <cellStyle name="Normalny 9 5" xfId="253" xr:uid="{00000000-0005-0000-0000-0000FD000000}"/>
    <cellStyle name="Uwaga 2" xfId="254" xr:uid="{00000000-0005-0000-0000-0000FE000000}"/>
  </cellStyles>
  <dxfs count="0"/>
  <tableStyles count="0" defaultTableStyle="TableStyleMedium9" defaultPivotStyle="PivotStyleLight16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T133"/>
  <sheetViews>
    <sheetView tabSelected="1" zoomScale="130" zoomScaleNormal="130" zoomScaleSheetLayoutView="115" workbookViewId="0">
      <pane ySplit="2" topLeftCell="A3" activePane="bottomLeft" state="frozen"/>
      <selection pane="bottomLeft" activeCell="N4" sqref="N4"/>
    </sheetView>
  </sheetViews>
  <sheetFormatPr defaultRowHeight="12.75"/>
  <cols>
    <col min="1" max="1" width="5.42578125" style="1" customWidth="1"/>
    <col min="2" max="2" width="5.42578125" style="1" bestFit="1" customWidth="1"/>
    <col min="3" max="3" width="5.42578125" style="1" customWidth="1"/>
    <col min="4" max="4" width="15.42578125" style="1" customWidth="1"/>
    <col min="5" max="5" width="51.5703125" style="44" customWidth="1"/>
    <col min="6" max="6" width="4.85546875" style="1" customWidth="1"/>
    <col min="7" max="7" width="5.7109375" style="1" customWidth="1"/>
    <col min="8" max="8" width="4.85546875" style="1" customWidth="1"/>
    <col min="9" max="9" width="5.42578125" style="1" customWidth="1"/>
    <col min="10" max="10" width="5.42578125" style="1" bestFit="1" customWidth="1"/>
    <col min="11" max="11" width="6.85546875" style="1" customWidth="1"/>
    <col min="12" max="12" width="6.140625" style="1" customWidth="1"/>
    <col min="13" max="13" width="4.140625" style="1" customWidth="1"/>
    <col min="14" max="14" width="22.140625" style="1" bestFit="1" customWidth="1"/>
    <col min="15" max="15" width="13.140625" style="2" bestFit="1" customWidth="1"/>
    <col min="16" max="16" width="18.7109375" style="2" customWidth="1"/>
    <col min="17" max="17" width="13" style="2" customWidth="1"/>
    <col min="18" max="16384" width="9.140625" style="1"/>
  </cols>
  <sheetData>
    <row r="1" spans="1:17">
      <c r="A1" s="46" t="s">
        <v>92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7" ht="25.5">
      <c r="A2" s="3" t="s">
        <v>8</v>
      </c>
      <c r="B2" s="3" t="s">
        <v>10</v>
      </c>
      <c r="C2" s="3" t="s">
        <v>0</v>
      </c>
      <c r="D2" s="3" t="s">
        <v>1</v>
      </c>
      <c r="E2" s="4" t="s">
        <v>2</v>
      </c>
      <c r="F2" s="45" t="s">
        <v>3</v>
      </c>
      <c r="G2" s="45"/>
      <c r="H2" s="45"/>
      <c r="I2" s="45"/>
      <c r="J2" s="45"/>
      <c r="K2" s="45"/>
      <c r="L2" s="45"/>
      <c r="M2" s="45"/>
      <c r="O2" s="5"/>
      <c r="P2" s="5"/>
      <c r="Q2" s="5"/>
    </row>
    <row r="3" spans="1:17">
      <c r="A3" s="6">
        <v>1</v>
      </c>
      <c r="B3" s="7"/>
      <c r="C3" s="7"/>
      <c r="D3" s="7"/>
      <c r="E3" s="8" t="s">
        <v>49</v>
      </c>
      <c r="F3" s="7"/>
      <c r="G3" s="7"/>
      <c r="H3" s="7"/>
      <c r="I3" s="7"/>
      <c r="J3" s="7"/>
      <c r="K3" s="7"/>
      <c r="L3" s="7"/>
      <c r="M3" s="7"/>
    </row>
    <row r="4" spans="1:17" ht="321" customHeight="1">
      <c r="A4" s="6">
        <f>A3+1</f>
        <v>2</v>
      </c>
      <c r="B4" s="6"/>
      <c r="C4" s="3"/>
      <c r="D4" s="7"/>
      <c r="E4" s="8" t="s">
        <v>51</v>
      </c>
      <c r="F4" s="7"/>
      <c r="G4" s="7"/>
      <c r="H4" s="7"/>
      <c r="I4" s="7"/>
      <c r="J4" s="7"/>
      <c r="K4" s="7"/>
      <c r="L4" s="7"/>
      <c r="M4" s="7"/>
    </row>
    <row r="5" spans="1:17" ht="331.5">
      <c r="A5" s="6">
        <f t="shared" ref="A5:A68" si="0">A4+1</f>
        <v>3</v>
      </c>
      <c r="B5" s="6" t="s">
        <v>4</v>
      </c>
      <c r="C5" s="3">
        <v>1</v>
      </c>
      <c r="D5" s="3" t="s">
        <v>16</v>
      </c>
      <c r="E5" s="9" t="s">
        <v>95</v>
      </c>
      <c r="F5" s="3"/>
      <c r="G5" s="3"/>
      <c r="H5" s="3"/>
      <c r="I5" s="3"/>
      <c r="J5" s="3"/>
      <c r="K5" s="3"/>
      <c r="L5" s="3"/>
      <c r="M5" s="3"/>
    </row>
    <row r="6" spans="1:17" ht="255">
      <c r="A6" s="6">
        <f t="shared" si="0"/>
        <v>4</v>
      </c>
      <c r="B6" s="6" t="s">
        <v>4</v>
      </c>
      <c r="C6" s="3">
        <v>1</v>
      </c>
      <c r="D6" s="3" t="s">
        <v>93</v>
      </c>
      <c r="E6" s="9" t="s">
        <v>96</v>
      </c>
      <c r="F6" s="3"/>
      <c r="G6" s="3"/>
      <c r="H6" s="3"/>
      <c r="I6" s="3"/>
      <c r="J6" s="3"/>
      <c r="K6" s="3"/>
      <c r="L6" s="3"/>
      <c r="M6" s="3"/>
    </row>
    <row r="7" spans="1:17" ht="255">
      <c r="A7" s="6">
        <f t="shared" si="0"/>
        <v>5</v>
      </c>
      <c r="B7" s="6" t="s">
        <v>4</v>
      </c>
      <c r="C7" s="3">
        <v>1</v>
      </c>
      <c r="D7" s="3" t="s">
        <v>94</v>
      </c>
      <c r="E7" s="9" t="s">
        <v>97</v>
      </c>
      <c r="F7" s="3"/>
      <c r="G7" s="3"/>
      <c r="H7" s="3"/>
      <c r="I7" s="3"/>
      <c r="J7" s="3"/>
      <c r="K7" s="3"/>
      <c r="L7" s="3"/>
      <c r="M7" s="3"/>
    </row>
    <row r="8" spans="1:17" ht="102">
      <c r="A8" s="6">
        <f t="shared" si="0"/>
        <v>6</v>
      </c>
      <c r="B8" s="6"/>
      <c r="C8" s="3"/>
      <c r="D8" s="3"/>
      <c r="E8" s="8" t="s">
        <v>35</v>
      </c>
      <c r="F8" s="3"/>
      <c r="G8" s="3"/>
      <c r="H8" s="3"/>
      <c r="I8" s="3"/>
      <c r="J8" s="3"/>
      <c r="K8" s="3"/>
      <c r="L8" s="3"/>
      <c r="M8" s="3"/>
    </row>
    <row r="9" spans="1:17" ht="204">
      <c r="A9" s="6">
        <f t="shared" si="0"/>
        <v>7</v>
      </c>
      <c r="B9" s="6" t="s">
        <v>4</v>
      </c>
      <c r="C9" s="3">
        <v>1</v>
      </c>
      <c r="D9" s="3" t="s">
        <v>100</v>
      </c>
      <c r="E9" s="10" t="s">
        <v>103</v>
      </c>
      <c r="F9" s="6" t="s">
        <v>52</v>
      </c>
      <c r="G9" s="6">
        <v>200</v>
      </c>
      <c r="H9" s="6" t="s">
        <v>5</v>
      </c>
      <c r="I9" s="6">
        <v>302</v>
      </c>
      <c r="J9" s="6"/>
      <c r="K9" s="6"/>
      <c r="L9" s="6"/>
      <c r="M9" s="6"/>
    </row>
    <row r="10" spans="1:17" ht="204">
      <c r="A10" s="6">
        <f t="shared" si="0"/>
        <v>8</v>
      </c>
      <c r="B10" s="6" t="s">
        <v>4</v>
      </c>
      <c r="C10" s="3">
        <v>1</v>
      </c>
      <c r="D10" s="3" t="s">
        <v>99</v>
      </c>
      <c r="E10" s="10" t="s">
        <v>102</v>
      </c>
      <c r="F10" s="6" t="s">
        <v>52</v>
      </c>
      <c r="G10" s="6">
        <v>160</v>
      </c>
      <c r="H10" s="6" t="s">
        <v>5</v>
      </c>
      <c r="I10" s="6">
        <v>780</v>
      </c>
      <c r="J10" s="6"/>
      <c r="K10" s="6"/>
      <c r="L10" s="6"/>
      <c r="M10" s="6"/>
    </row>
    <row r="11" spans="1:17" ht="191.25">
      <c r="A11" s="6">
        <f t="shared" si="0"/>
        <v>9</v>
      </c>
      <c r="B11" s="6" t="s">
        <v>4</v>
      </c>
      <c r="C11" s="3">
        <v>1</v>
      </c>
      <c r="D11" s="3" t="s">
        <v>98</v>
      </c>
      <c r="E11" s="10" t="s">
        <v>101</v>
      </c>
      <c r="F11" s="6" t="s">
        <v>52</v>
      </c>
      <c r="G11" s="6">
        <v>200</v>
      </c>
      <c r="H11" s="6" t="s">
        <v>5</v>
      </c>
      <c r="I11" s="6">
        <v>265</v>
      </c>
      <c r="J11" s="6"/>
      <c r="K11" s="6"/>
      <c r="L11" s="6"/>
      <c r="M11" s="6"/>
    </row>
    <row r="12" spans="1:17" customFormat="1" ht="51">
      <c r="A12" s="6">
        <f t="shared" si="0"/>
        <v>10</v>
      </c>
      <c r="B12" s="6"/>
      <c r="C12" s="3"/>
      <c r="D12" s="3"/>
      <c r="E12" s="8" t="s">
        <v>105</v>
      </c>
      <c r="F12" s="3"/>
      <c r="G12" s="3"/>
      <c r="H12" s="3"/>
      <c r="I12" s="3"/>
      <c r="J12" s="3"/>
      <c r="K12" s="3"/>
      <c r="L12" s="3"/>
      <c r="M12" s="3"/>
    </row>
    <row r="13" spans="1:17" customFormat="1" ht="229.5">
      <c r="A13" s="6">
        <f t="shared" si="0"/>
        <v>11</v>
      </c>
      <c r="B13" s="6" t="s">
        <v>4</v>
      </c>
      <c r="C13" s="3">
        <v>1</v>
      </c>
      <c r="D13" s="3" t="s">
        <v>104</v>
      </c>
      <c r="E13" s="11" t="s">
        <v>106</v>
      </c>
      <c r="F13" s="3"/>
      <c r="G13" s="3"/>
      <c r="H13" s="3"/>
      <c r="I13" s="3"/>
      <c r="J13" s="3"/>
      <c r="K13" s="3"/>
      <c r="L13" s="3"/>
      <c r="M13" s="3"/>
    </row>
    <row r="14" spans="1:17" customFormat="1">
      <c r="A14" s="6">
        <f t="shared" si="0"/>
        <v>12</v>
      </c>
      <c r="B14" s="6"/>
      <c r="C14" s="3"/>
      <c r="D14" s="3"/>
      <c r="E14" s="12" t="s">
        <v>108</v>
      </c>
      <c r="F14" s="6"/>
      <c r="G14" s="6"/>
      <c r="H14" s="6"/>
      <c r="I14" s="6"/>
      <c r="J14" s="6"/>
      <c r="K14" s="6"/>
      <c r="L14" s="6"/>
      <c r="M14" s="6"/>
    </row>
    <row r="15" spans="1:17" ht="63.75">
      <c r="A15" s="6">
        <f t="shared" si="0"/>
        <v>13</v>
      </c>
      <c r="B15" s="6" t="s">
        <v>4</v>
      </c>
      <c r="C15" s="13">
        <v>4</v>
      </c>
      <c r="D15" s="3" t="s">
        <v>53</v>
      </c>
      <c r="E15" s="10" t="s">
        <v>107</v>
      </c>
      <c r="F15" s="14" t="s">
        <v>15</v>
      </c>
      <c r="G15" s="15">
        <v>422</v>
      </c>
      <c r="H15" s="14" t="s">
        <v>14</v>
      </c>
      <c r="I15" s="15">
        <v>45</v>
      </c>
      <c r="J15" s="14"/>
      <c r="K15" s="15"/>
      <c r="L15" s="14"/>
      <c r="M15" s="15"/>
      <c r="O15" s="16"/>
    </row>
    <row r="16" spans="1:17" ht="92.25" customHeight="1">
      <c r="A16" s="6">
        <f t="shared" si="0"/>
        <v>14</v>
      </c>
      <c r="B16" s="6" t="s">
        <v>4</v>
      </c>
      <c r="C16" s="3">
        <v>1</v>
      </c>
      <c r="D16" s="17" t="s">
        <v>110</v>
      </c>
      <c r="E16" s="10" t="s">
        <v>109</v>
      </c>
      <c r="F16" s="18" t="s">
        <v>52</v>
      </c>
      <c r="G16" s="18">
        <v>112</v>
      </c>
      <c r="H16" s="6"/>
      <c r="I16" s="6"/>
      <c r="J16" s="6"/>
      <c r="K16" s="6"/>
      <c r="L16" s="19"/>
      <c r="M16" s="6"/>
      <c r="P16" s="1"/>
      <c r="Q16" s="1"/>
    </row>
    <row r="17" spans="1:20" ht="63.75">
      <c r="A17" s="6">
        <f t="shared" si="0"/>
        <v>15</v>
      </c>
      <c r="B17" s="6"/>
      <c r="C17" s="3"/>
      <c r="D17" s="3"/>
      <c r="E17" s="20" t="s">
        <v>114</v>
      </c>
      <c r="F17" s="6"/>
      <c r="G17" s="6"/>
      <c r="H17" s="6"/>
      <c r="I17" s="6"/>
      <c r="J17" s="6"/>
      <c r="K17" s="6"/>
      <c r="L17" s="6"/>
      <c r="M17" s="6"/>
      <c r="O17" s="1"/>
      <c r="P17" s="1"/>
      <c r="Q17" s="1"/>
      <c r="R17" s="2"/>
      <c r="S17" s="2"/>
      <c r="T17" s="2"/>
    </row>
    <row r="18" spans="1:20" ht="63.75">
      <c r="A18" s="6">
        <f t="shared" si="0"/>
        <v>16</v>
      </c>
      <c r="B18" s="6"/>
      <c r="C18" s="13">
        <v>4</v>
      </c>
      <c r="D18" s="3" t="s">
        <v>117</v>
      </c>
      <c r="E18" s="10" t="s">
        <v>122</v>
      </c>
      <c r="F18" s="14" t="s">
        <v>115</v>
      </c>
      <c r="G18" s="15">
        <v>325</v>
      </c>
      <c r="H18" s="14" t="s">
        <v>116</v>
      </c>
      <c r="I18" s="15">
        <v>125</v>
      </c>
      <c r="J18" s="6" t="s">
        <v>121</v>
      </c>
      <c r="K18" s="21">
        <f>0.82*((G18-20)*(I18-20))/1000000</f>
        <v>2.6260499999999999E-2</v>
      </c>
      <c r="L18" s="6"/>
      <c r="M18" s="6"/>
      <c r="O18" s="1"/>
      <c r="P18" s="1"/>
      <c r="Q18" s="1"/>
      <c r="R18" s="16"/>
      <c r="S18" s="2"/>
      <c r="T18" s="2"/>
    </row>
    <row r="19" spans="1:20" customFormat="1">
      <c r="A19" s="6">
        <f t="shared" si="0"/>
        <v>17</v>
      </c>
      <c r="B19" s="6"/>
      <c r="C19" s="13">
        <v>2</v>
      </c>
      <c r="D19" s="3" t="s">
        <v>118</v>
      </c>
      <c r="E19" s="11" t="s">
        <v>123</v>
      </c>
      <c r="F19" s="14" t="s">
        <v>115</v>
      </c>
      <c r="G19" s="15">
        <v>525</v>
      </c>
      <c r="H19" s="14" t="s">
        <v>116</v>
      </c>
      <c r="I19" s="15">
        <v>125</v>
      </c>
      <c r="J19" s="6" t="s">
        <v>121</v>
      </c>
      <c r="K19" s="21">
        <f>0.82*((G19-20)*(I19-20))/1000000</f>
        <v>4.3480499999999998E-2</v>
      </c>
      <c r="L19" s="6"/>
      <c r="M19" s="6"/>
      <c r="N19" s="1"/>
      <c r="O19" s="2"/>
      <c r="P19" s="2"/>
    </row>
    <row r="20" spans="1:20" customFormat="1">
      <c r="A20" s="6">
        <f t="shared" si="0"/>
        <v>18</v>
      </c>
      <c r="B20" s="6"/>
      <c r="C20" s="13">
        <v>3</v>
      </c>
      <c r="D20" s="3" t="s">
        <v>119</v>
      </c>
      <c r="E20" s="11" t="s">
        <v>123</v>
      </c>
      <c r="F20" s="14" t="s">
        <v>115</v>
      </c>
      <c r="G20" s="15">
        <v>525</v>
      </c>
      <c r="H20" s="14" t="s">
        <v>116</v>
      </c>
      <c r="I20" s="15">
        <v>225</v>
      </c>
      <c r="J20" s="6" t="s">
        <v>121</v>
      </c>
      <c r="K20" s="21">
        <f>0.82*((G20-20)*(I20-20))/1000000</f>
        <v>8.4890499999999994E-2</v>
      </c>
      <c r="L20" s="6"/>
      <c r="M20" s="6"/>
      <c r="N20" s="1"/>
      <c r="O20" s="2"/>
      <c r="P20" s="2"/>
    </row>
    <row r="21" spans="1:20" customFormat="1">
      <c r="A21" s="6">
        <f t="shared" si="0"/>
        <v>19</v>
      </c>
      <c r="B21" s="6"/>
      <c r="C21" s="13">
        <v>1</v>
      </c>
      <c r="D21" s="3" t="s">
        <v>120</v>
      </c>
      <c r="E21" s="11" t="s">
        <v>123</v>
      </c>
      <c r="F21" s="14" t="s">
        <v>115</v>
      </c>
      <c r="G21" s="15">
        <v>625</v>
      </c>
      <c r="H21" s="14" t="s">
        <v>116</v>
      </c>
      <c r="I21" s="15">
        <v>225</v>
      </c>
      <c r="J21" s="6" t="s">
        <v>121</v>
      </c>
      <c r="K21" s="21">
        <f>0.82*((G21-20)*(I21-20))/1000000</f>
        <v>0.1017005</v>
      </c>
      <c r="L21" s="6"/>
      <c r="M21" s="6"/>
      <c r="N21" s="1"/>
      <c r="O21" s="2"/>
      <c r="P21" s="2"/>
    </row>
    <row r="22" spans="1:20" ht="51">
      <c r="A22" s="6">
        <f t="shared" si="0"/>
        <v>20</v>
      </c>
      <c r="B22" s="6"/>
      <c r="C22" s="3"/>
      <c r="D22" s="6"/>
      <c r="E22" s="20" t="s">
        <v>54</v>
      </c>
      <c r="F22" s="6"/>
      <c r="G22" s="6"/>
      <c r="H22" s="6"/>
      <c r="I22" s="6"/>
      <c r="J22" s="6"/>
      <c r="K22" s="6"/>
      <c r="L22" s="6"/>
      <c r="M22" s="6"/>
    </row>
    <row r="23" spans="1:20" ht="25.5">
      <c r="A23" s="6">
        <f t="shared" si="0"/>
        <v>21</v>
      </c>
      <c r="B23" s="6" t="s">
        <v>4</v>
      </c>
      <c r="C23" s="13">
        <v>1</v>
      </c>
      <c r="D23" s="3" t="s">
        <v>111</v>
      </c>
      <c r="E23" s="10" t="s">
        <v>12</v>
      </c>
      <c r="F23" s="14" t="s">
        <v>26</v>
      </c>
      <c r="G23" s="15">
        <v>200</v>
      </c>
      <c r="H23" s="6"/>
      <c r="I23" s="6"/>
      <c r="J23" s="6"/>
      <c r="K23" s="6"/>
      <c r="L23" s="6"/>
      <c r="M23" s="6"/>
    </row>
    <row r="24" spans="1:20" customFormat="1" ht="25.5">
      <c r="A24" s="6">
        <f t="shared" si="0"/>
        <v>22</v>
      </c>
      <c r="B24" s="6" t="s">
        <v>4</v>
      </c>
      <c r="C24" s="13">
        <v>2</v>
      </c>
      <c r="D24" s="3" t="s">
        <v>42</v>
      </c>
      <c r="E24" s="10" t="s">
        <v>13</v>
      </c>
      <c r="F24" s="14" t="s">
        <v>26</v>
      </c>
      <c r="G24" s="15">
        <v>100</v>
      </c>
      <c r="H24" s="6"/>
      <c r="I24" s="6"/>
      <c r="J24" s="6"/>
      <c r="K24" s="6"/>
      <c r="L24" s="6"/>
      <c r="M24" s="6"/>
    </row>
    <row r="25" spans="1:20" customFormat="1">
      <c r="A25" s="6">
        <f t="shared" si="0"/>
        <v>23</v>
      </c>
      <c r="B25" s="6" t="s">
        <v>4</v>
      </c>
      <c r="C25" s="13">
        <v>3</v>
      </c>
      <c r="D25" s="3" t="s">
        <v>43</v>
      </c>
      <c r="E25" s="10" t="s">
        <v>25</v>
      </c>
      <c r="F25" s="14" t="s">
        <v>26</v>
      </c>
      <c r="G25" s="15">
        <v>125</v>
      </c>
      <c r="H25" s="22"/>
      <c r="I25" s="15"/>
      <c r="J25" s="22"/>
      <c r="K25" s="15"/>
      <c r="L25" s="22"/>
      <c r="M25" s="15"/>
    </row>
    <row r="26" spans="1:20" ht="63.75">
      <c r="A26" s="6">
        <f t="shared" si="0"/>
        <v>24</v>
      </c>
      <c r="B26" s="6"/>
      <c r="C26" s="3"/>
      <c r="D26" s="3"/>
      <c r="E26" s="20" t="s">
        <v>127</v>
      </c>
      <c r="F26" s="6"/>
      <c r="G26" s="6"/>
      <c r="H26" s="6"/>
      <c r="I26" s="6"/>
      <c r="J26" s="6"/>
      <c r="K26" s="6"/>
      <c r="L26" s="6"/>
      <c r="M26" s="6"/>
    </row>
    <row r="27" spans="1:20" ht="89.25">
      <c r="A27" s="6">
        <f t="shared" si="0"/>
        <v>25</v>
      </c>
      <c r="B27" s="6"/>
      <c r="C27" s="23">
        <v>1</v>
      </c>
      <c r="D27" s="24" t="s">
        <v>130</v>
      </c>
      <c r="E27" s="11" t="s">
        <v>129</v>
      </c>
      <c r="F27" s="25" t="s">
        <v>128</v>
      </c>
      <c r="G27" s="25">
        <v>90</v>
      </c>
      <c r="H27" s="25" t="s">
        <v>5</v>
      </c>
      <c r="I27" s="25">
        <v>232</v>
      </c>
      <c r="J27" s="6"/>
      <c r="K27" s="6"/>
      <c r="L27" s="6"/>
      <c r="M27" s="6"/>
      <c r="N27" s="2"/>
    </row>
    <row r="28" spans="1:20" customFormat="1" ht="51">
      <c r="A28" s="6">
        <f t="shared" si="0"/>
        <v>26</v>
      </c>
      <c r="B28" s="6"/>
      <c r="C28" s="3"/>
      <c r="D28" s="3"/>
      <c r="E28" s="20" t="s">
        <v>55</v>
      </c>
      <c r="F28" s="6"/>
      <c r="G28" s="6"/>
      <c r="H28" s="6"/>
      <c r="I28" s="6"/>
      <c r="J28" s="6"/>
      <c r="K28" s="6"/>
      <c r="L28" s="6"/>
      <c r="M28" s="6"/>
    </row>
    <row r="29" spans="1:20" ht="25.5">
      <c r="A29" s="6">
        <f t="shared" si="0"/>
        <v>27</v>
      </c>
      <c r="B29" s="6" t="s">
        <v>4</v>
      </c>
      <c r="C29" s="13">
        <v>1</v>
      </c>
      <c r="D29" s="3" t="s">
        <v>39</v>
      </c>
      <c r="E29" s="10" t="s">
        <v>45</v>
      </c>
      <c r="F29" s="14" t="s">
        <v>36</v>
      </c>
      <c r="G29" s="15">
        <v>100</v>
      </c>
      <c r="H29" s="14" t="s">
        <v>37</v>
      </c>
      <c r="I29" s="15">
        <v>175</v>
      </c>
      <c r="J29" s="6"/>
      <c r="K29" s="6"/>
      <c r="L29" s="6"/>
      <c r="M29" s="6"/>
    </row>
    <row r="30" spans="1:20" customFormat="1">
      <c r="A30" s="6">
        <f t="shared" si="0"/>
        <v>28</v>
      </c>
      <c r="B30" s="6" t="s">
        <v>4</v>
      </c>
      <c r="C30" s="13">
        <v>1</v>
      </c>
      <c r="D30" s="3" t="s">
        <v>40</v>
      </c>
      <c r="E30" s="11" t="s">
        <v>38</v>
      </c>
      <c r="F30" s="14" t="s">
        <v>36</v>
      </c>
      <c r="G30" s="15">
        <v>125</v>
      </c>
      <c r="H30" s="14" t="s">
        <v>37</v>
      </c>
      <c r="I30" s="15">
        <v>175</v>
      </c>
      <c r="J30" s="22"/>
      <c r="K30" s="15"/>
      <c r="L30" s="22"/>
      <c r="M30" s="15"/>
    </row>
    <row r="31" spans="1:20">
      <c r="A31" s="6">
        <f t="shared" si="0"/>
        <v>29</v>
      </c>
      <c r="B31" s="6" t="s">
        <v>4</v>
      </c>
      <c r="C31" s="13">
        <v>1</v>
      </c>
      <c r="D31" s="3" t="s">
        <v>41</v>
      </c>
      <c r="E31" s="11" t="s">
        <v>38</v>
      </c>
      <c r="F31" s="14" t="s">
        <v>36</v>
      </c>
      <c r="G31" s="15">
        <v>160</v>
      </c>
      <c r="H31" s="14" t="s">
        <v>37</v>
      </c>
      <c r="I31" s="15">
        <v>175</v>
      </c>
      <c r="J31" s="22"/>
      <c r="K31" s="15"/>
      <c r="L31" s="22"/>
      <c r="M31" s="15"/>
    </row>
    <row r="32" spans="1:20">
      <c r="A32" s="6">
        <f t="shared" si="0"/>
        <v>30</v>
      </c>
      <c r="B32" s="6" t="s">
        <v>4</v>
      </c>
      <c r="C32" s="13">
        <v>2</v>
      </c>
      <c r="D32" s="3" t="s">
        <v>112</v>
      </c>
      <c r="E32" s="11" t="s">
        <v>38</v>
      </c>
      <c r="F32" s="14" t="s">
        <v>36</v>
      </c>
      <c r="G32" s="15">
        <v>200</v>
      </c>
      <c r="H32" s="14" t="s">
        <v>37</v>
      </c>
      <c r="I32" s="15">
        <v>175</v>
      </c>
      <c r="J32" s="22"/>
      <c r="K32" s="15"/>
      <c r="L32" s="22"/>
      <c r="M32" s="15"/>
    </row>
    <row r="33" spans="1:20">
      <c r="A33" s="6">
        <f t="shared" si="0"/>
        <v>31</v>
      </c>
      <c r="B33" s="6" t="s">
        <v>4</v>
      </c>
      <c r="C33" s="13">
        <v>2</v>
      </c>
      <c r="D33" s="3" t="s">
        <v>113</v>
      </c>
      <c r="E33" s="11" t="s">
        <v>38</v>
      </c>
      <c r="F33" s="14" t="s">
        <v>36</v>
      </c>
      <c r="G33" s="15">
        <v>250</v>
      </c>
      <c r="H33" s="14" t="s">
        <v>37</v>
      </c>
      <c r="I33" s="15">
        <v>175</v>
      </c>
      <c r="J33" s="22"/>
      <c r="K33" s="15"/>
      <c r="L33" s="22"/>
      <c r="M33" s="15"/>
    </row>
    <row r="34" spans="1:20" s="26" customFormat="1" ht="89.25">
      <c r="A34" s="6">
        <f t="shared" si="0"/>
        <v>32</v>
      </c>
      <c r="B34" s="6"/>
      <c r="C34" s="3"/>
      <c r="D34" s="3"/>
      <c r="E34" s="20" t="s">
        <v>56</v>
      </c>
      <c r="F34" s="6"/>
      <c r="G34" s="6"/>
      <c r="H34" s="6"/>
      <c r="I34" s="6"/>
      <c r="J34" s="6"/>
      <c r="K34" s="6"/>
      <c r="L34" s="6"/>
      <c r="M34" s="6"/>
      <c r="N34" s="1"/>
      <c r="O34" s="2"/>
      <c r="P34" s="2"/>
      <c r="Q34" s="2"/>
    </row>
    <row r="35" spans="1:20" ht="140.25">
      <c r="A35" s="6">
        <f t="shared" si="0"/>
        <v>33</v>
      </c>
      <c r="B35" s="6"/>
      <c r="C35" s="13">
        <v>1</v>
      </c>
      <c r="D35" s="3" t="s">
        <v>131</v>
      </c>
      <c r="E35" s="10" t="s">
        <v>132</v>
      </c>
      <c r="F35" s="14" t="s">
        <v>128</v>
      </c>
      <c r="G35" s="15">
        <v>315</v>
      </c>
      <c r="H35" s="14" t="s">
        <v>5</v>
      </c>
      <c r="I35" s="15">
        <v>1000</v>
      </c>
      <c r="J35" s="6"/>
      <c r="K35" s="27"/>
      <c r="L35" s="28"/>
      <c r="M35" s="28"/>
      <c r="O35" s="1"/>
      <c r="P35" s="1"/>
      <c r="Q35" s="1"/>
      <c r="R35" s="2"/>
      <c r="S35" s="2"/>
      <c r="T35" s="2"/>
    </row>
    <row r="36" spans="1:20" ht="153">
      <c r="A36" s="6">
        <f t="shared" si="0"/>
        <v>34</v>
      </c>
      <c r="B36" s="6" t="s">
        <v>4</v>
      </c>
      <c r="C36" s="3">
        <v>1</v>
      </c>
      <c r="D36" s="3" t="s">
        <v>133</v>
      </c>
      <c r="E36" s="10" t="s">
        <v>134</v>
      </c>
      <c r="F36" s="6" t="s">
        <v>14</v>
      </c>
      <c r="G36" s="27">
        <v>250</v>
      </c>
      <c r="H36" s="6" t="s">
        <v>9</v>
      </c>
      <c r="I36" s="27">
        <v>600</v>
      </c>
      <c r="J36" s="6" t="s">
        <v>15</v>
      </c>
      <c r="K36" s="27">
        <v>1000</v>
      </c>
      <c r="L36" s="6"/>
      <c r="M36" s="6"/>
    </row>
    <row r="37" spans="1:20" ht="153">
      <c r="A37" s="6">
        <f t="shared" si="0"/>
        <v>35</v>
      </c>
      <c r="B37" s="6" t="s">
        <v>4</v>
      </c>
      <c r="C37" s="3">
        <v>1</v>
      </c>
      <c r="D37" s="3" t="s">
        <v>136</v>
      </c>
      <c r="E37" s="10" t="s">
        <v>137</v>
      </c>
      <c r="F37" s="6" t="s">
        <v>14</v>
      </c>
      <c r="G37" s="27">
        <v>250</v>
      </c>
      <c r="H37" s="6" t="s">
        <v>9</v>
      </c>
      <c r="I37" s="27">
        <v>600</v>
      </c>
      <c r="J37" s="6" t="s">
        <v>15</v>
      </c>
      <c r="K37" s="27">
        <v>1000</v>
      </c>
      <c r="L37" s="6"/>
      <c r="M37" s="6"/>
    </row>
    <row r="38" spans="1:20" ht="153">
      <c r="A38" s="6">
        <f t="shared" si="0"/>
        <v>36</v>
      </c>
      <c r="B38" s="6" t="s">
        <v>4</v>
      </c>
      <c r="C38" s="3">
        <v>4</v>
      </c>
      <c r="D38" s="3" t="s">
        <v>138</v>
      </c>
      <c r="E38" s="10" t="s">
        <v>139</v>
      </c>
      <c r="F38" s="6" t="s">
        <v>14</v>
      </c>
      <c r="G38" s="27">
        <v>250</v>
      </c>
      <c r="H38" s="6" t="s">
        <v>9</v>
      </c>
      <c r="I38" s="27">
        <v>500</v>
      </c>
      <c r="J38" s="6" t="s">
        <v>15</v>
      </c>
      <c r="K38" s="27">
        <v>500</v>
      </c>
      <c r="L38" s="6"/>
      <c r="M38" s="6"/>
    </row>
    <row r="39" spans="1:20" ht="63.75">
      <c r="A39" s="6">
        <f t="shared" si="0"/>
        <v>37</v>
      </c>
      <c r="B39" s="6"/>
      <c r="C39" s="3"/>
      <c r="D39" s="3"/>
      <c r="E39" s="20" t="s">
        <v>62</v>
      </c>
      <c r="F39" s="6"/>
      <c r="G39" s="6"/>
      <c r="H39" s="6"/>
      <c r="I39" s="6"/>
      <c r="J39" s="6"/>
      <c r="K39" s="6"/>
      <c r="L39" s="6"/>
      <c r="M39" s="6"/>
    </row>
    <row r="40" spans="1:20" ht="51">
      <c r="A40" s="6">
        <f t="shared" si="0"/>
        <v>38</v>
      </c>
      <c r="B40" s="6" t="s">
        <v>4</v>
      </c>
      <c r="C40" s="3">
        <v>2</v>
      </c>
      <c r="D40" s="3" t="s">
        <v>125</v>
      </c>
      <c r="E40" s="11" t="s">
        <v>126</v>
      </c>
      <c r="F40" s="14" t="s">
        <v>60</v>
      </c>
      <c r="G40" s="15">
        <v>500</v>
      </c>
      <c r="H40" s="14" t="s">
        <v>61</v>
      </c>
      <c r="I40" s="15">
        <v>250</v>
      </c>
      <c r="J40" s="6" t="s">
        <v>121</v>
      </c>
      <c r="K40" s="21">
        <f>0.5*((G40-20)*(I40-20))/1000000</f>
        <v>5.5199999999999999E-2</v>
      </c>
      <c r="L40" s="6"/>
      <c r="M40" s="6"/>
      <c r="O40" s="1"/>
    </row>
    <row r="41" spans="1:20" ht="51">
      <c r="A41" s="6">
        <f t="shared" si="0"/>
        <v>39</v>
      </c>
      <c r="B41" s="6" t="s">
        <v>4</v>
      </c>
      <c r="C41" s="3">
        <v>1</v>
      </c>
      <c r="D41" s="3" t="s">
        <v>124</v>
      </c>
      <c r="E41" s="11" t="s">
        <v>126</v>
      </c>
      <c r="F41" s="14" t="s">
        <v>60</v>
      </c>
      <c r="G41" s="15">
        <v>1000</v>
      </c>
      <c r="H41" s="14" t="s">
        <v>61</v>
      </c>
      <c r="I41" s="15">
        <v>300</v>
      </c>
      <c r="J41" s="6" t="s">
        <v>121</v>
      </c>
      <c r="K41" s="21">
        <f>0.5*((G41-20)*(I41-20))/1000000</f>
        <v>0.13719999999999999</v>
      </c>
      <c r="L41" s="6"/>
      <c r="M41" s="6"/>
      <c r="O41" s="1"/>
    </row>
    <row r="42" spans="1:20" ht="51">
      <c r="A42" s="6">
        <f t="shared" si="0"/>
        <v>40</v>
      </c>
      <c r="B42" s="6"/>
      <c r="C42" s="3"/>
      <c r="D42" s="3"/>
      <c r="E42" s="20" t="s">
        <v>58</v>
      </c>
      <c r="F42" s="6"/>
      <c r="G42" s="6"/>
      <c r="H42" s="6"/>
      <c r="I42" s="6"/>
      <c r="J42" s="6"/>
      <c r="K42" s="6"/>
      <c r="L42" s="6"/>
      <c r="M42" s="6"/>
    </row>
    <row r="43" spans="1:20" ht="51">
      <c r="A43" s="6">
        <f t="shared" si="0"/>
        <v>41</v>
      </c>
      <c r="B43" s="6" t="s">
        <v>59</v>
      </c>
      <c r="C43" s="29">
        <v>5</v>
      </c>
      <c r="D43" s="29"/>
      <c r="E43" s="4" t="s">
        <v>57</v>
      </c>
      <c r="F43" s="30"/>
      <c r="G43" s="30"/>
      <c r="H43" s="30"/>
      <c r="I43" s="30"/>
      <c r="J43" s="30"/>
      <c r="K43" s="30"/>
      <c r="L43" s="30"/>
      <c r="M43" s="30"/>
    </row>
    <row r="44" spans="1:20" ht="14.25">
      <c r="A44" s="6">
        <f t="shared" si="0"/>
        <v>42</v>
      </c>
      <c r="B44" s="6" t="s">
        <v>59</v>
      </c>
      <c r="C44" s="29">
        <v>10</v>
      </c>
      <c r="D44" s="29"/>
      <c r="E44" s="4" t="s">
        <v>19</v>
      </c>
      <c r="F44" s="30"/>
      <c r="G44" s="30"/>
      <c r="H44" s="30"/>
      <c r="I44" s="30"/>
      <c r="J44" s="30"/>
      <c r="K44" s="30"/>
      <c r="L44" s="30"/>
      <c r="M44" s="30"/>
    </row>
    <row r="45" spans="1:20" ht="14.25">
      <c r="A45" s="6">
        <f t="shared" si="0"/>
        <v>43</v>
      </c>
      <c r="B45" s="6" t="s">
        <v>59</v>
      </c>
      <c r="C45" s="29">
        <v>10</v>
      </c>
      <c r="D45" s="29"/>
      <c r="E45" s="4" t="s">
        <v>20</v>
      </c>
      <c r="F45" s="30"/>
      <c r="G45" s="30"/>
      <c r="H45" s="30"/>
      <c r="I45" s="30"/>
      <c r="J45" s="30"/>
      <c r="K45" s="30"/>
      <c r="L45" s="30"/>
      <c r="M45" s="30"/>
    </row>
    <row r="46" spans="1:20" ht="14.25">
      <c r="A46" s="6">
        <f t="shared" si="0"/>
        <v>44</v>
      </c>
      <c r="B46" s="6" t="s">
        <v>59</v>
      </c>
      <c r="C46" s="29">
        <v>5</v>
      </c>
      <c r="D46" s="29"/>
      <c r="E46" s="4" t="s">
        <v>21</v>
      </c>
      <c r="F46" s="30"/>
      <c r="G46" s="30"/>
      <c r="H46" s="30"/>
      <c r="I46" s="30"/>
      <c r="J46" s="30"/>
      <c r="K46" s="30"/>
      <c r="L46" s="30"/>
      <c r="M46" s="30"/>
    </row>
    <row r="47" spans="1:20" ht="54.75" customHeight="1">
      <c r="A47" s="6">
        <f t="shared" si="0"/>
        <v>45</v>
      </c>
      <c r="B47" s="6" t="s">
        <v>59</v>
      </c>
      <c r="C47" s="29">
        <v>5</v>
      </c>
      <c r="D47" s="29"/>
      <c r="E47" s="4" t="s">
        <v>33</v>
      </c>
      <c r="F47" s="3"/>
      <c r="G47" s="3"/>
      <c r="H47" s="3"/>
      <c r="I47" s="3"/>
      <c r="J47" s="3"/>
      <c r="K47" s="3"/>
      <c r="L47" s="3"/>
      <c r="M47" s="30"/>
    </row>
    <row r="48" spans="1:20" ht="14.25">
      <c r="A48" s="6">
        <f t="shared" si="0"/>
        <v>46</v>
      </c>
      <c r="B48" s="6" t="s">
        <v>59</v>
      </c>
      <c r="C48" s="29">
        <v>40</v>
      </c>
      <c r="D48" s="29"/>
      <c r="E48" s="4" t="s">
        <v>22</v>
      </c>
      <c r="F48" s="3"/>
      <c r="G48" s="3"/>
      <c r="H48" s="3"/>
      <c r="I48" s="3"/>
      <c r="J48" s="3"/>
      <c r="K48" s="3"/>
      <c r="L48" s="3"/>
      <c r="M48" s="30"/>
    </row>
    <row r="49" spans="1:17" ht="14.25">
      <c r="A49" s="6">
        <f t="shared" si="0"/>
        <v>47</v>
      </c>
      <c r="B49" s="6" t="s">
        <v>59</v>
      </c>
      <c r="C49" s="29">
        <v>40</v>
      </c>
      <c r="D49" s="29"/>
      <c r="E49" s="4" t="s">
        <v>141</v>
      </c>
      <c r="F49" s="3"/>
      <c r="G49" s="3"/>
      <c r="H49" s="3"/>
      <c r="I49" s="3"/>
      <c r="J49" s="3"/>
      <c r="K49" s="3"/>
      <c r="L49" s="3"/>
      <c r="M49" s="30"/>
    </row>
    <row r="50" spans="1:17" ht="38.25">
      <c r="A50" s="6">
        <f t="shared" si="0"/>
        <v>48</v>
      </c>
      <c r="B50" s="6" t="s">
        <v>11</v>
      </c>
      <c r="C50" s="29">
        <v>5</v>
      </c>
      <c r="D50" s="29"/>
      <c r="E50" s="4" t="s">
        <v>142</v>
      </c>
      <c r="F50" s="3"/>
      <c r="G50" s="3"/>
      <c r="H50" s="3"/>
      <c r="I50" s="3"/>
      <c r="J50" s="3"/>
      <c r="K50" s="3"/>
      <c r="L50" s="3"/>
      <c r="M50" s="30"/>
    </row>
    <row r="51" spans="1:17">
      <c r="A51" s="6">
        <f t="shared" si="0"/>
        <v>49</v>
      </c>
      <c r="B51" s="6" t="s">
        <v>11</v>
      </c>
      <c r="C51" s="29">
        <v>5</v>
      </c>
      <c r="D51" s="29"/>
      <c r="E51" s="4" t="s">
        <v>22</v>
      </c>
      <c r="F51" s="3"/>
      <c r="G51" s="3"/>
      <c r="H51" s="3"/>
      <c r="I51" s="3"/>
      <c r="J51" s="3"/>
      <c r="K51" s="3"/>
      <c r="L51" s="3"/>
      <c r="M51" s="30"/>
      <c r="O51" s="5"/>
    </row>
    <row r="52" spans="1:17">
      <c r="A52" s="6">
        <f t="shared" si="0"/>
        <v>50</v>
      </c>
      <c r="B52" s="6" t="s">
        <v>11</v>
      </c>
      <c r="C52" s="29">
        <v>5</v>
      </c>
      <c r="D52" s="29"/>
      <c r="E52" s="4" t="s">
        <v>141</v>
      </c>
      <c r="F52" s="3"/>
      <c r="G52" s="3"/>
      <c r="H52" s="3"/>
      <c r="I52" s="3"/>
      <c r="J52" s="3"/>
      <c r="K52" s="3"/>
      <c r="L52" s="3"/>
      <c r="M52" s="30"/>
      <c r="O52" s="5"/>
    </row>
    <row r="53" spans="1:17" ht="38.25">
      <c r="A53" s="6">
        <f t="shared" si="0"/>
        <v>51</v>
      </c>
      <c r="B53" s="6" t="s">
        <v>59</v>
      </c>
      <c r="C53" s="29">
        <v>20</v>
      </c>
      <c r="D53" s="29"/>
      <c r="E53" s="3" t="s">
        <v>143</v>
      </c>
      <c r="F53" s="3"/>
      <c r="G53" s="3"/>
      <c r="H53" s="3"/>
      <c r="I53" s="3"/>
      <c r="J53" s="3"/>
      <c r="K53" s="3"/>
      <c r="L53" s="30"/>
      <c r="M53" s="30"/>
      <c r="O53" s="1"/>
      <c r="P53" s="1"/>
      <c r="Q53" s="1"/>
    </row>
    <row r="54" spans="1:17" ht="51">
      <c r="A54" s="6">
        <f t="shared" si="0"/>
        <v>52</v>
      </c>
      <c r="B54" s="6" t="s">
        <v>4</v>
      </c>
      <c r="C54" s="3">
        <v>5</v>
      </c>
      <c r="D54" s="3"/>
      <c r="E54" s="3" t="s">
        <v>144</v>
      </c>
      <c r="F54" s="3"/>
      <c r="G54" s="3"/>
      <c r="H54" s="3"/>
      <c r="I54" s="3"/>
      <c r="J54" s="3"/>
      <c r="K54" s="3"/>
      <c r="L54" s="30"/>
      <c r="M54" s="30"/>
      <c r="O54" s="1"/>
      <c r="P54" s="1"/>
      <c r="Q54" s="1"/>
    </row>
    <row r="55" spans="1:17" ht="51">
      <c r="A55" s="6">
        <f t="shared" si="0"/>
        <v>53</v>
      </c>
      <c r="B55" s="6" t="s">
        <v>4</v>
      </c>
      <c r="C55" s="3">
        <v>5</v>
      </c>
      <c r="D55" s="30"/>
      <c r="E55" s="4" t="s">
        <v>24</v>
      </c>
      <c r="F55" s="3"/>
      <c r="G55" s="3"/>
      <c r="H55" s="3"/>
      <c r="I55" s="3"/>
      <c r="J55" s="3"/>
      <c r="K55" s="3"/>
      <c r="L55" s="3"/>
      <c r="M55" s="30"/>
    </row>
    <row r="56" spans="1:17" customFormat="1" ht="25.5">
      <c r="A56" s="6">
        <f t="shared" si="0"/>
        <v>54</v>
      </c>
      <c r="B56" s="6" t="s">
        <v>4</v>
      </c>
      <c r="C56" s="29">
        <v>5</v>
      </c>
      <c r="D56" s="30"/>
      <c r="E56" s="4" t="s">
        <v>23</v>
      </c>
      <c r="F56" s="3"/>
      <c r="G56" s="3"/>
      <c r="H56" s="3"/>
      <c r="I56" s="3"/>
      <c r="J56" s="3"/>
      <c r="K56" s="3"/>
      <c r="L56" s="3"/>
      <c r="M56" s="30"/>
    </row>
    <row r="57" spans="1:17" customFormat="1" ht="51">
      <c r="A57" s="6">
        <f t="shared" si="0"/>
        <v>55</v>
      </c>
      <c r="B57" s="6" t="s">
        <v>4</v>
      </c>
      <c r="C57" s="29">
        <v>15</v>
      </c>
      <c r="D57" s="3"/>
      <c r="E57" s="4" t="s">
        <v>28</v>
      </c>
      <c r="F57" s="3"/>
      <c r="G57" s="3"/>
      <c r="H57" s="3"/>
      <c r="I57" s="3"/>
      <c r="J57" s="3"/>
      <c r="K57" s="3"/>
      <c r="L57" s="30"/>
      <c r="M57" s="30"/>
    </row>
    <row r="58" spans="1:17" customFormat="1" ht="89.25">
      <c r="A58" s="6">
        <f t="shared" si="0"/>
        <v>56</v>
      </c>
      <c r="B58" s="6" t="s">
        <v>59</v>
      </c>
      <c r="C58" s="3">
        <v>70</v>
      </c>
      <c r="D58" s="30"/>
      <c r="E58" s="10" t="s">
        <v>34</v>
      </c>
      <c r="F58" s="3"/>
      <c r="G58" s="3"/>
      <c r="H58" s="3"/>
      <c r="I58" s="3"/>
      <c r="J58" s="3"/>
      <c r="K58" s="3"/>
      <c r="L58" s="3"/>
      <c r="M58" s="30"/>
    </row>
    <row r="59" spans="1:17" customFormat="1" ht="89.25">
      <c r="A59" s="6">
        <f t="shared" si="0"/>
        <v>57</v>
      </c>
      <c r="B59" s="6" t="s">
        <v>59</v>
      </c>
      <c r="C59" s="3">
        <v>20</v>
      </c>
      <c r="D59" s="30"/>
      <c r="E59" s="10" t="s">
        <v>140</v>
      </c>
      <c r="F59" s="3"/>
      <c r="G59" s="3"/>
      <c r="H59" s="3"/>
      <c r="I59" s="3"/>
      <c r="J59" s="3"/>
      <c r="K59" s="3"/>
      <c r="L59" s="3"/>
      <c r="M59" s="30"/>
    </row>
    <row r="60" spans="1:17" customFormat="1" ht="25.5">
      <c r="A60" s="6">
        <f t="shared" si="0"/>
        <v>58</v>
      </c>
      <c r="B60" s="6" t="s">
        <v>59</v>
      </c>
      <c r="C60" s="3">
        <v>5</v>
      </c>
      <c r="D60" s="30"/>
      <c r="E60" s="9" t="s">
        <v>17</v>
      </c>
      <c r="F60" s="3"/>
      <c r="G60" s="3"/>
      <c r="H60" s="3"/>
      <c r="I60" s="3"/>
      <c r="J60" s="3"/>
      <c r="K60" s="3"/>
      <c r="L60" s="3"/>
      <c r="M60" s="30"/>
    </row>
    <row r="61" spans="1:17" customFormat="1" ht="38.25">
      <c r="A61" s="6">
        <f t="shared" si="0"/>
        <v>59</v>
      </c>
      <c r="B61" s="6" t="s">
        <v>59</v>
      </c>
      <c r="C61" s="3">
        <v>5</v>
      </c>
      <c r="D61" s="30"/>
      <c r="E61" s="9" t="s">
        <v>18</v>
      </c>
      <c r="F61" s="3"/>
      <c r="G61" s="3"/>
      <c r="H61" s="3"/>
      <c r="I61" s="3"/>
      <c r="J61" s="3"/>
      <c r="K61" s="3"/>
      <c r="L61" s="3"/>
      <c r="M61" s="30"/>
    </row>
    <row r="62" spans="1:17" ht="25.5">
      <c r="A62" s="6">
        <f t="shared" si="0"/>
        <v>60</v>
      </c>
      <c r="B62" s="6" t="s">
        <v>6</v>
      </c>
      <c r="C62" s="3">
        <v>250</v>
      </c>
      <c r="D62" s="30"/>
      <c r="E62" s="10" t="s">
        <v>63</v>
      </c>
      <c r="F62" s="3"/>
      <c r="G62" s="3"/>
      <c r="H62" s="3"/>
      <c r="I62" s="3"/>
      <c r="J62" s="3"/>
      <c r="K62" s="3"/>
      <c r="L62" s="3"/>
      <c r="M62" s="30"/>
      <c r="O62" s="5"/>
    </row>
    <row r="63" spans="1:17" s="26" customFormat="1" ht="38.25">
      <c r="A63" s="6">
        <f t="shared" si="0"/>
        <v>61</v>
      </c>
      <c r="B63" s="6" t="s">
        <v>7</v>
      </c>
      <c r="C63" s="3">
        <v>1</v>
      </c>
      <c r="D63" s="3"/>
      <c r="E63" s="10" t="s">
        <v>29</v>
      </c>
      <c r="F63" s="3"/>
      <c r="G63" s="3"/>
      <c r="H63" s="3"/>
      <c r="I63" s="3"/>
      <c r="J63" s="3"/>
      <c r="K63" s="3"/>
      <c r="L63" s="3"/>
      <c r="M63" s="6"/>
      <c r="O63" s="5"/>
      <c r="P63" s="5"/>
      <c r="Q63" s="5"/>
    </row>
    <row r="64" spans="1:17">
      <c r="A64" s="6">
        <f t="shared" si="0"/>
        <v>62</v>
      </c>
      <c r="B64" s="7"/>
      <c r="C64" s="7"/>
      <c r="D64" s="7"/>
      <c r="E64" s="8" t="s">
        <v>50</v>
      </c>
      <c r="F64" s="7"/>
      <c r="G64" s="7"/>
      <c r="H64" s="7"/>
      <c r="I64" s="7"/>
      <c r="J64" s="7"/>
      <c r="K64" s="7"/>
      <c r="L64" s="7"/>
      <c r="M64" s="7"/>
      <c r="O64" s="5"/>
    </row>
    <row r="65" spans="1:20" ht="114.75">
      <c r="A65" s="6">
        <f t="shared" si="0"/>
        <v>63</v>
      </c>
      <c r="B65" s="6"/>
      <c r="C65" s="3"/>
      <c r="D65" s="31"/>
      <c r="E65" s="8" t="s">
        <v>85</v>
      </c>
      <c r="F65" s="6"/>
      <c r="G65" s="6"/>
      <c r="H65" s="6"/>
      <c r="I65" s="6"/>
      <c r="J65" s="6"/>
      <c r="K65" s="6"/>
      <c r="L65" s="6"/>
      <c r="M65" s="6"/>
    </row>
    <row r="66" spans="1:20" ht="178.5">
      <c r="A66" s="6">
        <f t="shared" si="0"/>
        <v>64</v>
      </c>
      <c r="B66" s="6"/>
      <c r="C66" s="3"/>
      <c r="D66" s="31"/>
      <c r="E66" s="8" t="s">
        <v>86</v>
      </c>
      <c r="F66" s="6"/>
      <c r="G66" s="6"/>
      <c r="H66" s="6"/>
      <c r="I66" s="6"/>
      <c r="J66" s="6"/>
      <c r="K66" s="6"/>
      <c r="L66" s="6"/>
      <c r="M66" s="6"/>
    </row>
    <row r="67" spans="1:20" ht="178.5">
      <c r="A67" s="6">
        <f t="shared" si="0"/>
        <v>65</v>
      </c>
      <c r="B67" s="3" t="s">
        <v>7</v>
      </c>
      <c r="C67" s="3">
        <v>1</v>
      </c>
      <c r="D67" s="3" t="s">
        <v>89</v>
      </c>
      <c r="E67" s="10" t="s">
        <v>87</v>
      </c>
      <c r="F67" s="6"/>
      <c r="G67" s="6"/>
      <c r="H67" s="6"/>
      <c r="I67" s="6"/>
      <c r="J67" s="6"/>
      <c r="K67" s="6"/>
      <c r="L67" s="6"/>
      <c r="M67" s="6"/>
    </row>
    <row r="68" spans="1:20" ht="255">
      <c r="A68" s="6">
        <f t="shared" si="0"/>
        <v>66</v>
      </c>
      <c r="B68" s="3" t="s">
        <v>7</v>
      </c>
      <c r="C68" s="3">
        <v>1</v>
      </c>
      <c r="D68" s="3" t="s">
        <v>90</v>
      </c>
      <c r="E68" s="10" t="s">
        <v>88</v>
      </c>
      <c r="F68" s="6"/>
      <c r="G68" s="6"/>
      <c r="H68" s="6"/>
      <c r="I68" s="6"/>
      <c r="J68" s="6"/>
      <c r="K68" s="6"/>
      <c r="L68" s="6"/>
      <c r="M68" s="6"/>
    </row>
    <row r="69" spans="1:20" ht="38.25">
      <c r="A69" s="6">
        <f t="shared" ref="A69:A132" si="1">A68+1</f>
        <v>67</v>
      </c>
      <c r="B69" s="3" t="s">
        <v>11</v>
      </c>
      <c r="C69" s="32">
        <v>10</v>
      </c>
      <c r="D69" s="6"/>
      <c r="E69" s="11" t="s">
        <v>91</v>
      </c>
      <c r="F69" s="3"/>
      <c r="G69" s="3"/>
      <c r="H69" s="3"/>
      <c r="I69" s="3"/>
      <c r="J69" s="3"/>
      <c r="K69" s="3"/>
      <c r="L69" s="3"/>
      <c r="M69" s="3"/>
    </row>
    <row r="70" spans="1:20">
      <c r="A70" s="6">
        <f t="shared" si="1"/>
        <v>68</v>
      </c>
      <c r="B70" s="3" t="s">
        <v>11</v>
      </c>
      <c r="C70" s="32">
        <v>10</v>
      </c>
      <c r="D70" s="6"/>
      <c r="E70" s="11" t="s">
        <v>27</v>
      </c>
      <c r="F70" s="3"/>
      <c r="G70" s="3"/>
      <c r="H70" s="3"/>
      <c r="I70" s="3"/>
      <c r="J70" s="3"/>
      <c r="K70" s="3"/>
      <c r="L70" s="3"/>
      <c r="M70" s="3"/>
    </row>
    <row r="71" spans="1:20" ht="38.25">
      <c r="A71" s="6">
        <f t="shared" si="1"/>
        <v>69</v>
      </c>
      <c r="B71" s="3" t="s">
        <v>7</v>
      </c>
      <c r="C71" s="29">
        <v>1</v>
      </c>
      <c r="D71" s="3"/>
      <c r="E71" s="10" t="s">
        <v>46</v>
      </c>
      <c r="F71" s="3"/>
      <c r="G71" s="3"/>
      <c r="H71" s="3"/>
      <c r="I71" s="3"/>
      <c r="J71" s="3"/>
      <c r="K71" s="3"/>
      <c r="L71" s="3"/>
      <c r="M71" s="3"/>
    </row>
    <row r="72" spans="1:20" ht="25.5">
      <c r="A72" s="6">
        <f t="shared" si="1"/>
        <v>70</v>
      </c>
      <c r="B72" s="3" t="s">
        <v>7</v>
      </c>
      <c r="C72" s="29">
        <v>1</v>
      </c>
      <c r="D72" s="3"/>
      <c r="E72" s="10" t="s">
        <v>47</v>
      </c>
      <c r="F72" s="3"/>
      <c r="G72" s="3"/>
      <c r="H72" s="3"/>
      <c r="I72" s="3"/>
      <c r="J72" s="3"/>
      <c r="K72" s="3"/>
      <c r="L72" s="3"/>
      <c r="M72" s="3"/>
    </row>
    <row r="73" spans="1:20" ht="38.25">
      <c r="A73" s="6">
        <f t="shared" si="1"/>
        <v>71</v>
      </c>
      <c r="B73" s="3" t="s">
        <v>7</v>
      </c>
      <c r="C73" s="3">
        <v>1</v>
      </c>
      <c r="D73" s="3"/>
      <c r="E73" s="10" t="s">
        <v>32</v>
      </c>
      <c r="F73" s="3"/>
      <c r="G73" s="3"/>
      <c r="H73" s="3"/>
      <c r="I73" s="3"/>
      <c r="J73" s="3"/>
      <c r="K73" s="3"/>
      <c r="L73" s="3"/>
      <c r="M73" s="3"/>
    </row>
    <row r="74" spans="1:20">
      <c r="A74" s="6">
        <f t="shared" si="1"/>
        <v>72</v>
      </c>
      <c r="B74" s="33"/>
      <c r="C74" s="33"/>
      <c r="D74" s="33"/>
      <c r="E74" s="33" t="s">
        <v>84</v>
      </c>
      <c r="F74" s="3"/>
      <c r="G74" s="3"/>
      <c r="H74" s="3"/>
      <c r="I74" s="3"/>
      <c r="J74" s="3"/>
      <c r="K74" s="3"/>
      <c r="L74" s="3"/>
      <c r="M74" s="3"/>
      <c r="O74" s="1"/>
      <c r="P74" s="1"/>
      <c r="Q74" s="1"/>
    </row>
    <row r="75" spans="1:20" ht="306">
      <c r="A75" s="6">
        <f t="shared" si="1"/>
        <v>73</v>
      </c>
      <c r="B75" s="3" t="s">
        <v>4</v>
      </c>
      <c r="C75" s="6">
        <v>1</v>
      </c>
      <c r="D75" s="3" t="s">
        <v>150</v>
      </c>
      <c r="E75" s="10" t="s">
        <v>148</v>
      </c>
      <c r="F75" s="3" t="s">
        <v>14</v>
      </c>
      <c r="G75" s="3">
        <v>600</v>
      </c>
      <c r="H75" s="3" t="s">
        <v>15</v>
      </c>
      <c r="I75" s="3">
        <v>1200</v>
      </c>
      <c r="J75" s="3" t="s">
        <v>26</v>
      </c>
      <c r="K75" s="3">
        <v>105</v>
      </c>
      <c r="L75" s="3" t="s">
        <v>149</v>
      </c>
      <c r="M75" s="3" t="s">
        <v>135</v>
      </c>
      <c r="N75" s="34"/>
      <c r="O75" s="5"/>
      <c r="P75" s="35"/>
      <c r="Q75" s="36"/>
      <c r="R75" s="36"/>
      <c r="S75" s="36"/>
      <c r="T75" s="36"/>
    </row>
    <row r="76" spans="1:20" ht="114.75">
      <c r="A76" s="6">
        <f t="shared" si="1"/>
        <v>74</v>
      </c>
      <c r="B76" s="3" t="s">
        <v>4</v>
      </c>
      <c r="C76" s="6">
        <v>1</v>
      </c>
      <c r="D76" s="3" t="s">
        <v>150</v>
      </c>
      <c r="E76" s="10" t="s">
        <v>151</v>
      </c>
      <c r="F76" s="3" t="s">
        <v>14</v>
      </c>
      <c r="G76" s="3">
        <v>900</v>
      </c>
      <c r="H76" s="3" t="s">
        <v>15</v>
      </c>
      <c r="I76" s="3">
        <v>500</v>
      </c>
      <c r="J76" s="3" t="s">
        <v>26</v>
      </c>
      <c r="K76" s="3">
        <v>105</v>
      </c>
      <c r="L76" s="3" t="s">
        <v>149</v>
      </c>
      <c r="M76" s="3" t="s">
        <v>135</v>
      </c>
      <c r="O76" s="1"/>
      <c r="P76" s="1"/>
      <c r="Q76" s="1"/>
    </row>
    <row r="77" spans="1:20" ht="25.5">
      <c r="A77" s="6">
        <f t="shared" si="1"/>
        <v>75</v>
      </c>
      <c r="B77" s="3" t="s">
        <v>11</v>
      </c>
      <c r="C77" s="6">
        <v>5</v>
      </c>
      <c r="D77" s="3"/>
      <c r="E77" s="10" t="s">
        <v>189</v>
      </c>
      <c r="F77" s="3"/>
      <c r="G77" s="3"/>
      <c r="H77" s="3"/>
      <c r="I77" s="3"/>
      <c r="J77" s="3"/>
      <c r="K77" s="3"/>
      <c r="L77" s="3"/>
      <c r="M77" s="3"/>
      <c r="O77" s="1"/>
      <c r="P77" s="1"/>
      <c r="Q77" s="1"/>
    </row>
    <row r="78" spans="1:20" ht="102">
      <c r="A78" s="6">
        <f t="shared" si="1"/>
        <v>76</v>
      </c>
      <c r="B78" s="29" t="s">
        <v>11</v>
      </c>
      <c r="C78" s="29" t="s">
        <v>145</v>
      </c>
      <c r="D78" s="29"/>
      <c r="E78" s="37" t="s">
        <v>191</v>
      </c>
      <c r="F78" s="3"/>
      <c r="G78" s="3"/>
      <c r="H78" s="3"/>
      <c r="I78" s="3"/>
      <c r="J78" s="3"/>
      <c r="K78" s="3"/>
      <c r="L78" s="3"/>
      <c r="M78" s="3"/>
      <c r="O78" s="1"/>
      <c r="P78" s="1"/>
      <c r="Q78" s="1"/>
    </row>
    <row r="79" spans="1:20" ht="130.5" customHeight="1">
      <c r="A79" s="6">
        <f t="shared" si="1"/>
        <v>77</v>
      </c>
      <c r="B79" s="38" t="s">
        <v>11</v>
      </c>
      <c r="C79" s="29" t="s">
        <v>145</v>
      </c>
      <c r="D79" s="29"/>
      <c r="E79" s="37" t="s">
        <v>146</v>
      </c>
      <c r="F79" s="3"/>
      <c r="G79" s="3"/>
      <c r="H79" s="3"/>
      <c r="I79" s="3"/>
      <c r="J79" s="3"/>
      <c r="K79" s="3"/>
      <c r="L79" s="3"/>
      <c r="M79" s="3"/>
      <c r="O79" s="1"/>
      <c r="P79" s="1"/>
      <c r="Q79" s="1"/>
    </row>
    <row r="80" spans="1:20" ht="118.5" customHeight="1">
      <c r="A80" s="6">
        <f t="shared" si="1"/>
        <v>78</v>
      </c>
      <c r="B80" s="38" t="s">
        <v>11</v>
      </c>
      <c r="C80" s="29">
        <v>25</v>
      </c>
      <c r="D80" s="29"/>
      <c r="E80" s="37" t="s">
        <v>147</v>
      </c>
      <c r="F80" s="3"/>
      <c r="G80" s="3"/>
      <c r="H80" s="3"/>
      <c r="I80" s="3"/>
      <c r="J80" s="3"/>
      <c r="K80" s="3"/>
      <c r="L80" s="3"/>
      <c r="M80" s="3"/>
      <c r="O80" s="1"/>
      <c r="P80" s="1"/>
      <c r="Q80" s="1"/>
    </row>
    <row r="81" spans="1:25" ht="25.5">
      <c r="A81" s="6">
        <f t="shared" si="1"/>
        <v>79</v>
      </c>
      <c r="B81" s="3" t="s">
        <v>7</v>
      </c>
      <c r="C81" s="3">
        <v>1</v>
      </c>
      <c r="D81" s="3"/>
      <c r="E81" s="10" t="s">
        <v>44</v>
      </c>
      <c r="F81" s="3"/>
      <c r="G81" s="3"/>
      <c r="H81" s="3"/>
      <c r="I81" s="3"/>
      <c r="J81" s="3"/>
      <c r="K81" s="3"/>
      <c r="L81" s="3"/>
      <c r="M81" s="3"/>
      <c r="O81" s="1"/>
      <c r="P81" s="1"/>
      <c r="Q81" s="1"/>
    </row>
    <row r="82" spans="1:25" ht="25.5">
      <c r="A82" s="6">
        <f t="shared" si="1"/>
        <v>80</v>
      </c>
      <c r="B82" s="3" t="s">
        <v>7</v>
      </c>
      <c r="C82" s="3">
        <v>1</v>
      </c>
      <c r="D82" s="3"/>
      <c r="E82" s="10" t="s">
        <v>64</v>
      </c>
      <c r="F82" s="30"/>
      <c r="G82" s="30"/>
      <c r="H82" s="30"/>
      <c r="I82" s="30"/>
      <c r="J82" s="30"/>
      <c r="K82" s="30"/>
      <c r="L82" s="30"/>
      <c r="M82" s="30"/>
      <c r="O82" s="1"/>
      <c r="P82" s="1"/>
      <c r="Q82" s="1"/>
    </row>
    <row r="83" spans="1:25" ht="38.25">
      <c r="A83" s="6">
        <f t="shared" si="1"/>
        <v>81</v>
      </c>
      <c r="B83" s="3" t="s">
        <v>65</v>
      </c>
      <c r="C83" s="3">
        <v>1</v>
      </c>
      <c r="D83" s="3"/>
      <c r="E83" s="10" t="s">
        <v>66</v>
      </c>
      <c r="F83" s="3"/>
      <c r="G83" s="3"/>
      <c r="H83" s="3"/>
      <c r="I83" s="3"/>
      <c r="J83" s="3"/>
      <c r="K83" s="3"/>
      <c r="L83" s="3"/>
      <c r="M83" s="3"/>
      <c r="O83" s="1"/>
      <c r="P83" s="1"/>
      <c r="Q83" s="1"/>
    </row>
    <row r="84" spans="1:25" ht="56.25" customHeight="1">
      <c r="A84" s="6">
        <f t="shared" si="1"/>
        <v>82</v>
      </c>
      <c r="B84" s="3" t="s">
        <v>65</v>
      </c>
      <c r="C84" s="3">
        <v>1</v>
      </c>
      <c r="D84" s="3"/>
      <c r="E84" s="10" t="s">
        <v>80</v>
      </c>
      <c r="F84" s="3"/>
      <c r="G84" s="3"/>
      <c r="H84" s="3"/>
      <c r="I84" s="3"/>
      <c r="J84" s="3"/>
      <c r="K84" s="3"/>
      <c r="L84" s="3"/>
      <c r="M84" s="3"/>
      <c r="O84" s="1"/>
      <c r="P84" s="1"/>
      <c r="Q84" s="1"/>
    </row>
    <row r="85" spans="1:25">
      <c r="A85" s="6">
        <f t="shared" si="1"/>
        <v>83</v>
      </c>
      <c r="B85" s="39"/>
      <c r="C85" s="39"/>
      <c r="D85" s="39"/>
      <c r="E85" s="39" t="s">
        <v>83</v>
      </c>
      <c r="F85" s="39"/>
      <c r="G85" s="39"/>
      <c r="H85" s="39"/>
      <c r="I85" s="39"/>
      <c r="J85" s="39"/>
      <c r="K85" s="39"/>
      <c r="L85" s="39"/>
      <c r="M85" s="39"/>
    </row>
    <row r="86" spans="1:25" ht="140.25">
      <c r="A86" s="6">
        <f t="shared" si="1"/>
        <v>84</v>
      </c>
      <c r="B86" s="6" t="s">
        <v>11</v>
      </c>
      <c r="C86" s="29" t="s">
        <v>182</v>
      </c>
      <c r="D86" s="3"/>
      <c r="E86" s="10" t="s">
        <v>180</v>
      </c>
      <c r="F86" s="3"/>
      <c r="G86" s="3"/>
      <c r="H86" s="3"/>
      <c r="I86" s="3"/>
      <c r="J86" s="3"/>
      <c r="K86" s="3"/>
      <c r="L86" s="3"/>
      <c r="M86" s="3"/>
    </row>
    <row r="87" spans="1:25" ht="102">
      <c r="A87" s="6">
        <f t="shared" si="1"/>
        <v>85</v>
      </c>
      <c r="B87" s="6" t="s">
        <v>11</v>
      </c>
      <c r="C87" s="29" t="s">
        <v>177</v>
      </c>
      <c r="D87" s="3"/>
      <c r="E87" s="10" t="s">
        <v>179</v>
      </c>
      <c r="F87" s="3"/>
      <c r="G87" s="3"/>
      <c r="H87" s="3"/>
      <c r="I87" s="3"/>
      <c r="J87" s="3"/>
      <c r="K87" s="3"/>
      <c r="L87" s="3"/>
      <c r="M87" s="3"/>
    </row>
    <row r="88" spans="1:25" ht="165" customHeight="1">
      <c r="A88" s="6">
        <f t="shared" si="1"/>
        <v>86</v>
      </c>
      <c r="B88" s="6" t="s">
        <v>11</v>
      </c>
      <c r="C88" s="29" t="s">
        <v>184</v>
      </c>
      <c r="D88" s="3"/>
      <c r="E88" s="10" t="s">
        <v>181</v>
      </c>
      <c r="F88" s="3"/>
      <c r="G88" s="3"/>
      <c r="H88" s="3"/>
      <c r="I88" s="3"/>
      <c r="J88" s="3"/>
      <c r="K88" s="3"/>
      <c r="L88" s="3"/>
      <c r="M88" s="3"/>
    </row>
    <row r="89" spans="1:25" ht="167.25" customHeight="1">
      <c r="A89" s="6">
        <f t="shared" si="1"/>
        <v>87</v>
      </c>
      <c r="B89" s="6" t="s">
        <v>11</v>
      </c>
      <c r="C89" s="29" t="s">
        <v>185</v>
      </c>
      <c r="D89" s="3"/>
      <c r="E89" s="10" t="s">
        <v>178</v>
      </c>
      <c r="F89" s="3"/>
      <c r="G89" s="3"/>
      <c r="H89" s="3"/>
      <c r="I89" s="3"/>
      <c r="J89" s="3"/>
      <c r="K89" s="3"/>
      <c r="L89" s="3"/>
      <c r="M89" s="3"/>
    </row>
    <row r="90" spans="1:25" ht="167.25" customHeight="1">
      <c r="A90" s="6">
        <f t="shared" si="1"/>
        <v>88</v>
      </c>
      <c r="B90" s="6" t="s">
        <v>11</v>
      </c>
      <c r="C90" s="29" t="s">
        <v>183</v>
      </c>
      <c r="D90" s="3"/>
      <c r="E90" s="10" t="s">
        <v>186</v>
      </c>
      <c r="F90" s="3"/>
      <c r="G90" s="3"/>
      <c r="H90" s="3"/>
      <c r="I90" s="3"/>
      <c r="J90" s="3"/>
      <c r="K90" s="3"/>
      <c r="L90" s="3"/>
      <c r="M90" s="3"/>
    </row>
    <row r="91" spans="1:25" ht="25.5">
      <c r="A91" s="6">
        <f t="shared" si="1"/>
        <v>89</v>
      </c>
      <c r="B91" s="6" t="s">
        <v>65</v>
      </c>
      <c r="C91" s="3">
        <v>1</v>
      </c>
      <c r="D91" s="3"/>
      <c r="E91" s="10" t="s">
        <v>67</v>
      </c>
      <c r="F91" s="3"/>
      <c r="G91" s="3"/>
      <c r="H91" s="3"/>
      <c r="I91" s="3"/>
      <c r="J91" s="3"/>
      <c r="K91" s="3"/>
      <c r="L91" s="3"/>
      <c r="M91" s="3"/>
    </row>
    <row r="92" spans="1:25" ht="89.25">
      <c r="A92" s="6">
        <f t="shared" si="1"/>
        <v>90</v>
      </c>
      <c r="B92" s="6" t="s">
        <v>4</v>
      </c>
      <c r="C92" s="29" t="s">
        <v>171</v>
      </c>
      <c r="D92" s="29" t="s">
        <v>170</v>
      </c>
      <c r="E92" s="10" t="s">
        <v>169</v>
      </c>
      <c r="F92" s="3"/>
      <c r="G92" s="3"/>
      <c r="H92" s="3"/>
      <c r="I92" s="3"/>
      <c r="J92" s="3"/>
      <c r="K92" s="3"/>
      <c r="L92" s="3"/>
      <c r="M92" s="3"/>
      <c r="Q92" s="1"/>
    </row>
    <row r="93" spans="1:25">
      <c r="A93" s="6">
        <f t="shared" si="1"/>
        <v>91</v>
      </c>
      <c r="B93" s="6" t="s">
        <v>4</v>
      </c>
      <c r="C93" s="3">
        <v>2</v>
      </c>
      <c r="D93" s="3"/>
      <c r="E93" s="10" t="s">
        <v>174</v>
      </c>
      <c r="F93" s="3"/>
      <c r="G93" s="3"/>
      <c r="H93" s="3"/>
      <c r="I93" s="3"/>
      <c r="J93" s="3"/>
      <c r="K93" s="3"/>
      <c r="L93" s="3"/>
      <c r="M93" s="3"/>
      <c r="P93" s="40"/>
    </row>
    <row r="94" spans="1:25" ht="25.5">
      <c r="A94" s="6">
        <f t="shared" si="1"/>
        <v>92</v>
      </c>
      <c r="B94" s="6" t="s">
        <v>4</v>
      </c>
      <c r="C94" s="3">
        <v>1</v>
      </c>
      <c r="D94" s="3"/>
      <c r="E94" s="10" t="s">
        <v>176</v>
      </c>
      <c r="F94" s="3"/>
      <c r="G94" s="3"/>
      <c r="H94" s="3"/>
      <c r="I94" s="3"/>
      <c r="J94" s="3"/>
      <c r="K94" s="3"/>
      <c r="L94" s="3"/>
      <c r="M94" s="3"/>
      <c r="P94" s="40"/>
    </row>
    <row r="95" spans="1:25" ht="114.75">
      <c r="A95" s="6">
        <f t="shared" si="1"/>
        <v>93</v>
      </c>
      <c r="B95" s="6" t="s">
        <v>4</v>
      </c>
      <c r="C95" s="29">
        <v>1</v>
      </c>
      <c r="D95" s="29" t="s">
        <v>172</v>
      </c>
      <c r="E95" s="10" t="s">
        <v>173</v>
      </c>
      <c r="F95" s="3"/>
      <c r="G95" s="3"/>
      <c r="H95" s="3"/>
      <c r="I95" s="3"/>
      <c r="J95" s="3"/>
      <c r="K95" s="3"/>
      <c r="L95" s="3"/>
      <c r="M95" s="3"/>
      <c r="N95"/>
      <c r="O95" s="41"/>
      <c r="P95" s="41"/>
      <c r="Q95"/>
      <c r="R95"/>
      <c r="S95"/>
      <c r="T95"/>
      <c r="U95"/>
      <c r="V95"/>
      <c r="W95"/>
      <c r="X95"/>
      <c r="Y95"/>
    </row>
    <row r="96" spans="1:25" ht="63.75">
      <c r="A96" s="6">
        <f t="shared" si="1"/>
        <v>94</v>
      </c>
      <c r="B96" s="6" t="s">
        <v>4</v>
      </c>
      <c r="C96" s="3">
        <f>2*15</f>
        <v>30</v>
      </c>
      <c r="D96" s="3"/>
      <c r="E96" s="10" t="s">
        <v>168</v>
      </c>
      <c r="F96" s="3"/>
      <c r="G96" s="3"/>
      <c r="H96" s="3"/>
      <c r="I96" s="3"/>
      <c r="J96" s="3"/>
      <c r="K96" s="3"/>
      <c r="L96" s="3"/>
      <c r="M96" s="3"/>
    </row>
    <row r="97" spans="1:202" ht="51">
      <c r="A97" s="6">
        <f t="shared" si="1"/>
        <v>95</v>
      </c>
      <c r="B97" s="6" t="s">
        <v>4</v>
      </c>
      <c r="C97" s="3">
        <f>2*2+2</f>
        <v>6</v>
      </c>
      <c r="D97" s="3"/>
      <c r="E97" s="10" t="s">
        <v>175</v>
      </c>
      <c r="F97" s="3"/>
      <c r="G97" s="3"/>
      <c r="H97" s="3"/>
      <c r="I97" s="3"/>
      <c r="J97" s="3"/>
      <c r="K97" s="3"/>
      <c r="L97" s="3"/>
      <c r="M97" s="3"/>
    </row>
    <row r="98" spans="1:202" ht="51">
      <c r="A98" s="6">
        <f t="shared" si="1"/>
        <v>96</v>
      </c>
      <c r="B98" s="6" t="s">
        <v>4</v>
      </c>
      <c r="C98" s="3">
        <v>1</v>
      </c>
      <c r="D98" s="3"/>
      <c r="E98" s="10" t="s">
        <v>167</v>
      </c>
      <c r="F98" s="3"/>
      <c r="G98" s="3"/>
      <c r="H98" s="3"/>
      <c r="I98" s="3"/>
      <c r="J98" s="3"/>
      <c r="K98" s="3"/>
      <c r="L98" s="3"/>
      <c r="M98" s="3"/>
    </row>
    <row r="99" spans="1:202" ht="51">
      <c r="A99" s="6">
        <f t="shared" si="1"/>
        <v>97</v>
      </c>
      <c r="B99" s="6" t="s">
        <v>4</v>
      </c>
      <c r="C99" s="3">
        <f>1*2</f>
        <v>2</v>
      </c>
      <c r="D99" s="3"/>
      <c r="E99" s="10" t="s">
        <v>166</v>
      </c>
      <c r="F99" s="3"/>
      <c r="G99" s="3"/>
      <c r="H99" s="3"/>
      <c r="I99" s="3"/>
      <c r="J99" s="3"/>
      <c r="K99" s="3"/>
      <c r="L99" s="3"/>
      <c r="M99" s="3"/>
    </row>
    <row r="100" spans="1:202" ht="25.5">
      <c r="A100" s="6">
        <f t="shared" si="1"/>
        <v>98</v>
      </c>
      <c r="B100" s="3" t="s">
        <v>4</v>
      </c>
      <c r="C100" s="42">
        <v>3</v>
      </c>
      <c r="D100" s="3"/>
      <c r="E100" s="10" t="s">
        <v>73</v>
      </c>
      <c r="F100" s="3"/>
      <c r="G100" s="3"/>
      <c r="H100" s="3"/>
      <c r="I100" s="3"/>
      <c r="J100" s="3"/>
      <c r="K100" s="3"/>
      <c r="L100" s="3"/>
      <c r="M100" s="3"/>
    </row>
    <row r="101" spans="1:202" ht="25.5">
      <c r="A101" s="6">
        <f t="shared" si="1"/>
        <v>99</v>
      </c>
      <c r="B101" s="3" t="s">
        <v>11</v>
      </c>
      <c r="C101" s="32">
        <v>100</v>
      </c>
      <c r="D101" s="3"/>
      <c r="E101" s="10" t="s">
        <v>68</v>
      </c>
      <c r="F101" s="3"/>
      <c r="G101" s="3"/>
      <c r="H101" s="3"/>
      <c r="I101" s="3"/>
      <c r="J101" s="3"/>
      <c r="K101" s="3"/>
      <c r="L101" s="3"/>
      <c r="M101" s="3"/>
    </row>
    <row r="102" spans="1:202" ht="25.5">
      <c r="A102" s="6">
        <f t="shared" si="1"/>
        <v>100</v>
      </c>
      <c r="B102" s="3" t="s">
        <v>4</v>
      </c>
      <c r="C102" s="32">
        <v>30</v>
      </c>
      <c r="D102" s="3"/>
      <c r="E102" s="10" t="s">
        <v>69</v>
      </c>
      <c r="F102" s="3"/>
      <c r="G102" s="3"/>
      <c r="H102" s="3"/>
      <c r="I102" s="3"/>
      <c r="J102" s="3"/>
      <c r="K102" s="3"/>
      <c r="L102" s="3"/>
      <c r="M102" s="3"/>
    </row>
    <row r="103" spans="1:202" ht="25.5">
      <c r="A103" s="6">
        <f t="shared" si="1"/>
        <v>101</v>
      </c>
      <c r="B103" s="6" t="s">
        <v>7</v>
      </c>
      <c r="C103" s="3">
        <v>1</v>
      </c>
      <c r="D103" s="3"/>
      <c r="E103" s="10" t="s">
        <v>70</v>
      </c>
      <c r="F103" s="30"/>
      <c r="G103" s="30"/>
      <c r="H103" s="30"/>
      <c r="I103" s="30"/>
      <c r="J103" s="30"/>
      <c r="K103" s="30"/>
      <c r="L103" s="30"/>
      <c r="M103" s="30"/>
    </row>
    <row r="104" spans="1:202" ht="51">
      <c r="A104" s="6">
        <f t="shared" si="1"/>
        <v>102</v>
      </c>
      <c r="B104" s="6" t="s">
        <v>7</v>
      </c>
      <c r="C104" s="6">
        <v>1</v>
      </c>
      <c r="D104" s="30"/>
      <c r="E104" s="10" t="s">
        <v>187</v>
      </c>
      <c r="F104" s="30"/>
      <c r="G104" s="30"/>
      <c r="H104" s="30"/>
      <c r="I104" s="30"/>
      <c r="J104" s="30"/>
      <c r="K104" s="30"/>
      <c r="L104" s="30"/>
      <c r="M104" s="30"/>
      <c r="P104" s="40"/>
    </row>
    <row r="105" spans="1:202" ht="56.25" customHeight="1">
      <c r="A105" s="6">
        <f t="shared" si="1"/>
        <v>103</v>
      </c>
      <c r="B105" s="3" t="s">
        <v>65</v>
      </c>
      <c r="C105" s="3">
        <v>1</v>
      </c>
      <c r="D105" s="3"/>
      <c r="E105" s="10" t="s">
        <v>165</v>
      </c>
      <c r="F105" s="3"/>
      <c r="G105" s="3"/>
      <c r="H105" s="3"/>
      <c r="I105" s="3"/>
      <c r="J105" s="3"/>
      <c r="K105" s="3"/>
      <c r="L105" s="3"/>
      <c r="M105" s="3"/>
      <c r="O105" s="1"/>
      <c r="P105" s="1"/>
      <c r="Q105" s="1"/>
    </row>
    <row r="106" spans="1:202">
      <c r="A106" s="6">
        <f t="shared" si="1"/>
        <v>104</v>
      </c>
      <c r="B106" s="30"/>
      <c r="C106" s="3"/>
      <c r="D106" s="30"/>
      <c r="E106" s="33" t="s">
        <v>79</v>
      </c>
      <c r="F106" s="30"/>
      <c r="G106" s="30"/>
      <c r="H106" s="30"/>
      <c r="I106" s="30"/>
      <c r="J106" s="30"/>
      <c r="K106" s="30"/>
      <c r="L106" s="30"/>
      <c r="M106" s="30"/>
    </row>
    <row r="107" spans="1:202" ht="51">
      <c r="A107" s="6">
        <f t="shared" si="1"/>
        <v>105</v>
      </c>
      <c r="B107" s="3" t="s">
        <v>11</v>
      </c>
      <c r="C107" s="42">
        <v>8</v>
      </c>
      <c r="D107" s="3"/>
      <c r="E107" s="10" t="s">
        <v>152</v>
      </c>
      <c r="F107" s="6"/>
      <c r="G107" s="6"/>
      <c r="H107" s="6"/>
      <c r="I107" s="6"/>
      <c r="J107" s="6"/>
      <c r="K107" s="6"/>
      <c r="L107" s="6"/>
      <c r="M107" s="6"/>
      <c r="N107" s="26"/>
      <c r="O107" s="5"/>
      <c r="P107" s="5"/>
      <c r="Q107" s="5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  <c r="AT107" s="26"/>
      <c r="AU107" s="26"/>
      <c r="AV107" s="26"/>
      <c r="AW107" s="26"/>
      <c r="AX107" s="26"/>
      <c r="AY107" s="26"/>
      <c r="AZ107" s="26"/>
      <c r="BA107" s="26"/>
      <c r="BB107" s="26"/>
      <c r="BC107" s="26"/>
      <c r="BD107" s="26"/>
      <c r="BE107" s="26"/>
      <c r="BF107" s="26"/>
      <c r="BG107" s="26"/>
      <c r="BH107" s="26"/>
      <c r="BI107" s="26"/>
      <c r="BJ107" s="26"/>
      <c r="BK107" s="26"/>
      <c r="BL107" s="26"/>
      <c r="BM107" s="26"/>
      <c r="BN107" s="26"/>
      <c r="BO107" s="26"/>
      <c r="BP107" s="26"/>
      <c r="BQ107" s="26"/>
      <c r="BR107" s="26"/>
      <c r="BS107" s="26"/>
      <c r="BT107" s="26"/>
      <c r="BU107" s="26"/>
      <c r="BV107" s="26"/>
      <c r="BW107" s="26"/>
      <c r="BX107" s="26"/>
      <c r="BY107" s="26"/>
      <c r="BZ107" s="26"/>
      <c r="CA107" s="26"/>
      <c r="CB107" s="26"/>
      <c r="CC107" s="26"/>
      <c r="CD107" s="26"/>
      <c r="CE107" s="26"/>
      <c r="CF107" s="26"/>
      <c r="CG107" s="26"/>
      <c r="CH107" s="26"/>
      <c r="CI107" s="26"/>
      <c r="CJ107" s="26"/>
      <c r="CK107" s="26"/>
      <c r="CL107" s="26"/>
      <c r="CM107" s="26"/>
      <c r="CN107" s="26"/>
      <c r="CO107" s="26"/>
      <c r="CP107" s="26"/>
      <c r="CQ107" s="26"/>
      <c r="CR107" s="26"/>
      <c r="CS107" s="26"/>
      <c r="CT107" s="26"/>
      <c r="CU107" s="26"/>
      <c r="CV107" s="26"/>
      <c r="CW107" s="26"/>
      <c r="CX107" s="26"/>
      <c r="CY107" s="26"/>
      <c r="CZ107" s="26"/>
      <c r="DA107" s="26"/>
      <c r="DB107" s="26"/>
      <c r="DC107" s="26"/>
      <c r="DD107" s="26"/>
      <c r="DE107" s="26"/>
      <c r="DF107" s="26"/>
      <c r="DG107" s="26"/>
      <c r="DH107" s="26"/>
      <c r="DI107" s="26"/>
      <c r="DJ107" s="26"/>
      <c r="DK107" s="26"/>
      <c r="DL107" s="26"/>
      <c r="DM107" s="26"/>
      <c r="DN107" s="26"/>
      <c r="DO107" s="26"/>
      <c r="DP107" s="26"/>
      <c r="DQ107" s="26"/>
      <c r="DR107" s="26"/>
      <c r="DS107" s="26"/>
      <c r="DT107" s="26"/>
      <c r="DU107" s="26"/>
      <c r="DV107" s="26"/>
      <c r="DW107" s="26"/>
      <c r="DX107" s="26"/>
      <c r="DY107" s="26"/>
      <c r="DZ107" s="26"/>
      <c r="EA107" s="26"/>
      <c r="EB107" s="26"/>
      <c r="EC107" s="26"/>
      <c r="ED107" s="26"/>
      <c r="EE107" s="26"/>
      <c r="EF107" s="26"/>
      <c r="EG107" s="26"/>
      <c r="EH107" s="26"/>
      <c r="EI107" s="26"/>
      <c r="EJ107" s="26"/>
      <c r="EK107" s="26"/>
      <c r="EL107" s="26"/>
      <c r="EM107" s="26"/>
      <c r="EN107" s="26"/>
      <c r="EO107" s="26"/>
      <c r="EP107" s="26"/>
      <c r="EQ107" s="26"/>
      <c r="ER107" s="26"/>
      <c r="ES107" s="26"/>
      <c r="ET107" s="26"/>
      <c r="EU107" s="26"/>
      <c r="EV107" s="26"/>
      <c r="EW107" s="26"/>
      <c r="EX107" s="26"/>
      <c r="EY107" s="26"/>
      <c r="EZ107" s="26"/>
      <c r="FA107" s="26"/>
      <c r="FB107" s="26"/>
      <c r="FC107" s="26"/>
      <c r="FD107" s="26"/>
      <c r="FE107" s="26"/>
      <c r="FF107" s="26"/>
      <c r="FG107" s="26"/>
      <c r="FH107" s="26"/>
      <c r="FI107" s="26"/>
      <c r="FJ107" s="26"/>
      <c r="FK107" s="26"/>
      <c r="FL107" s="26"/>
      <c r="FM107" s="26"/>
      <c r="FN107" s="26"/>
      <c r="FO107" s="26"/>
      <c r="FP107" s="26"/>
      <c r="FQ107" s="26"/>
      <c r="FR107" s="26"/>
      <c r="FS107" s="26"/>
      <c r="FT107" s="26"/>
      <c r="FU107" s="26"/>
      <c r="FV107" s="26"/>
      <c r="FW107" s="26"/>
      <c r="FX107" s="26"/>
      <c r="FY107" s="26"/>
      <c r="FZ107" s="26"/>
      <c r="GA107" s="26"/>
      <c r="GB107" s="26"/>
      <c r="GC107" s="26"/>
      <c r="GD107" s="26"/>
      <c r="GE107" s="26"/>
      <c r="GF107" s="26"/>
      <c r="GG107" s="26"/>
      <c r="GH107" s="26"/>
      <c r="GI107" s="26"/>
      <c r="GJ107" s="26"/>
      <c r="GK107" s="26"/>
      <c r="GL107" s="26"/>
      <c r="GM107" s="26"/>
      <c r="GN107" s="26"/>
      <c r="GO107" s="26"/>
      <c r="GP107" s="26"/>
      <c r="GQ107" s="26"/>
      <c r="GR107" s="26"/>
      <c r="GS107" s="26"/>
      <c r="GT107" s="26"/>
    </row>
    <row r="108" spans="1:202" ht="25.5">
      <c r="A108" s="6">
        <f t="shared" si="1"/>
        <v>106</v>
      </c>
      <c r="B108" s="6" t="s">
        <v>4</v>
      </c>
      <c r="C108" s="29">
        <v>1</v>
      </c>
      <c r="D108" s="3"/>
      <c r="E108" s="10" t="s">
        <v>153</v>
      </c>
      <c r="F108" s="3"/>
      <c r="G108" s="3"/>
      <c r="H108" s="3"/>
      <c r="I108" s="3"/>
      <c r="J108" s="3"/>
      <c r="K108" s="3"/>
      <c r="L108" s="3"/>
      <c r="M108" s="3"/>
    </row>
    <row r="109" spans="1:202" ht="25.5">
      <c r="A109" s="6">
        <f t="shared" si="1"/>
        <v>107</v>
      </c>
      <c r="B109" s="6" t="s">
        <v>7</v>
      </c>
      <c r="C109" s="3">
        <v>1</v>
      </c>
      <c r="D109" s="3"/>
      <c r="E109" s="10" t="s">
        <v>67</v>
      </c>
      <c r="F109" s="3"/>
      <c r="G109" s="3"/>
      <c r="H109" s="3"/>
      <c r="I109" s="3"/>
      <c r="J109" s="3"/>
      <c r="K109" s="3"/>
      <c r="L109" s="3"/>
      <c r="M109" s="3"/>
      <c r="N109"/>
    </row>
    <row r="110" spans="1:202">
      <c r="A110" s="6">
        <f t="shared" si="1"/>
        <v>108</v>
      </c>
      <c r="B110" s="33"/>
      <c r="C110" s="33"/>
      <c r="D110" s="33"/>
      <c r="E110" s="33" t="s">
        <v>71</v>
      </c>
      <c r="F110" s="33"/>
      <c r="G110" s="33"/>
      <c r="H110" s="33"/>
      <c r="I110" s="33"/>
      <c r="J110" s="33"/>
      <c r="K110" s="33"/>
      <c r="L110" s="33"/>
      <c r="M110" s="33"/>
    </row>
    <row r="111" spans="1:202" ht="65.25" customHeight="1">
      <c r="A111" s="6">
        <f t="shared" si="1"/>
        <v>109</v>
      </c>
      <c r="B111" s="6" t="s">
        <v>11</v>
      </c>
      <c r="C111" s="42" t="s">
        <v>161</v>
      </c>
      <c r="D111" s="3"/>
      <c r="E111" s="10" t="s">
        <v>72</v>
      </c>
      <c r="F111" s="3"/>
      <c r="G111" s="3"/>
      <c r="H111" s="3"/>
      <c r="I111" s="3"/>
      <c r="J111" s="3"/>
      <c r="K111" s="3"/>
      <c r="L111" s="3"/>
      <c r="M111" s="3"/>
      <c r="O111" s="43"/>
    </row>
    <row r="112" spans="1:202" ht="89.25">
      <c r="A112" s="6">
        <f t="shared" si="1"/>
        <v>110</v>
      </c>
      <c r="B112" s="6" t="s">
        <v>11</v>
      </c>
      <c r="C112" s="42" t="s">
        <v>159</v>
      </c>
      <c r="D112" s="3"/>
      <c r="E112" s="10" t="s">
        <v>160</v>
      </c>
      <c r="F112" s="3"/>
      <c r="G112" s="3"/>
      <c r="H112" s="3"/>
      <c r="I112" s="3"/>
      <c r="J112" s="3"/>
      <c r="K112" s="3"/>
      <c r="L112" s="3"/>
      <c r="M112" s="3"/>
      <c r="O112" s="43"/>
    </row>
    <row r="113" spans="1:17" ht="25.5">
      <c r="A113" s="6">
        <f t="shared" si="1"/>
        <v>111</v>
      </c>
      <c r="B113" s="6" t="s">
        <v>7</v>
      </c>
      <c r="C113" s="3">
        <v>1</v>
      </c>
      <c r="D113" s="3"/>
      <c r="E113" s="10" t="s">
        <v>67</v>
      </c>
      <c r="F113" s="3"/>
      <c r="G113" s="3"/>
      <c r="H113" s="3"/>
      <c r="I113" s="3"/>
      <c r="J113" s="3"/>
      <c r="K113" s="3"/>
      <c r="L113" s="3"/>
      <c r="M113" s="3"/>
    </row>
    <row r="114" spans="1:17" ht="38.25">
      <c r="A114" s="6">
        <f t="shared" si="1"/>
        <v>112</v>
      </c>
      <c r="B114" s="3" t="s">
        <v>4</v>
      </c>
      <c r="C114" s="42">
        <v>3</v>
      </c>
      <c r="D114" s="3"/>
      <c r="E114" s="10" t="s">
        <v>156</v>
      </c>
      <c r="F114" s="3"/>
      <c r="G114" s="3"/>
      <c r="H114" s="3"/>
      <c r="I114" s="3"/>
      <c r="J114" s="3"/>
      <c r="K114" s="3"/>
      <c r="L114" s="3"/>
      <c r="M114" s="3"/>
    </row>
    <row r="115" spans="1:17" ht="51">
      <c r="A115" s="6">
        <f t="shared" si="1"/>
        <v>113</v>
      </c>
      <c r="B115" s="3" t="s">
        <v>4</v>
      </c>
      <c r="C115" s="42" t="s">
        <v>162</v>
      </c>
      <c r="D115" s="29"/>
      <c r="E115" s="10" t="s">
        <v>155</v>
      </c>
      <c r="F115" s="3"/>
      <c r="G115" s="3"/>
      <c r="H115" s="3"/>
      <c r="I115" s="3"/>
      <c r="J115" s="3"/>
      <c r="K115" s="3"/>
      <c r="L115" s="3"/>
      <c r="M115" s="3"/>
    </row>
    <row r="116" spans="1:17" ht="25.5">
      <c r="A116" s="6">
        <f t="shared" si="1"/>
        <v>114</v>
      </c>
      <c r="B116" s="3" t="s">
        <v>4</v>
      </c>
      <c r="C116" s="42">
        <v>1</v>
      </c>
      <c r="D116" s="29" t="s">
        <v>163</v>
      </c>
      <c r="E116" s="10" t="s">
        <v>164</v>
      </c>
      <c r="F116" s="3"/>
      <c r="G116" s="3"/>
      <c r="H116" s="3"/>
      <c r="I116" s="3"/>
      <c r="J116" s="3"/>
      <c r="K116" s="3"/>
      <c r="L116" s="3"/>
      <c r="M116" s="3"/>
    </row>
    <row r="117" spans="1:17" ht="25.5">
      <c r="A117" s="6">
        <f t="shared" si="1"/>
        <v>115</v>
      </c>
      <c r="B117" s="3" t="s">
        <v>4</v>
      </c>
      <c r="C117" s="42">
        <v>1</v>
      </c>
      <c r="D117" s="29"/>
      <c r="E117" s="10" t="s">
        <v>78</v>
      </c>
      <c r="F117" s="3"/>
      <c r="G117" s="3"/>
      <c r="H117" s="3"/>
      <c r="I117" s="3"/>
      <c r="J117" s="3"/>
      <c r="K117" s="3"/>
      <c r="L117" s="3"/>
      <c r="M117" s="3"/>
    </row>
    <row r="118" spans="1:17" ht="25.5">
      <c r="A118" s="6">
        <f t="shared" si="1"/>
        <v>116</v>
      </c>
      <c r="B118" s="6" t="s">
        <v>7</v>
      </c>
      <c r="C118" s="3">
        <v>1</v>
      </c>
      <c r="D118" s="3"/>
      <c r="E118" s="10" t="s">
        <v>70</v>
      </c>
      <c r="F118" s="30"/>
      <c r="G118" s="30"/>
      <c r="H118" s="30"/>
      <c r="I118" s="30"/>
      <c r="J118" s="30"/>
      <c r="K118" s="30"/>
      <c r="L118" s="30"/>
      <c r="M118" s="30"/>
    </row>
    <row r="119" spans="1:17" ht="63.75">
      <c r="A119" s="6">
        <f t="shared" si="1"/>
        <v>117</v>
      </c>
      <c r="B119" s="6" t="s">
        <v>4</v>
      </c>
      <c r="C119" s="29" t="s">
        <v>162</v>
      </c>
      <c r="D119" s="3"/>
      <c r="E119" s="10" t="s">
        <v>154</v>
      </c>
      <c r="F119" s="30"/>
      <c r="G119" s="30"/>
      <c r="H119" s="30"/>
      <c r="I119" s="30"/>
      <c r="J119" s="30"/>
      <c r="K119" s="30"/>
      <c r="L119" s="30"/>
      <c r="M119" s="30"/>
    </row>
    <row r="120" spans="1:17" ht="63.75">
      <c r="A120" s="6">
        <f t="shared" si="1"/>
        <v>118</v>
      </c>
      <c r="B120" s="6" t="s">
        <v>11</v>
      </c>
      <c r="C120" s="29" t="s">
        <v>159</v>
      </c>
      <c r="D120" s="3"/>
      <c r="E120" s="10" t="s">
        <v>158</v>
      </c>
      <c r="F120" s="30"/>
      <c r="G120" s="30"/>
      <c r="H120" s="30"/>
      <c r="I120" s="30"/>
      <c r="J120" s="30"/>
      <c r="K120" s="30"/>
      <c r="L120" s="30"/>
      <c r="M120" s="30"/>
    </row>
    <row r="121" spans="1:17">
      <c r="A121" s="6">
        <f t="shared" si="1"/>
        <v>119</v>
      </c>
      <c r="B121" s="3" t="s">
        <v>4</v>
      </c>
      <c r="C121" s="32">
        <v>5</v>
      </c>
      <c r="D121" s="3"/>
      <c r="E121" s="10" t="s">
        <v>157</v>
      </c>
      <c r="F121" s="3"/>
      <c r="G121" s="3"/>
      <c r="H121" s="3"/>
      <c r="I121" s="3"/>
      <c r="J121" s="3"/>
      <c r="K121" s="3"/>
      <c r="L121" s="3"/>
      <c r="M121" s="3"/>
      <c r="O121" s="43"/>
    </row>
    <row r="122" spans="1:17" ht="25.5">
      <c r="A122" s="6">
        <f t="shared" si="1"/>
        <v>120</v>
      </c>
      <c r="B122" s="3" t="s">
        <v>4</v>
      </c>
      <c r="C122" s="42">
        <v>2</v>
      </c>
      <c r="D122" s="3"/>
      <c r="E122" s="10" t="s">
        <v>73</v>
      </c>
      <c r="F122" s="3"/>
      <c r="G122" s="3"/>
      <c r="H122" s="3"/>
      <c r="I122" s="3"/>
      <c r="J122" s="3"/>
      <c r="K122" s="3"/>
      <c r="L122" s="3"/>
      <c r="M122" s="3"/>
    </row>
    <row r="123" spans="1:17" ht="25.5">
      <c r="A123" s="6">
        <f t="shared" si="1"/>
        <v>121</v>
      </c>
      <c r="B123" s="3" t="s">
        <v>11</v>
      </c>
      <c r="C123" s="32">
        <v>100</v>
      </c>
      <c r="D123" s="3"/>
      <c r="E123" s="10" t="s">
        <v>74</v>
      </c>
      <c r="F123" s="3"/>
      <c r="G123" s="3"/>
      <c r="H123" s="3"/>
      <c r="I123" s="3"/>
      <c r="J123" s="3"/>
      <c r="K123" s="3"/>
      <c r="L123" s="3"/>
      <c r="M123" s="3"/>
    </row>
    <row r="124" spans="1:17" ht="25.5">
      <c r="A124" s="6">
        <f t="shared" si="1"/>
        <v>122</v>
      </c>
      <c r="B124" s="6" t="s">
        <v>7</v>
      </c>
      <c r="C124" s="6">
        <v>1</v>
      </c>
      <c r="D124" s="30"/>
      <c r="E124" s="10" t="s">
        <v>75</v>
      </c>
      <c r="F124" s="30"/>
      <c r="G124" s="30"/>
      <c r="H124" s="30"/>
      <c r="I124" s="30"/>
      <c r="J124" s="30"/>
      <c r="K124" s="30"/>
      <c r="L124" s="30"/>
      <c r="M124" s="30"/>
    </row>
    <row r="125" spans="1:17">
      <c r="A125" s="6">
        <f t="shared" si="1"/>
        <v>123</v>
      </c>
      <c r="B125" s="6" t="s">
        <v>7</v>
      </c>
      <c r="C125" s="3">
        <v>1</v>
      </c>
      <c r="D125" s="3"/>
      <c r="E125" s="10" t="s">
        <v>76</v>
      </c>
      <c r="F125" s="3"/>
      <c r="G125" s="3"/>
      <c r="H125" s="3"/>
      <c r="I125" s="3"/>
      <c r="J125" s="3"/>
      <c r="K125" s="3"/>
      <c r="L125" s="3"/>
      <c r="M125" s="3"/>
    </row>
    <row r="126" spans="1:17">
      <c r="A126" s="6">
        <f t="shared" si="1"/>
        <v>124</v>
      </c>
      <c r="B126" s="6" t="s">
        <v>7</v>
      </c>
      <c r="C126" s="3">
        <v>1</v>
      </c>
      <c r="D126" s="3"/>
      <c r="E126" s="10" t="s">
        <v>77</v>
      </c>
      <c r="F126" s="3"/>
      <c r="G126" s="3"/>
      <c r="H126" s="3"/>
      <c r="I126" s="3"/>
      <c r="J126" s="3"/>
      <c r="K126" s="3"/>
      <c r="L126" s="3"/>
      <c r="M126" s="3"/>
    </row>
    <row r="127" spans="1:17" ht="76.5">
      <c r="A127" s="6">
        <f t="shared" si="1"/>
        <v>125</v>
      </c>
      <c r="B127" s="6" t="s">
        <v>7</v>
      </c>
      <c r="C127" s="6">
        <v>1</v>
      </c>
      <c r="D127" s="30"/>
      <c r="E127" s="10" t="s">
        <v>188</v>
      </c>
      <c r="F127" s="30"/>
      <c r="G127" s="30"/>
      <c r="H127" s="30"/>
      <c r="I127" s="30"/>
      <c r="J127" s="30"/>
      <c r="K127" s="30"/>
      <c r="L127" s="30"/>
      <c r="M127" s="30"/>
      <c r="P127" s="40"/>
    </row>
    <row r="128" spans="1:17" ht="56.25" customHeight="1">
      <c r="A128" s="6">
        <f t="shared" si="1"/>
        <v>126</v>
      </c>
      <c r="B128" s="3" t="s">
        <v>65</v>
      </c>
      <c r="C128" s="3">
        <v>1</v>
      </c>
      <c r="D128" s="3"/>
      <c r="E128" s="10" t="s">
        <v>81</v>
      </c>
      <c r="F128" s="3"/>
      <c r="G128" s="3"/>
      <c r="H128" s="3"/>
      <c r="I128" s="3"/>
      <c r="J128" s="3"/>
      <c r="K128" s="3"/>
      <c r="L128" s="3"/>
      <c r="M128" s="3"/>
      <c r="O128" s="1"/>
      <c r="P128" s="1"/>
      <c r="Q128" s="1"/>
    </row>
    <row r="129" spans="1:17">
      <c r="A129" s="6">
        <f t="shared" si="1"/>
        <v>127</v>
      </c>
      <c r="B129" s="30"/>
      <c r="C129" s="6"/>
      <c r="D129" s="30"/>
      <c r="E129" s="33" t="s">
        <v>82</v>
      </c>
      <c r="F129" s="30"/>
      <c r="G129" s="30"/>
      <c r="H129" s="30"/>
      <c r="I129" s="30"/>
      <c r="J129" s="30"/>
      <c r="K129" s="30"/>
      <c r="L129" s="30"/>
      <c r="M129" s="30"/>
      <c r="O129" s="1"/>
      <c r="P129" s="1"/>
      <c r="Q129" s="1"/>
    </row>
    <row r="130" spans="1:17" ht="38.25">
      <c r="A130" s="6">
        <f t="shared" si="1"/>
        <v>128</v>
      </c>
      <c r="B130" s="6" t="s">
        <v>7</v>
      </c>
      <c r="C130" s="6">
        <v>1</v>
      </c>
      <c r="D130" s="30"/>
      <c r="E130" s="10" t="s">
        <v>30</v>
      </c>
      <c r="F130" s="30"/>
      <c r="G130" s="30"/>
      <c r="H130" s="30"/>
      <c r="I130" s="30"/>
      <c r="J130" s="30"/>
      <c r="K130" s="30"/>
      <c r="L130" s="30"/>
      <c r="M130" s="30"/>
      <c r="O130" s="1"/>
      <c r="P130" s="1"/>
      <c r="Q130" s="1"/>
    </row>
    <row r="131" spans="1:17" ht="63.75">
      <c r="A131" s="6">
        <f t="shared" si="1"/>
        <v>129</v>
      </c>
      <c r="B131" s="6" t="s">
        <v>7</v>
      </c>
      <c r="C131" s="3">
        <v>1</v>
      </c>
      <c r="D131" s="30"/>
      <c r="E131" s="10" t="s">
        <v>31</v>
      </c>
      <c r="F131" s="3"/>
      <c r="G131" s="3"/>
      <c r="H131" s="3"/>
      <c r="I131" s="3"/>
      <c r="J131" s="3"/>
      <c r="K131" s="3"/>
      <c r="L131" s="3"/>
      <c r="M131" s="3"/>
      <c r="O131" s="1"/>
      <c r="P131" s="1"/>
      <c r="Q131" s="1"/>
    </row>
    <row r="132" spans="1:17">
      <c r="A132" s="6">
        <f t="shared" si="1"/>
        <v>130</v>
      </c>
      <c r="B132" s="6" t="s">
        <v>7</v>
      </c>
      <c r="C132" s="3">
        <v>1</v>
      </c>
      <c r="D132" s="3"/>
      <c r="E132" s="10" t="s">
        <v>48</v>
      </c>
      <c r="F132" s="30"/>
      <c r="G132" s="30"/>
      <c r="H132" s="30"/>
      <c r="I132" s="30"/>
      <c r="J132" s="30"/>
      <c r="K132" s="30"/>
      <c r="L132" s="30"/>
      <c r="M132" s="30"/>
      <c r="O132" s="1"/>
      <c r="P132" s="1"/>
      <c r="Q132" s="1"/>
    </row>
    <row r="133" spans="1:17" ht="56.25" customHeight="1">
      <c r="A133" s="6">
        <f t="shared" ref="A133" si="2">A132+1</f>
        <v>131</v>
      </c>
      <c r="B133" s="3" t="s">
        <v>65</v>
      </c>
      <c r="C133" s="3">
        <v>1</v>
      </c>
      <c r="D133" s="3"/>
      <c r="E133" s="10" t="s">
        <v>190</v>
      </c>
      <c r="F133" s="3"/>
      <c r="G133" s="3"/>
      <c r="H133" s="3"/>
      <c r="I133" s="3"/>
      <c r="J133" s="3"/>
      <c r="K133" s="3"/>
      <c r="L133" s="3"/>
      <c r="M133" s="3"/>
      <c r="O133" s="1"/>
      <c r="P133" s="1"/>
      <c r="Q133" s="1"/>
    </row>
  </sheetData>
  <mergeCells count="2">
    <mergeCell ref="F2:M2"/>
    <mergeCell ref="A1:M1"/>
  </mergeCells>
  <phoneticPr fontId="0" type="noConversion"/>
  <printOptions horizontalCentered="1"/>
  <pageMargins left="0.78740157480314965" right="0.78740157480314965" top="0.70866141732283472" bottom="0.51181102362204722" header="0.31496062992125984" footer="0.19685039370078741"/>
  <pageSetup paperSize="9" scale="67" fitToHeight="0" orientation="portrait" useFirstPageNumber="1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ZOOTECHNIKA-S-ZUIM</vt:lpstr>
      <vt:lpstr>'ZOOTECHNIKA-S-ZUIM'!Obszar_wydruku</vt:lpstr>
      <vt:lpstr>'ZOOTECHNIKA-S-ZUIM'!Tytuły_wydruku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Rafał Dąbrowa</cp:lastModifiedBy>
  <cp:lastPrinted>2024-08-28T14:27:30Z</cp:lastPrinted>
  <dcterms:created xsi:type="dcterms:W3CDTF">1997-02-26T13:46:56Z</dcterms:created>
  <dcterms:modified xsi:type="dcterms:W3CDTF">2024-08-28T14:32:01Z</dcterms:modified>
</cp:coreProperties>
</file>