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9720" windowHeight="6792" tabRatio="668" firstSheet="1" activeTab="1"/>
  </bookViews>
  <sheets>
    <sheet name="Wycena_P_1" sheetId="1" r:id="rId1"/>
    <sheet name="Formularz _Cenowy" sheetId="2" r:id="rId2"/>
  </sheets>
  <definedNames>
    <definedName name="_xlnm.Print_Titles" localSheetId="1">'Formularz _Cenowy'!$10:$10</definedName>
    <definedName name="_xlnm.Print_Titles" localSheetId="0">'Wycena_P_1'!$5:$5</definedName>
  </definedNames>
  <calcPr fullCalcOnLoad="1"/>
</workbook>
</file>

<file path=xl/sharedStrings.xml><?xml version="1.0" encoding="utf-8"?>
<sst xmlns="http://schemas.openxmlformats.org/spreadsheetml/2006/main" count="137" uniqueCount="97">
  <si>
    <t>L.p.</t>
  </si>
  <si>
    <t>Wyszczególnienie</t>
  </si>
  <si>
    <t>1.</t>
  </si>
  <si>
    <t>sztuka</t>
  </si>
  <si>
    <t>2.</t>
  </si>
  <si>
    <t>Razem</t>
  </si>
  <si>
    <t>3.</t>
  </si>
  <si>
    <t>4.</t>
  </si>
  <si>
    <t>5.</t>
  </si>
  <si>
    <t>Uwagi</t>
  </si>
  <si>
    <t>opakowanie = 200 listków</t>
  </si>
  <si>
    <t>rolka</t>
  </si>
  <si>
    <t>Wartość netto w zł</t>
  </si>
  <si>
    <t>200 listków</t>
  </si>
  <si>
    <t>Pojemnik do papieru toaletowego o średnicy 19 - 21 cm, wykonany z tworzywa ABS, uniwersalny, biały odporny na środki czyszczące i dezynfekcyjne, zamykany na kluczyk, na papier toaletowy o wymiarach podanych w poz. 3</t>
  </si>
  <si>
    <t>Pojemnik do ręczników składanych, wykonany z tworzywa ABS, biały odporny na środki czyszczące i dezynfekcyjne, zamykany na kluczyk, na ręczniki z poz. 1. Pojemność od 250 - 500 szt. listków</t>
  </si>
  <si>
    <t>Ilość zużyta w okresie V.2015 - IV.2016</t>
  </si>
  <si>
    <t>Ilość w poprzednim przetargu na okres 24 miesięcy</t>
  </si>
  <si>
    <t>Jednostka miary zapotrze- bowania</t>
  </si>
  <si>
    <t>Wielkość opako- wania</t>
  </si>
  <si>
    <r>
      <t>Ręcznik papierowy składany "ZZ", niebarwiący, niepylący,  jednowarstwowy, o wymiarach długość 23 - 27 cm i szerokość 23 - 25 cm, o przejściowej wodoodporności, gramatura 38 - 42 g/m</t>
    </r>
    <r>
      <rPr>
        <vertAlign val="superscript"/>
        <sz val="9"/>
        <rFont val="Arial CE"/>
        <family val="0"/>
      </rPr>
      <t>2</t>
    </r>
    <r>
      <rPr>
        <sz val="9"/>
        <rFont val="Arial CE"/>
        <family val="0"/>
      </rPr>
      <t>.</t>
    </r>
  </si>
  <si>
    <r>
      <t>Papier toaletowy w rolkach o średnicy od 18 - 20 cm i szerokości 8,5 - 10 cm, z tuleją, łatwo rozpuszczalny, szary, jednowarstwowy o gramaturze 38 - 42 g/m</t>
    </r>
    <r>
      <rPr>
        <vertAlign val="superscript"/>
        <sz val="9"/>
        <rFont val="Arial CE"/>
        <family val="0"/>
      </rPr>
      <t>2</t>
    </r>
  </si>
  <si>
    <t>Pakiet Nr 1 - Ręczniki papierowe, papier toaletowy oraz pojemniki na papier toaletowy i ręczniki.</t>
  </si>
  <si>
    <t>Cena jed- nostkowa opakowania netto w zł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</si>
  <si>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</si>
  <si>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</si>
  <si>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</si>
  <si>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</si>
  <si>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</si>
  <si>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</si>
  <si>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</si>
  <si>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</si>
  <si>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</si>
  <si>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Propo- nowana ilość na okres 24 miesięcy</t>
  </si>
  <si>
    <t>ułamkową - należy ilość rolek zaokrąglić do pełnej rolki w górę.</t>
  </si>
  <si>
    <t>Ilość opako- wań</t>
  </si>
  <si>
    <t>Cena jed- nostkowa opakowa- nia netto w zł</t>
  </si>
  <si>
    <t>Cena jed- nostkowa opakowa- nia brutto w zł</t>
  </si>
  <si>
    <t>Wartość brutto w zł</t>
  </si>
  <si>
    <t>Staw- ka VAT</t>
  </si>
  <si>
    <t>Worek czarny o pojemności 35 - 45 litrów Grubość 0,03 – 0,05 mm. Worki cienkie, wytrzymałe, rolowane</t>
  </si>
  <si>
    <t>Worek niebieski nieprzeźroczysty tzn. zawartość worka ma być niewidoczna na zewnątrz, rozmiar: 700 - 800 mm x 1000 - 1200 mm, grubość 0,08 – 0,09 mm</t>
  </si>
  <si>
    <t xml:space="preserve">Worek czarny nieprzeźroczysty tzn. zawartość worka ma być niewidoczna na zewnątrz, rozmiar: 700 - 800 mm x 1000 - 1200 mm, grubość 0,08 – 0,09 mm </t>
  </si>
  <si>
    <t>Worek czerwony nieprzeźroczysty tzn. zawartość worka ma być niewidoczna na zewnątrz, rozmiar: 700 - 800 mm x 1000 - 1200 mm, grubość 0,08 – 0,09 mm</t>
  </si>
  <si>
    <t>Worek czerwony nieprzeźroczysty tzn. zawartość worka ma być niewidoczna na zewnątrz, rozmiar: 500 – 600 mm x 600 - 700 mm, grubość 0,08 – 0,09 mm</t>
  </si>
  <si>
    <t xml:space="preserve">Worek żółty nieprzeźroczysty tzn. zawartość worka ma być niewidoczna na zewnątrz, rozmiar 700 - 800 mm x 1000 - 1200 mm, grubość 0,08 – 0,09 mm </t>
  </si>
  <si>
    <t>Worek żółty przeźroczysty,  rozmiar: 700 - 800 mm x 1000 - 1200 mm, grubość 0,08 – 0,09 mm</t>
  </si>
  <si>
    <t xml:space="preserve">Worek żółty  przeźroczysty, rozmiar: 500 – 600 mm x 600 - 700 mm, grubość 0,08 – 0,09 mm </t>
  </si>
  <si>
    <t>Worek zielony nieprzeźroczysty tzn. zawartość worka ma być niewidoczna na zewnątrz, rozmiar: 700 - 800 mm x 1000 - 1200 mm, grubość 0,08 – 0,09 mm</t>
  </si>
  <si>
    <t>Worek biały nieprzeźroczysty tzn. zawartość worka ma być niewidoczna na zewnątrz, rozmiar: 700 - 800 mm x 1000 - 1200 mm, grubość 0,08 – 0,09 mm</t>
  </si>
  <si>
    <t>Worek niebieski nieprzeźroczysty tzn. zawartość worka ma być niewidoczna na zewnątrz, rozmiar: 500 – 600 mm x 600 - 700mm, grubość 0,08 – 0,09 mm</t>
  </si>
  <si>
    <t>Załącznik Nr 1</t>
  </si>
  <si>
    <t>WYCENA</t>
  </si>
  <si>
    <t>nowy asortyment według cen rynkowych</t>
  </si>
  <si>
    <t>Razem Pakiet Nr 1</t>
  </si>
  <si>
    <t>Producent</t>
  </si>
  <si>
    <t xml:space="preserve">FORMULARZ CENOWY </t>
  </si>
  <si>
    <t xml:space="preserve">Cena brutto zamówienia - każdego pakietu powinna stanowić sumę wartości brutto wszystkich pozycji ujętych w pakiecie, natomiast wartość brutto poszczególnych pozycji </t>
  </si>
  <si>
    <t>winna być obliczona jako wartość netto powiększona o kwotę obowiązującego podatku. Wartość netto poszczególnych pozycji należy obliczyć jako iloczyn liczby opakowań/</t>
  </si>
  <si>
    <t>.................................................................</t>
  </si>
  <si>
    <t>Podpis osoby uprawnionej do złożenia oferty</t>
  </si>
  <si>
    <t>Cena jed- nostkowa opakowania brutto w zł</t>
  </si>
  <si>
    <t xml:space="preserve">powiększoną o kwotę obowiązującego podatku i zaokrąglić do dwóch miejsc po przecinku.  </t>
  </si>
  <si>
    <t xml:space="preserve">przez cenę jednostkową netto opakowania, a uzyskaną kwotę zaokrąglić do dwóch miejsc po przecinku. Cenę jednostkową brutto należy obliczyć jako cenę jednostkową netto </t>
  </si>
  <si>
    <t>Ilość zużyta w okresie III.2016 - II.2017</t>
  </si>
  <si>
    <t>Ilość zużyta w okresie III.2017 - II.2018</t>
  </si>
  <si>
    <t>AE/ZP-27-…./18</t>
  </si>
  <si>
    <t xml:space="preserve">(według cen dostaw w ostatnich 12 miesiącach z uwzględnieniem prognozowanego na 2018 r. średniorocznego wskaźnika cen i usług konsumpcyjnych, </t>
  </si>
  <si>
    <r>
      <t xml:space="preserve">300 mb </t>
    </r>
    <r>
      <rPr>
        <b/>
        <sz val="10"/>
        <rFont val="Arial CE"/>
        <family val="0"/>
      </rPr>
      <t>150 mb</t>
    </r>
  </si>
  <si>
    <r>
      <t>rolka = 300 mb)*  (</t>
    </r>
    <r>
      <rPr>
        <b/>
        <sz val="10"/>
        <rFont val="Arial CE"/>
        <family val="0"/>
      </rPr>
      <t>rolka150 mb</t>
    </r>
    <r>
      <rPr>
        <sz val="10"/>
        <rFont val="Arial CE"/>
        <family val="0"/>
      </rPr>
      <t>)*</t>
    </r>
  </si>
  <si>
    <t>Informacje terchniczne typu ulotka lub zdjęcie z opisem do produktów poz 4,5 oraz dozownik do poz 2</t>
  </si>
  <si>
    <t xml:space="preserve">Wymagane do przetargu próbki produktów z poz. 1,2,3 w oryginalnym opakowaniu (będą służyły w trakcie trwania przetargu jako wzornik), </t>
  </si>
  <si>
    <t>zużycie    2 lata (wg zużycia za 2017-2018)</t>
  </si>
  <si>
    <t xml:space="preserve">*W przypadku zaoferowania ręcznika o długości rolki innej niż 150 mb  - należy dokonać odpowiedniego przeliczenia ilości rolek. W przypadku, gdy ilość rolek jest liczbą </t>
  </si>
  <si>
    <r>
      <t xml:space="preserve">Dostawa oraz montaż dozowników </t>
    </r>
    <r>
      <rPr>
        <sz val="9"/>
        <rFont val="Arial CE"/>
        <family val="0"/>
      </rPr>
      <t xml:space="preserve">w terminie do 7 dni roboczych od zgłoszenia przez Zamawiającego telefonicznego lub faxem. Wykonawca udziela gwarancji na dostraczone dozowniki na czas trwania umowy. W okresie gwarancji Wykonawca dokona na własny koszt wszelkich napraw dozowników działajacych wadliwie, naprawy uszkodzeń nie wynikających z niewłaściwego użytkowania, jak również wymiany części zużywalnych, które mogą ulec zużyciu w trakcie eksploatacji dozowników. W okresie gwarancji gwarantowany czas od zgłoszenia usterki do jej usunięcia lub wymiana towaru na wolny od wad maksymalnie do 2 dni robocze. W okresie gwarancji w przypadku naprawy trwającej dłużej niż 2 dni robocze dostarczenie dozownika zastępczego. </t>
    </r>
  </si>
  <si>
    <r>
      <t xml:space="preserve">Ręcznik papierowy w rolkach, biały, celuloza lub  mieszanina włókien z recyklingu i celulozy wytworzona w technologii Airflex lub TAD lub Atmos lub równoważnej, długość ręcznika w rolce od </t>
    </r>
    <r>
      <rPr>
        <sz val="9"/>
        <color indexed="10"/>
        <rFont val="Arial CE"/>
        <family val="0"/>
      </rPr>
      <t xml:space="preserve">150 mb – 350 mb, wysokość rolki nie mniej niż 20 cm +/-2%,  gramatura: celuloza - min 30 g/m2, mieszanina włókien - min 25 g/m2. </t>
    </r>
    <r>
      <rPr>
        <sz val="9"/>
        <color indexed="8"/>
        <rFont val="Arial CE"/>
        <family val="0"/>
      </rPr>
      <t>Opakowanie zbiorcze zabezpieczone przed zabrudzeniem. Dystrybucja ręczników za pomocą wliczonych w cenę oferty dozowników, dostarczonych przez Wykonawcę na czas trwania umowy w ilości 100 sztuk. Dozownik do  ręczników w rolce, w kolorze białym, wykonany z ABS, odporny</t>
    </r>
    <r>
      <rPr>
        <sz val="9"/>
        <rFont val="Arial CE"/>
        <family val="0"/>
      </rPr>
      <t xml:space="preserve"> na środki czyszczące i dezynfekcyjne, o wymiarach nie przekraczających 38x33x25 cm, zamykany na kluczyk, posiadający systemem odcinania dozy ręcznika o długości 0,25 m. Dozownik przeznaczony do zaoferowanych w tej pozycji ręczników w rolce. </t>
    </r>
  </si>
  <si>
    <t>Stawka VAT</t>
  </si>
  <si>
    <t>Wartość brutto    w zł</t>
  </si>
  <si>
    <t>Wartość netto                    w zł</t>
  </si>
  <si>
    <t xml:space="preserve">Dostawa oraz montaż dozowników w terminie do 7 dni roboczych od zgłoszenia przez Zamawiającego telefonicznego lub faxem. Wykonawca udziela gwarancji na dostraczone dozowniki na czas trwania umowy. W okresie gwarancji Wykonawca dokona na własny koszt wszelkich napraw dozowników działajacych wadliwie, naprawy uszkodzeń nie wynikających z niewłaściwego użytkowania, jak również wymiany części zużywalnych, które mogą ulec zużyciu w trakcie eksploatacji dozowników. W okresie gwarancji gwarantowany czas od zgłoszenia usterki do jej usunięcia lub wymiana towaru na wolny od wad maksymalnie do 2 dni robocze. W okresie gwarancji w przypadku naprawy trwającej dłużej niż 2 dni robocze dostarczenie dozownika zastępczego. </t>
  </si>
  <si>
    <t xml:space="preserve">Jednostka miary </t>
  </si>
  <si>
    <t>Worek czerwony nieprzeźroczysty tzn. zawartość worka ma być niewidoczna na zewnątrz, rozmiar: 300 – 350 mm x 200 - 250 mm,  grubość 0,08 – 0,09 mm</t>
  </si>
  <si>
    <t>Pojemnik do ręczników składanych, wykonany z tworzywa ABS, biały odporny na środki czyszczące i dezynfekcyjne, zamykany na kluczyk, na ręczniki z poz. 1.</t>
  </si>
  <si>
    <t>Ilość na okres 12 miesięcy</t>
  </si>
  <si>
    <t>AE/ZP-27-51/22</t>
  </si>
  <si>
    <t>Pakiet Nr 1 - Ręczniki papierowe składane "ZZ", papier toaletowy oraz pojemniki na ręczniki i papier toaletowy</t>
  </si>
  <si>
    <t>Pojemnik do papieru toaletowego o średnicy 19 - 21 cm, wykonany z tworzywa ABS, uniwersalny, biały odporny na środki czyszczące i dezynfekcyjne, zamykany na kluczyk, na papier toaletowy o wymiarach podanych w poz. 2</t>
  </si>
  <si>
    <t>ZAŁĄCZNIK NR 1</t>
  </si>
  <si>
    <t>UWAGA! * Dotyczy Pakietu Nr 2.  W przypadku zaoferowania ręcznika o długości rolki innej niż 300 mb - należy dokonać odpowiedniego przeliczenia ilości rolek. W przypadku, gdy ilość rolek jest liczbą ułamkową - należy ilość rolek zaokrąglić do pełnej rolki w górę.</t>
  </si>
  <si>
    <t xml:space="preserve">Pakiet Nr 3 - Worki na odpady </t>
  </si>
  <si>
    <t xml:space="preserve">Razem Pakiet Nr 3 </t>
  </si>
  <si>
    <t xml:space="preserve">Ręcznik papierowy (czyściwo perforowane) w roli centralnego dozowania, wykonany z mieszaniny włókien z recyklingu i celulozy, chłonny, wytrzymały, jednowarstwowy, w kolorze białym. Posiadający wyjmowaną gilzę. Długość ręcznika na rolce od 290 mb – 350 mb, wysokość rolki 18,5-21 cm,  gramatura 24-26 g/m2. Długość odcinka dozowanego 33-35 cm. Opakowanie zbiorcze zabezpieczone przed zabrudzeniem. Dystrybucja ręczników za pomocą wliczonych w cenę oferty dozowników, dostarczonych przez Wykonawcę na czas trwania umowy w ilości 100 sztuk. Dozownik do ręczników w rolce, w kolorze białym lub jasnoszarym, wykonany z ABS, odporny na środki czyszczące i dezynfekcyjne, zamykany na kluczyk, posiadający ruchoma głowicę umozliwiającą dozawanie odcinka w każdym kierunku. Dozownik przeznaczony do zaoferowanych w tej pozycji ręczników w rolce. </t>
  </si>
  <si>
    <t>Razem Pakiet Nr 2</t>
  </si>
  <si>
    <t>Pakiet Nr 2 - Ręczniki papierowe w roli</t>
  </si>
  <si>
    <r>
      <t>rolka 300 mb</t>
    </r>
    <r>
      <rPr>
        <b/>
        <sz val="10"/>
        <color indexed="10"/>
        <rFont val="Arial CE"/>
        <family val="0"/>
      </rPr>
      <t>*</t>
    </r>
  </si>
  <si>
    <t>Worek szary, przeźroczysty, rozmiar: 700 - 800 mm x 1000 - 1200 mm, grubość 0,08 – 0,09 mm</t>
  </si>
  <si>
    <t>Worek szary przeźroczysty, rozmiar: 500 – 600 mm x 600 - 700mm, grubość 0,08 – 0,09 mm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</si>
</sst>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59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sz val="9"/>
      <name val="Arial CE"/>
      <family val="0"/>
    </font>
    <font>
      <vertAlign val="superscript"/>
      <sz val="9"/>
      <name val="Arial CE"/>
      <family val="0"/>
    </font>
    <font>
      <b/>
      <sz val="9"/>
      <name val="Arial CE"/>
      <family val="0"/>
    </font>
    <font>
      <sz val="10"/>
      <color indexed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color indexed="8"/>
      <name val="Arial CE"/>
      <family val="0"/>
    </font>
    <font>
      <sz val="9"/>
      <color indexed="10"/>
      <name val="Arial CE"/>
      <family val="0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right" vertical="center" wrapText="1"/>
    </xf>
    <xf numFmtId="9" fontId="0" fillId="0" borderId="11" xfId="0" applyNumberFormat="1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4" fontId="0" fillId="0" borderId="13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3" fontId="0" fillId="0" borderId="14" xfId="0" applyNumberFormat="1" applyFont="1" applyBorder="1" applyAlignment="1">
      <alignment horizontal="right" vertical="center" wrapText="1"/>
    </xf>
    <xf numFmtId="3" fontId="0" fillId="0" borderId="15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right" vertical="center" wrapText="1"/>
    </xf>
    <xf numFmtId="9" fontId="0" fillId="0" borderId="0" xfId="0" applyNumberFormat="1" applyFont="1" applyBorder="1" applyAlignment="1">
      <alignment vertical="center" wrapText="1"/>
    </xf>
    <xf numFmtId="4" fontId="0" fillId="0" borderId="16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right" vertical="center" wrapText="1"/>
    </xf>
    <xf numFmtId="3" fontId="0" fillId="0" borderId="17" xfId="0" applyNumberFormat="1" applyFont="1" applyBorder="1" applyAlignment="1">
      <alignment horizontal="right" vertical="center" wrapText="1"/>
    </xf>
    <xf numFmtId="4" fontId="0" fillId="0" borderId="19" xfId="0" applyNumberFormat="1" applyFont="1" applyBorder="1" applyAlignment="1">
      <alignment horizontal="right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9" fontId="0" fillId="0" borderId="20" xfId="0" applyNumberFormat="1" applyFont="1" applyBorder="1" applyAlignment="1">
      <alignment vertical="center" wrapText="1"/>
    </xf>
    <xf numFmtId="4" fontId="0" fillId="0" borderId="19" xfId="0" applyNumberFormat="1" applyFont="1" applyBorder="1" applyAlignment="1">
      <alignment vertical="center" wrapText="1"/>
    </xf>
    <xf numFmtId="4" fontId="0" fillId="0" borderId="17" xfId="0" applyNumberFormat="1" applyFont="1" applyBorder="1" applyAlignment="1">
      <alignment vertical="center" wrapText="1"/>
    </xf>
    <xf numFmtId="0" fontId="0" fillId="0" borderId="21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4" fontId="9" fillId="0" borderId="25" xfId="0" applyNumberFormat="1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0" fillId="0" borderId="28" xfId="0" applyFont="1" applyBorder="1" applyAlignment="1">
      <alignment horizontal="right" vertical="center"/>
    </xf>
    <xf numFmtId="0" fontId="0" fillId="0" borderId="29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0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7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0" fontId="1" fillId="0" borderId="31" xfId="0" applyFont="1" applyBorder="1" applyAlignment="1">
      <alignment vertical="center" wrapText="1"/>
    </xf>
    <xf numFmtId="4" fontId="1" fillId="0" borderId="31" xfId="0" applyNumberFormat="1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0" fillId="0" borderId="0" xfId="0" applyNumberFormat="1" applyFont="1" applyAlignment="1">
      <alignment vertical="center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4" fontId="10" fillId="0" borderId="12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1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14" fillId="0" borderId="0" xfId="0" applyFont="1" applyAlignment="1">
      <alignment/>
    </xf>
    <xf numFmtId="3" fontId="0" fillId="0" borderId="0" xfId="0" applyNumberFormat="1" applyFont="1" applyAlignment="1">
      <alignment/>
    </xf>
    <xf numFmtId="2" fontId="12" fillId="0" borderId="0" xfId="0" applyNumberFormat="1" applyFont="1" applyAlignment="1">
      <alignment vertical="center"/>
    </xf>
    <xf numFmtId="2" fontId="12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2" fontId="12" fillId="0" borderId="0" xfId="0" applyNumberFormat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4" fontId="1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173" fontId="0" fillId="0" borderId="0" xfId="0" applyNumberFormat="1" applyFont="1" applyBorder="1" applyAlignment="1">
      <alignment vertical="center" wrapText="1"/>
    </xf>
    <xf numFmtId="2" fontId="0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right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left" vertical="center" wrapText="1"/>
    </xf>
    <xf numFmtId="3" fontId="0" fillId="33" borderId="35" xfId="0" applyNumberFormat="1" applyFont="1" applyFill="1" applyBorder="1" applyAlignment="1">
      <alignment horizontal="right" vertical="center" wrapText="1"/>
    </xf>
    <xf numFmtId="3" fontId="0" fillId="33" borderId="18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 vertical="center"/>
    </xf>
    <xf numFmtId="0" fontId="0" fillId="34" borderId="0" xfId="0" applyFont="1" applyFill="1" applyAlignment="1">
      <alignment horizontal="left" vertical="center"/>
    </xf>
    <xf numFmtId="0" fontId="0" fillId="34" borderId="23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/>
    </xf>
    <xf numFmtId="3" fontId="0" fillId="33" borderId="15" xfId="0" applyNumberFormat="1" applyFont="1" applyFill="1" applyBorder="1" applyAlignment="1">
      <alignment horizontal="center" vertical="center" wrapText="1"/>
    </xf>
    <xf numFmtId="3" fontId="0" fillId="33" borderId="1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5" fillId="0" borderId="35" xfId="0" applyFont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/>
    </xf>
    <xf numFmtId="0" fontId="16" fillId="0" borderId="18" xfId="0" applyNumberFormat="1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10" fillId="0" borderId="17" xfId="0" applyNumberFormat="1" applyFont="1" applyBorder="1" applyAlignment="1">
      <alignment horizontal="right" vertical="center" wrapText="1"/>
    </xf>
    <xf numFmtId="9" fontId="0" fillId="0" borderId="17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9" fontId="0" fillId="0" borderId="12" xfId="0" applyNumberFormat="1" applyFont="1" applyBorder="1" applyAlignment="1">
      <alignment vertical="center" wrapText="1"/>
    </xf>
    <xf numFmtId="0" fontId="0" fillId="0" borderId="11" xfId="0" applyBorder="1" applyAlignment="1" quotePrefix="1">
      <alignment horizontal="left" vertical="center" wrapText="1"/>
    </xf>
    <xf numFmtId="0" fontId="0" fillId="0" borderId="10" xfId="0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57" fillId="0" borderId="11" xfId="0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 vertical="center" wrapText="1"/>
    </xf>
    <xf numFmtId="3" fontId="0" fillId="0" borderId="17" xfId="0" applyNumberFormat="1" applyFont="1" applyFill="1" applyBorder="1" applyAlignment="1">
      <alignment horizontal="right" vertical="center" wrapText="1"/>
    </xf>
    <xf numFmtId="0" fontId="0" fillId="0" borderId="36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0" fillId="0" borderId="37" xfId="0" applyFont="1" applyBorder="1" applyAlignment="1">
      <alignment horizontal="right" vertical="center"/>
    </xf>
    <xf numFmtId="0" fontId="0" fillId="0" borderId="38" xfId="0" applyFont="1" applyBorder="1" applyAlignment="1">
      <alignment vertical="center"/>
    </xf>
    <xf numFmtId="0" fontId="0" fillId="0" borderId="38" xfId="0" applyFont="1" applyBorder="1" applyAlignment="1">
      <alignment horizontal="center" vertical="center" wrapText="1"/>
    </xf>
    <xf numFmtId="3" fontId="0" fillId="0" borderId="39" xfId="0" applyNumberFormat="1" applyFont="1" applyBorder="1" applyAlignment="1">
      <alignment horizontal="center" vertical="center" wrapText="1"/>
    </xf>
    <xf numFmtId="3" fontId="2" fillId="0" borderId="38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 wrapText="1"/>
    </xf>
    <xf numFmtId="4" fontId="2" fillId="0" borderId="40" xfId="0" applyNumberFormat="1" applyFont="1" applyBorder="1" applyAlignment="1">
      <alignment vertical="center" wrapText="1"/>
    </xf>
    <xf numFmtId="4" fontId="9" fillId="0" borderId="39" xfId="0" applyNumberFormat="1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horizontal="left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4" fontId="0" fillId="0" borderId="38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" fontId="0" fillId="0" borderId="38" xfId="0" applyNumberFormat="1" applyFont="1" applyBorder="1" applyAlignment="1">
      <alignment vertical="center"/>
    </xf>
    <xf numFmtId="0" fontId="0" fillId="0" borderId="12" xfId="0" applyBorder="1" applyAlignment="1">
      <alignment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0" fontId="0" fillId="0" borderId="39" xfId="0" applyFont="1" applyBorder="1" applyAlignment="1">
      <alignment horizontal="center" vertical="center" wrapText="1"/>
    </xf>
    <xf numFmtId="3" fontId="2" fillId="0" borderId="38" xfId="0" applyNumberFormat="1" applyFont="1" applyBorder="1" applyAlignment="1">
      <alignment horizontal="left" vertical="center"/>
    </xf>
    <xf numFmtId="4" fontId="2" fillId="0" borderId="38" xfId="0" applyNumberFormat="1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0" fontId="0" fillId="0" borderId="21" xfId="0" applyBorder="1" applyAlignment="1">
      <alignment horizontal="right" vertical="center"/>
    </xf>
    <xf numFmtId="2" fontId="17" fillId="0" borderId="0" xfId="0" applyNumberFormat="1" applyFont="1" applyBorder="1" applyAlignment="1">
      <alignment vertical="center" wrapText="1"/>
    </xf>
    <xf numFmtId="2" fontId="17" fillId="0" borderId="46" xfId="0" applyNumberFormat="1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9" fontId="0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7">
      <selection activeCell="D8" sqref="D8"/>
    </sheetView>
  </sheetViews>
  <sheetFormatPr defaultColWidth="9.125" defaultRowHeight="12.75"/>
  <cols>
    <col min="1" max="1" width="4.00390625" style="57" customWidth="1"/>
    <col min="2" max="2" width="34.625" style="57" customWidth="1"/>
    <col min="3" max="3" width="9.125" style="57" customWidth="1"/>
    <col min="4" max="4" width="9.625" style="125" customWidth="1"/>
    <col min="5" max="6" width="7.625" style="57" hidden="1" customWidth="1"/>
    <col min="7" max="7" width="7.625" style="57" customWidth="1"/>
    <col min="8" max="8" width="6.875" style="57" customWidth="1"/>
    <col min="9" max="9" width="7.625" style="57" hidden="1" customWidth="1"/>
    <col min="10" max="10" width="7.625" style="57" customWidth="1"/>
    <col min="11" max="11" width="7.375" style="57" customWidth="1"/>
    <col min="12" max="12" width="6.625" style="57" customWidth="1"/>
    <col min="13" max="13" width="7.875" style="57" customWidth="1"/>
    <col min="14" max="14" width="8.00390625" style="57" customWidth="1"/>
    <col min="15" max="15" width="5.625" style="57" customWidth="1"/>
    <col min="16" max="16" width="11.00390625" style="57" customWidth="1"/>
    <col min="17" max="17" width="10.625" style="57" customWidth="1"/>
    <col min="18" max="18" width="10.125" style="57" customWidth="1"/>
    <col min="19" max="16384" width="9.125" style="57" customWidth="1"/>
  </cols>
  <sheetData>
    <row r="1" spans="1:18" ht="12.75">
      <c r="A1" s="84" t="s">
        <v>66</v>
      </c>
      <c r="R1" s="85" t="s">
        <v>51</v>
      </c>
    </row>
    <row r="2" spans="1:18" ht="15">
      <c r="A2" s="84"/>
      <c r="F2" s="87" t="s">
        <v>52</v>
      </c>
      <c r="G2" s="87"/>
      <c r="R2" s="85"/>
    </row>
    <row r="3" spans="1:18" ht="12.75">
      <c r="A3" s="86" t="s">
        <v>67</v>
      </c>
      <c r="B3" s="54"/>
      <c r="C3" s="54"/>
      <c r="D3" s="126"/>
      <c r="E3" s="54"/>
      <c r="F3" s="54"/>
      <c r="G3" s="54"/>
      <c r="H3" s="54"/>
      <c r="I3" s="54"/>
      <c r="J3" s="54"/>
      <c r="K3" s="54"/>
      <c r="L3" s="54"/>
      <c r="M3" s="55"/>
      <c r="N3" s="55"/>
      <c r="O3" s="56"/>
      <c r="P3" s="54"/>
      <c r="Q3" s="54"/>
      <c r="R3" s="54"/>
    </row>
    <row r="4" spans="1:18" ht="13.5" thickBot="1">
      <c r="A4" s="86" t="s">
        <v>53</v>
      </c>
      <c r="B4" s="54"/>
      <c r="C4" s="54"/>
      <c r="D4" s="126"/>
      <c r="E4" s="54"/>
      <c r="F4" s="54"/>
      <c r="G4" s="54"/>
      <c r="H4" s="54"/>
      <c r="I4" s="54"/>
      <c r="J4" s="54"/>
      <c r="K4" s="54"/>
      <c r="L4" s="54"/>
      <c r="M4" s="55"/>
      <c r="N4" s="55"/>
      <c r="O4" s="56"/>
      <c r="P4" s="54"/>
      <c r="Q4" s="54"/>
      <c r="R4" s="54"/>
    </row>
    <row r="5" spans="1:18" ht="92.25" customHeight="1">
      <c r="A5" s="58" t="s">
        <v>0</v>
      </c>
      <c r="B5" s="59" t="s">
        <v>1</v>
      </c>
      <c r="C5" s="60" t="s">
        <v>18</v>
      </c>
      <c r="D5" s="122" t="s">
        <v>17</v>
      </c>
      <c r="E5" s="62" t="s">
        <v>16</v>
      </c>
      <c r="F5" s="62" t="s">
        <v>16</v>
      </c>
      <c r="G5" s="119" t="s">
        <v>72</v>
      </c>
      <c r="H5" s="119" t="s">
        <v>33</v>
      </c>
      <c r="I5" s="62" t="s">
        <v>64</v>
      </c>
      <c r="J5" s="62" t="s">
        <v>65</v>
      </c>
      <c r="K5" s="62" t="s">
        <v>19</v>
      </c>
      <c r="L5" s="63" t="s">
        <v>35</v>
      </c>
      <c r="M5" s="61" t="s">
        <v>36</v>
      </c>
      <c r="N5" s="64" t="s">
        <v>37</v>
      </c>
      <c r="O5" s="65" t="s">
        <v>39</v>
      </c>
      <c r="P5" s="66" t="s">
        <v>12</v>
      </c>
      <c r="Q5" s="80" t="s">
        <v>38</v>
      </c>
      <c r="R5" s="67" t="s">
        <v>9</v>
      </c>
    </row>
    <row r="6" spans="1:18" ht="18.75" customHeight="1">
      <c r="A6" s="68"/>
      <c r="B6" s="69" t="s">
        <v>22</v>
      </c>
      <c r="C6" s="70"/>
      <c r="D6" s="117"/>
      <c r="E6" s="71"/>
      <c r="F6" s="72"/>
      <c r="G6" s="134"/>
      <c r="H6" s="120"/>
      <c r="I6" s="70"/>
      <c r="J6" s="70"/>
      <c r="K6" s="70"/>
      <c r="L6" s="71"/>
      <c r="M6" s="72"/>
      <c r="N6" s="72"/>
      <c r="O6" s="73"/>
      <c r="P6" s="74"/>
      <c r="Q6" s="74"/>
      <c r="R6" s="75"/>
    </row>
    <row r="7" spans="1:18" ht="66" customHeight="1">
      <c r="A7" s="2" t="s">
        <v>2</v>
      </c>
      <c r="B7" s="43" t="s">
        <v>20</v>
      </c>
      <c r="C7" s="42" t="s">
        <v>10</v>
      </c>
      <c r="D7" s="118">
        <v>60000</v>
      </c>
      <c r="E7" s="4">
        <v>37860</v>
      </c>
      <c r="F7" s="4">
        <v>34880</v>
      </c>
      <c r="G7" s="121">
        <f>J7*2</f>
        <v>70480</v>
      </c>
      <c r="H7" s="121">
        <v>60000</v>
      </c>
      <c r="I7" s="79">
        <v>34020</v>
      </c>
      <c r="J7" s="79">
        <v>35240</v>
      </c>
      <c r="K7" s="3" t="s">
        <v>13</v>
      </c>
      <c r="L7" s="4">
        <v>60000</v>
      </c>
      <c r="M7" s="5">
        <v>1.01</v>
      </c>
      <c r="N7" s="6">
        <f>M7*1.23</f>
        <v>1.2423</v>
      </c>
      <c r="O7" s="7">
        <v>0.23</v>
      </c>
      <c r="P7" s="8">
        <f>L7*M7</f>
        <v>60600</v>
      </c>
      <c r="Q7" s="8">
        <f>P7*23%+P7</f>
        <v>74538</v>
      </c>
      <c r="R7" s="47"/>
    </row>
    <row r="8" spans="1:18" ht="270.75" customHeight="1">
      <c r="A8" s="2" t="s">
        <v>4</v>
      </c>
      <c r="B8" s="133" t="s">
        <v>75</v>
      </c>
      <c r="C8" s="114" t="s">
        <v>69</v>
      </c>
      <c r="D8" s="123">
        <v>6040</v>
      </c>
      <c r="E8" s="12">
        <v>108</v>
      </c>
      <c r="F8" s="13">
        <v>750</v>
      </c>
      <c r="G8" s="121">
        <f>J8*2</f>
        <v>5496</v>
      </c>
      <c r="H8" s="130">
        <v>6000</v>
      </c>
      <c r="I8" s="37">
        <v>1710</v>
      </c>
      <c r="J8" s="79">
        <v>2748</v>
      </c>
      <c r="K8" s="132" t="s">
        <v>68</v>
      </c>
      <c r="L8" s="13">
        <v>6000</v>
      </c>
      <c r="M8" s="15">
        <v>11.8</v>
      </c>
      <c r="N8" s="6">
        <f>M8*1.23</f>
        <v>14.514000000000001</v>
      </c>
      <c r="O8" s="16">
        <v>0.23</v>
      </c>
      <c r="P8" s="17">
        <f>L8*M8</f>
        <v>70800</v>
      </c>
      <c r="Q8" s="8">
        <f>P8*23%+P8</f>
        <v>87084</v>
      </c>
      <c r="R8" s="48"/>
    </row>
    <row r="9" spans="1:18" ht="233.25" customHeight="1">
      <c r="A9" s="49"/>
      <c r="B9" s="135" t="s">
        <v>74</v>
      </c>
      <c r="C9" s="19"/>
      <c r="D9" s="124"/>
      <c r="E9" s="20"/>
      <c r="F9" s="21"/>
      <c r="G9" s="121"/>
      <c r="H9" s="131"/>
      <c r="I9" s="115"/>
      <c r="J9" s="116"/>
      <c r="K9" s="19"/>
      <c r="L9" s="21"/>
      <c r="M9" s="22"/>
      <c r="N9" s="23"/>
      <c r="O9" s="24"/>
      <c r="P9" s="25"/>
      <c r="Q9" s="26"/>
      <c r="R9" s="50"/>
    </row>
    <row r="10" spans="1:18" ht="47.25">
      <c r="A10" s="27" t="s">
        <v>6</v>
      </c>
      <c r="B10" s="44" t="s">
        <v>21</v>
      </c>
      <c r="C10" s="3" t="s">
        <v>11</v>
      </c>
      <c r="D10" s="118">
        <v>22200</v>
      </c>
      <c r="E10" s="4">
        <v>11606</v>
      </c>
      <c r="F10" s="4">
        <v>10750</v>
      </c>
      <c r="G10" s="121">
        <f>J10*2</f>
        <v>31188</v>
      </c>
      <c r="H10" s="121">
        <v>24000</v>
      </c>
      <c r="I10" s="79">
        <v>12758</v>
      </c>
      <c r="J10" s="79">
        <v>15594</v>
      </c>
      <c r="K10" s="3">
        <v>1</v>
      </c>
      <c r="L10" s="4">
        <v>24000</v>
      </c>
      <c r="M10" s="5">
        <v>0.95</v>
      </c>
      <c r="N10" s="23">
        <f>M10*1.23</f>
        <v>1.1684999999999999</v>
      </c>
      <c r="O10" s="7">
        <v>0.23</v>
      </c>
      <c r="P10" s="26">
        <f>L10*M10</f>
        <v>22800</v>
      </c>
      <c r="Q10" s="26">
        <f>P10*1.23</f>
        <v>28044</v>
      </c>
      <c r="R10" s="47"/>
    </row>
    <row r="11" spans="1:18" ht="57">
      <c r="A11" s="27" t="s">
        <v>7</v>
      </c>
      <c r="B11" s="44" t="s">
        <v>15</v>
      </c>
      <c r="C11" s="3" t="s">
        <v>3</v>
      </c>
      <c r="D11" s="118">
        <v>20</v>
      </c>
      <c r="E11" s="4">
        <v>7</v>
      </c>
      <c r="F11" s="4">
        <v>4</v>
      </c>
      <c r="G11" s="121">
        <f>J11*2</f>
        <v>0</v>
      </c>
      <c r="H11" s="121">
        <v>10</v>
      </c>
      <c r="I11" s="79">
        <v>0</v>
      </c>
      <c r="J11" s="79">
        <v>0</v>
      </c>
      <c r="K11" s="3">
        <v>1</v>
      </c>
      <c r="L11" s="4">
        <v>10</v>
      </c>
      <c r="M11" s="5">
        <v>80</v>
      </c>
      <c r="N11" s="5">
        <f>M11*1.23</f>
        <v>98.4</v>
      </c>
      <c r="O11" s="7">
        <v>0.23</v>
      </c>
      <c r="P11" s="9">
        <f>L11*M11</f>
        <v>800</v>
      </c>
      <c r="Q11" s="9">
        <f>P11*1.23</f>
        <v>984</v>
      </c>
      <c r="R11" s="47"/>
    </row>
    <row r="12" spans="1:18" ht="68.25">
      <c r="A12" s="27" t="s">
        <v>8</v>
      </c>
      <c r="B12" s="44" t="s">
        <v>14</v>
      </c>
      <c r="C12" s="3" t="s">
        <v>3</v>
      </c>
      <c r="D12" s="118">
        <v>10</v>
      </c>
      <c r="E12" s="4">
        <v>16</v>
      </c>
      <c r="F12" s="4">
        <v>9</v>
      </c>
      <c r="G12" s="121">
        <f>J12*2</f>
        <v>0</v>
      </c>
      <c r="H12" s="121">
        <v>5</v>
      </c>
      <c r="I12" s="79">
        <v>2</v>
      </c>
      <c r="J12" s="79">
        <v>0</v>
      </c>
      <c r="K12" s="3">
        <v>1</v>
      </c>
      <c r="L12" s="4">
        <v>5</v>
      </c>
      <c r="M12" s="5">
        <v>70</v>
      </c>
      <c r="N12" s="5">
        <f>M12*1.23</f>
        <v>86.1</v>
      </c>
      <c r="O12" s="7">
        <v>0.23</v>
      </c>
      <c r="P12" s="9">
        <f>L12*M12</f>
        <v>350</v>
      </c>
      <c r="Q12" s="9">
        <f>P12*1.23</f>
        <v>430.5</v>
      </c>
      <c r="R12" s="47"/>
    </row>
    <row r="13" spans="1:18" ht="17.25" customHeight="1" thickBot="1">
      <c r="A13" s="28"/>
      <c r="B13" s="29"/>
      <c r="C13" s="30"/>
      <c r="D13" s="127"/>
      <c r="E13" s="30"/>
      <c r="F13" s="30"/>
      <c r="G13" s="30"/>
      <c r="H13" s="30"/>
      <c r="I13" s="30"/>
      <c r="J13" s="30"/>
      <c r="K13" s="30"/>
      <c r="L13" s="31"/>
      <c r="M13" s="45" t="s">
        <v>5</v>
      </c>
      <c r="N13" s="32"/>
      <c r="O13" s="33"/>
      <c r="P13" s="46">
        <f>SUM(P7:P12)</f>
        <v>155350</v>
      </c>
      <c r="Q13" s="46">
        <f>SUM(Q7:Q12)</f>
        <v>191080.5</v>
      </c>
      <c r="R13" s="34"/>
    </row>
    <row r="14" spans="1:18" ht="12.75">
      <c r="A14" s="35"/>
      <c r="B14" s="36"/>
      <c r="C14" s="14"/>
      <c r="D14" s="128"/>
      <c r="E14" s="14"/>
      <c r="F14" s="14"/>
      <c r="G14" s="14"/>
      <c r="H14" s="14"/>
      <c r="I14" s="14"/>
      <c r="J14" s="14"/>
      <c r="K14" s="14"/>
      <c r="L14" s="37"/>
      <c r="M14" s="38"/>
      <c r="N14" s="38"/>
      <c r="O14" s="39"/>
      <c r="P14" s="40">
        <v>155264.36</v>
      </c>
      <c r="Q14" s="40">
        <v>190975.16</v>
      </c>
      <c r="R14" s="41"/>
    </row>
    <row r="15" spans="1:18" ht="12.75">
      <c r="A15" s="194" t="s">
        <v>73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</row>
    <row r="16" spans="1:18" ht="12.75">
      <c r="A16" s="11" t="s">
        <v>34</v>
      </c>
      <c r="B16" s="11"/>
      <c r="C16" s="76"/>
      <c r="D16" s="129"/>
      <c r="E16" s="76"/>
      <c r="F16" s="76"/>
      <c r="G16" s="76"/>
      <c r="H16" s="76"/>
      <c r="I16" s="76"/>
      <c r="J16" s="76"/>
      <c r="K16" s="76"/>
      <c r="L16" s="76"/>
      <c r="M16" s="77"/>
      <c r="N16" s="77"/>
      <c r="O16" s="78"/>
      <c r="P16" s="11"/>
      <c r="Q16" s="11"/>
      <c r="R16" s="11"/>
    </row>
    <row r="17" ht="12.75">
      <c r="A17" s="57" t="s">
        <v>71</v>
      </c>
    </row>
    <row r="18" ht="12.75">
      <c r="A18" s="57" t="s">
        <v>70</v>
      </c>
    </row>
    <row r="21" ht="12.75">
      <c r="P21" s="136">
        <f>P13-P14</f>
        <v>85.64000000001397</v>
      </c>
    </row>
  </sheetData>
  <sheetProtection/>
  <mergeCells count="1">
    <mergeCell ref="A15:R15"/>
  </mergeCells>
  <printOptions/>
  <pageMargins left="0.1968503937007874" right="0.1968503937007874" top="0.33" bottom="0.32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28">
      <selection activeCell="A1" sqref="A1"/>
    </sheetView>
  </sheetViews>
  <sheetFormatPr defaultColWidth="9.125" defaultRowHeight="12.75"/>
  <cols>
    <col min="1" max="1" width="4.00390625" style="57" customWidth="1"/>
    <col min="2" max="2" width="54.125" style="57" customWidth="1"/>
    <col min="3" max="3" width="9.125" style="57" customWidth="1"/>
    <col min="4" max="5" width="7.375" style="57" customWidth="1"/>
    <col min="6" max="6" width="7.625" style="57" customWidth="1"/>
    <col min="7" max="7" width="9.50390625" style="57" customWidth="1"/>
    <col min="8" max="8" width="9.375" style="57" customWidth="1"/>
    <col min="9" max="9" width="6.50390625" style="57" customWidth="1"/>
    <col min="10" max="10" width="12.50390625" style="57" customWidth="1"/>
    <col min="11" max="11" width="12.00390625" style="57" customWidth="1"/>
    <col min="12" max="12" width="13.50390625" style="57" customWidth="1"/>
    <col min="13" max="16384" width="9.125" style="57" customWidth="1"/>
  </cols>
  <sheetData>
    <row r="1" spans="1:14" s="88" customFormat="1" ht="15">
      <c r="A1" s="193" t="s">
        <v>84</v>
      </c>
      <c r="C1" s="89"/>
      <c r="E1" s="90"/>
      <c r="F1" s="91"/>
      <c r="G1" s="91"/>
      <c r="H1" s="92"/>
      <c r="L1" s="144" t="s">
        <v>87</v>
      </c>
      <c r="M1" s="93"/>
      <c r="N1" s="94"/>
    </row>
    <row r="2" spans="2:10" s="1" customFormat="1" ht="16.5">
      <c r="B2" s="95"/>
      <c r="C2" s="145"/>
      <c r="D2" s="146" t="s">
        <v>56</v>
      </c>
      <c r="E2" s="96"/>
      <c r="F2" s="96"/>
      <c r="J2" s="97"/>
    </row>
    <row r="3" spans="2:10" s="1" customFormat="1" ht="16.5">
      <c r="B3" s="95"/>
      <c r="C3" s="145"/>
      <c r="D3" s="146"/>
      <c r="E3" s="96"/>
      <c r="F3" s="96"/>
      <c r="J3" s="97"/>
    </row>
    <row r="4" spans="1:13" s="102" customFormat="1" ht="12.75" customHeight="1">
      <c r="A4" s="88" t="s">
        <v>57</v>
      </c>
      <c r="B4" s="98"/>
      <c r="C4" s="99"/>
      <c r="D4" s="100"/>
      <c r="E4" s="100"/>
      <c r="F4" s="100"/>
      <c r="G4" s="101"/>
      <c r="J4" s="103"/>
      <c r="K4" s="103"/>
      <c r="L4" s="103"/>
      <c r="M4" s="104"/>
    </row>
    <row r="5" spans="1:13" s="102" customFormat="1" ht="12.75" customHeight="1">
      <c r="A5" s="88" t="s">
        <v>58</v>
      </c>
      <c r="B5" s="98"/>
      <c r="C5" s="99"/>
      <c r="D5" s="100"/>
      <c r="E5" s="100"/>
      <c r="F5" s="100"/>
      <c r="G5" s="101"/>
      <c r="J5" s="103"/>
      <c r="K5" s="103"/>
      <c r="L5" s="103"/>
      <c r="M5" s="104"/>
    </row>
    <row r="6" spans="1:13" s="102" customFormat="1" ht="12.75" customHeight="1">
      <c r="A6" s="105" t="s">
        <v>63</v>
      </c>
      <c r="B6" s="98"/>
      <c r="C6" s="99"/>
      <c r="D6" s="100"/>
      <c r="E6" s="100"/>
      <c r="F6" s="100"/>
      <c r="G6" s="101"/>
      <c r="J6" s="103"/>
      <c r="K6" s="103"/>
      <c r="L6" s="103"/>
      <c r="M6" s="104"/>
    </row>
    <row r="7" spans="1:13" s="102" customFormat="1" ht="12" customHeight="1">
      <c r="A7" s="105" t="s">
        <v>62</v>
      </c>
      <c r="B7" s="104"/>
      <c r="C7" s="99"/>
      <c r="D7" s="101"/>
      <c r="E7" s="101"/>
      <c r="F7" s="101"/>
      <c r="J7" s="103"/>
      <c r="K7" s="106"/>
      <c r="L7" s="103"/>
      <c r="M7" s="104"/>
    </row>
    <row r="8" spans="1:13" s="102" customFormat="1" ht="12" customHeight="1">
      <c r="A8" s="105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04"/>
    </row>
    <row r="9" spans="1:13" s="102" customFormat="1" ht="12" customHeight="1" thickBot="1">
      <c r="A9" s="105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04"/>
    </row>
    <row r="10" spans="1:12" ht="47.25" customHeight="1" thickBot="1">
      <c r="A10" s="180" t="s">
        <v>0</v>
      </c>
      <c r="B10" s="181" t="s">
        <v>1</v>
      </c>
      <c r="C10" s="182" t="s">
        <v>80</v>
      </c>
      <c r="D10" s="182" t="s">
        <v>83</v>
      </c>
      <c r="E10" s="182" t="s">
        <v>19</v>
      </c>
      <c r="F10" s="182" t="s">
        <v>35</v>
      </c>
      <c r="G10" s="182" t="s">
        <v>23</v>
      </c>
      <c r="H10" s="182" t="s">
        <v>61</v>
      </c>
      <c r="I10" s="183" t="s">
        <v>76</v>
      </c>
      <c r="J10" s="182" t="s">
        <v>78</v>
      </c>
      <c r="K10" s="182" t="s">
        <v>77</v>
      </c>
      <c r="L10" s="184" t="s">
        <v>55</v>
      </c>
    </row>
    <row r="11" spans="1:12" ht="22.5" customHeight="1" thickBot="1">
      <c r="A11" s="164"/>
      <c r="B11" s="165" t="s">
        <v>85</v>
      </c>
      <c r="C11" s="166"/>
      <c r="D11" s="166"/>
      <c r="E11" s="166"/>
      <c r="F11" s="167"/>
      <c r="G11" s="168"/>
      <c r="H11" s="168"/>
      <c r="I11" s="169"/>
      <c r="J11" s="170"/>
      <c r="K11" s="170"/>
      <c r="L11" s="171"/>
    </row>
    <row r="12" spans="1:12" ht="48" customHeight="1">
      <c r="A12" s="49" t="s">
        <v>2</v>
      </c>
      <c r="B12" s="185" t="s">
        <v>20</v>
      </c>
      <c r="C12" s="186" t="s">
        <v>10</v>
      </c>
      <c r="D12" s="187">
        <v>38000</v>
      </c>
      <c r="E12" s="19"/>
      <c r="F12" s="21"/>
      <c r="G12" s="23"/>
      <c r="H12" s="23"/>
      <c r="I12" s="138"/>
      <c r="J12" s="26"/>
      <c r="K12" s="26"/>
      <c r="L12" s="50"/>
    </row>
    <row r="13" spans="1:12" ht="42" customHeight="1">
      <c r="A13" s="190" t="s">
        <v>4</v>
      </c>
      <c r="B13" s="44" t="s">
        <v>21</v>
      </c>
      <c r="C13" s="3" t="s">
        <v>11</v>
      </c>
      <c r="D13" s="143">
        <v>14400</v>
      </c>
      <c r="E13" s="3"/>
      <c r="F13" s="4"/>
      <c r="G13" s="5"/>
      <c r="H13" s="5"/>
      <c r="I13" s="7"/>
      <c r="J13" s="9"/>
      <c r="K13" s="9"/>
      <c r="L13" s="47"/>
    </row>
    <row r="14" spans="1:12" ht="45.75" customHeight="1">
      <c r="A14" s="190" t="s">
        <v>6</v>
      </c>
      <c r="B14" s="44" t="s">
        <v>82</v>
      </c>
      <c r="C14" s="3" t="s">
        <v>3</v>
      </c>
      <c r="D14" s="143">
        <v>15</v>
      </c>
      <c r="E14" s="3"/>
      <c r="F14" s="4"/>
      <c r="G14" s="5"/>
      <c r="H14" s="5"/>
      <c r="I14" s="7"/>
      <c r="J14" s="9"/>
      <c r="K14" s="9"/>
      <c r="L14" s="52"/>
    </row>
    <row r="15" spans="1:12" ht="57" customHeight="1" thickBot="1">
      <c r="A15" s="142" t="s">
        <v>7</v>
      </c>
      <c r="B15" s="43" t="s">
        <v>86</v>
      </c>
      <c r="C15" s="139" t="s">
        <v>3</v>
      </c>
      <c r="D15" s="188">
        <v>5</v>
      </c>
      <c r="E15" s="139"/>
      <c r="F15" s="189"/>
      <c r="G15" s="6"/>
      <c r="H15" s="6"/>
      <c r="I15" s="140"/>
      <c r="J15" s="8"/>
      <c r="K15" s="8"/>
      <c r="L15" s="153"/>
    </row>
    <row r="16" spans="1:13" s="36" customFormat="1" ht="18.75" customHeight="1" thickBot="1">
      <c r="A16" s="155"/>
      <c r="B16" s="156"/>
      <c r="C16" s="157"/>
      <c r="D16" s="157"/>
      <c r="E16" s="157"/>
      <c r="F16" s="158"/>
      <c r="G16" s="159" t="s">
        <v>54</v>
      </c>
      <c r="H16" s="160"/>
      <c r="I16" s="161"/>
      <c r="J16" s="162"/>
      <c r="K16" s="162"/>
      <c r="L16" s="163"/>
      <c r="M16" s="41"/>
    </row>
    <row r="17" spans="1:13" s="36" customFormat="1" ht="18.75" customHeight="1">
      <c r="A17" s="35"/>
      <c r="C17" s="14"/>
      <c r="D17" s="14"/>
      <c r="E17" s="14"/>
      <c r="F17" s="37"/>
      <c r="G17" s="147"/>
      <c r="H17" s="38"/>
      <c r="I17" s="39"/>
      <c r="J17" s="148"/>
      <c r="K17" s="148"/>
      <c r="L17" s="41"/>
      <c r="M17" s="41"/>
    </row>
    <row r="18" spans="1:13" s="36" customFormat="1" ht="18.75" customHeight="1">
      <c r="A18" s="35"/>
      <c r="C18" s="14"/>
      <c r="D18" s="14"/>
      <c r="E18" s="14"/>
      <c r="F18" s="37"/>
      <c r="G18" s="147"/>
      <c r="H18" s="38"/>
      <c r="I18" s="39"/>
      <c r="J18" s="148"/>
      <c r="K18" s="148"/>
      <c r="L18" s="41"/>
      <c r="M18" s="41"/>
    </row>
    <row r="19" spans="1:13" s="36" customFormat="1" ht="18.75" customHeight="1">
      <c r="A19" s="35"/>
      <c r="C19" s="14"/>
      <c r="D19" s="14"/>
      <c r="E19" s="14"/>
      <c r="F19" s="37"/>
      <c r="G19" s="147"/>
      <c r="H19" s="38"/>
      <c r="I19" s="39"/>
      <c r="J19" s="148"/>
      <c r="K19" s="148"/>
      <c r="L19" s="41"/>
      <c r="M19" s="41"/>
    </row>
    <row r="20" spans="1:13" s="36" customFormat="1" ht="15" customHeight="1">
      <c r="A20" s="35"/>
      <c r="C20" s="14"/>
      <c r="D20" s="14"/>
      <c r="E20" s="14"/>
      <c r="F20" s="37"/>
      <c r="G20" s="147"/>
      <c r="H20" s="38"/>
      <c r="I20" s="39"/>
      <c r="J20" s="148"/>
      <c r="K20" s="148"/>
      <c r="L20" s="41"/>
      <c r="M20" s="41"/>
    </row>
    <row r="21" spans="1:13" s="36" customFormat="1" ht="12.75" customHeight="1">
      <c r="A21" s="35"/>
      <c r="C21" s="14"/>
      <c r="D21" s="14"/>
      <c r="E21" s="14"/>
      <c r="F21" s="37"/>
      <c r="G21" s="147"/>
      <c r="H21" s="38"/>
      <c r="I21" s="39"/>
      <c r="J21" s="148"/>
      <c r="K21" s="148"/>
      <c r="L21" s="41"/>
      <c r="M21" s="41"/>
    </row>
    <row r="22" spans="1:13" s="36" customFormat="1" ht="12.75" customHeight="1">
      <c r="A22" s="35"/>
      <c r="C22" s="14"/>
      <c r="D22" s="14"/>
      <c r="E22" s="14"/>
      <c r="F22" s="37"/>
      <c r="G22" s="147"/>
      <c r="H22" s="38"/>
      <c r="I22" s="39"/>
      <c r="J22" s="148"/>
      <c r="K22" s="148"/>
      <c r="L22" s="41"/>
      <c r="M22" s="41"/>
    </row>
    <row r="23" spans="1:13" s="36" customFormat="1" ht="12.75" customHeight="1">
      <c r="A23" s="35"/>
      <c r="B23" s="107"/>
      <c r="C23" s="108"/>
      <c r="D23" s="14"/>
      <c r="E23" s="109"/>
      <c r="F23" s="109"/>
      <c r="G23" s="110"/>
      <c r="H23" s="111"/>
      <c r="I23" s="111"/>
      <c r="J23" s="18"/>
      <c r="K23" s="18"/>
      <c r="L23" s="112"/>
      <c r="M23" s="41"/>
    </row>
    <row r="24" spans="1:13" s="36" customFormat="1" ht="12.75" customHeight="1">
      <c r="A24" s="35"/>
      <c r="B24" s="107"/>
      <c r="C24" s="108"/>
      <c r="D24" s="14"/>
      <c r="E24" s="109"/>
      <c r="F24" s="109"/>
      <c r="G24" s="110"/>
      <c r="H24" s="111"/>
      <c r="I24" s="113" t="s">
        <v>59</v>
      </c>
      <c r="M24" s="41"/>
    </row>
    <row r="25" spans="1:13" s="36" customFormat="1" ht="12.75" customHeight="1" thickBot="1">
      <c r="A25" s="35"/>
      <c r="B25" s="107"/>
      <c r="C25" s="108"/>
      <c r="D25" s="14"/>
      <c r="E25" s="109"/>
      <c r="F25" s="109"/>
      <c r="G25" s="110"/>
      <c r="H25" s="111"/>
      <c r="I25" s="113" t="s">
        <v>60</v>
      </c>
      <c r="M25" s="41"/>
    </row>
    <row r="26" spans="1:13" s="36" customFormat="1" ht="27" customHeight="1" thickBot="1">
      <c r="A26" s="164"/>
      <c r="B26" s="165" t="s">
        <v>93</v>
      </c>
      <c r="C26" s="166"/>
      <c r="D26" s="166"/>
      <c r="E26" s="166"/>
      <c r="F26" s="167"/>
      <c r="G26" s="168"/>
      <c r="H26" s="168"/>
      <c r="I26" s="169"/>
      <c r="J26" s="170"/>
      <c r="K26" s="170"/>
      <c r="L26" s="171"/>
      <c r="M26" s="41"/>
    </row>
    <row r="27" spans="1:12" ht="177" customHeight="1">
      <c r="A27" s="198" t="s">
        <v>2</v>
      </c>
      <c r="B27" s="154" t="s">
        <v>91</v>
      </c>
      <c r="C27" s="201" t="s">
        <v>94</v>
      </c>
      <c r="D27" s="203">
        <v>2640</v>
      </c>
      <c r="E27" s="202"/>
      <c r="F27" s="203"/>
      <c r="G27" s="196"/>
      <c r="H27" s="196"/>
      <c r="I27" s="204"/>
      <c r="J27" s="196"/>
      <c r="K27" s="196"/>
      <c r="L27" s="197"/>
    </row>
    <row r="28" spans="1:12" ht="137.25" thickBot="1">
      <c r="A28" s="199"/>
      <c r="B28" s="154" t="s">
        <v>79</v>
      </c>
      <c r="C28" s="202"/>
      <c r="D28" s="203"/>
      <c r="E28" s="202"/>
      <c r="F28" s="203"/>
      <c r="G28" s="196"/>
      <c r="H28" s="196"/>
      <c r="I28" s="204"/>
      <c r="J28" s="196"/>
      <c r="K28" s="196"/>
      <c r="L28" s="197"/>
    </row>
    <row r="29" spans="1:12" ht="17.25" customHeight="1" thickBot="1">
      <c r="A29" s="155"/>
      <c r="B29" s="156"/>
      <c r="C29" s="157"/>
      <c r="D29" s="157"/>
      <c r="E29" s="157"/>
      <c r="F29" s="158"/>
      <c r="G29" s="159" t="s">
        <v>92</v>
      </c>
      <c r="H29" s="160"/>
      <c r="I29" s="161"/>
      <c r="J29" s="162"/>
      <c r="K29" s="162"/>
      <c r="L29" s="163"/>
    </row>
    <row r="30" spans="1:12" ht="17.25" customHeight="1">
      <c r="A30" s="35"/>
      <c r="B30" s="36"/>
      <c r="C30" s="14"/>
      <c r="D30" s="14"/>
      <c r="E30" s="14"/>
      <c r="F30" s="37"/>
      <c r="G30" s="147"/>
      <c r="H30" s="38"/>
      <c r="I30" s="39"/>
      <c r="J30" s="148"/>
      <c r="K30" s="148"/>
      <c r="L30" s="41"/>
    </row>
    <row r="31" spans="1:12" ht="17.25" customHeight="1">
      <c r="A31" s="200" t="s">
        <v>88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</row>
    <row r="32" spans="1:12" ht="17.25" customHeight="1">
      <c r="A32" s="200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</row>
    <row r="33" spans="1:12" ht="17.25" customHeight="1">
      <c r="A33" s="35"/>
      <c r="B33" s="36"/>
      <c r="C33" s="14"/>
      <c r="D33" s="14"/>
      <c r="E33" s="14"/>
      <c r="F33" s="37"/>
      <c r="G33" s="147"/>
      <c r="H33" s="38"/>
      <c r="I33" s="39"/>
      <c r="J33" s="148"/>
      <c r="K33" s="148"/>
      <c r="L33" s="41"/>
    </row>
    <row r="34" spans="1:12" ht="17.25" customHeight="1">
      <c r="A34" s="35"/>
      <c r="B34" s="36"/>
      <c r="C34" s="14"/>
      <c r="D34" s="14"/>
      <c r="E34" s="14"/>
      <c r="F34" s="37"/>
      <c r="G34" s="147"/>
      <c r="H34" s="38"/>
      <c r="I34" s="39"/>
      <c r="J34" s="148"/>
      <c r="K34" s="148"/>
      <c r="L34" s="41"/>
    </row>
    <row r="35" spans="1:12" ht="17.25" customHeight="1">
      <c r="A35" s="35"/>
      <c r="B35" s="36"/>
      <c r="C35" s="14"/>
      <c r="D35" s="14"/>
      <c r="E35" s="14"/>
      <c r="F35" s="37"/>
      <c r="G35" s="147"/>
      <c r="H35" s="38"/>
      <c r="I35" s="39"/>
      <c r="J35" s="148"/>
      <c r="K35" s="148"/>
      <c r="L35" s="41"/>
    </row>
    <row r="36" spans="1:12" ht="17.25" customHeight="1">
      <c r="A36" s="35"/>
      <c r="B36" s="36"/>
      <c r="C36" s="14"/>
      <c r="D36" s="14"/>
      <c r="E36" s="14"/>
      <c r="F36" s="37"/>
      <c r="G36" s="147"/>
      <c r="H36" s="38"/>
      <c r="I36" s="39"/>
      <c r="J36" s="148"/>
      <c r="K36" s="148"/>
      <c r="L36" s="41"/>
    </row>
    <row r="37" spans="1:12" ht="17.25" customHeight="1">
      <c r="A37" s="35"/>
      <c r="B37" s="36"/>
      <c r="C37" s="14"/>
      <c r="D37" s="14"/>
      <c r="E37" s="14"/>
      <c r="F37" s="37"/>
      <c r="G37" s="147"/>
      <c r="H37" s="38"/>
      <c r="I37" s="39"/>
      <c r="J37" s="148"/>
      <c r="K37" s="148"/>
      <c r="L37" s="41"/>
    </row>
    <row r="38" spans="1:12" ht="13.5" customHeight="1">
      <c r="A38" s="35"/>
      <c r="B38" s="36"/>
      <c r="C38" s="14"/>
      <c r="D38" s="14"/>
      <c r="E38" s="14"/>
      <c r="F38" s="37"/>
      <c r="G38" s="147"/>
      <c r="H38" s="38"/>
      <c r="I38" s="113" t="s">
        <v>59</v>
      </c>
      <c r="J38" s="148"/>
      <c r="K38" s="148"/>
      <c r="L38" s="41"/>
    </row>
    <row r="39" spans="1:12" ht="14.25" customHeight="1">
      <c r="A39" s="35"/>
      <c r="B39" s="36"/>
      <c r="C39" s="14"/>
      <c r="D39" s="14"/>
      <c r="E39" s="14"/>
      <c r="F39" s="37"/>
      <c r="G39" s="147"/>
      <c r="H39" s="38"/>
      <c r="I39" s="113" t="s">
        <v>60</v>
      </c>
      <c r="J39" s="148"/>
      <c r="K39" s="148"/>
      <c r="L39" s="41"/>
    </row>
    <row r="40" spans="1:12" ht="17.25" customHeight="1" thickBot="1">
      <c r="A40" s="35"/>
      <c r="B40" s="36"/>
      <c r="C40" s="14"/>
      <c r="D40" s="14"/>
      <c r="E40" s="14"/>
      <c r="F40" s="37"/>
      <c r="G40" s="147"/>
      <c r="H40" s="38"/>
      <c r="I40" s="39"/>
      <c r="J40" s="148"/>
      <c r="K40" s="148"/>
      <c r="L40" s="41"/>
    </row>
    <row r="41" spans="1:12" s="11" customFormat="1" ht="24.75" customHeight="1" thickBot="1">
      <c r="A41" s="164"/>
      <c r="B41" s="172" t="s">
        <v>89</v>
      </c>
      <c r="C41" s="167"/>
      <c r="D41" s="167"/>
      <c r="E41" s="167"/>
      <c r="F41" s="167"/>
      <c r="G41" s="168"/>
      <c r="H41" s="173"/>
      <c r="I41" s="156"/>
      <c r="J41" s="156"/>
      <c r="K41" s="156"/>
      <c r="L41" s="171"/>
    </row>
    <row r="42" spans="1:12" s="11" customFormat="1" ht="39">
      <c r="A42" s="49" t="s">
        <v>2</v>
      </c>
      <c r="B42" s="151" t="s">
        <v>42</v>
      </c>
      <c r="C42" s="19" t="s">
        <v>3</v>
      </c>
      <c r="D42" s="152">
        <v>50000</v>
      </c>
      <c r="E42" s="19"/>
      <c r="F42" s="19"/>
      <c r="G42" s="137"/>
      <c r="H42" s="26"/>
      <c r="I42" s="138"/>
      <c r="J42" s="26"/>
      <c r="K42" s="25"/>
      <c r="L42" s="50"/>
    </row>
    <row r="43" spans="1:12" s="11" customFormat="1" ht="26.25">
      <c r="A43" s="27" t="s">
        <v>4</v>
      </c>
      <c r="B43" s="51" t="s">
        <v>40</v>
      </c>
      <c r="C43" s="3" t="s">
        <v>3</v>
      </c>
      <c r="D43" s="149">
        <v>106250</v>
      </c>
      <c r="E43" s="3"/>
      <c r="F43" s="3"/>
      <c r="G43" s="82"/>
      <c r="H43" s="9"/>
      <c r="I43" s="7"/>
      <c r="J43" s="9"/>
      <c r="K43" s="10"/>
      <c r="L43" s="47"/>
    </row>
    <row r="44" spans="1:12" s="11" customFormat="1" ht="39">
      <c r="A44" s="27" t="s">
        <v>6</v>
      </c>
      <c r="B44" s="51" t="s">
        <v>43</v>
      </c>
      <c r="C44" s="3" t="s">
        <v>3</v>
      </c>
      <c r="D44" s="149">
        <v>48800</v>
      </c>
      <c r="E44" s="3"/>
      <c r="F44" s="3"/>
      <c r="G44" s="82"/>
      <c r="H44" s="9"/>
      <c r="I44" s="7"/>
      <c r="J44" s="9"/>
      <c r="K44" s="10"/>
      <c r="L44" s="47"/>
    </row>
    <row r="45" spans="1:12" s="11" customFormat="1" ht="39">
      <c r="A45" s="27" t="s">
        <v>7</v>
      </c>
      <c r="B45" s="51" t="s">
        <v>44</v>
      </c>
      <c r="C45" s="3" t="s">
        <v>3</v>
      </c>
      <c r="D45" s="149">
        <v>53000</v>
      </c>
      <c r="E45" s="3"/>
      <c r="F45" s="3"/>
      <c r="G45" s="82"/>
      <c r="H45" s="9"/>
      <c r="I45" s="7"/>
      <c r="J45" s="9"/>
      <c r="K45" s="10"/>
      <c r="L45" s="47"/>
    </row>
    <row r="46" spans="1:12" s="11" customFormat="1" ht="39">
      <c r="A46" s="27" t="s">
        <v>8</v>
      </c>
      <c r="B46" s="51" t="s">
        <v>41</v>
      </c>
      <c r="C46" s="3" t="s">
        <v>3</v>
      </c>
      <c r="D46" s="149">
        <v>6200</v>
      </c>
      <c r="E46" s="3"/>
      <c r="F46" s="3"/>
      <c r="G46" s="82"/>
      <c r="H46" s="9"/>
      <c r="I46" s="7"/>
      <c r="J46" s="9"/>
      <c r="K46" s="10"/>
      <c r="L46" s="47"/>
    </row>
    <row r="47" spans="1:12" s="11" customFormat="1" ht="39">
      <c r="A47" s="27" t="s">
        <v>24</v>
      </c>
      <c r="B47" s="51" t="s">
        <v>81</v>
      </c>
      <c r="C47" s="3" t="s">
        <v>3</v>
      </c>
      <c r="D47" s="149">
        <v>5000</v>
      </c>
      <c r="E47" s="3"/>
      <c r="F47" s="3"/>
      <c r="G47" s="82"/>
      <c r="H47" s="9"/>
      <c r="I47" s="7"/>
      <c r="J47" s="9"/>
      <c r="K47" s="10"/>
      <c r="L47" s="52"/>
    </row>
    <row r="48" spans="1:12" s="11" customFormat="1" ht="39">
      <c r="A48" s="27" t="s">
        <v>25</v>
      </c>
      <c r="B48" s="51" t="s">
        <v>45</v>
      </c>
      <c r="C48" s="3" t="s">
        <v>3</v>
      </c>
      <c r="D48" s="149">
        <v>2000</v>
      </c>
      <c r="E48" s="3"/>
      <c r="F48" s="3"/>
      <c r="G48" s="82"/>
      <c r="H48" s="9"/>
      <c r="I48" s="7"/>
      <c r="J48" s="9"/>
      <c r="K48" s="10"/>
      <c r="L48" s="47"/>
    </row>
    <row r="49" spans="1:12" s="11" customFormat="1" ht="26.25">
      <c r="A49" s="27" t="s">
        <v>26</v>
      </c>
      <c r="B49" s="51" t="s">
        <v>46</v>
      </c>
      <c r="C49" s="3" t="s">
        <v>3</v>
      </c>
      <c r="D49" s="149">
        <v>20000</v>
      </c>
      <c r="E49" s="3"/>
      <c r="F49" s="3"/>
      <c r="G49" s="82"/>
      <c r="H49" s="9"/>
      <c r="I49" s="7"/>
      <c r="J49" s="9"/>
      <c r="K49" s="10"/>
      <c r="L49" s="47"/>
    </row>
    <row r="50" spans="1:12" s="11" customFormat="1" ht="26.25">
      <c r="A50" s="27" t="s">
        <v>27</v>
      </c>
      <c r="B50" s="51" t="s">
        <v>47</v>
      </c>
      <c r="C50" s="3" t="s">
        <v>3</v>
      </c>
      <c r="D50" s="149">
        <v>28000</v>
      </c>
      <c r="E50" s="3"/>
      <c r="F50" s="3"/>
      <c r="G50" s="82"/>
      <c r="H50" s="9"/>
      <c r="I50" s="7"/>
      <c r="J50" s="9"/>
      <c r="K50" s="9"/>
      <c r="L50" s="81"/>
    </row>
    <row r="51" spans="1:12" s="11" customFormat="1" ht="39">
      <c r="A51" s="49" t="s">
        <v>28</v>
      </c>
      <c r="B51" s="141" t="s">
        <v>48</v>
      </c>
      <c r="C51" s="19" t="s">
        <v>3</v>
      </c>
      <c r="D51" s="149">
        <v>1400</v>
      </c>
      <c r="E51" s="19"/>
      <c r="F51" s="19"/>
      <c r="G51" s="137"/>
      <c r="H51" s="26"/>
      <c r="I51" s="138"/>
      <c r="J51" s="26"/>
      <c r="K51" s="25"/>
      <c r="L51" s="50"/>
    </row>
    <row r="52" spans="1:12" s="11" customFormat="1" ht="39">
      <c r="A52" s="27" t="s">
        <v>29</v>
      </c>
      <c r="B52" s="53" t="s">
        <v>49</v>
      </c>
      <c r="C52" s="3" t="s">
        <v>3</v>
      </c>
      <c r="D52" s="150">
        <v>40000</v>
      </c>
      <c r="E52" s="3"/>
      <c r="F52" s="3"/>
      <c r="G52" s="82"/>
      <c r="H52" s="9"/>
      <c r="I52" s="7"/>
      <c r="J52" s="9"/>
      <c r="K52" s="10"/>
      <c r="L52" s="47"/>
    </row>
    <row r="53" spans="1:12" s="11" customFormat="1" ht="39">
      <c r="A53" s="27" t="s">
        <v>30</v>
      </c>
      <c r="B53" s="51" t="s">
        <v>50</v>
      </c>
      <c r="C53" s="3" t="s">
        <v>3</v>
      </c>
      <c r="D53" s="149">
        <v>18000</v>
      </c>
      <c r="E53" s="3"/>
      <c r="F53" s="3"/>
      <c r="G53" s="82"/>
      <c r="H53" s="9"/>
      <c r="I53" s="7"/>
      <c r="J53" s="9"/>
      <c r="K53" s="10"/>
      <c r="L53" s="47"/>
    </row>
    <row r="54" spans="1:12" s="11" customFormat="1" ht="26.25">
      <c r="A54" s="27" t="s">
        <v>31</v>
      </c>
      <c r="B54" s="51" t="s">
        <v>95</v>
      </c>
      <c r="C54" s="3" t="s">
        <v>3</v>
      </c>
      <c r="D54" s="149">
        <v>4000</v>
      </c>
      <c r="E54" s="3"/>
      <c r="F54" s="3"/>
      <c r="G54" s="82"/>
      <c r="H54" s="9"/>
      <c r="I54" s="7"/>
      <c r="J54" s="9"/>
      <c r="K54" s="10"/>
      <c r="L54" s="81"/>
    </row>
    <row r="55" spans="1:12" s="11" customFormat="1" ht="27" thickBot="1">
      <c r="A55" s="2" t="s">
        <v>32</v>
      </c>
      <c r="B55" s="174" t="s">
        <v>96</v>
      </c>
      <c r="C55" s="139" t="s">
        <v>3</v>
      </c>
      <c r="D55" s="175">
        <v>10000</v>
      </c>
      <c r="E55" s="139"/>
      <c r="F55" s="139"/>
      <c r="G55" s="83"/>
      <c r="H55" s="8"/>
      <c r="I55" s="140"/>
      <c r="J55" s="8"/>
      <c r="K55" s="17"/>
      <c r="L55" s="153"/>
    </row>
    <row r="56" spans="1:12" s="11" customFormat="1" ht="15.75" customHeight="1" thickBot="1">
      <c r="A56" s="155"/>
      <c r="B56" s="156"/>
      <c r="C56" s="157"/>
      <c r="D56" s="157"/>
      <c r="E56" s="157"/>
      <c r="F56" s="176"/>
      <c r="G56" s="177" t="s">
        <v>90</v>
      </c>
      <c r="H56" s="178"/>
      <c r="I56" s="179"/>
      <c r="J56" s="161"/>
      <c r="K56" s="161"/>
      <c r="L56" s="163"/>
    </row>
    <row r="57" spans="1:13" s="36" customFormat="1" ht="12.75" customHeight="1">
      <c r="A57" s="35"/>
      <c r="B57" s="107"/>
      <c r="C57" s="108"/>
      <c r="D57" s="14"/>
      <c r="E57" s="109"/>
      <c r="F57" s="109"/>
      <c r="G57" s="110"/>
      <c r="H57" s="111"/>
      <c r="I57" s="111"/>
      <c r="J57" s="18"/>
      <c r="K57" s="18"/>
      <c r="L57" s="112"/>
      <c r="M57" s="41"/>
    </row>
    <row r="58" spans="1:13" s="36" customFormat="1" ht="12.75" customHeight="1">
      <c r="A58" s="35"/>
      <c r="B58" s="107"/>
      <c r="C58" s="108"/>
      <c r="D58" s="14"/>
      <c r="E58" s="109"/>
      <c r="F58" s="109"/>
      <c r="G58" s="110"/>
      <c r="H58" s="111"/>
      <c r="I58" s="113" t="s">
        <v>59</v>
      </c>
      <c r="M58" s="41"/>
    </row>
    <row r="59" spans="1:13" s="36" customFormat="1" ht="12.75" customHeight="1">
      <c r="A59" s="35"/>
      <c r="B59" s="107"/>
      <c r="C59" s="108"/>
      <c r="D59" s="14"/>
      <c r="E59" s="109"/>
      <c r="F59" s="109"/>
      <c r="G59" s="110"/>
      <c r="H59" s="111"/>
      <c r="I59" s="113" t="s">
        <v>60</v>
      </c>
      <c r="M59" s="41"/>
    </row>
  </sheetData>
  <sheetProtection/>
  <mergeCells count="12">
    <mergeCell ref="H27:H28"/>
    <mergeCell ref="I27:I28"/>
    <mergeCell ref="J27:J28"/>
    <mergeCell ref="K27:K28"/>
    <mergeCell ref="L27:L28"/>
    <mergeCell ref="A27:A28"/>
    <mergeCell ref="A31:L32"/>
    <mergeCell ref="C27:C28"/>
    <mergeCell ref="D27:D28"/>
    <mergeCell ref="E27:E28"/>
    <mergeCell ref="F27:F28"/>
    <mergeCell ref="G27:G28"/>
  </mergeCells>
  <printOptions/>
  <pageMargins left="0.1968503937007874" right="0.1968503937007874" top="0.5905511811023623" bottom="0.2362204724409449" header="0.31496062992125984" footer="0.15748031496062992"/>
  <pageSetup horizontalDpi="600" verticalDpi="600" orientation="landscape" paperSize="9" scale="90" r:id="rId1"/>
  <rowBreaks count="2" manualBreakCount="2">
    <brk id="25" max="255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ula</dc:title>
  <dc:subject/>
  <dc:creator>Wojewódzki Szpital Zespolony im</dc:creator>
  <cp:keywords/>
  <dc:description/>
  <cp:lastModifiedBy>zamowienia</cp:lastModifiedBy>
  <cp:lastPrinted>2022-07-18T12:25:54Z</cp:lastPrinted>
  <dcterms:created xsi:type="dcterms:W3CDTF">2007-04-06T07:37:18Z</dcterms:created>
  <dcterms:modified xsi:type="dcterms:W3CDTF">2022-07-21T06:07:39Z</dcterms:modified>
  <cp:category/>
  <cp:version/>
  <cp:contentType/>
  <cp:contentStatus/>
</cp:coreProperties>
</file>