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5415" yWindow="450" windowWidth="20730" windowHeight="9105" tabRatio="783" firstSheet="7" activeTab="15"/>
  </bookViews>
  <sheets>
    <sheet name="Zadanie nr 1" sheetId="2" r:id="rId1"/>
    <sheet name="Zadanie nr 2" sheetId="3" r:id="rId2"/>
    <sheet name="Zadanie nr 3" sheetId="4" r:id="rId3"/>
    <sheet name="Zadanie nr 4" sheetId="10" r:id="rId4"/>
    <sheet name="Zadanie nr 5" sheetId="9" r:id="rId5"/>
    <sheet name="Zadanie nr 6" sheetId="13" r:id="rId6"/>
    <sheet name="Zadanie nr 7" sheetId="19" r:id="rId7"/>
    <sheet name="Zadanie nr 8" sheetId="17" r:id="rId8"/>
    <sheet name="Zadanie nr 9" sheetId="16" r:id="rId9"/>
    <sheet name="Zadanie nr 10" sheetId="20" r:id="rId10"/>
    <sheet name="Zadanie nr 11" sheetId="15" r:id="rId11"/>
    <sheet name="Zadanie nr 12" sheetId="12" r:id="rId12"/>
    <sheet name="Zadanie nr 13" sheetId="21" r:id="rId13"/>
    <sheet name="Zadanie nr 14" sheetId="22" r:id="rId14"/>
    <sheet name="Zadanie nr 15" sheetId="23" r:id="rId15"/>
    <sheet name="Zadanie nr 16" sheetId="24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4" l="1"/>
  <c r="L4" i="24" s="1"/>
  <c r="M4" i="24" s="1"/>
  <c r="J9" i="23" l="1"/>
  <c r="L9" i="23" s="1"/>
  <c r="M9" i="23" s="1"/>
  <c r="J10" i="23"/>
  <c r="J11" i="23"/>
  <c r="J12" i="23"/>
  <c r="J6" i="23"/>
  <c r="L6" i="23" s="1"/>
  <c r="J20" i="23"/>
  <c r="J18" i="23"/>
  <c r="L18" i="23" s="1"/>
  <c r="J14" i="23"/>
  <c r="L14" i="23" s="1"/>
  <c r="J13" i="23"/>
  <c r="L13" i="23" s="1"/>
  <c r="M13" i="23" s="1"/>
  <c r="J8" i="23"/>
  <c r="J7" i="23"/>
  <c r="L7" i="23" s="1"/>
  <c r="M7" i="23" s="1"/>
  <c r="J5" i="23"/>
  <c r="J5" i="22"/>
  <c r="L5" i="22" s="1"/>
  <c r="M5" i="22" s="1"/>
  <c r="J4" i="22"/>
  <c r="J5" i="21"/>
  <c r="L5" i="21" s="1"/>
  <c r="J6" i="21"/>
  <c r="J7" i="21"/>
  <c r="J8" i="21"/>
  <c r="J9" i="21"/>
  <c r="J10" i="21"/>
  <c r="J11" i="21"/>
  <c r="J12" i="21"/>
  <c r="J14" i="21"/>
  <c r="L14" i="21" s="1"/>
  <c r="M14" i="21" s="1"/>
  <c r="J13" i="21"/>
  <c r="L13" i="21" s="1"/>
  <c r="J7" i="22" l="1"/>
  <c r="L7" i="22" s="1"/>
  <c r="L8" i="21"/>
  <c r="M8" i="21" s="1"/>
  <c r="L10" i="21"/>
  <c r="M10" i="21" s="1"/>
  <c r="L7" i="21"/>
  <c r="M7" i="21" s="1"/>
  <c r="L9" i="21"/>
  <c r="M9" i="21"/>
  <c r="L6" i="21"/>
  <c r="M6" i="21"/>
  <c r="J21" i="23"/>
  <c r="L21" i="23" s="1"/>
  <c r="M6" i="23"/>
  <c r="L12" i="23"/>
  <c r="M12" i="23" s="1"/>
  <c r="L11" i="23"/>
  <c r="M11" i="23" s="1"/>
  <c r="L10" i="23"/>
  <c r="M10" i="23" s="1"/>
  <c r="L8" i="23"/>
  <c r="M8" i="23" s="1"/>
  <c r="M18" i="23"/>
  <c r="L5" i="23"/>
  <c r="M5" i="23" s="1"/>
  <c r="M14" i="23"/>
  <c r="L20" i="23"/>
  <c r="M20" i="23" s="1"/>
  <c r="L4" i="22"/>
  <c r="M4" i="22" s="1"/>
  <c r="M7" i="22" s="1"/>
  <c r="J16" i="21"/>
  <c r="L16" i="21" s="1"/>
  <c r="M5" i="21"/>
  <c r="M13" i="21"/>
  <c r="L12" i="21"/>
  <c r="M12" i="21" s="1"/>
  <c r="L11" i="21"/>
  <c r="M11" i="21" s="1"/>
  <c r="J8" i="15"/>
  <c r="J7" i="15"/>
  <c r="J6" i="15"/>
  <c r="J5" i="15"/>
  <c r="J4" i="15"/>
  <c r="J9" i="20"/>
  <c r="J8" i="20"/>
  <c r="L8" i="20" s="1"/>
  <c r="J6" i="20"/>
  <c r="J5" i="20"/>
  <c r="L5" i="20" s="1"/>
  <c r="J7" i="16"/>
  <c r="J8" i="16"/>
  <c r="J4" i="16"/>
  <c r="J5" i="9"/>
  <c r="L5" i="9" s="1"/>
  <c r="J4" i="9"/>
  <c r="J5" i="10"/>
  <c r="L5" i="10" s="1"/>
  <c r="J6" i="10"/>
  <c r="L6" i="10" s="1"/>
  <c r="M21" i="23" l="1"/>
  <c r="M16" i="21"/>
  <c r="L9" i="20"/>
  <c r="M9" i="20" s="1"/>
  <c r="M8" i="20"/>
  <c r="J11" i="20"/>
  <c r="L11" i="20" s="1"/>
  <c r="M5" i="20"/>
  <c r="L6" i="20"/>
  <c r="M6" i="20" s="1"/>
  <c r="L8" i="16"/>
  <c r="M8" i="16" s="1"/>
  <c r="L7" i="16"/>
  <c r="M7" i="16" s="1"/>
  <c r="J7" i="9"/>
  <c r="L7" i="9" s="1"/>
  <c r="L4" i="16"/>
  <c r="M4" i="16" s="1"/>
  <c r="L4" i="9"/>
  <c r="M4" i="9" s="1"/>
  <c r="M5" i="9"/>
  <c r="M6" i="10"/>
  <c r="M5" i="10"/>
  <c r="I4" i="2"/>
  <c r="M11" i="20" l="1"/>
  <c r="M7" i="9"/>
  <c r="J5" i="12"/>
  <c r="L5" i="12" l="1"/>
  <c r="M5" i="12" s="1"/>
  <c r="J9" i="16"/>
  <c r="J16" i="16"/>
  <c r="L16" i="16" s="1"/>
  <c r="J15" i="16"/>
  <c r="L15" i="16" s="1"/>
  <c r="J14" i="16"/>
  <c r="J4" i="17"/>
  <c r="M15" i="16" l="1"/>
  <c r="L9" i="16"/>
  <c r="M9" i="16" s="1"/>
  <c r="M16" i="16"/>
  <c r="L14" i="16"/>
  <c r="M14" i="16" s="1"/>
  <c r="L4" i="17"/>
  <c r="M4" i="17" s="1"/>
  <c r="J4" i="12"/>
  <c r="J12" i="16"/>
  <c r="L12" i="16" s="1"/>
  <c r="M12" i="16" s="1"/>
  <c r="J10" i="16"/>
  <c r="J6" i="16"/>
  <c r="J5" i="16"/>
  <c r="L8" i="15"/>
  <c r="M8" i="15" s="1"/>
  <c r="L7" i="15"/>
  <c r="M7" i="15" s="1"/>
  <c r="L5" i="15"/>
  <c r="M5" i="15" s="1"/>
  <c r="J17" i="16" l="1"/>
  <c r="J10" i="15"/>
  <c r="J6" i="12"/>
  <c r="L4" i="12"/>
  <c r="M4" i="12" s="1"/>
  <c r="L6" i="16"/>
  <c r="M6" i="16" s="1"/>
  <c r="L5" i="16"/>
  <c r="M5" i="16" s="1"/>
  <c r="L10" i="16"/>
  <c r="M10" i="16" s="1"/>
  <c r="L4" i="15"/>
  <c r="M4" i="15" s="1"/>
  <c r="L6" i="15"/>
  <c r="M6" i="15" s="1"/>
  <c r="J5" i="17"/>
  <c r="J4" i="19"/>
  <c r="L10" i="15" l="1"/>
  <c r="L17" i="16"/>
  <c r="J7" i="17"/>
  <c r="L6" i="12"/>
  <c r="M10" i="15"/>
  <c r="M17" i="16"/>
  <c r="M6" i="12"/>
  <c r="L5" i="17"/>
  <c r="M5" i="17" s="1"/>
  <c r="L4" i="19"/>
  <c r="M4" i="19" s="1"/>
  <c r="J4" i="13"/>
  <c r="L4" i="13" s="1"/>
  <c r="J8" i="10" l="1"/>
  <c r="M7" i="17"/>
  <c r="L7" i="17"/>
  <c r="M4" i="13"/>
  <c r="M8" i="10" l="1"/>
  <c r="L8" i="10"/>
  <c r="J4" i="4"/>
  <c r="L4" i="4" s="1"/>
  <c r="J4" i="3"/>
  <c r="K4" i="2" l="1"/>
  <c r="L4" i="2" s="1"/>
  <c r="M4" i="4"/>
  <c r="L4" i="3"/>
  <c r="M4" i="3" s="1"/>
</calcChain>
</file>

<file path=xl/sharedStrings.xml><?xml version="1.0" encoding="utf-8"?>
<sst xmlns="http://schemas.openxmlformats.org/spreadsheetml/2006/main" count="389" uniqueCount="123">
  <si>
    <t>x</t>
  </si>
  <si>
    <t xml:space="preserve">L.p. </t>
  </si>
  <si>
    <t xml:space="preserve">Nazwa / skład produktu </t>
  </si>
  <si>
    <t xml:space="preserve">Producent </t>
  </si>
  <si>
    <t>Nazwa handlowa</t>
  </si>
  <si>
    <t xml:space="preserve">Ilość </t>
  </si>
  <si>
    <t xml:space="preserve">Jednostka miary </t>
  </si>
  <si>
    <t xml:space="preserve">Cena jednostkowa netto 
</t>
  </si>
  <si>
    <t>Stawka podatku VAT %</t>
  </si>
  <si>
    <t>Podatek VAT</t>
  </si>
  <si>
    <t>szt.</t>
  </si>
  <si>
    <t xml:space="preserve">Razem </t>
  </si>
  <si>
    <t xml:space="preserve">szt. </t>
  </si>
  <si>
    <t>12=9+11</t>
  </si>
  <si>
    <t xml:space="preserve">Wartość brutto  </t>
  </si>
  <si>
    <r>
      <t>Numer katalogowy</t>
    </r>
    <r>
      <rPr>
        <b/>
        <i/>
        <sz val="8"/>
        <color theme="1"/>
        <rFont val="Calibri"/>
        <family val="2"/>
        <charset val="238"/>
        <scheme val="minor"/>
      </rPr>
      <t xml:space="preserve"> (jeżeli dotyczy)</t>
    </r>
  </si>
  <si>
    <t xml:space="preserve">Wartość netto </t>
  </si>
  <si>
    <t>8=6x8</t>
  </si>
  <si>
    <t>9=6x8</t>
  </si>
  <si>
    <t>Wartość netto</t>
  </si>
  <si>
    <t xml:space="preserve">Wartość brutto </t>
  </si>
  <si>
    <t xml:space="preserve">Cena jednostkowa netto </t>
  </si>
  <si>
    <r>
      <t xml:space="preserve">Numer katalogowy </t>
    </r>
    <r>
      <rPr>
        <i/>
        <sz val="8"/>
        <color theme="1"/>
        <rFont val="Calibri"/>
        <family val="2"/>
        <charset val="238"/>
        <scheme val="minor"/>
      </rPr>
      <t>(jeżeli dotyczy)</t>
    </r>
  </si>
  <si>
    <t xml:space="preserve">Cena jednostkowa netto  </t>
  </si>
  <si>
    <t>opak.</t>
  </si>
  <si>
    <t xml:space="preserve">Żel do kolonoskopii, bez tłuszczu, parafiny i silikonu, dobrze rozpuszczalny w wodzie,  przezroczysty,  200 ml </t>
  </si>
  <si>
    <r>
      <t xml:space="preserve">Nazwa handlowa </t>
    </r>
    <r>
      <rPr>
        <i/>
        <sz val="9"/>
        <color theme="1"/>
        <rFont val="Calibri"/>
        <family val="2"/>
        <charset val="238"/>
        <scheme val="minor"/>
      </rPr>
      <t>(jeżeli dotyczy)</t>
    </r>
  </si>
  <si>
    <r>
      <t>Numer katalogowy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(jeżeli dotyczy)</t>
    </r>
  </si>
  <si>
    <t xml:space="preserve">Sondy do lasera Vitra 810, dedykowana do cyklofotokoagulacji przeztwardówkowej w technologii fali ciągłej (CW) i mikropulsowej (zmiana  za pomocą odkręcanej przystawki). Sterylna.  Opakowanie 5 szt. </t>
  </si>
  <si>
    <r>
      <t>Nazwa handlowa</t>
    </r>
    <r>
      <rPr>
        <i/>
        <sz val="9"/>
        <color theme="1"/>
        <rFont val="Calibri"/>
        <family val="2"/>
        <charset val="238"/>
        <scheme val="minor"/>
      </rPr>
      <t xml:space="preserve"> (jeżeli dotyczy)</t>
    </r>
  </si>
  <si>
    <t xml:space="preserve">Opaski na rękę do drukarki Zebra HC101 dla dorosłych:
a) nadruk termotransferowy,
b) zamknięcie trwałe,
c) kolor biały,
d) szerokość 25mm, długość 279mm,
e) 200 szt. opasek w kasecie, 
f) opakowanie zbiorcze po 6 kaset   
</t>
  </si>
  <si>
    <r>
      <t xml:space="preserve">Nazwa handlowa  </t>
    </r>
    <r>
      <rPr>
        <i/>
        <sz val="9"/>
        <color theme="1"/>
        <rFont val="Calibri"/>
        <family val="2"/>
        <charset val="238"/>
        <scheme val="minor"/>
      </rPr>
      <t xml:space="preserve"> (jeżeli dotyczy)</t>
    </r>
  </si>
  <si>
    <t>opak. zbiorcze</t>
  </si>
  <si>
    <t xml:space="preserve">Tubka do drenażu jamy bębenkowej ucha, 
wykonana z fluoroplastiku, 
wyposażona w cienką nić stalową, pakowane pojedynczo,  sterylne 
</t>
  </si>
  <si>
    <t xml:space="preserve">a) długość 2,4 mm, 
średnica wewnętrzna 1,15 mm, 
średnica kołnierza 2,4mm, 
dystans pomiędzy kołnierzami 1,50 mm 
</t>
  </si>
  <si>
    <t xml:space="preserve">b) długość 2,1 mm, 
średnica wewnętrzna 1,25 mm, 
średnica kołnierza 2,95 mm, 
dystans pomiędzy kołnierzami 1,30 mm
</t>
  </si>
  <si>
    <r>
      <rPr>
        <b/>
        <sz val="11"/>
        <color rgb="FF0070C0"/>
        <rFont val="Calibri"/>
        <family val="2"/>
        <charset val="238"/>
        <scheme val="minor"/>
      </rPr>
      <t>Zamawiający nie dopuszcza:</t>
    </r>
    <r>
      <rPr>
        <sz val="11"/>
        <color rgb="FF0070C0"/>
        <rFont val="Calibri"/>
        <family val="2"/>
        <charset val="238"/>
        <scheme val="minor"/>
      </rPr>
      <t xml:space="preserve">
poz. a): średnicy wewn. 1,14 mm; średnicy kołnierza 2,3 / 2,5 mm;  dystans pomiędzy kołnierzami 1,6 mm
poz. b): średnicy wewn. 1,27 mm; średnicy kołnierza 3 mm; z dystansem pomiędzy kołnierzami 1 / 1,55 mm.
</t>
    </r>
  </si>
  <si>
    <t xml:space="preserve">Przyrząd do drenażu jamy bębenkowej:
a) wykonany z czystego medycznego tytanu przez co jest  wysoce biokompatybilny,
b) duża średnica wewnętrzna i gładka powierzchnia sprawiające, że sprawdza się w warunkach dużego zagrożenia okluzją i  odprowadza wydzielinę,
c) łatwy w zamocowaniu na błonie bębenkowej dzięki występowi w kołnierzu,
d) wyposażony w delikatny drucik ułatwiający usunięcie z błony bębenkowej, 
e) sterylny
</t>
  </si>
  <si>
    <t>a) średnica 1,50x2,80 mm</t>
  </si>
  <si>
    <t>b) średnica 1,25x2,55 mm</t>
  </si>
  <si>
    <t xml:space="preserve">Kompletny i uniwersalny dren napływowy  j. uż., sterylny:
a) w podwójnym opakowaniu,
b) wyposażony w chip (zabezpieczony w trybie RFID) wskazujący na ekranie pompy ważność drenu i dedykowany do wszystkich procedur zabiegowych przeprowadzanych z pomocą pompy (laparoskopia, artroskopia, urologia),
c) dren posiada na części montowanej na pompie oznakowanie wskazujące poprawne założenie drenu na czujniku pompy,
d) dren zakończony z jednej strony 2 gwoździami, a z drugiej złączem luer-lock
</t>
  </si>
  <si>
    <r>
      <t xml:space="preserve">Nazwa handlowa  </t>
    </r>
    <r>
      <rPr>
        <i/>
        <sz val="9"/>
        <color theme="1"/>
        <rFont val="Calibri"/>
        <family val="2"/>
        <charset val="238"/>
        <scheme val="minor"/>
      </rPr>
      <t>(jeżeli dotyczy)</t>
    </r>
  </si>
  <si>
    <r>
      <t xml:space="preserve">Numer katalogowy </t>
    </r>
    <r>
      <rPr>
        <i/>
        <sz val="9"/>
        <color theme="1"/>
        <rFont val="Calibri"/>
        <family val="2"/>
        <charset val="238"/>
        <scheme val="minor"/>
      </rPr>
      <t>(jeżeli dotyczy)</t>
    </r>
  </si>
  <si>
    <t>Klipsownica do chirurgii otwartej do klipsów tytanowych ML, długość 28cm</t>
  </si>
  <si>
    <t xml:space="preserve">Klipsownica laparoskopowa, do trokara 10mm, z regulowanym kątem zagięcia szczęk 0 - 60 stopni </t>
  </si>
  <si>
    <t xml:space="preserve">  a) do klipsów tytanowych ML </t>
  </si>
  <si>
    <t xml:space="preserve">  b) do klipsów polimerowych XL</t>
  </si>
  <si>
    <t>Disektor laparokopowy Maryland, szaft 5mm,  narzędzie z możliwością resterylizacji i użycia do 10 razy (limited-use), z zamkiem i kanałem płuczącym</t>
  </si>
  <si>
    <t>Grasper laparoskopowy Maxi Grip, szaft 5mm, narzędzie z możliwością resterylizacji i użycia do 10 razy (limited-use), z zamkiem i kanałem płuczącym</t>
  </si>
  <si>
    <t>Laparoskopowy zestaw ssąco-płuczący, kaniula płucząca 5mm x 330mm, dren 3 metry, rękojeść z 2 przyciskami sterującymi (ssanie/płukanie)</t>
  </si>
  <si>
    <t xml:space="preserve">Trokar laparoskopowy bezostrzowy, 
dł. kaniuli 100mm, w głowicy trokara 
uszczelki i zawór do insuflacji
</t>
  </si>
  <si>
    <t xml:space="preserve">  a) kaniula żebrowana 
       przeźroczysta 5mm
</t>
  </si>
  <si>
    <t xml:space="preserve">b) kaniula żebrowana 
      przeźroczysta 10mm
</t>
  </si>
  <si>
    <t>Ochraniacz rany złożony z 2 pierścieni połączonych rozwijanym rękawem  poliuretanowym</t>
  </si>
  <si>
    <t xml:space="preserve">a)  średn. pierścieni 8x9cm, 
      do nacięć 2,5-6cm
</t>
  </si>
  <si>
    <t xml:space="preserve">  b) średn. pierścieni 6x7cm, 
     do nacięć 2-5 cm
</t>
  </si>
  <si>
    <t xml:space="preserve">c) średn. pierścieni 12x13cm, 
     do nacięć 5-10
</t>
  </si>
  <si>
    <t>a) pojemność 1 g</t>
  </si>
  <si>
    <t>b) pojemność 3 g</t>
  </si>
  <si>
    <r>
      <t>Numer katalogowy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(jeżeli dotyczy)</t>
    </r>
  </si>
  <si>
    <t>Proszek hemostatyczny, gotowy do użycia, roślinny, ultra-hydrofilny polisacharyd, skutecznie i szybko tamuje krwawienie, bez alkoholu, ze zintegrowanym aplikatorem, o właściwościach przeciwzrostowych  potwierdzonych w  karcie katalogowej i deklaracji zgodności CE</t>
  </si>
  <si>
    <t xml:space="preserve">  a) 14-16 cm</t>
  </si>
  <si>
    <t xml:space="preserve">  b) 35-40 cm</t>
  </si>
  <si>
    <t>Aplikator proszku z poz. 1</t>
  </si>
  <si>
    <t xml:space="preserve">Wartość netto 
</t>
  </si>
  <si>
    <t xml:space="preserve">Wartość brutto 
</t>
  </si>
  <si>
    <t>12+9+11</t>
  </si>
  <si>
    <t>a)średnica Ø 0,6 mm</t>
  </si>
  <si>
    <t xml:space="preserve">b) średnica Ø 0,8 mm </t>
  </si>
  <si>
    <t>c) średnica Ø 1,0 mm</t>
  </si>
  <si>
    <t xml:space="preserve">a) średnica Ø 2,0 mm   </t>
  </si>
  <si>
    <t xml:space="preserve">b) średnica Ø 2,5 mm  </t>
  </si>
  <si>
    <t xml:space="preserve">Nóż do paracyntezy typ AGNEW (POLITZER),  dług. 175mm 6 7/8” </t>
  </si>
  <si>
    <t>Przebijak bezpieczny do laparoskopii fi 10mm</t>
  </si>
  <si>
    <t>Pętla migdałkowa typ EVES długość 270mm 9 ¾”</t>
  </si>
  <si>
    <t>Szczękorozwieracz (ramka) typ Davis-Boyle, dla dorosłych</t>
  </si>
  <si>
    <t xml:space="preserve">Łyżka do szczękorozwieracza typ GAST, 34mm x 74mm  </t>
  </si>
  <si>
    <t xml:space="preserve">Adenotom typ LA FORCE  długość 235mm 9 ¼” </t>
  </si>
  <si>
    <t>Nóż typ Beckmann długość 220mm 8 ¾”</t>
  </si>
  <si>
    <t xml:space="preserve">a) rozmiar 1 </t>
  </si>
  <si>
    <t>b) rozmiar 2</t>
  </si>
  <si>
    <t>c) rozmiar 3</t>
  </si>
  <si>
    <t xml:space="preserve">a) szerokość okienka 14mm  </t>
  </si>
  <si>
    <t xml:space="preserve">b) szerokość okienka 16mm  </t>
  </si>
  <si>
    <t xml:space="preserve">Matryca do nacinania skóry (do przeszczepu) 1:3, sterylna, opak. 10 szt. </t>
  </si>
  <si>
    <t>Ostrza jednorazowego użytku do dermatomu, kompatybilne z dermatomem Aesculap, opak. 10 szt.</t>
  </si>
  <si>
    <t>Uszczelka krzyżowa do morcelatora Bowa Ergo 300, średn. 32mm, przeznaczona do sterylizacji, opak. 10 szt.</t>
  </si>
  <si>
    <t>Uszczelki  do morcelatora Bowa Ergo 300, średn. 12-20mm, przeznaczone do sterylizacji,  opak. 10 szt.</t>
  </si>
  <si>
    <t xml:space="preserve">Rurka tnąca do morcelatora Bowa Ergo 300, dług. 251mm, średn. 15mm, średn. w części proksymalnej 22mm, przeznaczenie do min.20 cykli sterylizacji  </t>
  </si>
  <si>
    <t>Jednorazowa rurka tnąca do morcelatora Bowa Ergo 300, średn. 15mm, z kompletem uszczelek, opak. 5 szt.</t>
  </si>
  <si>
    <t>Olej w sprayu do pielęgnacji silnika i jednostki napędowej morcelatora Bowa Ergo 300</t>
  </si>
  <si>
    <t>Nasadka do spray'u "NouvaOil"</t>
  </si>
  <si>
    <t>Adapter płuczący Luer-Lock do morcelatora ERGO 300</t>
  </si>
  <si>
    <t>Uchwyt morcelatora ERGO300</t>
  </si>
  <si>
    <t>Czyścik elektrod jednorazowego użytku, pakowany sterylnie, samoprzylepny, wymiary 4,2cm x 0,5cm x 4,2cm / opakowanie 50 szt.</t>
  </si>
  <si>
    <t>Worki do morcelacji umożliwiające morcelację tkanek przy niskim poziomie rozsiewania komórek podczas histerektomii lub miomektomii. Wyposażone w dwa porty robocze, port do morcelacji,  duże otwarcie  do wprowadzenia organu. Worki sterylne z tubą ułatwiającą aplikację i 3 taśmami do zamknięcia. Opak. 10 szt.</t>
  </si>
  <si>
    <t xml:space="preserve">a) Ø100mm   </t>
  </si>
  <si>
    <t>b) Ø175mm</t>
  </si>
  <si>
    <r>
      <t xml:space="preserve">FORMULARZ CENOWY - ZADANIE CZĘŚCIOWE NR 1  - żel do kolonoskopii        </t>
    </r>
    <r>
      <rPr>
        <b/>
        <sz val="14"/>
        <color rgb="FF00B0F0"/>
        <rFont val="Calibri"/>
        <family val="2"/>
        <charset val="238"/>
        <scheme val="minor"/>
      </rPr>
      <t xml:space="preserve">                        </t>
    </r>
    <r>
      <rPr>
        <b/>
        <sz val="14"/>
        <color rgb="FF0070C0"/>
        <rFont val="Calibri"/>
        <family val="2"/>
        <charset val="238"/>
        <scheme val="minor"/>
      </rPr>
      <t>zał. 2/1 do SWZ</t>
    </r>
  </si>
  <si>
    <r>
      <t xml:space="preserve">FORMULARZ CENOWY - ZADANIE CZĘŚCIOWE NR 3 - opaski na rękę do drukarki Zebra HC101                                                  </t>
    </r>
    <r>
      <rPr>
        <b/>
        <sz val="14"/>
        <color rgb="FF0070C0"/>
        <rFont val="Calibri"/>
        <family val="2"/>
        <charset val="238"/>
        <scheme val="minor"/>
      </rPr>
      <t xml:space="preserve"> zał. 2/3 do SWZ</t>
    </r>
  </si>
  <si>
    <r>
      <t xml:space="preserve">FORMULARZ CENOWY - ZADANIE CZĘŚCIOWE NR 2 - sondy do lasera Vitra 810                             </t>
    </r>
    <r>
      <rPr>
        <b/>
        <sz val="14"/>
        <color rgb="FF0070C0"/>
        <rFont val="Calibri"/>
        <family val="2"/>
        <charset val="238"/>
        <scheme val="minor"/>
      </rPr>
      <t>zał. 2/2 do SWZ</t>
    </r>
  </si>
  <si>
    <r>
      <t xml:space="preserve">FORMULARZ CENOWY - ZADANIE CZĘŚCIOWE NR 4 - tubki do drenażu ucha z fluoroplastiku           
</t>
    </r>
    <r>
      <rPr>
        <b/>
        <sz val="14"/>
        <color rgb="FF00B0F0"/>
        <rFont val="Calibri"/>
        <family val="2"/>
        <charset val="238"/>
        <scheme val="minor"/>
      </rPr>
      <t>zał. 2/4 do SWZ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b/>
        <sz val="10"/>
        <color rgb="FF00B0F0"/>
        <rFont val="Calibri"/>
        <family val="2"/>
        <charset val="238"/>
        <scheme val="minor"/>
      </rPr>
      <t>.......................</t>
    </r>
  </si>
  <si>
    <r>
      <t xml:space="preserve">FORMULARZ CENOWY - ZADANIE CZĘŚCIOWE NR 5 - przyrządy do drenażu ucha z tytanu           
</t>
    </r>
    <r>
      <rPr>
        <b/>
        <sz val="14"/>
        <color rgb="FF0070C0"/>
        <rFont val="Calibri"/>
        <family val="2"/>
        <charset val="238"/>
        <scheme val="minor"/>
      </rPr>
      <t>zał. 2/5 do SWZ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b/>
        <sz val="10"/>
        <color rgb="FF00B0F0"/>
        <rFont val="Calibri"/>
        <family val="2"/>
        <charset val="238"/>
        <scheme val="minor"/>
      </rPr>
      <t>.......................</t>
    </r>
  </si>
  <si>
    <r>
      <t xml:space="preserve">FORMULARZ CENOWY - ZADANIE CZĘŚCIOWE NR 6 - dreny do pompy histeroskopowej W.O.M. World of Medicine GmbH PM304            
</t>
    </r>
    <r>
      <rPr>
        <b/>
        <sz val="14"/>
        <color rgb="FF00B0F0"/>
        <rFont val="Calibri"/>
        <family val="2"/>
        <charset val="238"/>
        <scheme val="minor"/>
      </rPr>
      <t>zał. 2/6 do SWZ</t>
    </r>
    <r>
      <rPr>
        <b/>
        <sz val="14"/>
        <color theme="1"/>
        <rFont val="Calibri"/>
        <family val="2"/>
        <charset val="238"/>
        <scheme val="minor"/>
      </rPr>
      <t xml:space="preserve">
</t>
    </r>
  </si>
  <si>
    <r>
      <t xml:space="preserve">FORMULARZ CENOWY - ZADANIE CZĘŚCIOWE NR 8 - zestawy do iniekcji środków kontrastowych          </t>
    </r>
    <r>
      <rPr>
        <b/>
        <sz val="14"/>
        <color rgb="FF0070C0"/>
        <rFont val="Calibri"/>
        <family val="2"/>
        <charset val="238"/>
        <scheme val="minor"/>
      </rPr>
      <t xml:space="preserve">zał. 2/8 do SWZ
</t>
    </r>
  </si>
  <si>
    <r>
      <t xml:space="preserve">FORMULARZ CENOWY - ZADANIE CZĘŚCIOWE NR 9 - podstawowy sprzęt do chirurgii  laparoskopowej         </t>
    </r>
    <r>
      <rPr>
        <b/>
        <sz val="14"/>
        <color rgb="FF00B0F0"/>
        <rFont val="Calibri"/>
        <family val="2"/>
        <charset val="238"/>
        <scheme val="minor"/>
      </rPr>
      <t>zał. 2/9 do SWZ</t>
    </r>
  </si>
  <si>
    <r>
      <t xml:space="preserve">FORMULARZ CENOWY - ZADANIE CZĘŚCIOWE NR 10 -  proszek hemostatyczny  z aplikatorem        </t>
    </r>
    <r>
      <rPr>
        <b/>
        <sz val="14"/>
        <color rgb="FF0070C0"/>
        <rFont val="Calibri"/>
        <family val="2"/>
        <charset val="238"/>
        <scheme val="minor"/>
      </rPr>
      <t>zał. 2/10 do SWZ</t>
    </r>
  </si>
  <si>
    <r>
      <t xml:space="preserve">FORMULARZ CENOWY - ZADANIE CZĘŚCIOWE NR 11 - kaniule ssące do otochirurgii          </t>
    </r>
    <r>
      <rPr>
        <b/>
        <sz val="14"/>
        <color rgb="FF00B0F0"/>
        <rFont val="Calibri"/>
        <family val="2"/>
        <charset val="238"/>
        <scheme val="minor"/>
      </rPr>
      <t xml:space="preserve"> zał. 2/11 do SWZ</t>
    </r>
  </si>
  <si>
    <r>
      <t xml:space="preserve">FORMULARZ CENOWY - ZADANIE CZĘŚCIOWE NR 13 - akcesoria laryngologiczne              </t>
    </r>
    <r>
      <rPr>
        <b/>
        <sz val="14"/>
        <color rgb="FF00B0F0"/>
        <rFont val="Calibri"/>
        <family val="2"/>
        <charset val="238"/>
        <scheme val="minor"/>
      </rPr>
      <t xml:space="preserve"> zał. 2/13 do SWZ</t>
    </r>
  </si>
  <si>
    <r>
      <t xml:space="preserve">FORMULARZ CENOWY - ZADANIE CZĘŚCIOWE NR 14 - akcesoria do przeszczepu skóry     </t>
    </r>
    <r>
      <rPr>
        <b/>
        <sz val="14"/>
        <color rgb="FF00B0F0"/>
        <rFont val="Calibri"/>
        <family val="2"/>
        <charset val="238"/>
        <scheme val="minor"/>
      </rPr>
      <t xml:space="preserve"> zał. 2/14 do SWZ</t>
    </r>
    <r>
      <rPr>
        <b/>
        <sz val="14"/>
        <color rgb="FFFF0000"/>
        <rFont val="Calibri"/>
        <family val="2"/>
        <charset val="238"/>
        <scheme val="minor"/>
      </rPr>
      <t xml:space="preserve">
</t>
    </r>
  </si>
  <si>
    <r>
      <t xml:space="preserve">FORMULARZ CENOWY - ZADANIE CZĘŚCIOWE NR 15 - akcesoria do morcelacji                             </t>
    </r>
    <r>
      <rPr>
        <b/>
        <sz val="14"/>
        <color rgb="FF0070C0"/>
        <rFont val="Calibri"/>
        <family val="2"/>
        <charset val="238"/>
        <scheme val="minor"/>
      </rPr>
      <t>zał. 2/15 do SWZ</t>
    </r>
  </si>
  <si>
    <r>
      <t xml:space="preserve">FORMULARZ CENOWY - ZADANIE CZĘŚCIOWE NR 16 - filtry do insuflatora UHI-4                   </t>
    </r>
    <r>
      <rPr>
        <b/>
        <sz val="14"/>
        <color rgb="FF00B0F0"/>
        <rFont val="Calibri"/>
        <family val="2"/>
        <charset val="238"/>
        <scheme val="minor"/>
      </rPr>
      <t xml:space="preserve">   zał. 2/16 do SWZ</t>
    </r>
  </si>
  <si>
    <t>Zestaw materiałów zużywalnych wielokrotnego użytku do zastosowania z wstrzykiwaczem Stellant:
a) maksymalnie 12-godzinny okres użytkowania,
b) 2 wkłady wielokrotnego napełniania o poj. 200 ml, 
c) 2 zestawy transferowe z zastawkami antyzwrotnymi i zintegrowanymi spike’ami, 
d) 1 złącze wielorazowego użytku,
e) opak. zbiorcze 20 szt.</t>
  </si>
  <si>
    <t>Jednorazowy sterylny dren pacjenta do zestawu wkładów typu „Multi-Patient”.
a) długość min. 250cm przy pełnym rozciągnięciu z 2 zintegrowanymi zastawkami antyzwrotnymi,
b) kompatybilny z zestawem Multi-Patient” dla wstrzykiwacza Stellant,
c) e) opak. zbiorcze 50 szt.</t>
  </si>
  <si>
    <t>Półmaska filtrująca jednorazowego użytku, typu FFP3 / N99:
a) antywirusowa, antybakteryjna, antyalergiczna,
b) ergonomiczny kształt i uniwersalny rozmiar,
c) efektywność filtracji  min. 99%,
d) czas użycia do 8 godzin,
e) dla personelu medycznego,
f) wykonana z 5 warstw,
g) mocowanie za pomocą gumek zakładanych na uszy,
h) zintegrowany, miękki, regulowany klips / zacisk na nos LUB odpowiednio wyprofilowana część nosowa,
i) wyposażona w zawór wydechowy umieszczony z boku,
j) produkt oznaczony CE, 
k) wyrób zgodny z ISO 9001:2015, PN-EN 149+A1:2010
   i EN  149:2001+A1:2009,
l) pakowana pojedynczo</t>
  </si>
  <si>
    <r>
      <t xml:space="preserve">FORMULARZ CENOWY - ZADANIE CZĘŚCIOWE NR 7 - półmaski FFP3 z zaworkiem       </t>
    </r>
    <r>
      <rPr>
        <b/>
        <sz val="14"/>
        <color rgb="FF00B0F0"/>
        <rFont val="Calibri"/>
        <family val="2"/>
        <charset val="238"/>
        <scheme val="minor"/>
      </rPr>
      <t xml:space="preserve">zał. 2/7 do SWZ  </t>
    </r>
  </si>
  <si>
    <r>
      <t xml:space="preserve">FORMULARZ CENOWY - ZADANIE CZĘŚCIOWE NR 12 - mankiety wielorazowe do infuzji ciśnieniowej       </t>
    </r>
    <r>
      <rPr>
        <b/>
        <sz val="14"/>
        <color rgb="FF00B0F0"/>
        <rFont val="Calibri"/>
        <family val="2"/>
        <charset val="238"/>
        <scheme val="minor"/>
      </rPr>
      <t>zał. 2/12 do SWZ</t>
    </r>
  </si>
  <si>
    <t>Wielorazowy transparentny mankiet do infuzji ciśnieniowej o pojemności 500ml. Wykonany z materiału łatwego do czyszczenia i dezynfekcji, bez lateksu. Mankiet transparentny pozwalający na całkowitą kontroli poziomu płynów dookoła mankietu, haczyk do podwieszenia różnych pojemników z płynami. Konstrukcja pozwalająca na opasanie pojemnika na płyn z mocowaniem na rzep. Wydajna gruszka z zaworem spustowym do kontroli ciśnienia i szybkiej deflacji. Czytelny zabezpieczony ciśnieniowo manometr wyskalowany do 300 mm Hg umieszczony nad haczykiem. Uchwyt do powieszenia mankietu. Czytelny napis maksymalnej pojemności wkładanego płynu</t>
  </si>
  <si>
    <t>Wielorazowy mankiet do infuzji ciśnieniowej o pojemności 500ml. Mankiet z powłoką hydrofobową / nieprzemakalną, łatwy w czyszczeniu i dezynfekcji, bez lateksu. Mankiet z przednią transparentną siatką do kontroli poziomu płynów, podwójny haczyk umiejscowiony nad siatką do mocowania płynów różnej pojemności. Czytelny nadruk maksymalnej objętości wkładanego płynu do toczeń na mankiecie. Wydajna gruszka z trójstopniowym zaworem do napełnienia. Kontroli ciśnienia i szybkiej deflacji. Czytelny zabezpieczony ciśnieniowo manometr wyskalowany do 300 mm Hg umieszczony nad haczykiem. Uchwyt do powieszenia mankietu. Gruszka z drenem dostępne jako części zamienne (potwierdzone zw karcie katalogowej produktu)</t>
  </si>
  <si>
    <t xml:space="preserve">Jednorazowe rurki ssące do nosa, ze stali nierdzewnej, sterylne, zagięte, atraumatycznie zaokrąglona końcówka, kontrola siły ssania, 
długość 160 mm, opak. 50 szt.  </t>
  </si>
  <si>
    <t xml:space="preserve">Jednorazowe rurki ssące do ucha, ze stali nierdzewnej, sterylne, zagięte, atraumatycznie zaokrąglona końcówka, kontrola siły ssania, 
długość 70 mm, końcówka typu Luer, opak. 50 szt.  </t>
  </si>
  <si>
    <t>Pętle jednorazowego użytku do instrumentu do nadszyjkowej 
resekcji macicy (LASH), z teflonową izolacją, opak. 10 szt. Pętle jednorazowego użytku do instrumentu do nadszyjkowej 
resekcji macicy (LASH), z teflonową izolacją, opak. 10 szt.</t>
  </si>
  <si>
    <t xml:space="preserve">Filtr dwukierunkowy do insuflacji, do insuflatora UHI-3, sterylny, 
wyrób medyczny  kl.  IIa, opak. 10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</si>
</sst>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17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3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9" fontId="1" fillId="4" borderId="1" xfId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9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2" fontId="20" fillId="0" borderId="1" xfId="0" applyNumberFormat="1" applyFont="1" applyBorder="1" applyAlignment="1">
      <alignment horizontal="center" vertical="center" wrapText="1"/>
    </xf>
    <xf numFmtId="0" fontId="32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9" fontId="20" fillId="0" borderId="4" xfId="0" applyNumberFormat="1" applyFont="1" applyBorder="1" applyAlignment="1">
      <alignment horizontal="center" vertical="center" wrapText="1"/>
    </xf>
    <xf numFmtId="9" fontId="20" fillId="0" borderId="6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1" fillId="0" borderId="4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K4" sqref="K4"/>
    </sheetView>
  </sheetViews>
  <sheetFormatPr defaultRowHeight="15" x14ac:dyDescent="0.25"/>
  <cols>
    <col min="1" max="1" width="5.5703125" customWidth="1"/>
    <col min="2" max="2" width="54" customWidth="1"/>
    <col min="3" max="3" width="12.85546875" customWidth="1"/>
    <col min="4" max="4" width="13.28515625" customWidth="1"/>
    <col min="5" max="5" width="11.5703125" customWidth="1"/>
    <col min="6" max="6" width="7.42578125" customWidth="1"/>
    <col min="8" max="8" width="10.7109375" customWidth="1"/>
    <col min="9" max="9" width="11.140625" customWidth="1"/>
    <col min="12" max="12" width="11" customWidth="1"/>
  </cols>
  <sheetData>
    <row r="1" spans="1:12" ht="32.25" customHeight="1" x14ac:dyDescent="0.25">
      <c r="A1" s="84" t="s">
        <v>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42.75" customHeight="1" x14ac:dyDescent="0.25">
      <c r="A2" s="13" t="s">
        <v>1</v>
      </c>
      <c r="B2" s="13" t="s">
        <v>2</v>
      </c>
      <c r="C2" s="13" t="s">
        <v>3</v>
      </c>
      <c r="D2" s="13" t="s">
        <v>26</v>
      </c>
      <c r="E2" s="13" t="s">
        <v>27</v>
      </c>
      <c r="F2" s="13" t="s">
        <v>5</v>
      </c>
      <c r="G2" s="13" t="s">
        <v>6</v>
      </c>
      <c r="H2" s="13" t="s">
        <v>7</v>
      </c>
      <c r="I2" s="13" t="s">
        <v>16</v>
      </c>
      <c r="J2" s="13" t="s">
        <v>8</v>
      </c>
      <c r="K2" s="13" t="s">
        <v>9</v>
      </c>
      <c r="L2" s="13" t="s">
        <v>14</v>
      </c>
    </row>
    <row r="3" spans="1:12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 t="s">
        <v>17</v>
      </c>
      <c r="I3" s="12">
        <v>9</v>
      </c>
      <c r="J3" s="12">
        <v>10</v>
      </c>
      <c r="K3" s="12">
        <v>11</v>
      </c>
      <c r="L3" s="12" t="s">
        <v>13</v>
      </c>
    </row>
    <row r="4" spans="1:12" ht="38.25" customHeight="1" x14ac:dyDescent="0.25">
      <c r="A4" s="11">
        <v>1</v>
      </c>
      <c r="B4" s="53" t="s">
        <v>25</v>
      </c>
      <c r="C4" s="5"/>
      <c r="D4" s="1"/>
      <c r="E4" s="1"/>
      <c r="F4" s="2">
        <v>220</v>
      </c>
      <c r="G4" s="2" t="s">
        <v>10</v>
      </c>
      <c r="H4" s="54"/>
      <c r="I4" s="54">
        <f>F4*H4</f>
        <v>0</v>
      </c>
      <c r="J4" s="3"/>
      <c r="K4" s="54">
        <f>I4*0.08</f>
        <v>0</v>
      </c>
      <c r="L4" s="54">
        <f>I4+K4</f>
        <v>0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workbookViewId="0">
      <selection activeCell="P5" sqref="P5"/>
    </sheetView>
  </sheetViews>
  <sheetFormatPr defaultRowHeight="15" x14ac:dyDescent="0.25"/>
  <cols>
    <col min="1" max="1" width="5" customWidth="1"/>
    <col min="2" max="2" width="36.28515625" customWidth="1"/>
    <col min="3" max="3" width="15" customWidth="1"/>
    <col min="7" max="7" width="8.5703125" customWidth="1"/>
    <col min="8" max="8" width="8.7109375" customWidth="1"/>
    <col min="9" max="9" width="10.42578125" customWidth="1"/>
    <col min="10" max="10" width="10.7109375" customWidth="1"/>
    <col min="13" max="13" width="10.7109375" customWidth="1"/>
  </cols>
  <sheetData>
    <row r="2" spans="1:13" ht="35.25" customHeight="1" x14ac:dyDescent="0.25">
      <c r="A2" s="123" t="s">
        <v>106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48" x14ac:dyDescent="0.25">
      <c r="A3" s="13" t="s">
        <v>1</v>
      </c>
      <c r="B3" s="87" t="s">
        <v>2</v>
      </c>
      <c r="C3" s="88"/>
      <c r="D3" s="13" t="s">
        <v>3</v>
      </c>
      <c r="E3" s="13" t="s">
        <v>29</v>
      </c>
      <c r="F3" s="13" t="s">
        <v>59</v>
      </c>
      <c r="G3" s="13" t="s">
        <v>5</v>
      </c>
      <c r="H3" s="13" t="s">
        <v>6</v>
      </c>
      <c r="I3" s="13" t="s">
        <v>7</v>
      </c>
      <c r="J3" s="13" t="s">
        <v>64</v>
      </c>
      <c r="K3" s="13" t="s">
        <v>8</v>
      </c>
      <c r="L3" s="13" t="s">
        <v>9</v>
      </c>
      <c r="M3" s="13" t="s">
        <v>65</v>
      </c>
    </row>
    <row r="4" spans="1:13" x14ac:dyDescent="0.25">
      <c r="A4" s="12">
        <v>1</v>
      </c>
      <c r="B4" s="89">
        <v>2</v>
      </c>
      <c r="C4" s="90"/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 t="s">
        <v>18</v>
      </c>
      <c r="K4" s="12">
        <v>10</v>
      </c>
      <c r="L4" s="12">
        <v>11</v>
      </c>
      <c r="M4" s="12" t="s">
        <v>66</v>
      </c>
    </row>
    <row r="5" spans="1:13" ht="46.5" customHeight="1" x14ac:dyDescent="0.25">
      <c r="A5" s="97">
        <v>1</v>
      </c>
      <c r="B5" s="143" t="s">
        <v>60</v>
      </c>
      <c r="C5" s="2" t="s">
        <v>57</v>
      </c>
      <c r="D5" s="48"/>
      <c r="E5" s="48"/>
      <c r="F5" s="48"/>
      <c r="G5" s="25">
        <v>300</v>
      </c>
      <c r="H5" s="2" t="s">
        <v>12</v>
      </c>
      <c r="I5" s="2"/>
      <c r="J5" s="24">
        <f t="shared" ref="J5:J6" si="0">G5*I5</f>
        <v>0</v>
      </c>
      <c r="K5" s="3"/>
      <c r="L5" s="24">
        <f t="shared" ref="L5:L11" si="1">J5*0.08</f>
        <v>0</v>
      </c>
      <c r="M5" s="24">
        <f t="shared" ref="M5:M6" si="2">J5+L5</f>
        <v>0</v>
      </c>
    </row>
    <row r="6" spans="1:13" x14ac:dyDescent="0.25">
      <c r="A6" s="97"/>
      <c r="B6" s="143"/>
      <c r="C6" s="108" t="s">
        <v>58</v>
      </c>
      <c r="D6" s="104"/>
      <c r="E6" s="104"/>
      <c r="F6" s="104"/>
      <c r="G6" s="106">
        <v>330</v>
      </c>
      <c r="H6" s="108" t="s">
        <v>12</v>
      </c>
      <c r="I6" s="108"/>
      <c r="J6" s="93">
        <f t="shared" si="0"/>
        <v>0</v>
      </c>
      <c r="K6" s="110"/>
      <c r="L6" s="93">
        <f t="shared" si="1"/>
        <v>0</v>
      </c>
      <c r="M6" s="93">
        <f t="shared" si="2"/>
        <v>0</v>
      </c>
    </row>
    <row r="7" spans="1:13" ht="33" customHeight="1" x14ac:dyDescent="0.25">
      <c r="A7" s="97"/>
      <c r="B7" s="143"/>
      <c r="C7" s="109"/>
      <c r="D7" s="105"/>
      <c r="E7" s="105"/>
      <c r="F7" s="105"/>
      <c r="G7" s="107"/>
      <c r="H7" s="109"/>
      <c r="I7" s="109"/>
      <c r="J7" s="94"/>
      <c r="K7" s="111"/>
      <c r="L7" s="94"/>
      <c r="M7" s="94"/>
    </row>
    <row r="8" spans="1:13" ht="20.25" customHeight="1" x14ac:dyDescent="0.25">
      <c r="A8" s="104">
        <v>2</v>
      </c>
      <c r="B8" s="143" t="s">
        <v>63</v>
      </c>
      <c r="C8" s="37" t="s">
        <v>61</v>
      </c>
      <c r="D8" s="48"/>
      <c r="E8" s="48"/>
      <c r="F8" s="48"/>
      <c r="G8" s="25">
        <v>200</v>
      </c>
      <c r="H8" s="2" t="s">
        <v>12</v>
      </c>
      <c r="I8" s="2"/>
      <c r="J8" s="24">
        <f t="shared" ref="J8:J9" si="3">G8*I8</f>
        <v>0</v>
      </c>
      <c r="K8" s="3"/>
      <c r="L8" s="24">
        <f t="shared" ref="L8:L9" si="4">J8*0.08</f>
        <v>0</v>
      </c>
      <c r="M8" s="24">
        <f t="shared" ref="M8:M9" si="5">J8+L8</f>
        <v>0</v>
      </c>
    </row>
    <row r="9" spans="1:13" ht="20.25" customHeight="1" x14ac:dyDescent="0.25">
      <c r="A9" s="115"/>
      <c r="B9" s="143"/>
      <c r="C9" s="116" t="s">
        <v>62</v>
      </c>
      <c r="D9" s="104"/>
      <c r="E9" s="104"/>
      <c r="F9" s="104"/>
      <c r="G9" s="106">
        <v>200</v>
      </c>
      <c r="H9" s="108" t="s">
        <v>12</v>
      </c>
      <c r="I9" s="108"/>
      <c r="J9" s="93">
        <f t="shared" si="3"/>
        <v>0</v>
      </c>
      <c r="K9" s="110"/>
      <c r="L9" s="93">
        <f t="shared" si="4"/>
        <v>0</v>
      </c>
      <c r="M9" s="93">
        <f t="shared" si="5"/>
        <v>0</v>
      </c>
    </row>
    <row r="10" spans="1:13" ht="7.5" hidden="1" customHeight="1" x14ac:dyDescent="0.25">
      <c r="A10" s="105"/>
      <c r="B10" s="143"/>
      <c r="C10" s="118"/>
      <c r="D10" s="105"/>
      <c r="E10" s="105"/>
      <c r="F10" s="105"/>
      <c r="G10" s="107"/>
      <c r="H10" s="109"/>
      <c r="I10" s="109"/>
      <c r="J10" s="94"/>
      <c r="K10" s="111"/>
      <c r="L10" s="94"/>
      <c r="M10" s="94"/>
    </row>
    <row r="11" spans="1:13" x14ac:dyDescent="0.25">
      <c r="A11" s="140" t="s">
        <v>11</v>
      </c>
      <c r="B11" s="141"/>
      <c r="C11" s="141"/>
      <c r="D11" s="141"/>
      <c r="E11" s="141"/>
      <c r="F11" s="141"/>
      <c r="G11" s="141"/>
      <c r="H11" s="141"/>
      <c r="I11" s="142"/>
      <c r="J11" s="26">
        <f>SUM(J5:J10)</f>
        <v>0</v>
      </c>
      <c r="K11" s="33" t="s">
        <v>0</v>
      </c>
      <c r="L11" s="26">
        <f t="shared" si="1"/>
        <v>0</v>
      </c>
      <c r="M11" s="26">
        <f>SUM(M5:M10)</f>
        <v>0</v>
      </c>
    </row>
  </sheetData>
  <mergeCells count="30">
    <mergeCell ref="A11:I11"/>
    <mergeCell ref="A8:A10"/>
    <mergeCell ref="A2:M2"/>
    <mergeCell ref="B3:C3"/>
    <mergeCell ref="B4:C4"/>
    <mergeCell ref="A5:A7"/>
    <mergeCell ref="B5:B7"/>
    <mergeCell ref="H6:H7"/>
    <mergeCell ref="I6:I7"/>
    <mergeCell ref="G9:G10"/>
    <mergeCell ref="C6:C7"/>
    <mergeCell ref="E6:E7"/>
    <mergeCell ref="D6:D7"/>
    <mergeCell ref="F6:F7"/>
    <mergeCell ref="G6:G7"/>
    <mergeCell ref="B8:B10"/>
    <mergeCell ref="C9:C10"/>
    <mergeCell ref="D9:D10"/>
    <mergeCell ref="E9:E10"/>
    <mergeCell ref="F9:F10"/>
    <mergeCell ref="M9:M10"/>
    <mergeCell ref="J6:J7"/>
    <mergeCell ref="K6:K7"/>
    <mergeCell ref="L6:L7"/>
    <mergeCell ref="M6:M7"/>
    <mergeCell ref="H9:H10"/>
    <mergeCell ref="I9:I10"/>
    <mergeCell ref="J9:J10"/>
    <mergeCell ref="K9:K10"/>
    <mergeCell ref="L9:L10"/>
  </mergeCells>
  <pageMargins left="0.7" right="0.7" top="0.75" bottom="0.75" header="0.3" footer="0.3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B7" sqref="B7:B9"/>
    </sheetView>
  </sheetViews>
  <sheetFormatPr defaultRowHeight="15" x14ac:dyDescent="0.25"/>
  <cols>
    <col min="1" max="1" width="4.42578125" customWidth="1"/>
    <col min="2" max="2" width="25.5703125" customWidth="1"/>
    <col min="3" max="3" width="22.42578125" customWidth="1"/>
    <col min="4" max="4" width="9.140625" customWidth="1"/>
    <col min="7" max="7" width="6.7109375" customWidth="1"/>
    <col min="10" max="10" width="11.28515625" customWidth="1"/>
    <col min="12" max="12" width="10.140625" customWidth="1"/>
    <col min="13" max="13" width="11.5703125" customWidth="1"/>
  </cols>
  <sheetData>
    <row r="1" spans="1:13" ht="27.75" customHeight="1" x14ac:dyDescent="0.25">
      <c r="A1" s="123" t="s">
        <v>107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26</v>
      </c>
      <c r="F2" s="13" t="s">
        <v>42</v>
      </c>
      <c r="G2" s="13" t="s">
        <v>5</v>
      </c>
      <c r="H2" s="13" t="s">
        <v>6</v>
      </c>
      <c r="I2" s="13" t="s">
        <v>7</v>
      </c>
      <c r="J2" s="74" t="s">
        <v>64</v>
      </c>
      <c r="K2" s="13" t="s">
        <v>8</v>
      </c>
      <c r="L2" s="13" t="s">
        <v>9</v>
      </c>
      <c r="M2" s="74" t="s">
        <v>65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30.75" customHeight="1" x14ac:dyDescent="0.25">
      <c r="A4" s="134">
        <v>1</v>
      </c>
      <c r="B4" s="149" t="s">
        <v>120</v>
      </c>
      <c r="C4" s="73" t="s">
        <v>67</v>
      </c>
      <c r="D4" s="17"/>
      <c r="F4" s="17"/>
      <c r="G4" s="17">
        <v>15</v>
      </c>
      <c r="H4" s="34" t="s">
        <v>24</v>
      </c>
      <c r="I4" s="34"/>
      <c r="J4" s="35">
        <f>G4*I4</f>
        <v>0</v>
      </c>
      <c r="K4" s="36"/>
      <c r="L4" s="35">
        <f t="shared" ref="L4:L10" si="0">J4*0.08</f>
        <v>0</v>
      </c>
      <c r="M4" s="35">
        <f t="shared" ref="M4:M8" si="1">J4+L4</f>
        <v>0</v>
      </c>
    </row>
    <row r="5" spans="1:13" ht="32.25" customHeight="1" x14ac:dyDescent="0.25">
      <c r="A5" s="134"/>
      <c r="B5" s="149"/>
      <c r="C5" s="73" t="s">
        <v>68</v>
      </c>
      <c r="D5" s="17"/>
      <c r="E5" s="76"/>
      <c r="F5" s="17"/>
      <c r="G5" s="17">
        <v>15</v>
      </c>
      <c r="H5" s="34" t="s">
        <v>24</v>
      </c>
      <c r="I5" s="34"/>
      <c r="J5" s="35">
        <f>G5*I5</f>
        <v>0</v>
      </c>
      <c r="K5" s="36"/>
      <c r="L5" s="35">
        <f t="shared" si="0"/>
        <v>0</v>
      </c>
      <c r="M5" s="35">
        <f t="shared" si="1"/>
        <v>0</v>
      </c>
    </row>
    <row r="6" spans="1:13" ht="30.75" customHeight="1" x14ac:dyDescent="0.25">
      <c r="A6" s="134"/>
      <c r="B6" s="149"/>
      <c r="C6" s="73" t="s">
        <v>69</v>
      </c>
      <c r="D6" s="34"/>
      <c r="E6" s="77"/>
      <c r="F6" s="34"/>
      <c r="G6" s="34">
        <v>15</v>
      </c>
      <c r="H6" s="34" t="s">
        <v>24</v>
      </c>
      <c r="I6" s="34"/>
      <c r="J6" s="35">
        <f>G6*I6</f>
        <v>0</v>
      </c>
      <c r="K6" s="36"/>
      <c r="L6" s="35">
        <f t="shared" si="0"/>
        <v>0</v>
      </c>
      <c r="M6" s="35">
        <f t="shared" si="1"/>
        <v>0</v>
      </c>
    </row>
    <row r="7" spans="1:13" ht="38.25" customHeight="1" x14ac:dyDescent="0.25">
      <c r="A7" s="150">
        <v>2</v>
      </c>
      <c r="B7" s="152" t="s">
        <v>119</v>
      </c>
      <c r="C7" s="20" t="s">
        <v>70</v>
      </c>
      <c r="D7" s="21"/>
      <c r="E7" s="77"/>
      <c r="F7" s="17"/>
      <c r="G7" s="17">
        <v>45</v>
      </c>
      <c r="H7" s="34" t="s">
        <v>24</v>
      </c>
      <c r="I7" s="34"/>
      <c r="J7" s="35">
        <f>G7*I7</f>
        <v>0</v>
      </c>
      <c r="K7" s="36"/>
      <c r="L7" s="35">
        <f t="shared" si="0"/>
        <v>0</v>
      </c>
      <c r="M7" s="35">
        <f t="shared" si="1"/>
        <v>0</v>
      </c>
    </row>
    <row r="8" spans="1:13" ht="47.25" customHeight="1" x14ac:dyDescent="0.25">
      <c r="A8" s="151"/>
      <c r="B8" s="152"/>
      <c r="C8" s="131" t="s">
        <v>71</v>
      </c>
      <c r="D8" s="150"/>
      <c r="E8" s="76"/>
      <c r="F8" s="150"/>
      <c r="G8" s="150">
        <v>45</v>
      </c>
      <c r="H8" s="154" t="s">
        <v>24</v>
      </c>
      <c r="I8" s="154"/>
      <c r="J8" s="146">
        <f>G8*I8</f>
        <v>0</v>
      </c>
      <c r="K8" s="144"/>
      <c r="L8" s="146">
        <f t="shared" si="0"/>
        <v>0</v>
      </c>
      <c r="M8" s="146">
        <f t="shared" si="1"/>
        <v>0</v>
      </c>
    </row>
    <row r="9" spans="1:13" ht="34.5" hidden="1" customHeight="1" x14ac:dyDescent="0.25">
      <c r="A9" s="151"/>
      <c r="B9" s="152"/>
      <c r="C9" s="133"/>
      <c r="D9" s="153"/>
      <c r="F9" s="153"/>
      <c r="G9" s="153"/>
      <c r="H9" s="155"/>
      <c r="I9" s="155"/>
      <c r="J9" s="147"/>
      <c r="K9" s="145"/>
      <c r="L9" s="147"/>
      <c r="M9" s="147"/>
    </row>
    <row r="10" spans="1:13" x14ac:dyDescent="0.25">
      <c r="A10" s="148" t="s">
        <v>11</v>
      </c>
      <c r="B10" s="148"/>
      <c r="C10" s="148"/>
      <c r="D10" s="148"/>
      <c r="E10" s="148"/>
      <c r="F10" s="148"/>
      <c r="G10" s="148"/>
      <c r="H10" s="148"/>
      <c r="I10" s="148"/>
      <c r="J10" s="38">
        <f>SUM(J4:J9)</f>
        <v>0</v>
      </c>
      <c r="K10" s="75" t="s">
        <v>0</v>
      </c>
      <c r="L10" s="38">
        <f t="shared" si="0"/>
        <v>0</v>
      </c>
      <c r="M10" s="38">
        <f>SUM(M4:M9)</f>
        <v>0</v>
      </c>
    </row>
    <row r="12" spans="1:13" ht="16.5" customHeight="1" x14ac:dyDescent="0.25"/>
  </sheetData>
  <mergeCells count="18">
    <mergeCell ref="A10:I10"/>
    <mergeCell ref="A4:A6"/>
    <mergeCell ref="B4:B6"/>
    <mergeCell ref="A7:A9"/>
    <mergeCell ref="B7:B9"/>
    <mergeCell ref="C8:C9"/>
    <mergeCell ref="D8:D9"/>
    <mergeCell ref="G8:G9"/>
    <mergeCell ref="F8:F9"/>
    <mergeCell ref="H8:H9"/>
    <mergeCell ref="I8:I9"/>
    <mergeCell ref="K8:K9"/>
    <mergeCell ref="L8:L9"/>
    <mergeCell ref="A1:M1"/>
    <mergeCell ref="B2:C2"/>
    <mergeCell ref="B3:C3"/>
    <mergeCell ref="M8:M9"/>
    <mergeCell ref="J8:J9"/>
  </mergeCells>
  <pageMargins left="0.7" right="0.7" top="0.75" bottom="0.75" header="0.3" footer="0.3"/>
  <pageSetup paperSize="9" scale="8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Normal="100" workbookViewId="0">
      <selection activeCell="A5" sqref="A5"/>
    </sheetView>
  </sheetViews>
  <sheetFormatPr defaultRowHeight="15" x14ac:dyDescent="0.25"/>
  <cols>
    <col min="1" max="1" width="5.85546875" customWidth="1"/>
    <col min="3" max="3" width="63" customWidth="1"/>
    <col min="6" max="6" width="9.7109375" customWidth="1"/>
    <col min="7" max="7" width="7.28515625" customWidth="1"/>
    <col min="8" max="8" width="7.42578125" customWidth="1"/>
    <col min="10" max="10" width="10.7109375" customWidth="1"/>
    <col min="13" max="13" width="12" customWidth="1"/>
  </cols>
  <sheetData>
    <row r="1" spans="1:13" ht="35.25" customHeight="1" x14ac:dyDescent="0.25">
      <c r="A1" s="95" t="s">
        <v>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4</v>
      </c>
      <c r="F2" s="13" t="s">
        <v>22</v>
      </c>
      <c r="G2" s="13" t="s">
        <v>5</v>
      </c>
      <c r="H2" s="13" t="s">
        <v>6</v>
      </c>
      <c r="I2" s="13" t="s">
        <v>7</v>
      </c>
      <c r="J2" s="13" t="s">
        <v>16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115.5" customHeight="1" x14ac:dyDescent="0.25">
      <c r="A4" s="16">
        <v>1</v>
      </c>
      <c r="B4" s="91" t="s">
        <v>117</v>
      </c>
      <c r="C4" s="92"/>
      <c r="D4" s="10"/>
      <c r="E4" s="15"/>
      <c r="F4" s="15"/>
      <c r="G4" s="50">
        <v>5</v>
      </c>
      <c r="H4" s="51" t="s">
        <v>10</v>
      </c>
      <c r="I4" s="51"/>
      <c r="J4" s="31">
        <f t="shared" ref="J4:J5" si="0">G4*I4</f>
        <v>0</v>
      </c>
      <c r="K4" s="32"/>
      <c r="L4" s="31">
        <f t="shared" ref="L4:L6" si="1">J4*0.08</f>
        <v>0</v>
      </c>
      <c r="M4" s="31">
        <f t="shared" ref="M4:M5" si="2">J4+L4</f>
        <v>0</v>
      </c>
    </row>
    <row r="5" spans="1:13" ht="119.25" customHeight="1" x14ac:dyDescent="0.25">
      <c r="A5" s="19">
        <v>2</v>
      </c>
      <c r="B5" s="91" t="s">
        <v>118</v>
      </c>
      <c r="C5" s="92"/>
      <c r="D5" s="10"/>
      <c r="E5" s="18"/>
      <c r="F5" s="18"/>
      <c r="G5" s="29">
        <v>5</v>
      </c>
      <c r="H5" s="30" t="s">
        <v>10</v>
      </c>
      <c r="I5" s="30"/>
      <c r="J5" s="31">
        <f t="shared" si="0"/>
        <v>0</v>
      </c>
      <c r="K5" s="32"/>
      <c r="L5" s="31">
        <f t="shared" si="1"/>
        <v>0</v>
      </c>
      <c r="M5" s="31">
        <f t="shared" si="2"/>
        <v>0</v>
      </c>
    </row>
    <row r="6" spans="1:13" ht="21" customHeight="1" x14ac:dyDescent="0.25">
      <c r="A6" s="124" t="s">
        <v>11</v>
      </c>
      <c r="B6" s="124"/>
      <c r="C6" s="124"/>
      <c r="D6" s="124"/>
      <c r="E6" s="124"/>
      <c r="F6" s="124"/>
      <c r="G6" s="124"/>
      <c r="H6" s="124"/>
      <c r="I6" s="124"/>
      <c r="J6" s="26">
        <f>SUM(J4:J5)</f>
        <v>0</v>
      </c>
      <c r="K6" s="33" t="s">
        <v>0</v>
      </c>
      <c r="L6" s="26">
        <f t="shared" si="1"/>
        <v>0</v>
      </c>
      <c r="M6" s="26">
        <f>SUM(M4:M5)</f>
        <v>0</v>
      </c>
    </row>
  </sheetData>
  <mergeCells count="6">
    <mergeCell ref="A6:I6"/>
    <mergeCell ref="A1:M1"/>
    <mergeCell ref="B2:C2"/>
    <mergeCell ref="B3:C3"/>
    <mergeCell ref="B4:C4"/>
    <mergeCell ref="B5:C5"/>
  </mergeCells>
  <pageMargins left="0.7" right="0.7" top="0.75" bottom="0.75" header="0.3" footer="0.3"/>
  <pageSetup paperSize="9" scale="7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workbookViewId="0">
      <selection activeCell="N4" sqref="N4"/>
    </sheetView>
  </sheetViews>
  <sheetFormatPr defaultRowHeight="15" x14ac:dyDescent="0.25"/>
  <cols>
    <col min="1" max="1" width="4.5703125" customWidth="1"/>
    <col min="2" max="2" width="21.5703125" customWidth="1"/>
    <col min="3" max="3" width="19.140625" customWidth="1"/>
    <col min="5" max="5" width="11.42578125" customWidth="1"/>
    <col min="6" max="6" width="10.85546875" customWidth="1"/>
  </cols>
  <sheetData>
    <row r="2" spans="1:13" ht="24.75" customHeight="1" x14ac:dyDescent="0.25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48" x14ac:dyDescent="0.25">
      <c r="A3" s="13" t="s">
        <v>1</v>
      </c>
      <c r="B3" s="87" t="s">
        <v>2</v>
      </c>
      <c r="C3" s="88"/>
      <c r="D3" s="13" t="s">
        <v>3</v>
      </c>
      <c r="E3" s="13" t="s">
        <v>26</v>
      </c>
      <c r="F3" s="13" t="s">
        <v>42</v>
      </c>
      <c r="G3" s="13" t="s">
        <v>5</v>
      </c>
      <c r="H3" s="13" t="s">
        <v>6</v>
      </c>
      <c r="I3" s="13" t="s">
        <v>7</v>
      </c>
      <c r="J3" s="74" t="s">
        <v>64</v>
      </c>
      <c r="K3" s="13" t="s">
        <v>8</v>
      </c>
      <c r="L3" s="13" t="s">
        <v>9</v>
      </c>
      <c r="M3" s="74" t="s">
        <v>65</v>
      </c>
    </row>
    <row r="4" spans="1:13" x14ac:dyDescent="0.25">
      <c r="A4" s="12">
        <v>1</v>
      </c>
      <c r="B4" s="89">
        <v>2</v>
      </c>
      <c r="C4" s="90"/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 t="s">
        <v>18</v>
      </c>
      <c r="K4" s="12">
        <v>10</v>
      </c>
      <c r="L4" s="12">
        <v>11</v>
      </c>
      <c r="M4" s="12" t="s">
        <v>13</v>
      </c>
    </row>
    <row r="5" spans="1:13" ht="30.75" customHeight="1" x14ac:dyDescent="0.25">
      <c r="A5" s="78">
        <v>1</v>
      </c>
      <c r="B5" s="135" t="s">
        <v>72</v>
      </c>
      <c r="C5" s="136"/>
      <c r="D5" s="65"/>
      <c r="E5" s="65"/>
      <c r="F5" s="65"/>
      <c r="G5" s="65">
        <v>5</v>
      </c>
      <c r="H5" s="65" t="s">
        <v>10</v>
      </c>
      <c r="I5" s="65"/>
      <c r="J5" s="24">
        <f>G5*I5</f>
        <v>0</v>
      </c>
      <c r="K5" s="3"/>
      <c r="L5" s="24">
        <f t="shared" ref="L5:L9" si="0">J5*0.08</f>
        <v>0</v>
      </c>
      <c r="M5" s="24">
        <f t="shared" ref="M5:M10" si="1">J5+L5</f>
        <v>0</v>
      </c>
    </row>
    <row r="6" spans="1:13" ht="18" customHeight="1" x14ac:dyDescent="0.25">
      <c r="A6" s="65">
        <v>2</v>
      </c>
      <c r="B6" s="135" t="s">
        <v>73</v>
      </c>
      <c r="C6" s="136"/>
      <c r="D6" s="65"/>
      <c r="E6" s="65"/>
      <c r="F6" s="65"/>
      <c r="G6" s="65">
        <v>3</v>
      </c>
      <c r="H6" s="65" t="s">
        <v>10</v>
      </c>
      <c r="I6" s="65"/>
      <c r="J6" s="24">
        <f t="shared" ref="J6:J12" si="2">G6*I6</f>
        <v>0</v>
      </c>
      <c r="K6" s="3"/>
      <c r="L6" s="24">
        <f t="shared" si="0"/>
        <v>0</v>
      </c>
      <c r="M6" s="24">
        <f t="shared" si="1"/>
        <v>0</v>
      </c>
    </row>
    <row r="7" spans="1:13" ht="15.75" customHeight="1" x14ac:dyDescent="0.25">
      <c r="A7" s="65">
        <v>3</v>
      </c>
      <c r="B7" s="135" t="s">
        <v>74</v>
      </c>
      <c r="C7" s="136"/>
      <c r="D7" s="65"/>
      <c r="E7" s="65"/>
      <c r="F7" s="65"/>
      <c r="G7" s="65">
        <v>20</v>
      </c>
      <c r="H7" s="65" t="s">
        <v>10</v>
      </c>
      <c r="I7" s="65"/>
      <c r="J7" s="24">
        <f t="shared" si="2"/>
        <v>0</v>
      </c>
      <c r="K7" s="3"/>
      <c r="L7" s="24">
        <f>J7*0.08</f>
        <v>0</v>
      </c>
      <c r="M7" s="24">
        <f t="shared" si="1"/>
        <v>0</v>
      </c>
    </row>
    <row r="8" spans="1:13" ht="24.75" customHeight="1" x14ac:dyDescent="0.25">
      <c r="A8" s="65">
        <v>4</v>
      </c>
      <c r="B8" s="135" t="s">
        <v>75</v>
      </c>
      <c r="C8" s="136"/>
      <c r="D8" s="65"/>
      <c r="E8" s="65"/>
      <c r="F8" s="65"/>
      <c r="G8" s="65">
        <v>2</v>
      </c>
      <c r="H8" s="65" t="s">
        <v>10</v>
      </c>
      <c r="I8" s="65"/>
      <c r="J8" s="24">
        <f>G8*I8</f>
        <v>0</v>
      </c>
      <c r="K8" s="3"/>
      <c r="L8" s="24">
        <f t="shared" si="0"/>
        <v>0</v>
      </c>
      <c r="M8" s="24">
        <f t="shared" si="1"/>
        <v>0</v>
      </c>
    </row>
    <row r="9" spans="1:13" ht="26.25" customHeight="1" x14ac:dyDescent="0.25">
      <c r="A9" s="65">
        <v>5</v>
      </c>
      <c r="B9" s="135" t="s">
        <v>76</v>
      </c>
      <c r="C9" s="136"/>
      <c r="D9" s="65"/>
      <c r="E9" s="65"/>
      <c r="F9" s="65"/>
      <c r="G9" s="65">
        <v>2</v>
      </c>
      <c r="H9" s="65" t="s">
        <v>10</v>
      </c>
      <c r="I9" s="65"/>
      <c r="J9" s="24">
        <f>G9*I9</f>
        <v>0</v>
      </c>
      <c r="K9" s="3"/>
      <c r="L9" s="24">
        <f t="shared" si="0"/>
        <v>0</v>
      </c>
      <c r="M9" s="24">
        <f t="shared" si="1"/>
        <v>0</v>
      </c>
    </row>
    <row r="10" spans="1:13" ht="21.75" customHeight="1" x14ac:dyDescent="0.25">
      <c r="A10" s="97">
        <v>6</v>
      </c>
      <c r="B10" s="143" t="s">
        <v>77</v>
      </c>
      <c r="C10" s="53" t="s">
        <v>79</v>
      </c>
      <c r="D10" s="55"/>
      <c r="E10" s="79"/>
      <c r="F10" s="55"/>
      <c r="G10" s="55">
        <v>5</v>
      </c>
      <c r="H10" s="2" t="s">
        <v>10</v>
      </c>
      <c r="I10" s="2"/>
      <c r="J10" s="24">
        <f>G10*I10</f>
        <v>0</v>
      </c>
      <c r="K10" s="3"/>
      <c r="L10" s="24">
        <f>J10*0.08</f>
        <v>0</v>
      </c>
      <c r="M10" s="24">
        <f t="shared" si="1"/>
        <v>0</v>
      </c>
    </row>
    <row r="11" spans="1:13" ht="23.25" customHeight="1" x14ac:dyDescent="0.25">
      <c r="A11" s="97"/>
      <c r="B11" s="143"/>
      <c r="C11" s="53" t="s">
        <v>80</v>
      </c>
      <c r="D11" s="55"/>
      <c r="E11" s="80"/>
      <c r="F11" s="55"/>
      <c r="G11" s="55">
        <v>5</v>
      </c>
      <c r="H11" s="2" t="s">
        <v>10</v>
      </c>
      <c r="I11" s="2"/>
      <c r="J11" s="24">
        <f t="shared" si="2"/>
        <v>0</v>
      </c>
      <c r="K11" s="3"/>
      <c r="L11" s="24">
        <f t="shared" ref="L11:L16" si="3">J11*0.08</f>
        <v>0</v>
      </c>
      <c r="M11" s="24">
        <f t="shared" ref="M11:M14" si="4">J11+L11</f>
        <v>0</v>
      </c>
    </row>
    <row r="12" spans="1:13" ht="20.25" customHeight="1" x14ac:dyDescent="0.25">
      <c r="A12" s="97"/>
      <c r="B12" s="143"/>
      <c r="C12" s="53" t="s">
        <v>81</v>
      </c>
      <c r="D12" s="2"/>
      <c r="E12" s="81"/>
      <c r="F12" s="2"/>
      <c r="G12" s="2">
        <v>5</v>
      </c>
      <c r="H12" s="2" t="s">
        <v>10</v>
      </c>
      <c r="I12" s="2"/>
      <c r="J12" s="24">
        <f t="shared" si="2"/>
        <v>0</v>
      </c>
      <c r="K12" s="3"/>
      <c r="L12" s="24">
        <f t="shared" si="3"/>
        <v>0</v>
      </c>
      <c r="M12" s="24">
        <f t="shared" si="4"/>
        <v>0</v>
      </c>
    </row>
    <row r="13" spans="1:13" ht="31.5" customHeight="1" x14ac:dyDescent="0.25">
      <c r="A13" s="104">
        <v>7</v>
      </c>
      <c r="B13" s="152" t="s">
        <v>78</v>
      </c>
      <c r="C13" s="61" t="s">
        <v>82</v>
      </c>
      <c r="D13" s="55"/>
      <c r="E13" s="81"/>
      <c r="F13" s="55"/>
      <c r="G13" s="55">
        <v>10</v>
      </c>
      <c r="H13" s="2" t="s">
        <v>10</v>
      </c>
      <c r="I13" s="2"/>
      <c r="J13" s="24">
        <f>G13*I13</f>
        <v>0</v>
      </c>
      <c r="K13" s="3"/>
      <c r="L13" s="24">
        <f t="shared" si="3"/>
        <v>0</v>
      </c>
      <c r="M13" s="24">
        <f t="shared" si="4"/>
        <v>0</v>
      </c>
    </row>
    <row r="14" spans="1:13" x14ac:dyDescent="0.25">
      <c r="A14" s="115"/>
      <c r="B14" s="152"/>
      <c r="C14" s="131" t="s">
        <v>83</v>
      </c>
      <c r="D14" s="104"/>
      <c r="E14" s="156"/>
      <c r="F14" s="104"/>
      <c r="G14" s="104">
        <v>10</v>
      </c>
      <c r="H14" s="108" t="s">
        <v>10</v>
      </c>
      <c r="I14" s="108"/>
      <c r="J14" s="93">
        <f>G14*I14</f>
        <v>0</v>
      </c>
      <c r="K14" s="110"/>
      <c r="L14" s="93">
        <f t="shared" si="3"/>
        <v>0</v>
      </c>
      <c r="M14" s="93">
        <f t="shared" si="4"/>
        <v>0</v>
      </c>
    </row>
    <row r="15" spans="1:13" x14ac:dyDescent="0.25">
      <c r="A15" s="115"/>
      <c r="B15" s="152"/>
      <c r="C15" s="133"/>
      <c r="D15" s="105"/>
      <c r="E15" s="157"/>
      <c r="F15" s="105"/>
      <c r="G15" s="105"/>
      <c r="H15" s="109"/>
      <c r="I15" s="109"/>
      <c r="J15" s="94"/>
      <c r="K15" s="111"/>
      <c r="L15" s="94"/>
      <c r="M15" s="94"/>
    </row>
    <row r="16" spans="1:13" x14ac:dyDescent="0.25">
      <c r="A16" s="124" t="s">
        <v>11</v>
      </c>
      <c r="B16" s="124"/>
      <c r="C16" s="124"/>
      <c r="D16" s="124"/>
      <c r="E16" s="124"/>
      <c r="F16" s="124"/>
      <c r="G16" s="124"/>
      <c r="H16" s="124"/>
      <c r="I16" s="124"/>
      <c r="J16" s="26">
        <f>SUM(J5:J15)</f>
        <v>0</v>
      </c>
      <c r="K16" s="33" t="s">
        <v>0</v>
      </c>
      <c r="L16" s="26">
        <f t="shared" si="3"/>
        <v>0</v>
      </c>
      <c r="M16" s="26">
        <f>SUM(M5:M15)</f>
        <v>0</v>
      </c>
    </row>
  </sheetData>
  <mergeCells count="24">
    <mergeCell ref="A16:I16"/>
    <mergeCell ref="B5:C5"/>
    <mergeCell ref="B6:C6"/>
    <mergeCell ref="B7:C7"/>
    <mergeCell ref="B8:C8"/>
    <mergeCell ref="B9:C9"/>
    <mergeCell ref="E14:E15"/>
    <mergeCell ref="G14:G15"/>
    <mergeCell ref="H14:H15"/>
    <mergeCell ref="I14:I15"/>
    <mergeCell ref="A13:A15"/>
    <mergeCell ref="B13:B15"/>
    <mergeCell ref="C14:C15"/>
    <mergeCell ref="D14:D15"/>
    <mergeCell ref="F14:F15"/>
    <mergeCell ref="M14:M15"/>
    <mergeCell ref="J14:J15"/>
    <mergeCell ref="K14:K15"/>
    <mergeCell ref="L14:L15"/>
    <mergeCell ref="A2:M2"/>
    <mergeCell ref="B3:C3"/>
    <mergeCell ref="B4:C4"/>
    <mergeCell ref="A10:A12"/>
    <mergeCell ref="B10:B12"/>
  </mergeCells>
  <pageMargins left="0.7" right="0.7" top="0.75" bottom="0.75" header="0.3" footer="0.3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Q6" sqref="Q6"/>
    </sheetView>
  </sheetViews>
  <sheetFormatPr defaultRowHeight="15" x14ac:dyDescent="0.25"/>
  <cols>
    <col min="1" max="1" width="5.5703125" customWidth="1"/>
    <col min="3" max="3" width="26.42578125" customWidth="1"/>
    <col min="4" max="4" width="11.42578125" customWidth="1"/>
    <col min="7" max="7" width="5.85546875" customWidth="1"/>
  </cols>
  <sheetData>
    <row r="1" spans="1:13" ht="36" customHeight="1" x14ac:dyDescent="0.25">
      <c r="A1" s="123" t="s">
        <v>109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41</v>
      </c>
      <c r="F2" s="13" t="s">
        <v>22</v>
      </c>
      <c r="G2" s="13" t="s">
        <v>5</v>
      </c>
      <c r="H2" s="13" t="s">
        <v>6</v>
      </c>
      <c r="I2" s="13" t="s">
        <v>23</v>
      </c>
      <c r="J2" s="13" t="s">
        <v>16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35.25" customHeight="1" x14ac:dyDescent="0.25">
      <c r="A4" s="57">
        <v>1</v>
      </c>
      <c r="B4" s="121" t="s">
        <v>84</v>
      </c>
      <c r="C4" s="122"/>
      <c r="D4" s="57"/>
      <c r="E4" s="57"/>
      <c r="F4" s="57"/>
      <c r="G4" s="58">
        <v>1</v>
      </c>
      <c r="H4" s="59" t="s">
        <v>24</v>
      </c>
      <c r="I4" s="59"/>
      <c r="J4" s="24">
        <f t="shared" ref="J4" si="0">G4*I4</f>
        <v>0</v>
      </c>
      <c r="K4" s="3"/>
      <c r="L4" s="24">
        <f t="shared" ref="L4" si="1">J4*0.08</f>
        <v>0</v>
      </c>
      <c r="M4" s="24">
        <f t="shared" ref="M4" si="2">J4+L4</f>
        <v>0</v>
      </c>
    </row>
    <row r="5" spans="1:13" x14ac:dyDescent="0.25">
      <c r="A5" s="104">
        <v>2</v>
      </c>
      <c r="B5" s="125" t="s">
        <v>85</v>
      </c>
      <c r="C5" s="126"/>
      <c r="D5" s="104"/>
      <c r="E5" s="104"/>
      <c r="F5" s="104"/>
      <c r="G5" s="106">
        <v>2</v>
      </c>
      <c r="H5" s="108" t="s">
        <v>24</v>
      </c>
      <c r="I5" s="108"/>
      <c r="J5" s="93">
        <f>G5*I5</f>
        <v>0</v>
      </c>
      <c r="K5" s="110"/>
      <c r="L5" s="93">
        <f>J5*0.08</f>
        <v>0</v>
      </c>
      <c r="M5" s="93">
        <f>J5+L5</f>
        <v>0</v>
      </c>
    </row>
    <row r="6" spans="1:13" ht="31.5" customHeight="1" x14ac:dyDescent="0.25">
      <c r="A6" s="105"/>
      <c r="B6" s="127"/>
      <c r="C6" s="128"/>
      <c r="D6" s="105"/>
      <c r="E6" s="105"/>
      <c r="F6" s="105"/>
      <c r="G6" s="107"/>
      <c r="H6" s="109"/>
      <c r="I6" s="109"/>
      <c r="J6" s="94"/>
      <c r="K6" s="111"/>
      <c r="L6" s="94"/>
      <c r="M6" s="94"/>
    </row>
    <row r="7" spans="1:13" x14ac:dyDescent="0.25">
      <c r="A7" s="124" t="s">
        <v>11</v>
      </c>
      <c r="B7" s="124"/>
      <c r="C7" s="124"/>
      <c r="D7" s="124"/>
      <c r="E7" s="124"/>
      <c r="F7" s="124"/>
      <c r="G7" s="124"/>
      <c r="H7" s="124"/>
      <c r="I7" s="124"/>
      <c r="J7" s="26">
        <f>SUM(J4:J6)</f>
        <v>0</v>
      </c>
      <c r="K7" s="27" t="s">
        <v>0</v>
      </c>
      <c r="L7" s="28">
        <f>J7*0.08</f>
        <v>0</v>
      </c>
      <c r="M7" s="28">
        <f>SUM(M4:M6)</f>
        <v>0</v>
      </c>
    </row>
  </sheetData>
  <mergeCells count="17">
    <mergeCell ref="A7:I7"/>
    <mergeCell ref="E5:E6"/>
    <mergeCell ref="F5:F6"/>
    <mergeCell ref="G5:G6"/>
    <mergeCell ref="H5:H6"/>
    <mergeCell ref="I5:I6"/>
    <mergeCell ref="D5:D6"/>
    <mergeCell ref="A1:M1"/>
    <mergeCell ref="B2:C2"/>
    <mergeCell ref="B3:C3"/>
    <mergeCell ref="B4:C4"/>
    <mergeCell ref="A5:A6"/>
    <mergeCell ref="B5:C6"/>
    <mergeCell ref="K5:K6"/>
    <mergeCell ref="L5:L6"/>
    <mergeCell ref="M5:M6"/>
    <mergeCell ref="J5:J6"/>
  </mergeCells>
  <pageMargins left="0.7" right="0.7" top="0.75" bottom="0.75" header="0.3" footer="0.3"/>
  <pageSetup paperSize="9" scale="9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topLeftCell="A10" workbookViewId="0">
      <selection activeCell="O18" sqref="O18"/>
    </sheetView>
  </sheetViews>
  <sheetFormatPr defaultRowHeight="15" x14ac:dyDescent="0.25"/>
  <cols>
    <col min="1" max="1" width="6.42578125" customWidth="1"/>
    <col min="2" max="2" width="34.42578125" customWidth="1"/>
    <col min="3" max="3" width="13.7109375" customWidth="1"/>
    <col min="7" max="7" width="7.7109375" customWidth="1"/>
    <col min="10" max="10" width="11.140625" customWidth="1"/>
    <col min="13" max="13" width="11.28515625" customWidth="1"/>
  </cols>
  <sheetData>
    <row r="2" spans="1:13" ht="23.25" customHeight="1" x14ac:dyDescent="0.25">
      <c r="A2" s="123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48" x14ac:dyDescent="0.25">
      <c r="A3" s="13" t="s">
        <v>1</v>
      </c>
      <c r="B3" s="87" t="s">
        <v>2</v>
      </c>
      <c r="C3" s="88"/>
      <c r="D3" s="13" t="s">
        <v>3</v>
      </c>
      <c r="E3" s="13" t="s">
        <v>26</v>
      </c>
      <c r="F3" s="13" t="s">
        <v>42</v>
      </c>
      <c r="G3" s="13" t="s">
        <v>5</v>
      </c>
      <c r="H3" s="13" t="s">
        <v>6</v>
      </c>
      <c r="I3" s="13" t="s">
        <v>7</v>
      </c>
      <c r="J3" s="13" t="s">
        <v>16</v>
      </c>
      <c r="K3" s="13" t="s">
        <v>8</v>
      </c>
      <c r="L3" s="13" t="s">
        <v>9</v>
      </c>
      <c r="M3" s="74" t="s">
        <v>65</v>
      </c>
    </row>
    <row r="4" spans="1:13" x14ac:dyDescent="0.25">
      <c r="A4" s="12">
        <v>1</v>
      </c>
      <c r="B4" s="89">
        <v>2</v>
      </c>
      <c r="C4" s="90"/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 t="s">
        <v>18</v>
      </c>
      <c r="K4" s="12">
        <v>10</v>
      </c>
      <c r="L4" s="12">
        <v>11</v>
      </c>
      <c r="M4" s="12" t="s">
        <v>13</v>
      </c>
    </row>
    <row r="5" spans="1:13" ht="33.75" customHeight="1" x14ac:dyDescent="0.25">
      <c r="A5" s="65">
        <v>1</v>
      </c>
      <c r="B5" s="135" t="s">
        <v>86</v>
      </c>
      <c r="C5" s="136"/>
      <c r="D5" s="65"/>
      <c r="E5" s="65"/>
      <c r="F5" s="65"/>
      <c r="G5" s="65">
        <v>15</v>
      </c>
      <c r="H5" s="65" t="s">
        <v>24</v>
      </c>
      <c r="I5" s="67"/>
      <c r="J5" s="67">
        <f t="shared" ref="J5:J20" si="0">G5*I5</f>
        <v>0</v>
      </c>
      <c r="K5" s="66"/>
      <c r="L5" s="67">
        <f t="shared" ref="L5:L21" si="1">J5*0.08</f>
        <v>0</v>
      </c>
      <c r="M5" s="67">
        <f t="shared" ref="M5:M20" si="2">J5+L5</f>
        <v>0</v>
      </c>
    </row>
    <row r="6" spans="1:13" ht="30" customHeight="1" x14ac:dyDescent="0.25">
      <c r="A6" s="65">
        <v>2</v>
      </c>
      <c r="B6" s="135" t="s">
        <v>87</v>
      </c>
      <c r="C6" s="136"/>
      <c r="D6" s="65"/>
      <c r="E6" s="65"/>
      <c r="F6" s="65"/>
      <c r="G6" s="65">
        <v>15</v>
      </c>
      <c r="H6" s="65" t="s">
        <v>24</v>
      </c>
      <c r="I6" s="67"/>
      <c r="J6" s="67">
        <f t="shared" si="0"/>
        <v>0</v>
      </c>
      <c r="K6" s="66"/>
      <c r="L6" s="67">
        <f t="shared" si="1"/>
        <v>0</v>
      </c>
      <c r="M6" s="67">
        <f t="shared" si="2"/>
        <v>0</v>
      </c>
    </row>
    <row r="7" spans="1:13" ht="41.25" customHeight="1" x14ac:dyDescent="0.25">
      <c r="A7" s="60">
        <v>3</v>
      </c>
      <c r="B7" s="91" t="s">
        <v>88</v>
      </c>
      <c r="C7" s="92"/>
      <c r="D7" s="70"/>
      <c r="E7" s="57"/>
      <c r="F7" s="57"/>
      <c r="G7" s="58">
        <v>2</v>
      </c>
      <c r="H7" s="59" t="s">
        <v>10</v>
      </c>
      <c r="I7" s="71"/>
      <c r="J7" s="24">
        <f t="shared" si="0"/>
        <v>0</v>
      </c>
      <c r="K7" s="66"/>
      <c r="L7" s="67">
        <f t="shared" si="1"/>
        <v>0</v>
      </c>
      <c r="M7" s="67">
        <f t="shared" si="2"/>
        <v>0</v>
      </c>
    </row>
    <row r="8" spans="1:13" ht="36.75" customHeight="1" x14ac:dyDescent="0.25">
      <c r="A8" s="60">
        <v>4</v>
      </c>
      <c r="B8" s="91" t="s">
        <v>89</v>
      </c>
      <c r="C8" s="92"/>
      <c r="D8" s="70"/>
      <c r="E8" s="57"/>
      <c r="F8" s="57"/>
      <c r="G8" s="58">
        <v>5</v>
      </c>
      <c r="H8" s="59" t="s">
        <v>24</v>
      </c>
      <c r="I8" s="71"/>
      <c r="J8" s="24">
        <f t="shared" si="0"/>
        <v>0</v>
      </c>
      <c r="K8" s="66"/>
      <c r="L8" s="67">
        <f t="shared" si="1"/>
        <v>0</v>
      </c>
      <c r="M8" s="67">
        <f t="shared" si="2"/>
        <v>0</v>
      </c>
    </row>
    <row r="9" spans="1:13" ht="28.5" customHeight="1" x14ac:dyDescent="0.25">
      <c r="A9" s="60">
        <v>5</v>
      </c>
      <c r="B9" s="91" t="s">
        <v>90</v>
      </c>
      <c r="C9" s="92"/>
      <c r="D9" s="70"/>
      <c r="E9" s="57"/>
      <c r="F9" s="57"/>
      <c r="G9" s="58">
        <v>4</v>
      </c>
      <c r="H9" s="59" t="s">
        <v>10</v>
      </c>
      <c r="I9" s="71"/>
      <c r="J9" s="24">
        <f t="shared" si="0"/>
        <v>0</v>
      </c>
      <c r="K9" s="66"/>
      <c r="L9" s="67">
        <f t="shared" si="1"/>
        <v>0</v>
      </c>
      <c r="M9" s="67">
        <f t="shared" si="2"/>
        <v>0</v>
      </c>
    </row>
    <row r="10" spans="1:13" ht="17.25" customHeight="1" x14ac:dyDescent="0.25">
      <c r="A10" s="60">
        <v>6</v>
      </c>
      <c r="B10" s="91" t="s">
        <v>91</v>
      </c>
      <c r="C10" s="92"/>
      <c r="D10" s="70"/>
      <c r="E10" s="57"/>
      <c r="F10" s="57"/>
      <c r="G10" s="58">
        <v>1</v>
      </c>
      <c r="H10" s="59" t="s">
        <v>10</v>
      </c>
      <c r="I10" s="71"/>
      <c r="J10" s="24">
        <f t="shared" si="0"/>
        <v>0</v>
      </c>
      <c r="K10" s="66"/>
      <c r="L10" s="67">
        <f t="shared" si="1"/>
        <v>0</v>
      </c>
      <c r="M10" s="67">
        <f t="shared" si="2"/>
        <v>0</v>
      </c>
    </row>
    <row r="11" spans="1:13" ht="21.75" customHeight="1" x14ac:dyDescent="0.25">
      <c r="A11" s="60">
        <v>7</v>
      </c>
      <c r="B11" s="91" t="s">
        <v>92</v>
      </c>
      <c r="C11" s="92"/>
      <c r="D11" s="70"/>
      <c r="E11" s="57"/>
      <c r="F11" s="57"/>
      <c r="G11" s="58">
        <v>1</v>
      </c>
      <c r="H11" s="59" t="s">
        <v>10</v>
      </c>
      <c r="I11" s="71"/>
      <c r="J11" s="24">
        <f t="shared" si="0"/>
        <v>0</v>
      </c>
      <c r="K11" s="66"/>
      <c r="L11" s="67">
        <f t="shared" si="1"/>
        <v>0</v>
      </c>
      <c r="M11" s="67">
        <f t="shared" si="2"/>
        <v>0</v>
      </c>
    </row>
    <row r="12" spans="1:13" ht="21.75" customHeight="1" x14ac:dyDescent="0.25">
      <c r="A12" s="60">
        <v>8</v>
      </c>
      <c r="B12" s="91" t="s">
        <v>93</v>
      </c>
      <c r="C12" s="92"/>
      <c r="D12" s="70"/>
      <c r="E12" s="57"/>
      <c r="F12" s="57"/>
      <c r="G12" s="58">
        <v>1</v>
      </c>
      <c r="H12" s="59" t="s">
        <v>10</v>
      </c>
      <c r="I12" s="71"/>
      <c r="J12" s="24">
        <f t="shared" si="0"/>
        <v>0</v>
      </c>
      <c r="K12" s="66"/>
      <c r="L12" s="67">
        <f t="shared" si="1"/>
        <v>0</v>
      </c>
      <c r="M12" s="67">
        <f t="shared" si="2"/>
        <v>0</v>
      </c>
    </row>
    <row r="13" spans="1:13" ht="39" customHeight="1" x14ac:dyDescent="0.25">
      <c r="A13" s="60">
        <v>9</v>
      </c>
      <c r="B13" s="158" t="s">
        <v>94</v>
      </c>
      <c r="C13" s="159"/>
      <c r="D13" s="23"/>
      <c r="E13" s="60"/>
      <c r="F13" s="60"/>
      <c r="G13" s="41">
        <v>1</v>
      </c>
      <c r="H13" s="62" t="s">
        <v>24</v>
      </c>
      <c r="I13" s="68"/>
      <c r="J13" s="35">
        <f t="shared" si="0"/>
        <v>0</v>
      </c>
      <c r="K13" s="36"/>
      <c r="L13" s="82">
        <f t="shared" si="1"/>
        <v>0</v>
      </c>
      <c r="M13" s="35">
        <f t="shared" si="2"/>
        <v>0</v>
      </c>
    </row>
    <row r="14" spans="1:13" x14ac:dyDescent="0.25">
      <c r="A14" s="104">
        <v>10</v>
      </c>
      <c r="B14" s="125" t="s">
        <v>95</v>
      </c>
      <c r="C14" s="126"/>
      <c r="D14" s="162"/>
      <c r="E14" s="104"/>
      <c r="F14" s="104"/>
      <c r="G14" s="106">
        <v>12</v>
      </c>
      <c r="H14" s="108" t="s">
        <v>24</v>
      </c>
      <c r="I14" s="137"/>
      <c r="J14" s="93">
        <f t="shared" si="0"/>
        <v>0</v>
      </c>
      <c r="K14" s="110"/>
      <c r="L14" s="93">
        <f t="shared" si="1"/>
        <v>0</v>
      </c>
      <c r="M14" s="93">
        <f t="shared" si="2"/>
        <v>0</v>
      </c>
    </row>
    <row r="15" spans="1:13" x14ac:dyDescent="0.25">
      <c r="A15" s="115"/>
      <c r="B15" s="160"/>
      <c r="C15" s="161"/>
      <c r="D15" s="163"/>
      <c r="E15" s="115"/>
      <c r="F15" s="115"/>
      <c r="G15" s="165"/>
      <c r="H15" s="166"/>
      <c r="I15" s="167"/>
      <c r="J15" s="112"/>
      <c r="K15" s="119"/>
      <c r="L15" s="112"/>
      <c r="M15" s="112"/>
    </row>
    <row r="16" spans="1:13" x14ac:dyDescent="0.25">
      <c r="A16" s="115"/>
      <c r="B16" s="160"/>
      <c r="C16" s="161"/>
      <c r="D16" s="163"/>
      <c r="E16" s="115"/>
      <c r="F16" s="115"/>
      <c r="G16" s="165"/>
      <c r="H16" s="166"/>
      <c r="I16" s="167"/>
      <c r="J16" s="112"/>
      <c r="K16" s="119"/>
      <c r="L16" s="112"/>
      <c r="M16" s="112"/>
    </row>
    <row r="17" spans="1:13" ht="43.5" customHeight="1" x14ac:dyDescent="0.25">
      <c r="A17" s="105"/>
      <c r="B17" s="127"/>
      <c r="C17" s="128"/>
      <c r="D17" s="164"/>
      <c r="E17" s="105"/>
      <c r="F17" s="105"/>
      <c r="G17" s="107"/>
      <c r="H17" s="109"/>
      <c r="I17" s="138"/>
      <c r="J17" s="94"/>
      <c r="K17" s="111"/>
      <c r="L17" s="94"/>
      <c r="M17" s="94"/>
    </row>
    <row r="18" spans="1:13" ht="35.25" customHeight="1" x14ac:dyDescent="0.25">
      <c r="A18" s="115">
        <v>11</v>
      </c>
      <c r="B18" s="131" t="s">
        <v>121</v>
      </c>
      <c r="C18" s="104" t="s">
        <v>96</v>
      </c>
      <c r="D18" s="104"/>
      <c r="E18" s="104"/>
      <c r="F18" s="104"/>
      <c r="G18" s="106">
        <v>12</v>
      </c>
      <c r="H18" s="108" t="s">
        <v>24</v>
      </c>
      <c r="I18" s="108"/>
      <c r="J18" s="93">
        <f t="shared" si="0"/>
        <v>0</v>
      </c>
      <c r="K18" s="110"/>
      <c r="L18" s="93">
        <f t="shared" si="1"/>
        <v>0</v>
      </c>
      <c r="M18" s="93">
        <f t="shared" si="2"/>
        <v>0</v>
      </c>
    </row>
    <row r="19" spans="1:13" ht="19.5" customHeight="1" x14ac:dyDescent="0.25">
      <c r="A19" s="115"/>
      <c r="B19" s="132"/>
      <c r="C19" s="105"/>
      <c r="D19" s="105"/>
      <c r="E19" s="105"/>
      <c r="F19" s="105"/>
      <c r="G19" s="107"/>
      <c r="H19" s="109"/>
      <c r="I19" s="109"/>
      <c r="J19" s="94"/>
      <c r="K19" s="111"/>
      <c r="L19" s="94"/>
      <c r="M19" s="94"/>
    </row>
    <row r="20" spans="1:13" ht="38.25" customHeight="1" x14ac:dyDescent="0.25">
      <c r="A20" s="105"/>
      <c r="B20" s="133"/>
      <c r="C20" s="55" t="s">
        <v>97</v>
      </c>
      <c r="D20" s="55"/>
      <c r="E20" s="55"/>
      <c r="F20" s="55"/>
      <c r="G20" s="25">
        <v>1</v>
      </c>
      <c r="H20" s="2" t="s">
        <v>24</v>
      </c>
      <c r="I20" s="2"/>
      <c r="J20" s="24">
        <f t="shared" si="0"/>
        <v>0</v>
      </c>
      <c r="K20" s="3"/>
      <c r="L20" s="56">
        <f t="shared" si="1"/>
        <v>0</v>
      </c>
      <c r="M20" s="56">
        <f t="shared" si="2"/>
        <v>0</v>
      </c>
    </row>
    <row r="21" spans="1:13" x14ac:dyDescent="0.25">
      <c r="A21" s="124" t="s">
        <v>11</v>
      </c>
      <c r="B21" s="124"/>
      <c r="C21" s="124"/>
      <c r="D21" s="124"/>
      <c r="E21" s="124"/>
      <c r="F21" s="124"/>
      <c r="G21" s="124"/>
      <c r="H21" s="124"/>
      <c r="I21" s="124"/>
      <c r="J21" s="26">
        <f>SUM(J5:J20)</f>
        <v>0</v>
      </c>
      <c r="K21" s="27" t="s">
        <v>0</v>
      </c>
      <c r="L21" s="28">
        <f t="shared" si="1"/>
        <v>0</v>
      </c>
      <c r="M21" s="28">
        <f>SUM(M7:M20)</f>
        <v>0</v>
      </c>
    </row>
  </sheetData>
  <mergeCells count="38">
    <mergeCell ref="M18:M19"/>
    <mergeCell ref="B6:C6"/>
    <mergeCell ref="B9:C9"/>
    <mergeCell ref="B10:C10"/>
    <mergeCell ref="B11:C11"/>
    <mergeCell ref="B14:C17"/>
    <mergeCell ref="D14:D17"/>
    <mergeCell ref="E14:E17"/>
    <mergeCell ref="F14:F17"/>
    <mergeCell ref="G14:G17"/>
    <mergeCell ref="J18:J19"/>
    <mergeCell ref="K18:K19"/>
    <mergeCell ref="L18:L19"/>
    <mergeCell ref="H14:H17"/>
    <mergeCell ref="I14:I17"/>
    <mergeCell ref="B7:C7"/>
    <mergeCell ref="A21:I21"/>
    <mergeCell ref="D18:D19"/>
    <mergeCell ref="E18:E19"/>
    <mergeCell ref="C18:C19"/>
    <mergeCell ref="F18:F19"/>
    <mergeCell ref="G18:G19"/>
    <mergeCell ref="H18:H19"/>
    <mergeCell ref="I18:I19"/>
    <mergeCell ref="A18:A20"/>
    <mergeCell ref="B18:B20"/>
    <mergeCell ref="B8:C8"/>
    <mergeCell ref="B13:C13"/>
    <mergeCell ref="A14:A17"/>
    <mergeCell ref="A2:M2"/>
    <mergeCell ref="B3:C3"/>
    <mergeCell ref="B4:C4"/>
    <mergeCell ref="B5:C5"/>
    <mergeCell ref="J14:J17"/>
    <mergeCell ref="K14:K17"/>
    <mergeCell ref="L14:L17"/>
    <mergeCell ref="M14:M17"/>
    <mergeCell ref="B12:C12"/>
  </mergeCells>
  <pageMargins left="0.7" right="0.7" top="0.75" bottom="0.75" header="0.3" footer="0.3"/>
  <pageSetup paperSize="9" scale="8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activeCell="B4" sqref="B4:C4"/>
    </sheetView>
  </sheetViews>
  <sheetFormatPr defaultRowHeight="15" x14ac:dyDescent="0.25"/>
  <cols>
    <col min="1" max="1" width="6" customWidth="1"/>
    <col min="3" max="3" width="20" customWidth="1"/>
    <col min="10" max="10" width="12" customWidth="1"/>
    <col min="13" max="13" width="12.42578125" customWidth="1"/>
  </cols>
  <sheetData>
    <row r="1" spans="1:13" ht="28.5" customHeight="1" x14ac:dyDescent="0.25">
      <c r="A1" s="123" t="s">
        <v>111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26</v>
      </c>
      <c r="F2" s="13" t="s">
        <v>42</v>
      </c>
      <c r="G2" s="13" t="s">
        <v>5</v>
      </c>
      <c r="H2" s="13" t="s">
        <v>6</v>
      </c>
      <c r="I2" s="13" t="s">
        <v>7</v>
      </c>
      <c r="J2" s="13" t="s">
        <v>16</v>
      </c>
      <c r="K2" s="13" t="s">
        <v>8</v>
      </c>
      <c r="L2" s="13" t="s">
        <v>9</v>
      </c>
      <c r="M2" s="74" t="s">
        <v>65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65.25" customHeight="1" x14ac:dyDescent="0.25">
      <c r="A4" s="65">
        <v>1</v>
      </c>
      <c r="B4" s="135" t="s">
        <v>122</v>
      </c>
      <c r="C4" s="136"/>
      <c r="D4" s="65"/>
      <c r="E4" s="65"/>
      <c r="F4" s="65"/>
      <c r="G4" s="65">
        <v>40</v>
      </c>
      <c r="H4" s="65" t="s">
        <v>24</v>
      </c>
      <c r="I4" s="67"/>
      <c r="J4" s="67">
        <f t="shared" ref="J4" si="0">G4*I4</f>
        <v>0</v>
      </c>
      <c r="K4" s="66"/>
      <c r="L4" s="67">
        <f t="shared" ref="L4" si="1">J4*0.08</f>
        <v>0</v>
      </c>
      <c r="M4" s="67">
        <f t="shared" ref="M4" si="2">J4+L4</f>
        <v>0</v>
      </c>
    </row>
    <row r="7" spans="1:13" ht="18.75" x14ac:dyDescent="0.3">
      <c r="B7" s="83"/>
    </row>
  </sheetData>
  <mergeCells count="4">
    <mergeCell ref="A1:M1"/>
    <mergeCell ref="B2:C2"/>
    <mergeCell ref="B3:C3"/>
    <mergeCell ref="B4:C4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K4" sqref="K4"/>
    </sheetView>
  </sheetViews>
  <sheetFormatPr defaultRowHeight="15" x14ac:dyDescent="0.25"/>
  <cols>
    <col min="1" max="1" width="3.42578125" customWidth="1"/>
    <col min="2" max="2" width="34.140625" customWidth="1"/>
    <col min="3" max="3" width="18.140625" customWidth="1"/>
    <col min="4" max="4" width="11" customWidth="1"/>
    <col min="5" max="5" width="11.7109375" customWidth="1"/>
    <col min="6" max="6" width="11.42578125" customWidth="1"/>
    <col min="7" max="7" width="7.140625" customWidth="1"/>
    <col min="9" max="9" width="10.28515625" customWidth="1"/>
    <col min="10" max="10" width="10.42578125" bestFit="1" customWidth="1"/>
    <col min="12" max="12" width="9.42578125" bestFit="1" customWidth="1"/>
    <col min="13" max="13" width="10.42578125" bestFit="1" customWidth="1"/>
  </cols>
  <sheetData>
    <row r="1" spans="1:13" ht="35.25" customHeight="1" x14ac:dyDescent="0.25">
      <c r="A1" s="85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6" x14ac:dyDescent="0.25">
      <c r="A2" s="13" t="s">
        <v>1</v>
      </c>
      <c r="B2" s="87" t="s">
        <v>2</v>
      </c>
      <c r="C2" s="88"/>
      <c r="D2" s="13" t="s">
        <v>3</v>
      </c>
      <c r="E2" s="13" t="s">
        <v>29</v>
      </c>
      <c r="F2" s="13" t="s">
        <v>22</v>
      </c>
      <c r="G2" s="13" t="s">
        <v>5</v>
      </c>
      <c r="H2" s="13" t="s">
        <v>6</v>
      </c>
      <c r="I2" s="13" t="s">
        <v>21</v>
      </c>
      <c r="J2" s="13" t="s">
        <v>19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57.75" customHeight="1" x14ac:dyDescent="0.25">
      <c r="A4" s="43">
        <v>1</v>
      </c>
      <c r="B4" s="91" t="s">
        <v>28</v>
      </c>
      <c r="C4" s="92"/>
      <c r="D4" s="5"/>
      <c r="E4" s="43"/>
      <c r="F4" s="43"/>
      <c r="G4" s="25">
        <v>15</v>
      </c>
      <c r="H4" s="2" t="s">
        <v>24</v>
      </c>
      <c r="I4" s="54"/>
      <c r="J4" s="54">
        <f t="shared" ref="J4" si="0">G4*I4</f>
        <v>0</v>
      </c>
      <c r="K4" s="6"/>
      <c r="L4" s="54">
        <f t="shared" ref="L4" si="1">J4*0.08</f>
        <v>0</v>
      </c>
      <c r="M4" s="54">
        <f t="shared" ref="M4" si="2">J4+L4</f>
        <v>0</v>
      </c>
    </row>
    <row r="5" spans="1:13" x14ac:dyDescent="0.25">
      <c r="A5" s="4"/>
      <c r="B5" s="4"/>
      <c r="C5" s="4"/>
      <c r="D5" s="4"/>
      <c r="E5" s="4"/>
      <c r="F5" s="7"/>
      <c r="G5" s="7"/>
      <c r="H5" s="7"/>
      <c r="I5" s="4"/>
      <c r="J5" s="7"/>
      <c r="K5" s="4"/>
      <c r="L5" s="4"/>
      <c r="M5" s="4"/>
    </row>
    <row r="6" spans="1:13" x14ac:dyDescent="0.25">
      <c r="A6" s="4"/>
      <c r="B6" s="44"/>
      <c r="C6" s="45"/>
      <c r="D6" s="4"/>
      <c r="E6" s="4"/>
      <c r="F6" s="7"/>
      <c r="G6" s="7"/>
      <c r="H6" s="7"/>
      <c r="I6" s="4"/>
      <c r="J6" s="7"/>
      <c r="K6" s="4"/>
      <c r="L6" s="4"/>
      <c r="M6" s="4"/>
    </row>
    <row r="7" spans="1:13" x14ac:dyDescent="0.25">
      <c r="A7" s="4"/>
      <c r="B7" s="46"/>
      <c r="C7" s="45"/>
      <c r="D7" s="4"/>
      <c r="E7" s="4"/>
      <c r="F7" s="7"/>
      <c r="G7" s="7"/>
      <c r="H7" s="7"/>
      <c r="I7" s="4"/>
      <c r="J7" s="7"/>
      <c r="K7" s="4"/>
      <c r="L7" s="4"/>
      <c r="M7" s="4"/>
    </row>
    <row r="8" spans="1:13" x14ac:dyDescent="0.25">
      <c r="A8" s="4"/>
      <c r="B8" s="46"/>
      <c r="C8" s="45"/>
      <c r="D8" s="4"/>
      <c r="E8" s="4"/>
      <c r="F8" s="7"/>
      <c r="G8" s="7"/>
      <c r="H8" s="7"/>
      <c r="I8" s="4"/>
      <c r="J8" s="7"/>
      <c r="K8" s="4"/>
      <c r="L8" s="4"/>
      <c r="M8" s="4"/>
    </row>
    <row r="9" spans="1:13" x14ac:dyDescent="0.25">
      <c r="A9" s="4"/>
      <c r="B9" s="46"/>
      <c r="C9" s="45"/>
      <c r="D9" s="4"/>
      <c r="E9" s="4"/>
      <c r="F9" s="7"/>
      <c r="G9" s="7"/>
      <c r="H9" s="7"/>
      <c r="I9" s="4"/>
      <c r="J9" s="7"/>
      <c r="K9" s="4"/>
      <c r="L9" s="4"/>
      <c r="M9" s="4"/>
    </row>
    <row r="10" spans="1:13" x14ac:dyDescent="0.25">
      <c r="A10" s="4"/>
      <c r="B10" s="46"/>
      <c r="C10" s="45"/>
      <c r="D10" s="4"/>
      <c r="E10" s="4"/>
      <c r="F10" s="7"/>
      <c r="G10" s="7"/>
      <c r="H10" s="7"/>
      <c r="I10" s="4"/>
      <c r="J10" s="7"/>
      <c r="K10" s="4"/>
      <c r="L10" s="4"/>
      <c r="M10" s="4"/>
    </row>
    <row r="11" spans="1:13" x14ac:dyDescent="0.25">
      <c r="A11" s="4"/>
      <c r="B11" s="40"/>
      <c r="C11" s="39"/>
      <c r="D11" s="4"/>
      <c r="E11" s="4"/>
      <c r="F11" s="7"/>
      <c r="G11" s="7"/>
      <c r="H11" s="7"/>
      <c r="I11" s="4"/>
      <c r="J11" s="7"/>
      <c r="K11" s="4"/>
      <c r="L11" s="4"/>
      <c r="M11" s="4"/>
    </row>
  </sheetData>
  <mergeCells count="4">
    <mergeCell ref="A1:M1"/>
    <mergeCell ref="B2:C2"/>
    <mergeCell ref="B3:C3"/>
    <mergeCell ref="B4:C4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="90" zoomScaleNormal="90" workbookViewId="0">
      <selection activeCell="E10" sqref="E10"/>
    </sheetView>
  </sheetViews>
  <sheetFormatPr defaultRowHeight="15" x14ac:dyDescent="0.25"/>
  <cols>
    <col min="1" max="1" width="5.7109375" customWidth="1"/>
    <col min="2" max="2" width="31.42578125" customWidth="1"/>
    <col min="3" max="3" width="20.85546875" customWidth="1"/>
    <col min="4" max="4" width="14.7109375" customWidth="1"/>
    <col min="5" max="5" width="11.42578125" customWidth="1"/>
    <col min="6" max="6" width="11.85546875" customWidth="1"/>
    <col min="7" max="7" width="7.7109375" customWidth="1"/>
    <col min="12" max="12" width="9.7109375" customWidth="1"/>
  </cols>
  <sheetData>
    <row r="1" spans="1:13" ht="47.25" customHeight="1" x14ac:dyDescent="0.25">
      <c r="A1" s="95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31</v>
      </c>
      <c r="F2" s="13" t="s">
        <v>27</v>
      </c>
      <c r="G2" s="13" t="s">
        <v>5</v>
      </c>
      <c r="H2" s="13" t="s">
        <v>6</v>
      </c>
      <c r="I2" s="13" t="s">
        <v>7</v>
      </c>
      <c r="J2" s="13" t="s">
        <v>16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109.5" customHeight="1" x14ac:dyDescent="0.25">
      <c r="A4" s="97">
        <v>1</v>
      </c>
      <c r="B4" s="98" t="s">
        <v>30</v>
      </c>
      <c r="C4" s="99"/>
      <c r="D4" s="102"/>
      <c r="E4" s="104"/>
      <c r="F4" s="104"/>
      <c r="G4" s="106">
        <v>55</v>
      </c>
      <c r="H4" s="104" t="s">
        <v>32</v>
      </c>
      <c r="I4" s="108"/>
      <c r="J4" s="93">
        <f t="shared" ref="J4" si="0">G4*I4</f>
        <v>0</v>
      </c>
      <c r="K4" s="110"/>
      <c r="L4" s="93">
        <f>J4*0.23</f>
        <v>0</v>
      </c>
      <c r="M4" s="93">
        <f t="shared" ref="M4" si="1">J4+L4</f>
        <v>0</v>
      </c>
    </row>
    <row r="5" spans="1:13" ht="3.75" customHeight="1" x14ac:dyDescent="0.25">
      <c r="A5" s="97"/>
      <c r="B5" s="100"/>
      <c r="C5" s="101"/>
      <c r="D5" s="103"/>
      <c r="E5" s="105"/>
      <c r="F5" s="105"/>
      <c r="G5" s="107"/>
      <c r="H5" s="105"/>
      <c r="I5" s="109"/>
      <c r="J5" s="94"/>
      <c r="K5" s="111"/>
      <c r="L5" s="94"/>
      <c r="M5" s="94"/>
    </row>
    <row r="6" spans="1:13" x14ac:dyDescent="0.25">
      <c r="A6" s="7"/>
      <c r="B6" s="9"/>
      <c r="C6" s="4"/>
      <c r="D6" s="4"/>
      <c r="E6" s="4"/>
      <c r="F6" s="4"/>
      <c r="G6" s="4"/>
      <c r="H6" s="4"/>
      <c r="I6" s="4"/>
      <c r="J6" s="7"/>
      <c r="K6" s="7"/>
      <c r="L6" s="7"/>
      <c r="M6" s="4"/>
    </row>
  </sheetData>
  <mergeCells count="15">
    <mergeCell ref="L4:L5"/>
    <mergeCell ref="M4:M5"/>
    <mergeCell ref="A1:M1"/>
    <mergeCell ref="B2:C2"/>
    <mergeCell ref="B3:C3"/>
    <mergeCell ref="A4:A5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opLeftCell="A4" zoomScaleNormal="100" workbookViewId="0">
      <selection activeCell="O5" sqref="O5"/>
    </sheetView>
  </sheetViews>
  <sheetFormatPr defaultRowHeight="15" x14ac:dyDescent="0.25"/>
  <cols>
    <col min="1" max="1" width="5.5703125" customWidth="1"/>
    <col min="2" max="2" width="17" customWidth="1"/>
    <col min="3" max="3" width="22.85546875" customWidth="1"/>
    <col min="4" max="4" width="10.5703125" customWidth="1"/>
    <col min="5" max="5" width="9.5703125" customWidth="1"/>
    <col min="7" max="7" width="7.140625" customWidth="1"/>
    <col min="8" max="8" width="9" customWidth="1"/>
    <col min="9" max="9" width="10" customWidth="1"/>
    <col min="10" max="10" width="11.5703125" customWidth="1"/>
    <col min="13" max="13" width="10.85546875" customWidth="1"/>
  </cols>
  <sheetData>
    <row r="1" spans="1:13" ht="36" customHeight="1" x14ac:dyDescent="0.25">
      <c r="A1" s="95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x14ac:dyDescent="0.25">
      <c r="A2" s="7"/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4"/>
    </row>
    <row r="3" spans="1:13" ht="48" x14ac:dyDescent="0.25">
      <c r="A3" s="13" t="s">
        <v>1</v>
      </c>
      <c r="B3" s="87" t="s">
        <v>2</v>
      </c>
      <c r="C3" s="88"/>
      <c r="D3" s="13" t="s">
        <v>3</v>
      </c>
      <c r="E3" s="13" t="s">
        <v>26</v>
      </c>
      <c r="F3" s="13" t="s">
        <v>27</v>
      </c>
      <c r="G3" s="13" t="s">
        <v>5</v>
      </c>
      <c r="H3" s="13" t="s">
        <v>6</v>
      </c>
      <c r="I3" s="13" t="s">
        <v>21</v>
      </c>
      <c r="J3" s="13" t="s">
        <v>16</v>
      </c>
      <c r="K3" s="13" t="s">
        <v>8</v>
      </c>
      <c r="L3" s="13" t="s">
        <v>9</v>
      </c>
      <c r="M3" s="13" t="s">
        <v>20</v>
      </c>
    </row>
    <row r="4" spans="1:13" x14ac:dyDescent="0.25">
      <c r="A4" s="12">
        <v>1</v>
      </c>
      <c r="B4" s="89">
        <v>2</v>
      </c>
      <c r="C4" s="90"/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 t="s">
        <v>18</v>
      </c>
      <c r="K4" s="12">
        <v>10</v>
      </c>
      <c r="L4" s="12">
        <v>11</v>
      </c>
      <c r="M4" s="12" t="s">
        <v>13</v>
      </c>
    </row>
    <row r="5" spans="1:13" ht="87" customHeight="1" x14ac:dyDescent="0.25">
      <c r="A5" s="104">
        <v>1</v>
      </c>
      <c r="B5" s="116" t="s">
        <v>33</v>
      </c>
      <c r="C5" s="53" t="s">
        <v>34</v>
      </c>
      <c r="D5" s="5"/>
      <c r="E5" s="11"/>
      <c r="F5" s="11"/>
      <c r="G5" s="25">
        <v>450</v>
      </c>
      <c r="H5" s="2" t="s">
        <v>10</v>
      </c>
      <c r="I5" s="2"/>
      <c r="J5" s="24">
        <f t="shared" ref="J5:J6" si="0">G5*I5</f>
        <v>0</v>
      </c>
      <c r="K5" s="3">
        <v>0.08</v>
      </c>
      <c r="L5" s="24">
        <f t="shared" ref="L5:L8" si="1">J5*0.08</f>
        <v>0</v>
      </c>
      <c r="M5" s="24">
        <f t="shared" ref="M5:M6" si="2">J5+L5</f>
        <v>0</v>
      </c>
    </row>
    <row r="6" spans="1:13" ht="72" customHeight="1" x14ac:dyDescent="0.25">
      <c r="A6" s="115"/>
      <c r="B6" s="117"/>
      <c r="C6" s="116" t="s">
        <v>35</v>
      </c>
      <c r="D6" s="102"/>
      <c r="E6" s="104"/>
      <c r="F6" s="104"/>
      <c r="G6" s="106">
        <v>250</v>
      </c>
      <c r="H6" s="108" t="s">
        <v>10</v>
      </c>
      <c r="I6" s="108"/>
      <c r="J6" s="93">
        <f t="shared" si="0"/>
        <v>0</v>
      </c>
      <c r="K6" s="110"/>
      <c r="L6" s="93">
        <f t="shared" si="1"/>
        <v>0</v>
      </c>
      <c r="M6" s="93">
        <f t="shared" si="2"/>
        <v>0</v>
      </c>
    </row>
    <row r="7" spans="1:13" ht="16.5" customHeight="1" x14ac:dyDescent="0.25">
      <c r="A7" s="105"/>
      <c r="B7" s="118"/>
      <c r="C7" s="118"/>
      <c r="D7" s="103"/>
      <c r="E7" s="105"/>
      <c r="F7" s="105"/>
      <c r="G7" s="107"/>
      <c r="H7" s="109"/>
      <c r="I7" s="109"/>
      <c r="J7" s="94"/>
      <c r="K7" s="119"/>
      <c r="L7" s="112"/>
      <c r="M7" s="112"/>
    </row>
    <row r="8" spans="1:13" x14ac:dyDescent="0.25">
      <c r="A8" s="114" t="s">
        <v>11</v>
      </c>
      <c r="B8" s="114"/>
      <c r="C8" s="114"/>
      <c r="D8" s="114"/>
      <c r="E8" s="114"/>
      <c r="F8" s="114"/>
      <c r="G8" s="114"/>
      <c r="H8" s="114"/>
      <c r="I8" s="114"/>
      <c r="J8" s="26">
        <f>SUM(J5:J7)</f>
        <v>0</v>
      </c>
      <c r="K8" s="33" t="s">
        <v>0</v>
      </c>
      <c r="L8" s="26">
        <f t="shared" si="1"/>
        <v>0</v>
      </c>
      <c r="M8" s="26">
        <f>SUM(M5:M7)</f>
        <v>0</v>
      </c>
    </row>
    <row r="10" spans="1:13" ht="44.25" customHeight="1" x14ac:dyDescent="0.25">
      <c r="B10" s="113" t="s">
        <v>36</v>
      </c>
      <c r="C10" s="113"/>
      <c r="D10" s="113"/>
      <c r="E10" s="113"/>
      <c r="F10" s="113"/>
      <c r="G10" s="113"/>
      <c r="H10" s="113"/>
      <c r="I10" s="113"/>
      <c r="J10" s="113"/>
    </row>
  </sheetData>
  <mergeCells count="18">
    <mergeCell ref="J6:J7"/>
    <mergeCell ref="K6:K7"/>
    <mergeCell ref="L6:L7"/>
    <mergeCell ref="M6:M7"/>
    <mergeCell ref="B10:J10"/>
    <mergeCell ref="A8:I8"/>
    <mergeCell ref="A1:M1"/>
    <mergeCell ref="B3:C3"/>
    <mergeCell ref="B4:C4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sqref="A1:M1"/>
    </sheetView>
  </sheetViews>
  <sheetFormatPr defaultRowHeight="15" x14ac:dyDescent="0.25"/>
  <cols>
    <col min="1" max="1" width="4.5703125" customWidth="1"/>
    <col min="2" max="2" width="40" customWidth="1"/>
    <col min="3" max="3" width="13.85546875" customWidth="1"/>
    <col min="7" max="7" width="6.42578125" customWidth="1"/>
    <col min="10" max="10" width="11.28515625" customWidth="1"/>
    <col min="13" max="13" width="11.42578125" customWidth="1"/>
  </cols>
  <sheetData>
    <row r="1" spans="1:13" ht="30" customHeight="1" x14ac:dyDescent="0.25">
      <c r="A1" s="168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26</v>
      </c>
      <c r="F2" s="13" t="s">
        <v>27</v>
      </c>
      <c r="G2" s="13" t="s">
        <v>5</v>
      </c>
      <c r="H2" s="13" t="s">
        <v>6</v>
      </c>
      <c r="I2" s="13" t="s">
        <v>21</v>
      </c>
      <c r="J2" s="13" t="s">
        <v>16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84.75" customHeight="1" x14ac:dyDescent="0.25">
      <c r="A4" s="104">
        <v>1</v>
      </c>
      <c r="B4" s="116" t="s">
        <v>37</v>
      </c>
      <c r="C4" s="53" t="s">
        <v>38</v>
      </c>
      <c r="D4" s="5"/>
      <c r="E4" s="48"/>
      <c r="F4" s="48"/>
      <c r="G4" s="25">
        <v>900</v>
      </c>
      <c r="H4" s="2" t="s">
        <v>10</v>
      </c>
      <c r="I4" s="2"/>
      <c r="J4" s="24">
        <f t="shared" ref="J4:J5" si="0">G4*I4</f>
        <v>0</v>
      </c>
      <c r="K4" s="3"/>
      <c r="L4" s="24">
        <f t="shared" ref="L4:L7" si="1">J4*0.08</f>
        <v>0</v>
      </c>
      <c r="M4" s="24">
        <f t="shared" ref="M4:M5" si="2">J4+L4</f>
        <v>0</v>
      </c>
    </row>
    <row r="5" spans="1:13" ht="15" customHeight="1" x14ac:dyDescent="0.25">
      <c r="A5" s="115"/>
      <c r="B5" s="117"/>
      <c r="C5" s="116" t="s">
        <v>39</v>
      </c>
      <c r="D5" s="102"/>
      <c r="E5" s="104"/>
      <c r="F5" s="104"/>
      <c r="G5" s="106">
        <v>700</v>
      </c>
      <c r="H5" s="108" t="s">
        <v>10</v>
      </c>
      <c r="I5" s="108"/>
      <c r="J5" s="93">
        <f t="shared" si="0"/>
        <v>0</v>
      </c>
      <c r="K5" s="110"/>
      <c r="L5" s="93">
        <f t="shared" si="1"/>
        <v>0</v>
      </c>
      <c r="M5" s="93">
        <f t="shared" si="2"/>
        <v>0</v>
      </c>
    </row>
    <row r="6" spans="1:13" ht="63.75" customHeight="1" x14ac:dyDescent="0.25">
      <c r="A6" s="105"/>
      <c r="B6" s="118"/>
      <c r="C6" s="118"/>
      <c r="D6" s="103"/>
      <c r="E6" s="105"/>
      <c r="F6" s="105"/>
      <c r="G6" s="107"/>
      <c r="H6" s="109"/>
      <c r="I6" s="109"/>
      <c r="J6" s="94"/>
      <c r="K6" s="119"/>
      <c r="L6" s="112"/>
      <c r="M6" s="112"/>
    </row>
    <row r="7" spans="1:13" ht="15" customHeight="1" x14ac:dyDescent="0.25">
      <c r="A7" s="114" t="s">
        <v>11</v>
      </c>
      <c r="B7" s="114"/>
      <c r="C7" s="114"/>
      <c r="D7" s="114"/>
      <c r="E7" s="114"/>
      <c r="F7" s="114"/>
      <c r="G7" s="114"/>
      <c r="H7" s="114"/>
      <c r="I7" s="114"/>
      <c r="J7" s="26">
        <f>SUM(J4:J6)</f>
        <v>0</v>
      </c>
      <c r="K7" s="33" t="s">
        <v>0</v>
      </c>
      <c r="L7" s="26">
        <f t="shared" si="1"/>
        <v>0</v>
      </c>
      <c r="M7" s="26">
        <f>SUM(M4:M6)</f>
        <v>0</v>
      </c>
    </row>
    <row r="9" spans="1:13" ht="15.75" customHeight="1" x14ac:dyDescent="0.25">
      <c r="B9" s="120"/>
      <c r="C9" s="120"/>
      <c r="D9" s="120"/>
      <c r="E9" s="120"/>
      <c r="F9" s="120"/>
      <c r="G9" s="120"/>
      <c r="H9" s="120"/>
      <c r="I9" s="120"/>
    </row>
  </sheetData>
  <mergeCells count="18">
    <mergeCell ref="I5:I6"/>
    <mergeCell ref="J5:J6"/>
    <mergeCell ref="K5:K6"/>
    <mergeCell ref="L5:L6"/>
    <mergeCell ref="B9:I9"/>
    <mergeCell ref="A7:I7"/>
    <mergeCell ref="A1:M1"/>
    <mergeCell ref="B2:C2"/>
    <mergeCell ref="B3:C3"/>
    <mergeCell ref="A4:A6"/>
    <mergeCell ref="B4:B6"/>
    <mergeCell ref="C5:C6"/>
    <mergeCell ref="M5:M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selection sqref="A1:M1"/>
    </sheetView>
  </sheetViews>
  <sheetFormatPr defaultRowHeight="15" x14ac:dyDescent="0.25"/>
  <cols>
    <col min="1" max="1" width="4.7109375" customWidth="1"/>
    <col min="2" max="2" width="31.85546875" customWidth="1"/>
    <col min="3" max="3" width="17.5703125" customWidth="1"/>
    <col min="10" max="10" width="9.7109375" customWidth="1"/>
    <col min="13" max="13" width="10" customWidth="1"/>
  </cols>
  <sheetData>
    <row r="1" spans="1:13" ht="47.25" customHeight="1" x14ac:dyDescent="0.25">
      <c r="A1" s="85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29</v>
      </c>
      <c r="F2" s="13" t="s">
        <v>15</v>
      </c>
      <c r="G2" s="13" t="s">
        <v>5</v>
      </c>
      <c r="H2" s="13" t="s">
        <v>6</v>
      </c>
      <c r="I2" s="13" t="s">
        <v>21</v>
      </c>
      <c r="J2" s="13" t="s">
        <v>16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149.25" customHeight="1" x14ac:dyDescent="0.25">
      <c r="A4" s="11">
        <v>1</v>
      </c>
      <c r="B4" s="121" t="s">
        <v>40</v>
      </c>
      <c r="C4" s="122"/>
      <c r="D4" s="5"/>
      <c r="E4" s="48"/>
      <c r="F4" s="48"/>
      <c r="G4" s="25">
        <v>300</v>
      </c>
      <c r="H4" s="48" t="s">
        <v>10</v>
      </c>
      <c r="I4" s="2"/>
      <c r="J4" s="24">
        <f t="shared" ref="J4" si="0">G4*I4</f>
        <v>0</v>
      </c>
      <c r="K4" s="3"/>
      <c r="L4" s="24">
        <f>J4*0.08</f>
        <v>0</v>
      </c>
      <c r="M4" s="24">
        <f t="shared" ref="M4" si="1">J4+L4</f>
        <v>0</v>
      </c>
    </row>
  </sheetData>
  <mergeCells count="4">
    <mergeCell ref="B4:C4"/>
    <mergeCell ref="A1:M1"/>
    <mergeCell ref="B2:C2"/>
    <mergeCell ref="B3:C3"/>
  </mergeCells>
  <pageMargins left="0.7" right="0.7" top="0.75" bottom="0.75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workbookViewId="0">
      <selection activeCell="K4" sqref="K4"/>
    </sheetView>
  </sheetViews>
  <sheetFormatPr defaultRowHeight="15" x14ac:dyDescent="0.25"/>
  <cols>
    <col min="1" max="1" width="6.28515625" customWidth="1"/>
    <col min="3" max="3" width="35.7109375" customWidth="1"/>
    <col min="5" max="5" width="10.140625" customWidth="1"/>
    <col min="6" max="6" width="10.28515625" customWidth="1"/>
    <col min="7" max="7" width="7.42578125" customWidth="1"/>
    <col min="10" max="10" width="10.7109375" customWidth="1"/>
    <col min="13" max="13" width="11.42578125" customWidth="1"/>
  </cols>
  <sheetData>
    <row r="1" spans="1:13" ht="28.5" customHeight="1" x14ac:dyDescent="0.25">
      <c r="A1" s="95" t="s">
        <v>115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26</v>
      </c>
      <c r="F2" s="13" t="s">
        <v>22</v>
      </c>
      <c r="G2" s="13" t="s">
        <v>5</v>
      </c>
      <c r="H2" s="13" t="s">
        <v>6</v>
      </c>
      <c r="I2" s="13" t="s">
        <v>7</v>
      </c>
      <c r="J2" s="13" t="s">
        <v>16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207" customHeight="1" x14ac:dyDescent="0.25">
      <c r="A4" s="14">
        <v>1</v>
      </c>
      <c r="B4" s="91" t="s">
        <v>114</v>
      </c>
      <c r="C4" s="92"/>
      <c r="D4" s="5"/>
      <c r="E4" s="63"/>
      <c r="F4" s="48"/>
      <c r="G4" s="25">
        <v>2000</v>
      </c>
      <c r="H4" s="48" t="s">
        <v>10</v>
      </c>
      <c r="I4" s="2"/>
      <c r="J4" s="24">
        <f t="shared" ref="J4" si="0">G4*I4</f>
        <v>0</v>
      </c>
      <c r="K4" s="6"/>
      <c r="L4" s="24">
        <f t="shared" ref="L4" si="1">J4*0.08</f>
        <v>0</v>
      </c>
      <c r="M4" s="24">
        <f t="shared" ref="M4" si="2">J4+L4</f>
        <v>0</v>
      </c>
    </row>
  </sheetData>
  <mergeCells count="4">
    <mergeCell ref="A1:M1"/>
    <mergeCell ref="B2:C2"/>
    <mergeCell ref="B3:C3"/>
    <mergeCell ref="B4:C4"/>
  </mergeCells>
  <pageMargins left="0.7" right="0.7" top="0.75" bottom="0.75" header="0.3" footer="0.3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opLeftCell="A2" zoomScaleNormal="100" workbookViewId="0">
      <selection activeCell="B5" sqref="B5:C6"/>
    </sheetView>
  </sheetViews>
  <sheetFormatPr defaultRowHeight="15" x14ac:dyDescent="0.25"/>
  <cols>
    <col min="1" max="1" width="6.7109375" customWidth="1"/>
    <col min="2" max="2" width="23.28515625" customWidth="1"/>
    <col min="3" max="3" width="25.140625" customWidth="1"/>
    <col min="7" max="7" width="7" customWidth="1"/>
    <col min="8" max="8" width="8.28515625" customWidth="1"/>
    <col min="10" max="10" width="12.140625" customWidth="1"/>
    <col min="12" max="12" width="11" customWidth="1"/>
    <col min="13" max="13" width="12.7109375" customWidth="1"/>
  </cols>
  <sheetData>
    <row r="1" spans="1:13" ht="68.25" customHeight="1" x14ac:dyDescent="0.2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41</v>
      </c>
      <c r="F2" s="13" t="s">
        <v>22</v>
      </c>
      <c r="G2" s="13" t="s">
        <v>5</v>
      </c>
      <c r="H2" s="13" t="s">
        <v>6</v>
      </c>
      <c r="I2" s="13" t="s">
        <v>23</v>
      </c>
      <c r="J2" s="13" t="s">
        <v>16</v>
      </c>
      <c r="K2" s="13" t="s">
        <v>8</v>
      </c>
      <c r="L2" s="13" t="s">
        <v>9</v>
      </c>
      <c r="M2" s="13" t="s">
        <v>20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ht="111.75" customHeight="1" x14ac:dyDescent="0.25">
      <c r="A4" s="18">
        <v>1</v>
      </c>
      <c r="B4" s="121" t="s">
        <v>112</v>
      </c>
      <c r="C4" s="122"/>
      <c r="D4" s="18"/>
      <c r="E4" s="18"/>
      <c r="F4" s="18"/>
      <c r="G4" s="29">
        <v>210</v>
      </c>
      <c r="H4" s="30" t="s">
        <v>12</v>
      </c>
      <c r="I4" s="30"/>
      <c r="J4" s="24">
        <f t="shared" ref="J4" si="0">G4*I4</f>
        <v>0</v>
      </c>
      <c r="K4" s="3"/>
      <c r="L4" s="24">
        <f t="shared" ref="L4" si="1">J4*0.08</f>
        <v>0</v>
      </c>
      <c r="M4" s="24">
        <f t="shared" ref="M4" si="2">J4+L4</f>
        <v>0</v>
      </c>
    </row>
    <row r="5" spans="1:13" x14ac:dyDescent="0.25">
      <c r="A5" s="104">
        <v>2</v>
      </c>
      <c r="B5" s="125" t="s">
        <v>113</v>
      </c>
      <c r="C5" s="126"/>
      <c r="D5" s="104"/>
      <c r="E5" s="104"/>
      <c r="F5" s="104"/>
      <c r="G5" s="106">
        <v>5100</v>
      </c>
      <c r="H5" s="108" t="s">
        <v>12</v>
      </c>
      <c r="I5" s="108"/>
      <c r="J5" s="93">
        <f>G5*I5</f>
        <v>0</v>
      </c>
      <c r="K5" s="110"/>
      <c r="L5" s="93">
        <f>J5*0.08</f>
        <v>0</v>
      </c>
      <c r="M5" s="93">
        <f>J5+L5</f>
        <v>0</v>
      </c>
    </row>
    <row r="6" spans="1:13" ht="78" customHeight="1" x14ac:dyDescent="0.25">
      <c r="A6" s="105"/>
      <c r="B6" s="127"/>
      <c r="C6" s="128"/>
      <c r="D6" s="105"/>
      <c r="E6" s="105"/>
      <c r="F6" s="105"/>
      <c r="G6" s="107"/>
      <c r="H6" s="109"/>
      <c r="I6" s="109"/>
      <c r="J6" s="94"/>
      <c r="K6" s="111"/>
      <c r="L6" s="94"/>
      <c r="M6" s="94"/>
    </row>
    <row r="7" spans="1:13" x14ac:dyDescent="0.25">
      <c r="A7" s="124" t="s">
        <v>11</v>
      </c>
      <c r="B7" s="124"/>
      <c r="C7" s="124"/>
      <c r="D7" s="124"/>
      <c r="E7" s="124"/>
      <c r="F7" s="124"/>
      <c r="G7" s="124"/>
      <c r="H7" s="124"/>
      <c r="I7" s="124"/>
      <c r="J7" s="26">
        <f>SUM(J4:J6)</f>
        <v>0</v>
      </c>
      <c r="K7" s="27" t="s">
        <v>0</v>
      </c>
      <c r="L7" s="28">
        <f>J7*0.08</f>
        <v>0</v>
      </c>
      <c r="M7" s="28">
        <f>SUM(M4:M6)</f>
        <v>0</v>
      </c>
    </row>
  </sheetData>
  <mergeCells count="17">
    <mergeCell ref="A7:I7"/>
    <mergeCell ref="B5:C6"/>
    <mergeCell ref="A5:A6"/>
    <mergeCell ref="D5:D6"/>
    <mergeCell ref="E5:E6"/>
    <mergeCell ref="F5:F6"/>
    <mergeCell ref="G5:G6"/>
    <mergeCell ref="H5:H6"/>
    <mergeCell ref="I5:I6"/>
    <mergeCell ref="B4:C4"/>
    <mergeCell ref="A1:M1"/>
    <mergeCell ref="B2:C2"/>
    <mergeCell ref="B3:C3"/>
    <mergeCell ref="L5:L6"/>
    <mergeCell ref="M5:M6"/>
    <mergeCell ref="J5:J6"/>
    <mergeCell ref="K5:K6"/>
  </mergeCells>
  <pageMargins left="0.7" right="0.7" top="0.75" bottom="0.75" header="0.3" footer="0.3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opLeftCell="A7" workbookViewId="0">
      <selection activeCell="F9" sqref="F9"/>
    </sheetView>
  </sheetViews>
  <sheetFormatPr defaultRowHeight="15" x14ac:dyDescent="0.25"/>
  <cols>
    <col min="1" max="1" width="5.42578125" customWidth="1"/>
    <col min="2" max="2" width="29.5703125" customWidth="1"/>
    <col min="3" max="3" width="26.140625" customWidth="1"/>
    <col min="7" max="7" width="7.42578125" customWidth="1"/>
    <col min="9" max="9" width="10.28515625" customWidth="1"/>
    <col min="10" max="10" width="11.7109375" customWidth="1"/>
    <col min="13" max="13" width="13" customWidth="1"/>
  </cols>
  <sheetData>
    <row r="1" spans="1:13" ht="35.25" customHeight="1" x14ac:dyDescent="0.25">
      <c r="A1" s="123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8" x14ac:dyDescent="0.25">
      <c r="A2" s="13" t="s">
        <v>1</v>
      </c>
      <c r="B2" s="87" t="s">
        <v>2</v>
      </c>
      <c r="C2" s="88"/>
      <c r="D2" s="13" t="s">
        <v>3</v>
      </c>
      <c r="E2" s="13" t="s">
        <v>26</v>
      </c>
      <c r="F2" s="13" t="s">
        <v>42</v>
      </c>
      <c r="G2" s="13" t="s">
        <v>5</v>
      </c>
      <c r="H2" s="13" t="s">
        <v>6</v>
      </c>
      <c r="I2" s="13" t="s">
        <v>7</v>
      </c>
      <c r="J2" s="13" t="s">
        <v>16</v>
      </c>
      <c r="K2" s="13" t="s">
        <v>8</v>
      </c>
      <c r="L2" s="13" t="s">
        <v>9</v>
      </c>
      <c r="M2" s="74" t="s">
        <v>65</v>
      </c>
    </row>
    <row r="3" spans="1:13" x14ac:dyDescent="0.25">
      <c r="A3" s="12">
        <v>1</v>
      </c>
      <c r="B3" s="89">
        <v>2</v>
      </c>
      <c r="C3" s="90"/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 t="s">
        <v>18</v>
      </c>
      <c r="K3" s="12">
        <v>10</v>
      </c>
      <c r="L3" s="12">
        <v>11</v>
      </c>
      <c r="M3" s="12" t="s">
        <v>13</v>
      </c>
    </row>
    <row r="4" spans="1:13" s="64" customFormat="1" ht="25.5" customHeight="1" x14ac:dyDescent="0.25">
      <c r="A4" s="65">
        <v>1</v>
      </c>
      <c r="B4" s="135" t="s">
        <v>43</v>
      </c>
      <c r="C4" s="136"/>
      <c r="D4" s="65"/>
      <c r="E4" s="65"/>
      <c r="F4" s="65"/>
      <c r="G4" s="65">
        <v>2</v>
      </c>
      <c r="H4" s="65" t="s">
        <v>10</v>
      </c>
      <c r="I4" s="67"/>
      <c r="J4" s="67">
        <f t="shared" ref="J4" si="0">G4*I4</f>
        <v>0</v>
      </c>
      <c r="K4" s="66"/>
      <c r="L4" s="65">
        <f t="shared" ref="L4" si="1">J4*0.08</f>
        <v>0</v>
      </c>
      <c r="M4" s="67">
        <f t="shared" ref="M4" si="2">J4+L4</f>
        <v>0</v>
      </c>
    </row>
    <row r="5" spans="1:13" ht="19.5" customHeight="1" x14ac:dyDescent="0.25">
      <c r="A5" s="134">
        <v>2</v>
      </c>
      <c r="B5" s="116" t="s">
        <v>44</v>
      </c>
      <c r="C5" s="37" t="s">
        <v>45</v>
      </c>
      <c r="D5" s="48"/>
      <c r="E5" s="48"/>
      <c r="F5" s="48"/>
      <c r="G5" s="25">
        <v>1</v>
      </c>
      <c r="H5" s="2" t="s">
        <v>10</v>
      </c>
      <c r="I5" s="69"/>
      <c r="J5" s="24">
        <f t="shared" ref="J5:J16" si="3">G5*I5</f>
        <v>0</v>
      </c>
      <c r="K5" s="3"/>
      <c r="L5" s="24">
        <f t="shared" ref="L5:L17" si="4">J5*0.08</f>
        <v>0</v>
      </c>
      <c r="M5" s="24">
        <f t="shared" ref="M5:M16" si="5">J5+L5</f>
        <v>0</v>
      </c>
    </row>
    <row r="6" spans="1:13" ht="27" customHeight="1" x14ac:dyDescent="0.25">
      <c r="A6" s="134"/>
      <c r="B6" s="118"/>
      <c r="C6" s="37" t="s">
        <v>46</v>
      </c>
      <c r="D6" s="48"/>
      <c r="E6" s="48"/>
      <c r="F6" s="48"/>
      <c r="G6" s="25">
        <v>1</v>
      </c>
      <c r="H6" s="2" t="s">
        <v>10</v>
      </c>
      <c r="I6" s="69"/>
      <c r="J6" s="24">
        <f t="shared" si="3"/>
        <v>0</v>
      </c>
      <c r="K6" s="3"/>
      <c r="L6" s="24">
        <f t="shared" si="4"/>
        <v>0</v>
      </c>
      <c r="M6" s="24">
        <f t="shared" si="5"/>
        <v>0</v>
      </c>
    </row>
    <row r="7" spans="1:13" ht="38.25" customHeight="1" x14ac:dyDescent="0.25">
      <c r="A7" s="52">
        <v>3</v>
      </c>
      <c r="B7" s="91" t="s">
        <v>47</v>
      </c>
      <c r="C7" s="92"/>
      <c r="D7" s="70"/>
      <c r="E7" s="47"/>
      <c r="F7" s="47"/>
      <c r="G7" s="50">
        <v>120</v>
      </c>
      <c r="H7" s="51" t="s">
        <v>10</v>
      </c>
      <c r="I7" s="71"/>
      <c r="J7" s="24">
        <f t="shared" si="3"/>
        <v>0</v>
      </c>
      <c r="K7" s="3"/>
      <c r="L7" s="24">
        <f t="shared" si="4"/>
        <v>0</v>
      </c>
      <c r="M7" s="24">
        <f t="shared" si="5"/>
        <v>0</v>
      </c>
    </row>
    <row r="8" spans="1:13" ht="38.25" customHeight="1" x14ac:dyDescent="0.25">
      <c r="A8" s="52">
        <v>4</v>
      </c>
      <c r="B8" s="91" t="s">
        <v>48</v>
      </c>
      <c r="C8" s="92"/>
      <c r="D8" s="70"/>
      <c r="E8" s="47"/>
      <c r="F8" s="47"/>
      <c r="G8" s="50">
        <v>120</v>
      </c>
      <c r="H8" s="51" t="s">
        <v>10</v>
      </c>
      <c r="I8" s="71"/>
      <c r="J8" s="24">
        <f t="shared" si="3"/>
        <v>0</v>
      </c>
      <c r="K8" s="3"/>
      <c r="L8" s="24">
        <f t="shared" si="4"/>
        <v>0</v>
      </c>
      <c r="M8" s="24">
        <f t="shared" si="5"/>
        <v>0</v>
      </c>
    </row>
    <row r="9" spans="1:13" ht="45" customHeight="1" x14ac:dyDescent="0.25">
      <c r="A9" s="22">
        <v>5</v>
      </c>
      <c r="B9" s="129" t="s">
        <v>49</v>
      </c>
      <c r="C9" s="130"/>
      <c r="D9" s="23"/>
      <c r="E9" s="22"/>
      <c r="F9" s="22"/>
      <c r="G9" s="41">
        <v>200</v>
      </c>
      <c r="H9" s="42" t="s">
        <v>10</v>
      </c>
      <c r="I9" s="68"/>
      <c r="J9" s="35">
        <f t="shared" si="3"/>
        <v>0</v>
      </c>
      <c r="K9" s="36"/>
      <c r="L9" s="35">
        <f t="shared" si="4"/>
        <v>0</v>
      </c>
      <c r="M9" s="35">
        <f t="shared" si="5"/>
        <v>0</v>
      </c>
    </row>
    <row r="10" spans="1:13" ht="33" customHeight="1" x14ac:dyDescent="0.25">
      <c r="A10" s="104">
        <v>6</v>
      </c>
      <c r="B10" s="125" t="s">
        <v>50</v>
      </c>
      <c r="C10" s="170" t="s">
        <v>51</v>
      </c>
      <c r="D10" s="162"/>
      <c r="E10" s="104"/>
      <c r="F10" s="104"/>
      <c r="G10" s="106">
        <v>100</v>
      </c>
      <c r="H10" s="108" t="s">
        <v>10</v>
      </c>
      <c r="I10" s="137"/>
      <c r="J10" s="93">
        <f t="shared" si="3"/>
        <v>0</v>
      </c>
      <c r="K10" s="110"/>
      <c r="L10" s="93">
        <f t="shared" si="4"/>
        <v>0</v>
      </c>
      <c r="M10" s="93">
        <f t="shared" si="5"/>
        <v>0</v>
      </c>
    </row>
    <row r="11" spans="1:13" ht="18.75" hidden="1" customHeight="1" thickBot="1" x14ac:dyDescent="0.25">
      <c r="A11" s="115"/>
      <c r="B11" s="160"/>
      <c r="C11" s="171"/>
      <c r="D11" s="164"/>
      <c r="E11" s="105"/>
      <c r="F11" s="105"/>
      <c r="G11" s="107"/>
      <c r="H11" s="109"/>
      <c r="I11" s="138"/>
      <c r="J11" s="94"/>
      <c r="K11" s="111"/>
      <c r="L11" s="94"/>
      <c r="M11" s="94"/>
    </row>
    <row r="12" spans="1:13" x14ac:dyDescent="0.25">
      <c r="A12" s="115"/>
      <c r="B12" s="132"/>
      <c r="C12" s="172" t="s">
        <v>52</v>
      </c>
      <c r="D12" s="104"/>
      <c r="E12" s="104"/>
      <c r="F12" s="104"/>
      <c r="G12" s="106">
        <v>100</v>
      </c>
      <c r="H12" s="108" t="s">
        <v>10</v>
      </c>
      <c r="I12" s="108"/>
      <c r="J12" s="93">
        <f t="shared" si="3"/>
        <v>0</v>
      </c>
      <c r="K12" s="110"/>
      <c r="L12" s="93">
        <f t="shared" si="4"/>
        <v>0</v>
      </c>
      <c r="M12" s="93">
        <f t="shared" si="5"/>
        <v>0</v>
      </c>
    </row>
    <row r="13" spans="1:13" ht="17.25" customHeight="1" x14ac:dyDescent="0.25">
      <c r="A13" s="105"/>
      <c r="B13" s="133"/>
      <c r="C13" s="139"/>
      <c r="D13" s="105"/>
      <c r="E13" s="105"/>
      <c r="F13" s="105"/>
      <c r="G13" s="107"/>
      <c r="H13" s="109"/>
      <c r="I13" s="109"/>
      <c r="J13" s="94"/>
      <c r="K13" s="111"/>
      <c r="L13" s="94"/>
      <c r="M13" s="94"/>
    </row>
    <row r="14" spans="1:13" ht="30.75" customHeight="1" x14ac:dyDescent="0.25">
      <c r="A14" s="115">
        <v>7</v>
      </c>
      <c r="B14" s="131" t="s">
        <v>53</v>
      </c>
      <c r="C14" s="72" t="s">
        <v>54</v>
      </c>
      <c r="D14" s="48"/>
      <c r="E14" s="48"/>
      <c r="F14" s="48"/>
      <c r="G14" s="25">
        <v>30</v>
      </c>
      <c r="H14" s="2" t="s">
        <v>10</v>
      </c>
      <c r="I14" s="2"/>
      <c r="J14" s="24">
        <f t="shared" si="3"/>
        <v>0</v>
      </c>
      <c r="K14" s="3"/>
      <c r="L14" s="49">
        <f t="shared" si="4"/>
        <v>0</v>
      </c>
      <c r="M14" s="49">
        <f t="shared" si="5"/>
        <v>0</v>
      </c>
    </row>
    <row r="15" spans="1:13" ht="31.5" customHeight="1" x14ac:dyDescent="0.25">
      <c r="A15" s="115"/>
      <c r="B15" s="132"/>
      <c r="C15" s="72" t="s">
        <v>55</v>
      </c>
      <c r="D15" s="48"/>
      <c r="E15" s="48"/>
      <c r="F15" s="48"/>
      <c r="G15" s="25">
        <v>30</v>
      </c>
      <c r="H15" s="2" t="s">
        <v>10</v>
      </c>
      <c r="I15" s="2"/>
      <c r="J15" s="24">
        <f t="shared" si="3"/>
        <v>0</v>
      </c>
      <c r="K15" s="3"/>
      <c r="L15" s="49">
        <f t="shared" si="4"/>
        <v>0</v>
      </c>
      <c r="M15" s="49">
        <f t="shared" si="5"/>
        <v>0</v>
      </c>
    </row>
    <row r="16" spans="1:13" ht="27.75" customHeight="1" x14ac:dyDescent="0.25">
      <c r="A16" s="105"/>
      <c r="B16" s="133"/>
      <c r="C16" s="72" t="s">
        <v>56</v>
      </c>
      <c r="D16" s="48"/>
      <c r="E16" s="48"/>
      <c r="F16" s="48"/>
      <c r="G16" s="25">
        <v>30</v>
      </c>
      <c r="H16" s="2" t="s">
        <v>10</v>
      </c>
      <c r="I16" s="2"/>
      <c r="J16" s="24">
        <f t="shared" si="3"/>
        <v>0</v>
      </c>
      <c r="K16" s="3"/>
      <c r="L16" s="49">
        <f t="shared" si="4"/>
        <v>0</v>
      </c>
      <c r="M16" s="49">
        <f t="shared" si="5"/>
        <v>0</v>
      </c>
    </row>
    <row r="17" spans="1:13" x14ac:dyDescent="0.25">
      <c r="A17" s="124" t="s">
        <v>11</v>
      </c>
      <c r="B17" s="124"/>
      <c r="C17" s="124"/>
      <c r="D17" s="124"/>
      <c r="E17" s="124"/>
      <c r="F17" s="124"/>
      <c r="G17" s="124"/>
      <c r="H17" s="124"/>
      <c r="I17" s="124"/>
      <c r="J17" s="26">
        <f>SUM(J5:J16)</f>
        <v>0</v>
      </c>
      <c r="K17" s="27" t="s">
        <v>0</v>
      </c>
      <c r="L17" s="28">
        <f t="shared" si="4"/>
        <v>0</v>
      </c>
      <c r="M17" s="28">
        <f>SUM(M5:M16)</f>
        <v>0</v>
      </c>
    </row>
  </sheetData>
  <mergeCells count="36">
    <mergeCell ref="A17:I17"/>
    <mergeCell ref="C10:C11"/>
    <mergeCell ref="D10:D11"/>
    <mergeCell ref="E10:E11"/>
    <mergeCell ref="F10:F11"/>
    <mergeCell ref="G10:G11"/>
    <mergeCell ref="H10:H11"/>
    <mergeCell ref="C12:C13"/>
    <mergeCell ref="I12:I13"/>
    <mergeCell ref="L10:L11"/>
    <mergeCell ref="I10:I11"/>
    <mergeCell ref="M10:M11"/>
    <mergeCell ref="H12:H13"/>
    <mergeCell ref="D12:D13"/>
    <mergeCell ref="E12:E13"/>
    <mergeCell ref="F12:F13"/>
    <mergeCell ref="G12:G13"/>
    <mergeCell ref="L12:L13"/>
    <mergeCell ref="K10:K11"/>
    <mergeCell ref="K12:K13"/>
    <mergeCell ref="J10:J11"/>
    <mergeCell ref="J12:J13"/>
    <mergeCell ref="M12:M13"/>
    <mergeCell ref="A1:M1"/>
    <mergeCell ref="B2:C2"/>
    <mergeCell ref="B3:C3"/>
    <mergeCell ref="A5:A6"/>
    <mergeCell ref="B5:B6"/>
    <mergeCell ref="B4:C4"/>
    <mergeCell ref="B7:C7"/>
    <mergeCell ref="B8:C8"/>
    <mergeCell ref="B9:C9"/>
    <mergeCell ref="B14:B16"/>
    <mergeCell ref="A14:A16"/>
    <mergeCell ref="A10:A13"/>
    <mergeCell ref="B10:B1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  <vt:lpstr>Zadanie nr 13</vt:lpstr>
      <vt:lpstr>Zadanie nr 14</vt:lpstr>
      <vt:lpstr>Zadanie nr 15</vt:lpstr>
      <vt:lpstr>Zadanie nr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Nowakowski Rafał</dc:creator>
  <cp:lastModifiedBy>ekoziol</cp:lastModifiedBy>
  <cp:lastPrinted>2024-04-18T07:42:33Z</cp:lastPrinted>
  <dcterms:created xsi:type="dcterms:W3CDTF">2023-07-28T09:48:58Z</dcterms:created>
  <dcterms:modified xsi:type="dcterms:W3CDTF">2024-04-18T07:42:55Z</dcterms:modified>
</cp:coreProperties>
</file>