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s\zamowienia\2023\14_KZ_2023 UBEZPIECZENIE\"/>
    </mc:Choice>
  </mc:AlternateContent>
  <xr:revisionPtr revIDLastSave="0" documentId="13_ncr:1_{88E4C86B-6DC6-465F-9818-FA32F4A73395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ZAŁ. NR 1A CZ. I" sheetId="1" r:id="rId1"/>
    <sheet name="ZAŁ. NR 1A CZ.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F20" i="2"/>
  <c r="F21" i="2"/>
  <c r="F19" i="2"/>
  <c r="E29" i="2" l="1"/>
  <c r="F22" i="2"/>
  <c r="C23" i="2" s="1"/>
  <c r="E11" i="2"/>
  <c r="E9" i="2"/>
  <c r="E7" i="2"/>
  <c r="E39" i="2"/>
  <c r="E40" i="2" s="1"/>
  <c r="C41" i="2" s="1"/>
  <c r="C40" i="2" l="1"/>
  <c r="C32" i="2"/>
  <c r="E31" i="2"/>
  <c r="E30" i="2"/>
  <c r="E32" i="2" s="1"/>
  <c r="C33" i="2" s="1"/>
  <c r="C22" i="2"/>
  <c r="I8" i="1"/>
  <c r="E22" i="1"/>
  <c r="E21" i="1"/>
  <c r="E7" i="1"/>
  <c r="E8" i="2" l="1"/>
  <c r="E12" i="2" s="1"/>
  <c r="C13" i="2" s="1"/>
  <c r="B45" i="2" s="1"/>
  <c r="E10" i="2"/>
  <c r="C12" i="2"/>
  <c r="C23" i="1" l="1"/>
  <c r="E8" i="1"/>
  <c r="E9" i="1"/>
  <c r="E10" i="1"/>
  <c r="E11" i="1"/>
  <c r="E12" i="1"/>
  <c r="E13" i="1"/>
  <c r="E14" i="1"/>
  <c r="E15" i="1"/>
  <c r="E16" i="1"/>
  <c r="E19" i="1"/>
  <c r="E20" i="1"/>
  <c r="E23" i="1" l="1"/>
  <c r="C24" i="1" s="1"/>
  <c r="H13" i="1" s="1"/>
</calcChain>
</file>

<file path=xl/sharedStrings.xml><?xml version="1.0" encoding="utf-8"?>
<sst xmlns="http://schemas.openxmlformats.org/spreadsheetml/2006/main" count="79" uniqueCount="46">
  <si>
    <t>Załącznik nr 1a do postępowania KZ-14/2023</t>
  </si>
  <si>
    <t>CZĘŚĆ I (ubezpieczenie mienia i OC z tytułu prowadzonej działalności)</t>
  </si>
  <si>
    <t>Ubezpieczenie mienia od wszystkich ryzyk (AR)</t>
  </si>
  <si>
    <t>Przedmiot ubezpieczenia</t>
  </si>
  <si>
    <t>Gr. 1 KŚT - Budynki</t>
  </si>
  <si>
    <t>Gr. 1 KŚT - Budynki wg wartości odtworzeniowej</t>
  </si>
  <si>
    <t xml:space="preserve">Grupa 2 KŚT </t>
  </si>
  <si>
    <t xml:space="preserve">Grupa 3 KŚT </t>
  </si>
  <si>
    <t xml:space="preserve">Grupa 4 KŚT </t>
  </si>
  <si>
    <t xml:space="preserve">Grupa 5 KŚT </t>
  </si>
  <si>
    <t xml:space="preserve">Grupa 6 KŚT </t>
  </si>
  <si>
    <t>Grupa 6 KŚT - wg wartości odtworzeniowej</t>
  </si>
  <si>
    <t xml:space="preserve">Grupa 7 KŚT </t>
  </si>
  <si>
    <t xml:space="preserve">Grupa 8 KŚT </t>
  </si>
  <si>
    <t>Dokumenty, akta, archiwa</t>
  </si>
  <si>
    <t>Gotówka i wartości pieniężne</t>
  </si>
  <si>
    <t>Mienie osób trzecich</t>
  </si>
  <si>
    <t>Stawka %</t>
  </si>
  <si>
    <t>Ubezpieczenie odpowiedzialności cywilnej z tytułu z prowadzonej działalności i posiadanego mienia (OC)</t>
  </si>
  <si>
    <t>Obowiązkowe ubezpieczenie odpowiedzialności cywilnej posiadacza pojazdu mechanicznego (OC PPM)</t>
  </si>
  <si>
    <t>Pojazd osobowy</t>
  </si>
  <si>
    <t>Ciągnik rolniczy</t>
  </si>
  <si>
    <t>Pojazd wolnobieżny</t>
  </si>
  <si>
    <t>Liczba pojazdów</t>
  </si>
  <si>
    <t>Łączna liczba pojazdów</t>
  </si>
  <si>
    <t>Pozostałe środki trwałe niezaewidencjonowane w grupach 1-8 KŚT tj. niskocenne środki trwałe (mienie
pozaewidencyjne), aparatura badawczo-naukowa, wyposażenie, meble</t>
  </si>
  <si>
    <t>Środki obrotowe, w tym także paliwa (również w zbiornikach samochodowych), zmagazynowane i niebędące w użytkowaniu maszyny, aparaty i urządzenia oraz ich części zapasowe, narzędzia, itp.</t>
  </si>
  <si>
    <t>Meble niebędące składnikami wyposażenia oraz niebędące składnikami ewidencji księgowej</t>
  </si>
  <si>
    <t>CZĘŚĆ II (ubezpieczenia komunikacyjne: OCppm, autocasco, NNW i assistance)</t>
  </si>
  <si>
    <t>Ubezpieczenie autocasco (AC)</t>
  </si>
  <si>
    <t>Ubezpieczenie następstw nieszczęśliwych wypadków (NNW)</t>
  </si>
  <si>
    <t>Ubezpieczenie Assistance (ASS)</t>
  </si>
  <si>
    <t>Pojazd ciężarowy o ład. do 2 500 kg</t>
  </si>
  <si>
    <t xml:space="preserve">Przyczepy i naczepy </t>
  </si>
  <si>
    <t>Składka  za 12 miesięcy (zł)</t>
  </si>
  <si>
    <t>Suma ubezpieczenia (zł)</t>
  </si>
  <si>
    <t>Suma gwarancyjna (zł)</t>
  </si>
  <si>
    <t>Składka za jeden pojazd za 12 miesięcy (zł)</t>
  </si>
  <si>
    <t>Składka łączna za 12 miesięcy (zł)</t>
  </si>
  <si>
    <t>Łączna składka za 12 miesięcy (zł)</t>
  </si>
  <si>
    <t>Składka za okres 24 miesięcy (zł)</t>
  </si>
  <si>
    <t>Składka za okres 24 miesięcy(zł)</t>
  </si>
  <si>
    <t>Łączna suma ubezpieczenia (zł)</t>
  </si>
  <si>
    <t>SUMA DO PRZENIESIENIA DO FORMULARZA OFERTOWEGO W CZ. I (zł)</t>
  </si>
  <si>
    <t>SUMA DO PRZENIESIENIA DO FORMULARZA OFERTOWEGO W CZ. II (zł)</t>
  </si>
  <si>
    <t>Stawka % (jeden pojazd, 12 miesięcy)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</si>
</sst>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i/>
      <sz val="9"/>
      <color theme="1"/>
      <name val="Roboto"/>
      <charset val="238"/>
    </font>
    <font>
      <sz val="11"/>
      <color theme="1"/>
      <name val="Roboto"/>
      <charset val="238"/>
    </font>
    <font>
      <b/>
      <sz val="11"/>
      <color rgb="FF007B4E"/>
      <name val="Roboto"/>
      <charset val="238"/>
    </font>
    <font>
      <b/>
      <sz val="11"/>
      <color theme="1"/>
      <name val="Roboto"/>
      <charset val="238"/>
    </font>
    <font>
      <b/>
      <sz val="11"/>
      <color theme="0"/>
      <name val="Roboto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10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</xf>
    <xf numFmtId="164" fontId="4" fillId="0" borderId="1" xfId="0" applyNumberFormat="1" applyFont="1" applyBorder="1" applyProtection="1"/>
    <xf numFmtId="0" fontId="2" fillId="0" borderId="0" xfId="0" applyFont="1" applyProtection="1"/>
    <xf numFmtId="164" fontId="4" fillId="0" borderId="2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164" fontId="2" fillId="0" borderId="1" xfId="0" applyNumberFormat="1" applyFont="1" applyBorder="1" applyProtection="1"/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wrapText="1"/>
    </xf>
    <xf numFmtId="44" fontId="2" fillId="4" borderId="1" xfId="0" applyNumberFormat="1" applyFont="1" applyFill="1" applyBorder="1" applyProtection="1"/>
    <xf numFmtId="164" fontId="2" fillId="5" borderId="1" xfId="0" applyNumberFormat="1" applyFont="1" applyFill="1" applyBorder="1" applyProtection="1"/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10" fontId="2" fillId="3" borderId="1" xfId="1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164" fontId="5" fillId="2" borderId="1" xfId="0" applyNumberFormat="1" applyFont="1" applyFill="1" applyBorder="1" applyProtection="1"/>
    <xf numFmtId="164" fontId="4" fillId="0" borderId="3" xfId="0" applyNumberFormat="1" applyFont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4" borderId="1" xfId="0" applyFont="1" applyFill="1" applyBorder="1" applyAlignment="1" applyProtection="1">
      <alignment horizontal="center"/>
    </xf>
    <xf numFmtId="164" fontId="5" fillId="2" borderId="2" xfId="0" applyNumberFormat="1" applyFont="1" applyFill="1" applyBorder="1" applyAlignment="1" applyProtection="1">
      <alignment horizontal="center"/>
    </xf>
    <xf numFmtId="164" fontId="5" fillId="2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Protection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68</xdr:row>
      <xdr:rowOff>104775</xdr:rowOff>
    </xdr:from>
    <xdr:to>
      <xdr:col>16</xdr:col>
      <xdr:colOff>38100</xdr:colOff>
      <xdr:row>79</xdr:row>
      <xdr:rowOff>38100</xdr:rowOff>
    </xdr:to>
    <xdr:pic>
      <xdr:nvPicPr>
        <xdr:cNvPr id="2" name="Obraz 5">
          <a:extLst>
            <a:ext uri="{FF2B5EF4-FFF2-40B4-BE49-F238E27FC236}">
              <a16:creationId xmlns:a16="http://schemas.microsoft.com/office/drawing/2014/main" id="{EE454D7F-33FB-49E5-A702-FD222D25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49275"/>
          <a:ext cx="10677525" cy="20288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58</xdr:row>
      <xdr:rowOff>104775</xdr:rowOff>
    </xdr:from>
    <xdr:to>
      <xdr:col>17</xdr:col>
      <xdr:colOff>38100</xdr:colOff>
      <xdr:row>69</xdr:row>
      <xdr:rowOff>38100</xdr:rowOff>
    </xdr:to>
    <xdr:pic>
      <xdr:nvPicPr>
        <xdr:cNvPr id="2" name="Obraz 5">
          <a:extLst>
            <a:ext uri="{FF2B5EF4-FFF2-40B4-BE49-F238E27FC236}">
              <a16:creationId xmlns:a16="http://schemas.microsoft.com/office/drawing/2014/main" id="{5927E3F9-B583-4FCB-9C5A-F5134266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49275"/>
          <a:ext cx="10677525" cy="20288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4"/>
  <sheetViews>
    <sheetView workbookViewId="0">
      <selection activeCell="D18" sqref="D18"/>
    </sheetView>
  </sheetViews>
  <sheetFormatPr defaultRowHeight="15" x14ac:dyDescent="0.25"/>
  <cols>
    <col min="1" max="1" width="5.5703125" style="5" customWidth="1"/>
    <col min="2" max="2" width="33" style="5" customWidth="1"/>
    <col min="3" max="3" width="24.7109375" style="5" customWidth="1"/>
    <col min="4" max="4" width="21.85546875" style="5" customWidth="1"/>
    <col min="5" max="5" width="28.7109375" style="5" customWidth="1"/>
    <col min="6" max="7" width="9.140625" style="5"/>
    <col min="8" max="8" width="35.5703125" style="5" customWidth="1"/>
    <col min="9" max="9" width="53.85546875" style="5" customWidth="1"/>
    <col min="10" max="16384" width="9.140625" style="5"/>
  </cols>
  <sheetData>
    <row r="2" spans="2:9" x14ac:dyDescent="0.25">
      <c r="B2" s="17" t="s">
        <v>0</v>
      </c>
      <c r="E2" s="18" t="s">
        <v>1</v>
      </c>
    </row>
    <row r="4" spans="2:9" x14ac:dyDescent="0.25">
      <c r="B4" s="19" t="s">
        <v>2</v>
      </c>
      <c r="H4" s="19" t="s">
        <v>18</v>
      </c>
      <c r="I4" s="19"/>
    </row>
    <row r="6" spans="2:9" ht="15" customHeight="1" x14ac:dyDescent="0.25">
      <c r="B6" s="10" t="s">
        <v>3</v>
      </c>
      <c r="C6" s="10" t="s">
        <v>35</v>
      </c>
      <c r="D6" s="10" t="s">
        <v>17</v>
      </c>
      <c r="E6" s="10" t="s">
        <v>34</v>
      </c>
      <c r="H6" s="10" t="s">
        <v>36</v>
      </c>
      <c r="I6" s="10" t="s">
        <v>34</v>
      </c>
    </row>
    <row r="7" spans="2:9" x14ac:dyDescent="0.25">
      <c r="B7" s="14" t="s">
        <v>4</v>
      </c>
      <c r="C7" s="15">
        <v>861924.6</v>
      </c>
      <c r="D7" s="1"/>
      <c r="E7" s="9">
        <f>ROUND(C7*D7,2)</f>
        <v>0</v>
      </c>
      <c r="H7" s="16">
        <v>10000000</v>
      </c>
      <c r="I7" s="2"/>
    </row>
    <row r="8" spans="2:9" ht="30" x14ac:dyDescent="0.25">
      <c r="B8" s="14" t="s">
        <v>5</v>
      </c>
      <c r="C8" s="15">
        <v>511830983.64999998</v>
      </c>
      <c r="D8" s="1"/>
      <c r="E8" s="9">
        <f t="shared" ref="E8:E21" si="0">ROUND(C8*D8,2)</f>
        <v>0</v>
      </c>
      <c r="H8" s="10" t="s">
        <v>40</v>
      </c>
      <c r="I8" s="4">
        <f>I7*2</f>
        <v>0</v>
      </c>
    </row>
    <row r="9" spans="2:9" x14ac:dyDescent="0.25">
      <c r="B9" s="14" t="s">
        <v>6</v>
      </c>
      <c r="C9" s="15">
        <v>34091972.93</v>
      </c>
      <c r="D9" s="1"/>
      <c r="E9" s="9">
        <f t="shared" si="0"/>
        <v>0</v>
      </c>
    </row>
    <row r="10" spans="2:9" x14ac:dyDescent="0.25">
      <c r="B10" s="14" t="s">
        <v>7</v>
      </c>
      <c r="C10" s="15">
        <v>42043.62</v>
      </c>
      <c r="D10" s="1"/>
      <c r="E10" s="9">
        <f t="shared" si="0"/>
        <v>0</v>
      </c>
    </row>
    <row r="11" spans="2:9" x14ac:dyDescent="0.25">
      <c r="B11" s="14" t="s">
        <v>8</v>
      </c>
      <c r="C11" s="15">
        <v>4055662.01</v>
      </c>
      <c r="D11" s="1"/>
      <c r="E11" s="9">
        <f t="shared" si="0"/>
        <v>0</v>
      </c>
    </row>
    <row r="12" spans="2:9" x14ac:dyDescent="0.25">
      <c r="B12" s="14" t="s">
        <v>9</v>
      </c>
      <c r="C12" s="15">
        <v>788817.85</v>
      </c>
      <c r="D12" s="1"/>
      <c r="E12" s="9">
        <f t="shared" si="0"/>
        <v>0</v>
      </c>
      <c r="H12" s="11" t="s">
        <v>43</v>
      </c>
      <c r="I12" s="11"/>
    </row>
    <row r="13" spans="2:9" x14ac:dyDescent="0.25">
      <c r="B13" s="14" t="s">
        <v>10</v>
      </c>
      <c r="C13" s="15">
        <v>13027081.24</v>
      </c>
      <c r="D13" s="1"/>
      <c r="E13" s="9">
        <f t="shared" si="0"/>
        <v>0</v>
      </c>
      <c r="H13" s="12">
        <f>C24+I8</f>
        <v>0</v>
      </c>
      <c r="I13" s="13"/>
    </row>
    <row r="14" spans="2:9" ht="30" x14ac:dyDescent="0.25">
      <c r="B14" s="14" t="s">
        <v>11</v>
      </c>
      <c r="C14" s="15">
        <v>15000</v>
      </c>
      <c r="D14" s="1"/>
      <c r="E14" s="9">
        <f t="shared" si="0"/>
        <v>0</v>
      </c>
    </row>
    <row r="15" spans="2:9" x14ac:dyDescent="0.25">
      <c r="B15" s="14" t="s">
        <v>12</v>
      </c>
      <c r="C15" s="15">
        <v>909845.58</v>
      </c>
      <c r="D15" s="1"/>
      <c r="E15" s="9">
        <f t="shared" si="0"/>
        <v>0</v>
      </c>
    </row>
    <row r="16" spans="2:9" x14ac:dyDescent="0.25">
      <c r="B16" s="14" t="s">
        <v>13</v>
      </c>
      <c r="C16" s="15">
        <v>4135745.66</v>
      </c>
      <c r="D16" s="1"/>
      <c r="E16" s="9">
        <f t="shared" si="0"/>
        <v>0</v>
      </c>
    </row>
    <row r="17" spans="2:5" ht="105" x14ac:dyDescent="0.25">
      <c r="B17" s="14" t="s">
        <v>25</v>
      </c>
      <c r="C17" s="15">
        <v>5596117.3099999996</v>
      </c>
      <c r="D17" s="1"/>
      <c r="E17" s="9">
        <f t="shared" si="0"/>
        <v>0</v>
      </c>
    </row>
    <row r="18" spans="2:5" ht="105" x14ac:dyDescent="0.25">
      <c r="B18" s="14" t="s">
        <v>26</v>
      </c>
      <c r="C18" s="15">
        <v>100000</v>
      </c>
      <c r="D18" s="1"/>
      <c r="E18" s="9">
        <f t="shared" si="0"/>
        <v>0</v>
      </c>
    </row>
    <row r="19" spans="2:5" x14ac:dyDescent="0.25">
      <c r="B19" s="14" t="s">
        <v>14</v>
      </c>
      <c r="C19" s="15">
        <v>50000</v>
      </c>
      <c r="D19" s="1"/>
      <c r="E19" s="9">
        <f t="shared" si="0"/>
        <v>0</v>
      </c>
    </row>
    <row r="20" spans="2:5" x14ac:dyDescent="0.25">
      <c r="B20" s="14" t="s">
        <v>15</v>
      </c>
      <c r="C20" s="15">
        <v>50000</v>
      </c>
      <c r="D20" s="1"/>
      <c r="E20" s="9">
        <f t="shared" si="0"/>
        <v>0</v>
      </c>
    </row>
    <row r="21" spans="2:5" x14ac:dyDescent="0.25">
      <c r="B21" s="14" t="s">
        <v>16</v>
      </c>
      <c r="C21" s="15">
        <v>500000</v>
      </c>
      <c r="D21" s="1"/>
      <c r="E21" s="9">
        <f t="shared" si="0"/>
        <v>0</v>
      </c>
    </row>
    <row r="22" spans="2:5" ht="60" x14ac:dyDescent="0.25">
      <c r="B22" s="14" t="s">
        <v>27</v>
      </c>
      <c r="C22" s="15">
        <v>500000</v>
      </c>
      <c r="D22" s="1"/>
      <c r="E22" s="9">
        <f>ROUND(C22*D22,2)</f>
        <v>0</v>
      </c>
    </row>
    <row r="23" spans="2:5" ht="30" x14ac:dyDescent="0.25">
      <c r="B23" s="3" t="s">
        <v>42</v>
      </c>
      <c r="C23" s="4">
        <f>SUM(C7:C22)</f>
        <v>576555194.44999993</v>
      </c>
      <c r="D23" s="3" t="s">
        <v>39</v>
      </c>
      <c r="E23" s="4">
        <f>SUM(E7:E22)</f>
        <v>0</v>
      </c>
    </row>
    <row r="24" spans="2:5" ht="30" x14ac:dyDescent="0.25">
      <c r="B24" s="3" t="s">
        <v>40</v>
      </c>
      <c r="C24" s="6">
        <f>E23*2</f>
        <v>0</v>
      </c>
      <c r="D24" s="7"/>
      <c r="E24" s="8"/>
    </row>
  </sheetData>
  <sheetProtection algorithmName="SHA-512" hashValue="daaj0pBNaIQ19nx7q4ZJo/GFN09fVKlNrlLxZY7SxEE2glmg0SSFiwVZ+gMbSmpucF3xxokHLr3DnV4P4ddTmQ==" saltValue="FvzFjSgY/66zqiAPWl5+TA==" spinCount="100000" sheet="1" objects="1" scenarios="1" formatCells="0" formatColumns="0" formatRows="0"/>
  <mergeCells count="3">
    <mergeCell ref="C24:E24"/>
    <mergeCell ref="H13:I13"/>
    <mergeCell ref="H12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45C4-8056-4D71-A554-E37FE64D8B7E}">
  <dimension ref="B2:F45"/>
  <sheetViews>
    <sheetView tabSelected="1" topLeftCell="A4" workbookViewId="0">
      <selection activeCell="L12" sqref="L12"/>
    </sheetView>
  </sheetViews>
  <sheetFormatPr defaultRowHeight="15" x14ac:dyDescent="0.25"/>
  <cols>
    <col min="1" max="1" width="5.5703125" style="5" customWidth="1"/>
    <col min="2" max="2" width="26.42578125" style="5" customWidth="1"/>
    <col min="3" max="3" width="17.42578125" style="5" customWidth="1"/>
    <col min="4" max="4" width="43.140625" style="5" customWidth="1"/>
    <col min="5" max="5" width="38.85546875" style="5" customWidth="1"/>
    <col min="6" max="6" width="35.28515625" style="5" customWidth="1"/>
    <col min="7" max="16384" width="9.140625" style="5"/>
  </cols>
  <sheetData>
    <row r="2" spans="2:5" x14ac:dyDescent="0.25">
      <c r="B2" s="17" t="s">
        <v>0</v>
      </c>
      <c r="D2" s="18" t="s">
        <v>28</v>
      </c>
    </row>
    <row r="4" spans="2:5" x14ac:dyDescent="0.25">
      <c r="B4" s="19" t="s">
        <v>19</v>
      </c>
    </row>
    <row r="6" spans="2:5" ht="26.25" customHeight="1" x14ac:dyDescent="0.25">
      <c r="B6" s="10" t="s">
        <v>3</v>
      </c>
      <c r="C6" s="10" t="s">
        <v>23</v>
      </c>
      <c r="D6" s="10" t="s">
        <v>37</v>
      </c>
      <c r="E6" s="10" t="s">
        <v>38</v>
      </c>
    </row>
    <row r="7" spans="2:5" x14ac:dyDescent="0.25">
      <c r="B7" s="27" t="s">
        <v>20</v>
      </c>
      <c r="C7" s="28">
        <v>1</v>
      </c>
      <c r="D7" s="2"/>
      <c r="E7" s="9">
        <f>D7*C7</f>
        <v>0</v>
      </c>
    </row>
    <row r="8" spans="2:5" ht="30" x14ac:dyDescent="0.25">
      <c r="B8" s="14" t="s">
        <v>32</v>
      </c>
      <c r="C8" s="28">
        <v>2</v>
      </c>
      <c r="D8" s="2"/>
      <c r="E8" s="9">
        <f t="shared" ref="E8:E10" si="0">D8*C8</f>
        <v>0</v>
      </c>
    </row>
    <row r="9" spans="2:5" x14ac:dyDescent="0.25">
      <c r="B9" s="27" t="s">
        <v>21</v>
      </c>
      <c r="C9" s="28">
        <v>3</v>
      </c>
      <c r="D9" s="2"/>
      <c r="E9" s="9">
        <f>D9*C9</f>
        <v>0</v>
      </c>
    </row>
    <row r="10" spans="2:5" x14ac:dyDescent="0.25">
      <c r="B10" s="27" t="s">
        <v>33</v>
      </c>
      <c r="C10" s="28">
        <v>5</v>
      </c>
      <c r="D10" s="2"/>
      <c r="E10" s="9">
        <f t="shared" si="0"/>
        <v>0</v>
      </c>
    </row>
    <row r="11" spans="2:5" x14ac:dyDescent="0.25">
      <c r="B11" s="27" t="s">
        <v>22</v>
      </c>
      <c r="C11" s="28">
        <v>16</v>
      </c>
      <c r="D11" s="2"/>
      <c r="E11" s="9">
        <f>D11*C11</f>
        <v>0</v>
      </c>
    </row>
    <row r="12" spans="2:5" x14ac:dyDescent="0.25">
      <c r="B12" s="10" t="s">
        <v>24</v>
      </c>
      <c r="C12" s="21">
        <f>SUM(C7:C11)</f>
        <v>27</v>
      </c>
      <c r="D12" s="22" t="s">
        <v>39</v>
      </c>
      <c r="E12" s="4">
        <f>SUM(E7:E11)</f>
        <v>0</v>
      </c>
    </row>
    <row r="13" spans="2:5" ht="30" x14ac:dyDescent="0.25">
      <c r="B13" s="3" t="s">
        <v>40</v>
      </c>
      <c r="C13" s="6">
        <f>E12*2</f>
        <v>0</v>
      </c>
      <c r="D13" s="23"/>
      <c r="E13" s="24"/>
    </row>
    <row r="16" spans="2:5" x14ac:dyDescent="0.25">
      <c r="B16" s="19" t="s">
        <v>29</v>
      </c>
    </row>
    <row r="18" spans="2:6" x14ac:dyDescent="0.25">
      <c r="B18" s="10" t="s">
        <v>3</v>
      </c>
      <c r="C18" s="10" t="s">
        <v>23</v>
      </c>
      <c r="D18" s="10" t="s">
        <v>35</v>
      </c>
      <c r="E18" s="10" t="s">
        <v>45</v>
      </c>
      <c r="F18" s="10" t="s">
        <v>38</v>
      </c>
    </row>
    <row r="19" spans="2:6" x14ac:dyDescent="0.25">
      <c r="B19" s="27" t="s">
        <v>20</v>
      </c>
      <c r="C19" s="28">
        <v>1</v>
      </c>
      <c r="D19" s="31">
        <v>91900</v>
      </c>
      <c r="E19" s="20"/>
      <c r="F19" s="9">
        <f>ROUND(D19*E19*C19,2)</f>
        <v>0</v>
      </c>
    </row>
    <row r="20" spans="2:6" ht="30" x14ac:dyDescent="0.25">
      <c r="B20" s="14" t="s">
        <v>32</v>
      </c>
      <c r="C20" s="28">
        <v>1</v>
      </c>
      <c r="D20" s="31">
        <v>26000</v>
      </c>
      <c r="E20" s="20"/>
      <c r="F20" s="9">
        <f t="shared" ref="F20:F21" si="1">ROUND(D20*E20*C20,2)</f>
        <v>0</v>
      </c>
    </row>
    <row r="21" spans="2:6" x14ac:dyDescent="0.25">
      <c r="B21" s="27" t="s">
        <v>33</v>
      </c>
      <c r="C21" s="28">
        <v>1</v>
      </c>
      <c r="D21" s="31">
        <v>4100</v>
      </c>
      <c r="E21" s="20"/>
      <c r="F21" s="9">
        <f t="shared" si="1"/>
        <v>0</v>
      </c>
    </row>
    <row r="22" spans="2:6" x14ac:dyDescent="0.25">
      <c r="B22" s="10" t="s">
        <v>24</v>
      </c>
      <c r="C22" s="21">
        <f>SUM(C19:C21)</f>
        <v>3</v>
      </c>
      <c r="D22" s="29" t="s">
        <v>39</v>
      </c>
      <c r="E22" s="30"/>
      <c r="F22" s="4">
        <f>SUM(F19:F21)</f>
        <v>0</v>
      </c>
    </row>
    <row r="23" spans="2:6" ht="30" x14ac:dyDescent="0.25">
      <c r="B23" s="3" t="s">
        <v>41</v>
      </c>
      <c r="C23" s="12">
        <f>F22*2</f>
        <v>0</v>
      </c>
      <c r="D23" s="12"/>
      <c r="E23" s="12"/>
      <c r="F23" s="12"/>
    </row>
    <row r="26" spans="2:6" x14ac:dyDescent="0.25">
      <c r="B26" s="19" t="s">
        <v>30</v>
      </c>
    </row>
    <row r="28" spans="2:6" x14ac:dyDescent="0.25">
      <c r="B28" s="10" t="s">
        <v>3</v>
      </c>
      <c r="C28" s="10" t="s">
        <v>23</v>
      </c>
      <c r="D28" s="10" t="s">
        <v>37</v>
      </c>
      <c r="E28" s="10" t="s">
        <v>38</v>
      </c>
    </row>
    <row r="29" spans="2:6" x14ac:dyDescent="0.25">
      <c r="B29" s="27" t="s">
        <v>20</v>
      </c>
      <c r="C29" s="28">
        <v>1</v>
      </c>
      <c r="D29" s="2"/>
      <c r="E29" s="9">
        <f>D29*C29</f>
        <v>0</v>
      </c>
    </row>
    <row r="30" spans="2:6" ht="30" x14ac:dyDescent="0.25">
      <c r="B30" s="14" t="s">
        <v>32</v>
      </c>
      <c r="C30" s="28">
        <v>2</v>
      </c>
      <c r="D30" s="2"/>
      <c r="E30" s="9">
        <f t="shared" ref="E30:E31" si="2">D30*C30</f>
        <v>0</v>
      </c>
    </row>
    <row r="31" spans="2:6" x14ac:dyDescent="0.25">
      <c r="B31" s="27" t="s">
        <v>21</v>
      </c>
      <c r="C31" s="28">
        <v>3</v>
      </c>
      <c r="D31" s="2"/>
      <c r="E31" s="9">
        <f t="shared" si="2"/>
        <v>0</v>
      </c>
    </row>
    <row r="32" spans="2:6" x14ac:dyDescent="0.25">
      <c r="B32" s="10" t="s">
        <v>24</v>
      </c>
      <c r="C32" s="21">
        <f>SUM(C29:C31)</f>
        <v>6</v>
      </c>
      <c r="D32" s="22" t="s">
        <v>39</v>
      </c>
      <c r="E32" s="4">
        <f>SUM(E29:E31)</f>
        <v>0</v>
      </c>
    </row>
    <row r="33" spans="2:5" ht="30" x14ac:dyDescent="0.25">
      <c r="B33" s="3" t="s">
        <v>40</v>
      </c>
      <c r="C33" s="6">
        <f>E32*2</f>
        <v>0</v>
      </c>
      <c r="D33" s="23"/>
      <c r="E33" s="24"/>
    </row>
    <row r="36" spans="2:5" x14ac:dyDescent="0.25">
      <c r="B36" s="19" t="s">
        <v>31</v>
      </c>
    </row>
    <row r="38" spans="2:5" x14ac:dyDescent="0.25">
      <c r="B38" s="10" t="s">
        <v>3</v>
      </c>
      <c r="C38" s="10" t="s">
        <v>23</v>
      </c>
      <c r="D38" s="10" t="s">
        <v>37</v>
      </c>
      <c r="E38" s="10" t="s">
        <v>38</v>
      </c>
    </row>
    <row r="39" spans="2:5" x14ac:dyDescent="0.25">
      <c r="B39" s="27" t="s">
        <v>20</v>
      </c>
      <c r="C39" s="28">
        <v>1</v>
      </c>
      <c r="D39" s="2"/>
      <c r="E39" s="9">
        <f>D39*C39</f>
        <v>0</v>
      </c>
    </row>
    <row r="40" spans="2:5" x14ac:dyDescent="0.25">
      <c r="B40" s="10" t="s">
        <v>24</v>
      </c>
      <c r="C40" s="21">
        <f>SUM(C39:C39)</f>
        <v>1</v>
      </c>
      <c r="D40" s="22" t="s">
        <v>39</v>
      </c>
      <c r="E40" s="4">
        <f>SUM(E39:E39)</f>
        <v>0</v>
      </c>
    </row>
    <row r="41" spans="2:5" ht="30" x14ac:dyDescent="0.25">
      <c r="B41" s="3" t="s">
        <v>40</v>
      </c>
      <c r="C41" s="6">
        <f>E40*2</f>
        <v>0</v>
      </c>
      <c r="D41" s="23"/>
      <c r="E41" s="24"/>
    </row>
    <row r="44" spans="2:5" x14ac:dyDescent="0.25">
      <c r="B44" s="25" t="s">
        <v>44</v>
      </c>
      <c r="C44" s="26"/>
      <c r="D44" s="26"/>
      <c r="E44" s="26"/>
    </row>
    <row r="45" spans="2:5" x14ac:dyDescent="0.25">
      <c r="B45" s="12">
        <f>C13+C23+C33+C41</f>
        <v>0</v>
      </c>
      <c r="C45" s="12"/>
      <c r="D45" s="12"/>
      <c r="E45" s="12"/>
    </row>
  </sheetData>
  <sheetProtection algorithmName="SHA-512" hashValue="uYYzlziuCtmL52ubdbXUJQFrs27AaPaFdMseHA+V5E1bk5Lz3Lga2NyQA86S0WoJfTNmGbrvXqMKXAWy8d2bRQ==" saltValue="QqfF5ydh0G34nuywAY4WxA==" spinCount="100000" sheet="1" objects="1" scenarios="1" formatCells="0" formatColumns="0" formatRows="0"/>
  <mergeCells count="7">
    <mergeCell ref="B44:E44"/>
    <mergeCell ref="B45:E45"/>
    <mergeCell ref="C13:E13"/>
    <mergeCell ref="C33:E33"/>
    <mergeCell ref="C41:E41"/>
    <mergeCell ref="D22:E22"/>
    <mergeCell ref="C23:F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1A CZ. I</vt:lpstr>
      <vt:lpstr>ZAŁ. NR 1A CZ.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</dc:creator>
  <cp:lastModifiedBy>Wioletta Seredyńska</cp:lastModifiedBy>
  <dcterms:created xsi:type="dcterms:W3CDTF">2015-06-05T18:19:34Z</dcterms:created>
  <dcterms:modified xsi:type="dcterms:W3CDTF">2023-08-31T11:21:59Z</dcterms:modified>
</cp:coreProperties>
</file>