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021_0" sheetId="1" r:id="rId1"/>
    <sheet name="Arkusz1" sheetId="2" r:id="rId2"/>
    <sheet name="Arkusz2" sheetId="3" r:id="rId3"/>
  </sheets>
  <definedNames>
    <definedName name="_xlnm.Print_Area" localSheetId="0">'021_0'!$A$1:$L$142</definedName>
    <definedName name="_xlnm.Print_Titles" localSheetId="0">'021_0'!$1:$10</definedName>
  </definedNames>
  <calcPr fullCalcOnLoad="1"/>
</workbook>
</file>

<file path=xl/sharedStrings.xml><?xml version="1.0" encoding="utf-8"?>
<sst xmlns="http://schemas.openxmlformats.org/spreadsheetml/2006/main" count="230" uniqueCount="55">
  <si>
    <t>Data</t>
  </si>
  <si>
    <t>Rew.</t>
  </si>
  <si>
    <t>Poz</t>
  </si>
  <si>
    <t>Długość</t>
  </si>
  <si>
    <t>Materiał</t>
  </si>
  <si>
    <t>jedn.</t>
  </si>
  <si>
    <t>1 szt.</t>
  </si>
  <si>
    <t>[mm]</t>
  </si>
  <si>
    <t>[kg/m]</t>
  </si>
  <si>
    <t>[kg]</t>
  </si>
  <si>
    <t>St3S</t>
  </si>
  <si>
    <t>Razem</t>
  </si>
  <si>
    <t xml:space="preserve">   Grubość i szerokość</t>
  </si>
  <si>
    <t>Na 1 el.</t>
  </si>
  <si>
    <t>wysyłkowy</t>
  </si>
  <si>
    <t>Ilość</t>
  </si>
  <si>
    <t>[szt]</t>
  </si>
  <si>
    <t>Uwagi</t>
  </si>
  <si>
    <t>WYKAZ STALI</t>
  </si>
  <si>
    <t>Obiekt</t>
  </si>
  <si>
    <t>Element</t>
  </si>
  <si>
    <t>Bl.</t>
  </si>
  <si>
    <t>Dodatek na spoiny 1.8%</t>
  </si>
  <si>
    <t>Ogółem</t>
  </si>
  <si>
    <t>elementów</t>
  </si>
  <si>
    <t>wysyłkowych</t>
  </si>
  <si>
    <t>Profil</t>
  </si>
  <si>
    <t>Masa</t>
  </si>
  <si>
    <t>Nr 1</t>
  </si>
  <si>
    <t>NR RYSUNKU</t>
  </si>
  <si>
    <t>Wiata i magazyn olejów i smarów</t>
  </si>
  <si>
    <t>Słupy S1-S1c, S2-S2c, rygleR1,R2</t>
  </si>
  <si>
    <t>S1</t>
  </si>
  <si>
    <t>IPE</t>
  </si>
  <si>
    <t>S1a</t>
  </si>
  <si>
    <t>S1b</t>
  </si>
  <si>
    <t>S1c</t>
  </si>
  <si>
    <t>S2</t>
  </si>
  <si>
    <t>S2a</t>
  </si>
  <si>
    <t>S2b</t>
  </si>
  <si>
    <t>S2c</t>
  </si>
  <si>
    <t>R1, R1*</t>
  </si>
  <si>
    <t>L</t>
  </si>
  <si>
    <t>90x90</t>
  </si>
  <si>
    <t>x6</t>
  </si>
  <si>
    <t>R2</t>
  </si>
  <si>
    <t>Budowa zakładu przerób. kruszywa  "Stoszyce"</t>
  </si>
  <si>
    <t>03-02</t>
  </si>
  <si>
    <t>11.2015</t>
  </si>
  <si>
    <t>4a</t>
  </si>
  <si>
    <t>9a</t>
  </si>
  <si>
    <t>1a</t>
  </si>
  <si>
    <t>10a</t>
  </si>
  <si>
    <t>13a</t>
  </si>
  <si>
    <t>14a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</si>
</sst>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;[Red]#,##0.00"/>
    <numFmt numFmtId="166" formatCode="#,##0.00\,_D_M;[Red]#,##0.00\,_D_M"/>
    <numFmt numFmtId="167" formatCode="d\ mmm&quot;, &quot;yy"/>
    <numFmt numFmtId="168" formatCode="0.000"/>
    <numFmt numFmtId="169" formatCode="0.000000"/>
    <numFmt numFmtId="170" formatCode="#,##0.00_ ;\-#,##0.00\ "/>
  </numFmts>
  <fonts count="52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2"/>
      <name val="Arial CE"/>
      <family val="0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9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164">
    <xf numFmtId="1" fontId="0" fillId="0" borderId="0" xfId="0" applyAlignment="1">
      <alignment/>
    </xf>
    <xf numFmtId="1" fontId="0" fillId="0" borderId="10" xfId="0" applyFont="1" applyBorder="1" applyAlignment="1">
      <alignment horizontal="center"/>
    </xf>
    <xf numFmtId="1" fontId="0" fillId="0" borderId="11" xfId="0" applyFont="1" applyBorder="1" applyAlignment="1">
      <alignment horizontal="center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Font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" fontId="6" fillId="0" borderId="12" xfId="0" applyFont="1" applyBorder="1" applyAlignment="1">
      <alignment horizontal="center"/>
    </xf>
    <xf numFmtId="1" fontId="6" fillId="0" borderId="13" xfId="0" applyFont="1" applyBorder="1" applyAlignment="1">
      <alignment horizontal="center"/>
    </xf>
    <xf numFmtId="1" fontId="6" fillId="0" borderId="14" xfId="0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" fontId="7" fillId="0" borderId="0" xfId="0" applyFont="1" applyBorder="1" applyAlignment="1">
      <alignment horizontal="center"/>
    </xf>
    <xf numFmtId="1" fontId="0" fillId="0" borderId="0" xfId="0" applyFont="1" applyBorder="1" applyAlignment="1">
      <alignment/>
    </xf>
    <xf numFmtId="166" fontId="7" fillId="0" borderId="0" xfId="0" applyNumberFormat="1" applyFont="1" applyBorder="1" applyAlignment="1">
      <alignment horizontal="center"/>
    </xf>
    <xf numFmtId="1" fontId="6" fillId="0" borderId="10" xfId="0" applyFont="1" applyBorder="1" applyAlignment="1">
      <alignment horizontal="center"/>
    </xf>
    <xf numFmtId="1" fontId="6" fillId="0" borderId="11" xfId="0" applyFont="1" applyBorder="1" applyAlignment="1">
      <alignment horizontal="center"/>
    </xf>
    <xf numFmtId="4" fontId="6" fillId="0" borderId="16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1" fontId="7" fillId="0" borderId="0" xfId="0" applyFont="1" applyBorder="1" applyAlignment="1">
      <alignment/>
    </xf>
    <xf numFmtId="1" fontId="6" fillId="0" borderId="18" xfId="0" applyFont="1" applyBorder="1" applyAlignment="1">
      <alignment horizontal="center"/>
    </xf>
    <xf numFmtId="1" fontId="6" fillId="0" borderId="19" xfId="0" applyFont="1" applyBorder="1" applyAlignment="1">
      <alignment horizontal="center"/>
    </xf>
    <xf numFmtId="4" fontId="6" fillId="0" borderId="20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" fontId="7" fillId="0" borderId="21" xfId="0" applyFont="1" applyBorder="1" applyAlignment="1">
      <alignment/>
    </xf>
    <xf numFmtId="1" fontId="6" fillId="0" borderId="16" xfId="0" applyFont="1" applyBorder="1" applyAlignment="1">
      <alignment horizontal="center"/>
    </xf>
    <xf numFmtId="1" fontId="1" fillId="0" borderId="11" xfId="0" applyFont="1" applyBorder="1" applyAlignment="1">
      <alignment horizontal="center"/>
    </xf>
    <xf numFmtId="1" fontId="8" fillId="0" borderId="23" xfId="0" applyFont="1" applyBorder="1" applyAlignment="1">
      <alignment horizontal="center"/>
    </xf>
    <xf numFmtId="1" fontId="1" fillId="0" borderId="23" xfId="0" applyFont="1" applyBorder="1" applyAlignment="1">
      <alignment horizontal="center"/>
    </xf>
    <xf numFmtId="4" fontId="9" fillId="0" borderId="16" xfId="0" applyNumberFormat="1" applyFont="1" applyBorder="1" applyAlignment="1">
      <alignment horizontal="right"/>
    </xf>
    <xf numFmtId="1" fontId="9" fillId="0" borderId="0" xfId="0" applyFont="1" applyBorder="1" applyAlignment="1">
      <alignment horizontal="center"/>
    </xf>
    <xf numFmtId="1" fontId="1" fillId="0" borderId="10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" fontId="0" fillId="0" borderId="0" xfId="0" applyFont="1" applyBorder="1" applyAlignment="1">
      <alignment/>
    </xf>
    <xf numFmtId="1" fontId="8" fillId="0" borderId="25" xfId="0" applyNumberFormat="1" applyFont="1" applyBorder="1" applyAlignment="1">
      <alignment horizontal="center"/>
    </xf>
    <xf numFmtId="1" fontId="9" fillId="0" borderId="25" xfId="0" applyNumberFormat="1" applyFont="1" applyBorder="1" applyAlignment="1">
      <alignment horizontal="center"/>
    </xf>
    <xf numFmtId="1" fontId="6" fillId="0" borderId="26" xfId="0" applyFont="1" applyBorder="1" applyAlignment="1">
      <alignment horizontal="center"/>
    </xf>
    <xf numFmtId="1" fontId="8" fillId="0" borderId="27" xfId="0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1" fontId="6" fillId="0" borderId="30" xfId="0" applyFont="1" applyBorder="1" applyAlignment="1">
      <alignment horizontal="left"/>
    </xf>
    <xf numFmtId="1" fontId="6" fillId="0" borderId="25" xfId="0" applyNumberFormat="1" applyFont="1" applyBorder="1" applyAlignment="1">
      <alignment horizontal="center"/>
    </xf>
    <xf numFmtId="164" fontId="6" fillId="0" borderId="31" xfId="0" applyNumberFormat="1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164" fontId="6" fillId="0" borderId="32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right"/>
    </xf>
    <xf numFmtId="0" fontId="6" fillId="0" borderId="29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1" fontId="11" fillId="0" borderId="33" xfId="0" applyFont="1" applyFill="1" applyBorder="1" applyAlignment="1">
      <alignment horizontal="center" vertical="center"/>
    </xf>
    <xf numFmtId="3" fontId="11" fillId="0" borderId="16" xfId="0" applyNumberFormat="1" applyFont="1" applyFill="1" applyBorder="1" applyAlignment="1">
      <alignment horizontal="left" vertical="center"/>
    </xf>
    <xf numFmtId="1" fontId="11" fillId="0" borderId="0" xfId="0" applyFont="1" applyBorder="1" applyAlignment="1">
      <alignment horizontal="center" vertical="center"/>
    </xf>
    <xf numFmtId="1" fontId="11" fillId="0" borderId="34" xfId="0" applyFont="1" applyBorder="1" applyAlignment="1">
      <alignment horizontal="center" vertical="center"/>
    </xf>
    <xf numFmtId="1" fontId="11" fillId="0" borderId="35" xfId="0" applyFont="1" applyFill="1" applyBorder="1" applyAlignment="1">
      <alignment horizontal="center" vertical="center"/>
    </xf>
    <xf numFmtId="1" fontId="13" fillId="0" borderId="28" xfId="0" applyFont="1" applyFill="1" applyBorder="1" applyAlignment="1">
      <alignment horizontal="center" vertical="center"/>
    </xf>
    <xf numFmtId="1" fontId="13" fillId="0" borderId="29" xfId="0" applyFont="1" applyBorder="1" applyAlignment="1">
      <alignment horizontal="center" vertical="center"/>
    </xf>
    <xf numFmtId="1" fontId="14" fillId="33" borderId="36" xfId="0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" fontId="6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" fontId="0" fillId="0" borderId="16" xfId="0" applyFont="1" applyBorder="1" applyAlignment="1">
      <alignment horizontal="center" vertical="center"/>
    </xf>
    <xf numFmtId="1" fontId="0" fillId="0" borderId="0" xfId="0" applyFont="1" applyBorder="1" applyAlignment="1">
      <alignment horizontal="center" vertical="center"/>
    </xf>
    <xf numFmtId="1" fontId="0" fillId="0" borderId="34" xfId="0" applyFont="1" applyFill="1" applyBorder="1" applyAlignment="1">
      <alignment horizontal="center" vertical="center"/>
    </xf>
    <xf numFmtId="1" fontId="13" fillId="0" borderId="25" xfId="0" applyFont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1" fontId="1" fillId="0" borderId="37" xfId="0" applyFont="1" applyBorder="1" applyAlignment="1">
      <alignment horizontal="center"/>
    </xf>
    <xf numFmtId="1" fontId="6" fillId="0" borderId="38" xfId="0" applyFont="1" applyBorder="1" applyAlignment="1">
      <alignment horizontal="center"/>
    </xf>
    <xf numFmtId="1" fontId="9" fillId="0" borderId="34" xfId="0" applyFont="1" applyBorder="1" applyAlignment="1">
      <alignment horizontal="center"/>
    </xf>
    <xf numFmtId="1" fontId="9" fillId="0" borderId="39" xfId="0" applyFont="1" applyBorder="1" applyAlignment="1">
      <alignment horizontal="center"/>
    </xf>
    <xf numFmtId="1" fontId="9" fillId="0" borderId="38" xfId="0" applyFont="1" applyBorder="1" applyAlignment="1">
      <alignment horizontal="center"/>
    </xf>
    <xf numFmtId="1" fontId="8" fillId="0" borderId="40" xfId="0" applyNumberFormat="1" applyFont="1" applyBorder="1" applyAlignment="1">
      <alignment horizontal="center"/>
    </xf>
    <xf numFmtId="1" fontId="8" fillId="0" borderId="41" xfId="0" applyNumberFormat="1" applyFont="1" applyBorder="1" applyAlignment="1">
      <alignment horizontal="center"/>
    </xf>
    <xf numFmtId="165" fontId="7" fillId="0" borderId="42" xfId="0" applyNumberFormat="1" applyFont="1" applyBorder="1" applyAlignment="1">
      <alignment/>
    </xf>
    <xf numFmtId="165" fontId="7" fillId="0" borderId="43" xfId="0" applyNumberFormat="1" applyFont="1" applyBorder="1" applyAlignment="1">
      <alignment/>
    </xf>
    <xf numFmtId="164" fontId="1" fillId="0" borderId="44" xfId="0" applyNumberFormat="1" applyFont="1" applyBorder="1" applyAlignment="1">
      <alignment horizontal="center"/>
    </xf>
    <xf numFmtId="1" fontId="6" fillId="0" borderId="45" xfId="0" applyFont="1" applyBorder="1" applyAlignment="1">
      <alignment horizontal="center"/>
    </xf>
    <xf numFmtId="4" fontId="8" fillId="0" borderId="46" xfId="0" applyNumberFormat="1" applyFont="1" applyBorder="1" applyAlignment="1">
      <alignment horizontal="right"/>
    </xf>
    <xf numFmtId="1" fontId="9" fillId="0" borderId="47" xfId="0" applyFont="1" applyBorder="1" applyAlignment="1">
      <alignment horizontal="center"/>
    </xf>
    <xf numFmtId="164" fontId="1" fillId="0" borderId="48" xfId="0" applyNumberFormat="1" applyFont="1" applyBorder="1" applyAlignment="1">
      <alignment horizontal="center"/>
    </xf>
    <xf numFmtId="4" fontId="6" fillId="0" borderId="49" xfId="0" applyNumberFormat="1" applyFont="1" applyBorder="1" applyAlignment="1">
      <alignment horizontal="right"/>
    </xf>
    <xf numFmtId="165" fontId="7" fillId="0" borderId="47" xfId="0" applyNumberFormat="1" applyFont="1" applyBorder="1" applyAlignment="1">
      <alignment/>
    </xf>
    <xf numFmtId="1" fontId="7" fillId="0" borderId="47" xfId="0" applyFont="1" applyBorder="1" applyAlignment="1">
      <alignment/>
    </xf>
    <xf numFmtId="164" fontId="9" fillId="0" borderId="47" xfId="0" applyNumberFormat="1" applyFont="1" applyBorder="1" applyAlignment="1">
      <alignment/>
    </xf>
    <xf numFmtId="164" fontId="9" fillId="0" borderId="40" xfId="0" applyNumberFormat="1" applyFont="1" applyBorder="1" applyAlignment="1">
      <alignment horizontal="center"/>
    </xf>
    <xf numFmtId="164" fontId="9" fillId="0" borderId="50" xfId="0" applyNumberFormat="1" applyFont="1" applyBorder="1" applyAlignment="1">
      <alignment horizontal="center"/>
    </xf>
    <xf numFmtId="164" fontId="9" fillId="0" borderId="41" xfId="0" applyNumberFormat="1" applyFont="1" applyBorder="1" applyAlignment="1">
      <alignment horizontal="center"/>
    </xf>
    <xf numFmtId="43" fontId="0" fillId="0" borderId="0" xfId="42" applyFont="1" applyBorder="1" applyAlignment="1">
      <alignment/>
    </xf>
    <xf numFmtId="1" fontId="6" fillId="0" borderId="47" xfId="0" applyNumberFormat="1" applyFont="1" applyBorder="1" applyAlignment="1">
      <alignment horizontal="center"/>
    </xf>
    <xf numFmtId="164" fontId="1" fillId="0" borderId="51" xfId="0" applyNumberFormat="1" applyFont="1" applyBorder="1" applyAlignment="1">
      <alignment horizontal="center"/>
    </xf>
    <xf numFmtId="1" fontId="9" fillId="0" borderId="39" xfId="0" applyNumberFormat="1" applyFont="1" applyBorder="1" applyAlignment="1">
      <alignment horizontal="center"/>
    </xf>
    <xf numFmtId="1" fontId="8" fillId="0" borderId="47" xfId="0" applyFont="1" applyBorder="1" applyAlignment="1">
      <alignment horizontal="center"/>
    </xf>
    <xf numFmtId="164" fontId="6" fillId="0" borderId="39" xfId="0" applyNumberFormat="1" applyFont="1" applyBorder="1" applyAlignment="1">
      <alignment horizontal="center"/>
    </xf>
    <xf numFmtId="1" fontId="7" fillId="0" borderId="38" xfId="0" applyFont="1" applyBorder="1" applyAlignment="1">
      <alignment/>
    </xf>
    <xf numFmtId="164" fontId="6" fillId="0" borderId="48" xfId="0" applyNumberFormat="1" applyFont="1" applyBorder="1" applyAlignment="1">
      <alignment horizontal="center"/>
    </xf>
    <xf numFmtId="165" fontId="7" fillId="0" borderId="52" xfId="0" applyNumberFormat="1" applyFont="1" applyBorder="1" applyAlignment="1">
      <alignment/>
    </xf>
    <xf numFmtId="1" fontId="6" fillId="0" borderId="53" xfId="0" applyFont="1" applyBorder="1" applyAlignment="1">
      <alignment horizontal="center"/>
    </xf>
    <xf numFmtId="1" fontId="6" fillId="0" borderId="48" xfId="0" applyFont="1" applyBorder="1" applyAlignment="1">
      <alignment horizontal="center"/>
    </xf>
    <xf numFmtId="164" fontId="10" fillId="0" borderId="54" xfId="0" applyNumberFormat="1" applyFont="1" applyBorder="1" applyAlignment="1">
      <alignment horizontal="center"/>
    </xf>
    <xf numFmtId="164" fontId="6" fillId="0" borderId="55" xfId="0" applyNumberFormat="1" applyFont="1" applyBorder="1" applyAlignment="1">
      <alignment horizontal="center"/>
    </xf>
    <xf numFmtId="1" fontId="7" fillId="0" borderId="56" xfId="0" applyFont="1" applyBorder="1" applyAlignment="1">
      <alignment/>
    </xf>
    <xf numFmtId="1" fontId="1" fillId="0" borderId="57" xfId="0" applyFont="1" applyBorder="1" applyAlignment="1">
      <alignment horizontal="center"/>
    </xf>
    <xf numFmtId="164" fontId="1" fillId="0" borderId="58" xfId="0" applyNumberFormat="1" applyFont="1" applyBorder="1" applyAlignment="1">
      <alignment horizontal="center"/>
    </xf>
    <xf numFmtId="164" fontId="6" fillId="0" borderId="47" xfId="0" applyNumberFormat="1" applyFont="1" applyBorder="1" applyAlignment="1">
      <alignment horizontal="center"/>
    </xf>
    <xf numFmtId="165" fontId="7" fillId="0" borderId="59" xfId="0" applyNumberFormat="1" applyFont="1" applyBorder="1" applyAlignment="1">
      <alignment/>
    </xf>
    <xf numFmtId="1" fontId="6" fillId="0" borderId="52" xfId="0" applyFont="1" applyBorder="1" applyAlignment="1">
      <alignment horizontal="center"/>
    </xf>
    <xf numFmtId="1" fontId="1" fillId="0" borderId="44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1" fontId="0" fillId="0" borderId="0" xfId="0" applyAlignment="1">
      <alignment horizontal="center"/>
    </xf>
    <xf numFmtId="1" fontId="0" fillId="0" borderId="34" xfId="0" applyBorder="1" applyAlignment="1">
      <alignment horizontal="center"/>
    </xf>
    <xf numFmtId="1" fontId="7" fillId="0" borderId="60" xfId="0" applyFont="1" applyBorder="1" applyAlignment="1">
      <alignment horizontal="center" vertical="center"/>
    </xf>
    <xf numFmtId="1" fontId="7" fillId="0" borderId="21" xfId="0" applyFont="1" applyBorder="1" applyAlignment="1">
      <alignment horizontal="center" vertical="center"/>
    </xf>
    <xf numFmtId="1" fontId="7" fillId="0" borderId="61" xfId="0" applyFont="1" applyBorder="1" applyAlignment="1">
      <alignment horizontal="center" vertical="center"/>
    </xf>
    <xf numFmtId="1" fontId="4" fillId="33" borderId="16" xfId="0" applyFont="1" applyFill="1" applyBorder="1" applyAlignment="1">
      <alignment horizontal="center" vertical="center"/>
    </xf>
    <xf numFmtId="1" fontId="15" fillId="0" borderId="0" xfId="0" applyFont="1" applyAlignment="1">
      <alignment vertical="center"/>
    </xf>
    <xf numFmtId="1" fontId="15" fillId="0" borderId="34" xfId="0" applyFont="1" applyBorder="1" applyAlignment="1">
      <alignment vertical="center"/>
    </xf>
    <xf numFmtId="1" fontId="11" fillId="0" borderId="28" xfId="0" applyFont="1" applyFill="1" applyBorder="1" applyAlignment="1">
      <alignment horizontal="center" vertical="center"/>
    </xf>
    <xf numFmtId="1" fontId="0" fillId="0" borderId="25" xfId="0" applyBorder="1" applyAlignment="1">
      <alignment vertical="center"/>
    </xf>
    <xf numFmtId="1" fontId="0" fillId="0" borderId="29" xfId="0" applyBorder="1" applyAlignment="1">
      <alignment vertical="center"/>
    </xf>
    <xf numFmtId="1" fontId="5" fillId="0" borderId="62" xfId="0" applyFont="1" applyBorder="1" applyAlignment="1">
      <alignment vertical="center"/>
    </xf>
    <xf numFmtId="1" fontId="15" fillId="0" borderId="30" xfId="0" applyFont="1" applyFill="1" applyBorder="1" applyAlignment="1">
      <alignment horizontal="center" vertical="center"/>
    </xf>
    <xf numFmtId="1" fontId="16" fillId="0" borderId="14" xfId="0" applyFont="1" applyBorder="1" applyAlignment="1">
      <alignment horizontal="center" vertical="center"/>
    </xf>
    <xf numFmtId="1" fontId="16" fillId="0" borderId="63" xfId="0" applyFont="1" applyBorder="1" applyAlignment="1">
      <alignment horizontal="center" vertical="center"/>
    </xf>
    <xf numFmtId="1" fontId="3" fillId="0" borderId="64" xfId="0" applyFont="1" applyFill="1" applyBorder="1" applyAlignment="1">
      <alignment horizontal="center" vertical="center"/>
    </xf>
    <xf numFmtId="1" fontId="3" fillId="0" borderId="65" xfId="0" applyFont="1" applyBorder="1" applyAlignment="1">
      <alignment horizontal="center" vertical="center"/>
    </xf>
    <xf numFmtId="1" fontId="3" fillId="0" borderId="66" xfId="0" applyFont="1" applyBorder="1" applyAlignment="1">
      <alignment horizontal="center" vertical="center"/>
    </xf>
    <xf numFmtId="49" fontId="3" fillId="0" borderId="64" xfId="0" applyNumberFormat="1" applyFont="1" applyFill="1" applyBorder="1" applyAlignment="1">
      <alignment horizontal="center" vertical="center"/>
    </xf>
    <xf numFmtId="49" fontId="3" fillId="0" borderId="65" xfId="0" applyNumberFormat="1" applyFont="1" applyBorder="1" applyAlignment="1">
      <alignment horizontal="center" vertical="center"/>
    </xf>
    <xf numFmtId="49" fontId="3" fillId="0" borderId="66" xfId="0" applyNumberFormat="1" applyFont="1" applyBorder="1" applyAlignment="1">
      <alignment horizontal="center" vertical="center"/>
    </xf>
    <xf numFmtId="1" fontId="14" fillId="33" borderId="64" xfId="0" applyFont="1" applyFill="1" applyBorder="1" applyAlignment="1">
      <alignment horizontal="center" vertical="center"/>
    </xf>
    <xf numFmtId="1" fontId="14" fillId="33" borderId="66" xfId="0" applyFont="1" applyFill="1" applyBorder="1" applyAlignment="1">
      <alignment horizontal="center" vertical="center"/>
    </xf>
    <xf numFmtId="1" fontId="17" fillId="0" borderId="64" xfId="0" applyFont="1" applyBorder="1" applyAlignment="1">
      <alignment horizontal="center" vertical="center"/>
    </xf>
    <xf numFmtId="1" fontId="17" fillId="0" borderId="65" xfId="0" applyFont="1" applyBorder="1" applyAlignment="1">
      <alignment horizontal="center" vertical="center"/>
    </xf>
    <xf numFmtId="1" fontId="17" fillId="0" borderId="66" xfId="0" applyFont="1" applyBorder="1" applyAlignment="1">
      <alignment horizontal="center" vertical="center"/>
    </xf>
    <xf numFmtId="1" fontId="0" fillId="0" borderId="30" xfId="0" applyFont="1" applyFill="1" applyBorder="1" applyAlignment="1">
      <alignment horizontal="center" vertical="center"/>
    </xf>
    <xf numFmtId="1" fontId="0" fillId="0" borderId="14" xfId="0" applyBorder="1" applyAlignment="1">
      <alignment horizontal="center" vertical="center"/>
    </xf>
    <xf numFmtId="1" fontId="0" fillId="0" borderId="63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44"/>
  <sheetViews>
    <sheetView zoomScale="147" zoomScaleNormal="147" workbookViewId="0" topLeftCell="M106">
      <selection activeCell="P116" sqref="P116"/>
    </sheetView>
  </sheetViews>
  <sheetFormatPr defaultColWidth="11.421875" defaultRowHeight="12.75"/>
  <cols>
    <col min="1" max="1" width="6.28125" style="1" customWidth="1"/>
    <col min="2" max="2" width="6.28125" style="2" customWidth="1"/>
    <col min="3" max="3" width="5.7109375" style="3" customWidth="1"/>
    <col min="4" max="4" width="7.140625" style="4" customWidth="1"/>
    <col min="5" max="5" width="7.7109375" style="4" customWidth="1"/>
    <col min="6" max="6" width="10.140625" style="5" customWidth="1"/>
    <col min="7" max="7" width="9.57421875" style="6" customWidth="1"/>
    <col min="8" max="8" width="12.140625" style="7" customWidth="1"/>
    <col min="9" max="9" width="13.28125" style="8" customWidth="1"/>
    <col min="10" max="10" width="8.57421875" style="7" customWidth="1"/>
    <col min="11" max="11" width="11.57421875" style="7" customWidth="1"/>
    <col min="12" max="12" width="10.8515625" style="7" customWidth="1"/>
    <col min="13" max="13" width="6.140625" style="9" customWidth="1"/>
    <col min="14" max="14" width="6.421875" style="9" customWidth="1"/>
    <col min="15" max="15" width="11.8515625" style="9" customWidth="1"/>
    <col min="16" max="16" width="9.00390625" style="10" customWidth="1"/>
    <col min="17" max="29" width="10.8515625" style="10" customWidth="1"/>
    <col min="30" max="34" width="9.140625" style="11" customWidth="1"/>
    <col min="35" max="39" width="8.7109375" style="10" customWidth="1"/>
    <col min="40" max="43" width="10.8515625" style="10" customWidth="1"/>
    <col min="44" max="44" width="15.00390625" style="12" customWidth="1"/>
    <col min="45" max="45" width="12.57421875" style="11" customWidth="1"/>
    <col min="46" max="46" width="11.57421875" style="11" customWidth="1"/>
    <col min="47" max="47" width="22.421875" style="11" customWidth="1"/>
    <col min="48" max="48" width="30.57421875" style="11" customWidth="1"/>
    <col min="49" max="49" width="20.421875" style="10" customWidth="1"/>
    <col min="50" max="50" width="25.28125" style="10" customWidth="1"/>
    <col min="51" max="51" width="22.28125" style="10" customWidth="1"/>
    <col min="52" max="52" width="24.57421875" style="10" customWidth="1"/>
    <col min="53" max="53" width="37.28125" style="10" customWidth="1"/>
    <col min="54" max="54" width="22.7109375" style="10" customWidth="1"/>
    <col min="55" max="55" width="30.421875" style="10" customWidth="1"/>
    <col min="56" max="56" width="31.7109375" style="10" customWidth="1"/>
    <col min="57" max="57" width="29.00390625" style="10" customWidth="1"/>
    <col min="58" max="58" width="23.57421875" style="10" customWidth="1"/>
    <col min="59" max="59" width="24.140625" style="10" customWidth="1"/>
    <col min="60" max="60" width="25.57421875" style="10" customWidth="1"/>
    <col min="61" max="61" width="17.7109375" style="10" customWidth="1"/>
    <col min="62" max="16384" width="11.421875" style="10" customWidth="1"/>
  </cols>
  <sheetData>
    <row r="1" spans="1:12" ht="19.5" customHeight="1" thickBot="1">
      <c r="A1" s="143" t="s">
        <v>0</v>
      </c>
      <c r="B1" s="147"/>
      <c r="C1" s="148"/>
      <c r="D1" s="148"/>
      <c r="E1" s="149"/>
      <c r="F1" s="77" t="s">
        <v>19</v>
      </c>
      <c r="G1" s="161" t="s">
        <v>30</v>
      </c>
      <c r="H1" s="162"/>
      <c r="I1" s="163"/>
      <c r="J1" s="150" t="s">
        <v>29</v>
      </c>
      <c r="K1" s="151"/>
      <c r="L1" s="152"/>
    </row>
    <row r="2" spans="1:12" ht="15.75" customHeight="1" hidden="1" thickBot="1">
      <c r="A2" s="144"/>
      <c r="B2" s="73"/>
      <c r="C2" s="74"/>
      <c r="D2" s="74"/>
      <c r="E2" s="75"/>
      <c r="F2" s="88"/>
      <c r="G2" s="85"/>
      <c r="H2" s="86"/>
      <c r="I2" s="87"/>
      <c r="J2" s="76"/>
      <c r="K2" s="72"/>
      <c r="L2" s="72"/>
    </row>
    <row r="3" spans="1:12" ht="18.75" thickBot="1">
      <c r="A3" s="145"/>
      <c r="B3" s="140" t="s">
        <v>18</v>
      </c>
      <c r="C3" s="141"/>
      <c r="D3" s="141"/>
      <c r="E3" s="142"/>
      <c r="F3" s="78"/>
      <c r="G3" s="137" t="s">
        <v>46</v>
      </c>
      <c r="H3" s="138"/>
      <c r="I3" s="139"/>
      <c r="J3" s="153" t="s">
        <v>47</v>
      </c>
      <c r="K3" s="154"/>
      <c r="L3" s="155"/>
    </row>
    <row r="4" spans="1:12" ht="25.5" customHeight="1" thickBot="1">
      <c r="A4" s="89" t="s">
        <v>48</v>
      </c>
      <c r="B4" s="140" t="s">
        <v>28</v>
      </c>
      <c r="C4" s="141"/>
      <c r="D4" s="141"/>
      <c r="E4" s="142"/>
      <c r="F4" s="78" t="s">
        <v>20</v>
      </c>
      <c r="G4" s="158" t="s">
        <v>31</v>
      </c>
      <c r="H4" s="159"/>
      <c r="I4" s="160"/>
      <c r="J4" s="79" t="s">
        <v>1</v>
      </c>
      <c r="K4" s="156">
        <v>0</v>
      </c>
      <c r="L4" s="157"/>
    </row>
    <row r="5" spans="1:12" ht="16.5" thickBo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1:48" s="19" customFormat="1" ht="15" customHeight="1">
      <c r="A6" s="13" t="s">
        <v>2</v>
      </c>
      <c r="B6" s="14" t="s">
        <v>15</v>
      </c>
      <c r="C6" s="59" t="s">
        <v>12</v>
      </c>
      <c r="D6" s="15"/>
      <c r="E6" s="15"/>
      <c r="F6" s="57" t="s">
        <v>3</v>
      </c>
      <c r="G6" s="55" t="s">
        <v>4</v>
      </c>
      <c r="H6" s="16" t="s">
        <v>27</v>
      </c>
      <c r="I6" s="16" t="s">
        <v>27</v>
      </c>
      <c r="J6" s="16" t="s">
        <v>13</v>
      </c>
      <c r="K6" s="61" t="s">
        <v>17</v>
      </c>
      <c r="L6" s="17" t="s">
        <v>27</v>
      </c>
      <c r="M6" s="18"/>
      <c r="N6" s="18"/>
      <c r="O6" s="18"/>
      <c r="AB6" s="20"/>
      <c r="AC6" s="20"/>
      <c r="AD6" s="21"/>
      <c r="AE6" s="21"/>
      <c r="AF6" s="21"/>
      <c r="AG6" s="21"/>
      <c r="AH6" s="21"/>
      <c r="AR6" s="21"/>
      <c r="AS6" s="21"/>
      <c r="AT6" s="21"/>
      <c r="AU6" s="21"/>
      <c r="AV6" s="21"/>
    </row>
    <row r="7" spans="1:48" s="19" customFormat="1" ht="15" customHeight="1">
      <c r="A7" s="22"/>
      <c r="B7" s="23"/>
      <c r="C7" s="24"/>
      <c r="D7" s="25" t="s">
        <v>26</v>
      </c>
      <c r="E7" s="26"/>
      <c r="F7" s="53"/>
      <c r="G7" s="42"/>
      <c r="H7" s="27" t="s">
        <v>5</v>
      </c>
      <c r="I7" s="27" t="s">
        <v>6</v>
      </c>
      <c r="J7" s="27" t="s">
        <v>14</v>
      </c>
      <c r="K7" s="62"/>
      <c r="L7" s="28" t="s">
        <v>24</v>
      </c>
      <c r="M7" s="18"/>
      <c r="N7" s="18"/>
      <c r="O7" s="18"/>
      <c r="AB7" s="29"/>
      <c r="AC7" s="29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</row>
    <row r="8" spans="1:48" s="19" customFormat="1" ht="15" customHeight="1">
      <c r="A8" s="22"/>
      <c r="B8" s="23"/>
      <c r="C8" s="24"/>
      <c r="D8" s="25"/>
      <c r="E8" s="26"/>
      <c r="F8" s="53"/>
      <c r="G8" s="42"/>
      <c r="H8" s="27"/>
      <c r="I8" s="27"/>
      <c r="J8" s="27"/>
      <c r="K8" s="62"/>
      <c r="L8" s="28" t="s">
        <v>25</v>
      </c>
      <c r="M8" s="18"/>
      <c r="N8" s="18"/>
      <c r="O8" s="18"/>
      <c r="AB8" s="29"/>
      <c r="AC8" s="29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</row>
    <row r="9" spans="1:48" s="19" customFormat="1" ht="15" customHeight="1" thickBot="1">
      <c r="A9" s="30"/>
      <c r="B9" s="31" t="s">
        <v>16</v>
      </c>
      <c r="C9" s="32"/>
      <c r="D9" s="33"/>
      <c r="E9" s="33"/>
      <c r="F9" s="58" t="s">
        <v>7</v>
      </c>
      <c r="G9" s="56"/>
      <c r="H9" s="34" t="s">
        <v>8</v>
      </c>
      <c r="I9" s="34" t="s">
        <v>9</v>
      </c>
      <c r="J9" s="34" t="s">
        <v>9</v>
      </c>
      <c r="K9" s="63"/>
      <c r="L9" s="35" t="s">
        <v>9</v>
      </c>
      <c r="M9" s="18"/>
      <c r="N9" s="18"/>
      <c r="O9" s="18"/>
      <c r="AB9" s="29"/>
      <c r="AC9" s="29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</row>
    <row r="10" spans="1:70" s="39" customFormat="1" ht="15" customHeight="1" thickBot="1">
      <c r="A10" s="66">
        <v>1</v>
      </c>
      <c r="B10" s="65">
        <v>2</v>
      </c>
      <c r="C10" s="67"/>
      <c r="D10" s="64">
        <v>3</v>
      </c>
      <c r="E10" s="64"/>
      <c r="F10" s="68">
        <v>4</v>
      </c>
      <c r="G10" s="71">
        <v>5</v>
      </c>
      <c r="H10" s="65">
        <v>6</v>
      </c>
      <c r="I10" s="65">
        <v>7</v>
      </c>
      <c r="J10" s="65">
        <v>8</v>
      </c>
      <c r="K10" s="69">
        <v>9</v>
      </c>
      <c r="L10" s="70">
        <v>10</v>
      </c>
      <c r="M10" s="36"/>
      <c r="N10" s="36"/>
      <c r="O10" s="36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19"/>
      <c r="AC10" s="19"/>
      <c r="AD10" s="37"/>
      <c r="AE10" s="37"/>
      <c r="AF10" s="37"/>
      <c r="AG10" s="37"/>
      <c r="AH10" s="37"/>
      <c r="AI10" s="29"/>
      <c r="AJ10" s="29"/>
      <c r="AK10" s="29"/>
      <c r="AL10" s="29"/>
      <c r="AM10" s="29"/>
      <c r="AN10" s="29"/>
      <c r="AO10" s="29"/>
      <c r="AP10" s="29"/>
      <c r="AQ10" s="29"/>
      <c r="AR10" s="38"/>
      <c r="AS10" s="37"/>
      <c r="AT10" s="37"/>
      <c r="AU10" s="37"/>
      <c r="AV10" s="37"/>
      <c r="AW10" s="29"/>
      <c r="AX10" s="29"/>
      <c r="AY10" s="29"/>
      <c r="AZ10" s="29"/>
      <c r="BA10" s="29"/>
      <c r="BB10" s="29"/>
      <c r="BJ10" s="29"/>
      <c r="BK10" s="29"/>
      <c r="BL10" s="29"/>
      <c r="BM10" s="29"/>
      <c r="BN10" s="29"/>
      <c r="BO10" s="29"/>
      <c r="BP10" s="29"/>
      <c r="BQ10" s="29"/>
      <c r="BR10" s="29"/>
    </row>
    <row r="11" spans="1:48" s="29" customFormat="1" ht="15" customHeight="1">
      <c r="A11" s="40"/>
      <c r="B11" s="23"/>
      <c r="C11" s="24"/>
      <c r="D11" s="25"/>
      <c r="E11" s="25"/>
      <c r="F11" s="60"/>
      <c r="G11" s="42"/>
      <c r="H11" s="27"/>
      <c r="I11" s="27"/>
      <c r="J11" s="27"/>
      <c r="K11" s="62"/>
      <c r="L11" s="28"/>
      <c r="M11" s="36"/>
      <c r="N11" s="36"/>
      <c r="O11" s="36"/>
      <c r="AB11" s="19"/>
      <c r="AC11" s="19"/>
      <c r="AD11" s="37"/>
      <c r="AE11" s="37"/>
      <c r="AF11" s="37"/>
      <c r="AG11" s="37"/>
      <c r="AH11" s="37"/>
      <c r="AR11" s="38"/>
      <c r="AS11" s="37"/>
      <c r="AT11" s="37"/>
      <c r="AU11" s="37"/>
      <c r="AV11" s="37"/>
    </row>
    <row r="12" spans="1:48" s="29" customFormat="1" ht="15" customHeight="1">
      <c r="A12" s="40"/>
      <c r="B12" s="90">
        <v>1</v>
      </c>
      <c r="C12" s="134" t="s">
        <v>32</v>
      </c>
      <c r="D12" s="135"/>
      <c r="E12" s="136"/>
      <c r="F12" s="60"/>
      <c r="G12" s="42"/>
      <c r="H12" s="27"/>
      <c r="I12" s="27"/>
      <c r="J12" s="27"/>
      <c r="K12" s="62"/>
      <c r="L12" s="28"/>
      <c r="M12" s="36"/>
      <c r="N12" s="36"/>
      <c r="O12" s="36"/>
      <c r="AB12" s="19"/>
      <c r="AC12" s="19"/>
      <c r="AD12" s="37"/>
      <c r="AE12" s="37"/>
      <c r="AF12" s="37"/>
      <c r="AG12" s="37"/>
      <c r="AH12" s="37"/>
      <c r="AR12" s="38"/>
      <c r="AS12" s="37"/>
      <c r="AT12" s="37"/>
      <c r="AU12" s="37"/>
      <c r="AV12" s="37"/>
    </row>
    <row r="13" spans="1:48" s="29" customFormat="1" ht="15" customHeight="1">
      <c r="A13" s="40"/>
      <c r="B13" s="23"/>
      <c r="C13" s="24"/>
      <c r="D13" s="25"/>
      <c r="E13" s="25"/>
      <c r="F13" s="60"/>
      <c r="G13" s="42"/>
      <c r="H13" s="27"/>
      <c r="I13" s="27"/>
      <c r="J13" s="27"/>
      <c r="K13" s="62"/>
      <c r="L13" s="28"/>
      <c r="M13" s="36"/>
      <c r="N13" s="36"/>
      <c r="O13" s="36"/>
      <c r="AB13" s="19"/>
      <c r="AC13" s="19"/>
      <c r="AD13" s="37"/>
      <c r="AE13" s="37"/>
      <c r="AF13" s="37"/>
      <c r="AG13" s="37"/>
      <c r="AH13" s="37"/>
      <c r="AR13" s="38"/>
      <c r="AS13" s="37"/>
      <c r="AT13" s="37"/>
      <c r="AU13" s="37"/>
      <c r="AV13" s="37"/>
    </row>
    <row r="14" spans="1:48" s="29" customFormat="1" ht="16.5" customHeight="1">
      <c r="A14" s="46">
        <v>1</v>
      </c>
      <c r="B14" s="41">
        <v>1</v>
      </c>
      <c r="C14" s="44" t="s">
        <v>33</v>
      </c>
      <c r="D14" s="80"/>
      <c r="E14" s="45">
        <v>180</v>
      </c>
      <c r="F14" s="54">
        <v>4762</v>
      </c>
      <c r="G14" s="43" t="s">
        <v>10</v>
      </c>
      <c r="H14" s="47">
        <v>18.6</v>
      </c>
      <c r="I14" s="47">
        <f aca="true" t="shared" si="0" ref="I14:I22">H14*F14/1000</f>
        <v>88.57320000000001</v>
      </c>
      <c r="J14" s="47">
        <f aca="true" t="shared" si="1" ref="J14:J20">I14*B14</f>
        <v>88.57320000000001</v>
      </c>
      <c r="K14" s="49"/>
      <c r="L14" s="48"/>
      <c r="M14" s="36"/>
      <c r="N14" s="36"/>
      <c r="O14" s="36"/>
      <c r="AB14" s="19"/>
      <c r="AC14" s="19"/>
      <c r="AD14" s="37"/>
      <c r="AE14" s="37"/>
      <c r="AF14" s="37"/>
      <c r="AG14" s="37"/>
      <c r="AH14" s="37"/>
      <c r="AR14" s="38"/>
      <c r="AS14" s="37"/>
      <c r="AT14" s="37"/>
      <c r="AU14" s="37"/>
      <c r="AV14" s="37"/>
    </row>
    <row r="15" spans="1:48" s="29" customFormat="1" ht="16.5" customHeight="1">
      <c r="A15" s="46">
        <v>2</v>
      </c>
      <c r="B15" s="41">
        <v>1</v>
      </c>
      <c r="C15" s="44" t="s">
        <v>33</v>
      </c>
      <c r="D15" s="80"/>
      <c r="E15" s="45">
        <v>180</v>
      </c>
      <c r="F15" s="54">
        <v>1313</v>
      </c>
      <c r="G15" s="43" t="s">
        <v>10</v>
      </c>
      <c r="H15" s="47">
        <v>18.6</v>
      </c>
      <c r="I15" s="47">
        <f>H15*F15/1000</f>
        <v>24.421800000000005</v>
      </c>
      <c r="J15" s="47">
        <f>I15*B15</f>
        <v>24.421800000000005</v>
      </c>
      <c r="K15" s="49"/>
      <c r="L15" s="48"/>
      <c r="M15" s="36"/>
      <c r="N15" s="36"/>
      <c r="O15" s="36"/>
      <c r="AB15" s="19"/>
      <c r="AC15" s="19"/>
      <c r="AD15" s="37"/>
      <c r="AE15" s="37"/>
      <c r="AF15" s="37"/>
      <c r="AG15" s="37"/>
      <c r="AH15" s="37"/>
      <c r="AR15" s="38"/>
      <c r="AS15" s="37"/>
      <c r="AT15" s="37"/>
      <c r="AU15" s="37"/>
      <c r="AV15" s="37"/>
    </row>
    <row r="16" spans="1:48" s="29" customFormat="1" ht="16.5" customHeight="1">
      <c r="A16" s="46">
        <v>3</v>
      </c>
      <c r="B16" s="41">
        <v>1</v>
      </c>
      <c r="C16" s="44" t="s">
        <v>21</v>
      </c>
      <c r="D16" s="80">
        <v>10</v>
      </c>
      <c r="E16" s="45">
        <v>100</v>
      </c>
      <c r="F16" s="54">
        <v>200</v>
      </c>
      <c r="G16" s="43" t="s">
        <v>10</v>
      </c>
      <c r="H16" s="47">
        <f>D16/100*E16*0.785</f>
        <v>7.8500000000000005</v>
      </c>
      <c r="I16" s="47">
        <f>H16*F16/1000</f>
        <v>1.57</v>
      </c>
      <c r="J16" s="47">
        <f t="shared" si="1"/>
        <v>1.57</v>
      </c>
      <c r="K16" s="49"/>
      <c r="L16" s="48"/>
      <c r="M16" s="36"/>
      <c r="N16" s="36"/>
      <c r="O16" s="36"/>
      <c r="AB16" s="19"/>
      <c r="AC16" s="19"/>
      <c r="AD16" s="37"/>
      <c r="AE16" s="37"/>
      <c r="AF16" s="37"/>
      <c r="AG16" s="37"/>
      <c r="AH16" s="37"/>
      <c r="AR16" s="38"/>
      <c r="AS16" s="37"/>
      <c r="AT16" s="37"/>
      <c r="AU16" s="37"/>
      <c r="AV16" s="37"/>
    </row>
    <row r="17" spans="1:48" s="29" customFormat="1" ht="16.5" customHeight="1">
      <c r="A17" s="46" t="s">
        <v>49</v>
      </c>
      <c r="B17" s="41">
        <v>1</v>
      </c>
      <c r="C17" s="44" t="s">
        <v>21</v>
      </c>
      <c r="D17" s="80">
        <v>8</v>
      </c>
      <c r="E17" s="45">
        <v>170</v>
      </c>
      <c r="F17" s="54">
        <v>250</v>
      </c>
      <c r="G17" s="43" t="s">
        <v>10</v>
      </c>
      <c r="H17" s="47">
        <f aca="true" t="shared" si="2" ref="H17:H22">D17/100*E17*0.785</f>
        <v>10.676</v>
      </c>
      <c r="I17" s="47">
        <f t="shared" si="0"/>
        <v>2.669</v>
      </c>
      <c r="J17" s="47">
        <f t="shared" si="1"/>
        <v>2.669</v>
      </c>
      <c r="K17" s="49"/>
      <c r="L17" s="48"/>
      <c r="M17" s="36"/>
      <c r="N17" s="36"/>
      <c r="O17" s="36"/>
      <c r="AB17" s="19"/>
      <c r="AC17" s="19"/>
      <c r="AD17" s="37"/>
      <c r="AE17" s="37"/>
      <c r="AF17" s="37"/>
      <c r="AG17" s="37"/>
      <c r="AH17" s="37"/>
      <c r="AR17" s="38"/>
      <c r="AS17" s="37"/>
      <c r="AT17" s="37"/>
      <c r="AU17" s="37"/>
      <c r="AV17" s="37"/>
    </row>
    <row r="18" spans="1:48" s="29" customFormat="1" ht="16.5" customHeight="1">
      <c r="A18" s="46">
        <v>5</v>
      </c>
      <c r="B18" s="41">
        <v>3</v>
      </c>
      <c r="C18" s="44" t="s">
        <v>21</v>
      </c>
      <c r="D18" s="80">
        <v>8</v>
      </c>
      <c r="E18" s="45">
        <v>164</v>
      </c>
      <c r="F18" s="54">
        <v>42</v>
      </c>
      <c r="G18" s="43" t="s">
        <v>10</v>
      </c>
      <c r="H18" s="47">
        <f t="shared" si="2"/>
        <v>10.2992</v>
      </c>
      <c r="I18" s="47">
        <f t="shared" si="0"/>
        <v>0.4325664</v>
      </c>
      <c r="J18" s="47">
        <f t="shared" si="1"/>
        <v>1.2976992</v>
      </c>
      <c r="K18" s="49"/>
      <c r="L18" s="48"/>
      <c r="M18" s="36"/>
      <c r="N18" s="100"/>
      <c r="O18" s="36"/>
      <c r="AB18" s="19"/>
      <c r="AC18" s="19"/>
      <c r="AD18" s="37"/>
      <c r="AE18" s="37"/>
      <c r="AF18" s="37"/>
      <c r="AG18" s="37"/>
      <c r="AH18" s="37"/>
      <c r="AR18" s="38"/>
      <c r="AS18" s="37"/>
      <c r="AT18" s="37"/>
      <c r="AU18" s="37"/>
      <c r="AV18" s="37"/>
    </row>
    <row r="19" spans="1:48" s="29" customFormat="1" ht="16.5" customHeight="1">
      <c r="A19" s="46">
        <v>6</v>
      </c>
      <c r="B19" s="41">
        <v>1</v>
      </c>
      <c r="C19" s="44" t="s">
        <v>21</v>
      </c>
      <c r="D19" s="80">
        <v>8</v>
      </c>
      <c r="E19" s="45">
        <v>170</v>
      </c>
      <c r="F19" s="54">
        <v>250</v>
      </c>
      <c r="G19" s="43" t="s">
        <v>10</v>
      </c>
      <c r="H19" s="47">
        <f>D19/100*E19*0.785</f>
        <v>10.676</v>
      </c>
      <c r="I19" s="47">
        <f>H19*F19/1000</f>
        <v>2.669</v>
      </c>
      <c r="J19" s="47">
        <f>I19*B19</f>
        <v>2.669</v>
      </c>
      <c r="K19" s="49"/>
      <c r="L19" s="48"/>
      <c r="M19" s="36"/>
      <c r="N19" s="100"/>
      <c r="O19" s="36"/>
      <c r="AB19" s="19"/>
      <c r="AC19" s="19"/>
      <c r="AD19" s="37"/>
      <c r="AE19" s="37"/>
      <c r="AF19" s="37"/>
      <c r="AG19" s="37"/>
      <c r="AH19" s="37"/>
      <c r="AR19" s="38"/>
      <c r="AS19" s="37"/>
      <c r="AT19" s="37"/>
      <c r="AU19" s="37"/>
      <c r="AV19" s="37"/>
    </row>
    <row r="20" spans="1:48" s="29" customFormat="1" ht="16.5" customHeight="1">
      <c r="A20" s="132">
        <v>7</v>
      </c>
      <c r="B20" s="92">
        <v>1</v>
      </c>
      <c r="C20" s="44" t="s">
        <v>21</v>
      </c>
      <c r="D20" s="80">
        <v>10</v>
      </c>
      <c r="E20" s="94">
        <v>100</v>
      </c>
      <c r="F20" s="54">
        <v>260</v>
      </c>
      <c r="G20" s="46" t="s">
        <v>10</v>
      </c>
      <c r="H20" s="47">
        <f t="shared" si="2"/>
        <v>7.8500000000000005</v>
      </c>
      <c r="I20" s="47">
        <f t="shared" si="0"/>
        <v>2.0410000000000004</v>
      </c>
      <c r="J20" s="47">
        <f t="shared" si="1"/>
        <v>2.0410000000000004</v>
      </c>
      <c r="K20" s="47"/>
      <c r="L20" s="48"/>
      <c r="M20" s="36"/>
      <c r="N20" s="113"/>
      <c r="O20" s="100"/>
      <c r="AB20" s="19"/>
      <c r="AC20" s="19"/>
      <c r="AD20" s="37"/>
      <c r="AE20" s="37"/>
      <c r="AF20" s="37"/>
      <c r="AG20" s="37"/>
      <c r="AH20" s="37"/>
      <c r="AR20" s="38"/>
      <c r="AS20" s="37"/>
      <c r="AT20" s="37"/>
      <c r="AU20" s="37"/>
      <c r="AV20" s="37"/>
    </row>
    <row r="21" spans="1:48" s="29" customFormat="1" ht="15" customHeight="1" thickBot="1">
      <c r="A21" s="131">
        <v>8</v>
      </c>
      <c r="B21" s="93">
        <v>1</v>
      </c>
      <c r="C21" s="91" t="s">
        <v>21</v>
      </c>
      <c r="D21" s="45">
        <v>14</v>
      </c>
      <c r="E21" s="96">
        <v>250</v>
      </c>
      <c r="F21" s="98">
        <v>250</v>
      </c>
      <c r="G21" s="46" t="s">
        <v>10</v>
      </c>
      <c r="H21" s="47">
        <f t="shared" si="2"/>
        <v>27.475</v>
      </c>
      <c r="I21" s="47">
        <f t="shared" si="0"/>
        <v>6.86875</v>
      </c>
      <c r="J21" s="101">
        <f>B21*I21</f>
        <v>6.86875</v>
      </c>
      <c r="K21" s="82"/>
      <c r="L21" s="28"/>
      <c r="M21" s="36"/>
      <c r="N21" s="36"/>
      <c r="O21" s="36"/>
      <c r="AB21" s="19"/>
      <c r="AC21" s="19"/>
      <c r="AD21" s="37"/>
      <c r="AE21" s="37"/>
      <c r="AF21" s="37"/>
      <c r="AG21" s="37"/>
      <c r="AH21" s="37"/>
      <c r="AR21" s="38"/>
      <c r="AS21" s="37"/>
      <c r="AT21" s="37"/>
      <c r="AU21" s="37"/>
      <c r="AV21" s="37"/>
    </row>
    <row r="22" spans="1:48" s="29" customFormat="1" ht="15" customHeight="1" thickBot="1">
      <c r="A22" s="123" t="s">
        <v>50</v>
      </c>
      <c r="B22" s="102">
        <v>1</v>
      </c>
      <c r="C22" s="103" t="s">
        <v>21</v>
      </c>
      <c r="D22" s="104">
        <v>8</v>
      </c>
      <c r="E22" s="95">
        <v>170</v>
      </c>
      <c r="F22" s="97">
        <v>190</v>
      </c>
      <c r="G22" s="127" t="s">
        <v>10</v>
      </c>
      <c r="H22" s="115">
        <f t="shared" si="2"/>
        <v>10.676</v>
      </c>
      <c r="I22" s="128">
        <f t="shared" si="0"/>
        <v>2.0284400000000002</v>
      </c>
      <c r="J22" s="105">
        <f>B22*I22</f>
        <v>2.0284400000000002</v>
      </c>
      <c r="K22" s="120"/>
      <c r="L22" s="118"/>
      <c r="M22" s="36"/>
      <c r="N22" s="36"/>
      <c r="O22" s="99"/>
      <c r="AB22" s="19"/>
      <c r="AC22" s="19"/>
      <c r="AD22" s="37"/>
      <c r="AE22" s="37"/>
      <c r="AF22" s="37"/>
      <c r="AG22" s="37"/>
      <c r="AH22" s="37"/>
      <c r="AR22" s="38"/>
      <c r="AS22" s="37"/>
      <c r="AT22" s="37"/>
      <c r="AU22" s="37"/>
      <c r="AV22" s="37"/>
    </row>
    <row r="23" spans="1:48" s="29" customFormat="1" ht="15" customHeight="1">
      <c r="A23" s="40"/>
      <c r="B23" s="83"/>
      <c r="C23" s="106"/>
      <c r="D23" s="25"/>
      <c r="E23" s="25"/>
      <c r="F23" s="81"/>
      <c r="G23" s="133" t="s">
        <v>11</v>
      </c>
      <c r="H23" s="133"/>
      <c r="I23" s="133"/>
      <c r="J23" s="111">
        <f>SUM(J14:J22)</f>
        <v>132.1388892</v>
      </c>
      <c r="K23" s="125"/>
      <c r="L23" s="124"/>
      <c r="M23" s="36"/>
      <c r="N23" s="36"/>
      <c r="O23" s="36"/>
      <c r="AB23" s="19"/>
      <c r="AC23" s="19"/>
      <c r="AD23" s="37"/>
      <c r="AE23" s="37"/>
      <c r="AF23" s="37"/>
      <c r="AG23" s="37"/>
      <c r="AH23" s="37"/>
      <c r="AR23" s="38"/>
      <c r="AS23" s="37"/>
      <c r="AT23" s="37"/>
      <c r="AU23" s="37"/>
      <c r="AV23" s="37"/>
    </row>
    <row r="24" spans="7:48" s="29" customFormat="1" ht="15" customHeight="1">
      <c r="G24" s="45"/>
      <c r="H24" s="84" t="s">
        <v>22</v>
      </c>
      <c r="J24" s="112">
        <f>J23*0.018</f>
        <v>2.3785000056</v>
      </c>
      <c r="K24" s="126"/>
      <c r="L24" s="119"/>
      <c r="M24" s="36"/>
      <c r="N24" s="36"/>
      <c r="O24" s="36"/>
      <c r="AB24" s="19"/>
      <c r="AC24" s="19"/>
      <c r="AD24" s="37"/>
      <c r="AE24" s="37"/>
      <c r="AF24" s="37"/>
      <c r="AG24" s="37"/>
      <c r="AH24" s="37"/>
      <c r="AR24" s="38"/>
      <c r="AS24" s="37"/>
      <c r="AT24" s="37"/>
      <c r="AU24" s="37"/>
      <c r="AV24" s="37"/>
    </row>
    <row r="25" spans="1:48" s="29" customFormat="1" ht="15" customHeight="1" thickBot="1">
      <c r="A25" s="122"/>
      <c r="B25" s="108"/>
      <c r="C25" s="108"/>
      <c r="D25" s="108"/>
      <c r="E25" s="108"/>
      <c r="F25" s="114"/>
      <c r="G25" s="117"/>
      <c r="H25" s="109" t="s">
        <v>23</v>
      </c>
      <c r="I25" s="109"/>
      <c r="J25" s="110">
        <f>SUM(J23,J24)</f>
        <v>134.51738920559998</v>
      </c>
      <c r="K25" s="129"/>
      <c r="L25" s="116">
        <f>B12*J25</f>
        <v>134.51738920559998</v>
      </c>
      <c r="M25" s="36"/>
      <c r="N25" s="36"/>
      <c r="O25" s="36"/>
      <c r="AB25" s="19"/>
      <c r="AC25" s="19"/>
      <c r="AD25" s="37"/>
      <c r="AE25" s="37"/>
      <c r="AF25" s="37"/>
      <c r="AG25" s="37"/>
      <c r="AH25" s="37"/>
      <c r="AR25" s="38"/>
      <c r="AS25" s="37"/>
      <c r="AT25" s="37"/>
      <c r="AU25" s="37"/>
      <c r="AV25" s="37"/>
    </row>
    <row r="26" spans="1:48" s="29" customFormat="1" ht="15" customHeight="1" thickBot="1">
      <c r="A26" s="40"/>
      <c r="B26" s="23"/>
      <c r="C26" s="24"/>
      <c r="D26" s="25"/>
      <c r="E26" s="25"/>
      <c r="F26" s="60"/>
      <c r="G26" s="42"/>
      <c r="H26" s="27"/>
      <c r="I26" s="27"/>
      <c r="J26" s="27"/>
      <c r="K26" s="62"/>
      <c r="L26" s="28"/>
      <c r="M26" s="36"/>
      <c r="N26" s="36"/>
      <c r="O26" s="36"/>
      <c r="AB26" s="19"/>
      <c r="AC26" s="19"/>
      <c r="AD26" s="37"/>
      <c r="AE26" s="37"/>
      <c r="AF26" s="37"/>
      <c r="AG26" s="37"/>
      <c r="AH26" s="37"/>
      <c r="AR26" s="38"/>
      <c r="AS26" s="37"/>
      <c r="AT26" s="37"/>
      <c r="AU26" s="37"/>
      <c r="AV26" s="37"/>
    </row>
    <row r="27" spans="1:48" s="29" customFormat="1" ht="16.5" customHeight="1" thickBot="1">
      <c r="A27" s="40"/>
      <c r="B27" s="90">
        <v>1</v>
      </c>
      <c r="C27" s="134" t="s">
        <v>34</v>
      </c>
      <c r="D27" s="135"/>
      <c r="E27" s="136"/>
      <c r="F27" s="60"/>
      <c r="G27" s="42"/>
      <c r="H27" s="27"/>
      <c r="I27" s="27"/>
      <c r="J27" s="27"/>
      <c r="K27" s="62"/>
      <c r="L27" s="28"/>
      <c r="M27" s="36"/>
      <c r="N27" s="99"/>
      <c r="O27" s="36"/>
      <c r="AB27" s="19"/>
      <c r="AC27" s="19"/>
      <c r="AD27" s="37"/>
      <c r="AE27" s="37"/>
      <c r="AF27" s="37"/>
      <c r="AG27" s="37"/>
      <c r="AH27" s="37"/>
      <c r="AR27" s="38"/>
      <c r="AS27" s="37"/>
      <c r="AT27" s="37"/>
      <c r="AU27" s="37"/>
      <c r="AV27" s="37"/>
    </row>
    <row r="28" spans="1:48" s="29" customFormat="1" ht="16.5" customHeight="1">
      <c r="A28" s="40"/>
      <c r="B28" s="23"/>
      <c r="C28" s="24"/>
      <c r="D28" s="25"/>
      <c r="E28" s="25"/>
      <c r="F28" s="60"/>
      <c r="G28" s="42"/>
      <c r="H28" s="27"/>
      <c r="I28" s="27"/>
      <c r="J28" s="27"/>
      <c r="K28" s="62"/>
      <c r="L28" s="28"/>
      <c r="M28" s="36"/>
      <c r="N28" s="36"/>
      <c r="O28" s="36"/>
      <c r="AB28" s="19"/>
      <c r="AC28" s="19"/>
      <c r="AD28" s="37"/>
      <c r="AE28" s="37"/>
      <c r="AF28" s="37"/>
      <c r="AG28" s="37"/>
      <c r="AH28" s="37"/>
      <c r="AR28" s="38"/>
      <c r="AS28" s="37"/>
      <c r="AT28" s="37"/>
      <c r="AU28" s="37"/>
      <c r="AV28" s="37"/>
    </row>
    <row r="29" spans="1:48" s="29" customFormat="1" ht="16.5" customHeight="1">
      <c r="A29" s="46" t="s">
        <v>51</v>
      </c>
      <c r="B29" s="41">
        <v>1</v>
      </c>
      <c r="C29" s="44" t="s">
        <v>33</v>
      </c>
      <c r="D29" s="80"/>
      <c r="E29" s="45">
        <v>180</v>
      </c>
      <c r="F29" s="54">
        <v>4709</v>
      </c>
      <c r="G29" s="43" t="s">
        <v>10</v>
      </c>
      <c r="H29" s="47">
        <v>18.6</v>
      </c>
      <c r="I29" s="47">
        <f aca="true" t="shared" si="3" ref="I29:I36">H29*F29/1000</f>
        <v>87.5874</v>
      </c>
      <c r="J29" s="47">
        <f aca="true" t="shared" si="4" ref="J29:J34">I29*B29</f>
        <v>87.5874</v>
      </c>
      <c r="K29" s="49"/>
      <c r="L29" s="48"/>
      <c r="M29" s="36"/>
      <c r="N29" s="36"/>
      <c r="O29" s="36"/>
      <c r="AB29" s="19"/>
      <c r="AC29" s="19"/>
      <c r="AD29" s="37"/>
      <c r="AE29" s="37"/>
      <c r="AF29" s="37"/>
      <c r="AG29" s="37"/>
      <c r="AH29" s="37"/>
      <c r="AR29" s="38"/>
      <c r="AS29" s="37"/>
      <c r="AT29" s="37"/>
      <c r="AU29" s="37"/>
      <c r="AV29" s="37"/>
    </row>
    <row r="30" spans="1:48" s="29" customFormat="1" ht="16.5" customHeight="1">
      <c r="A30" s="46">
        <v>2</v>
      </c>
      <c r="B30" s="41">
        <v>1</v>
      </c>
      <c r="C30" s="44" t="s">
        <v>33</v>
      </c>
      <c r="D30" s="80"/>
      <c r="E30" s="45">
        <v>180</v>
      </c>
      <c r="F30" s="54">
        <v>1313</v>
      </c>
      <c r="G30" s="43" t="s">
        <v>10</v>
      </c>
      <c r="H30" s="47">
        <v>18.6</v>
      </c>
      <c r="I30" s="47">
        <f t="shared" si="3"/>
        <v>24.421800000000005</v>
      </c>
      <c r="J30" s="47">
        <f t="shared" si="4"/>
        <v>24.421800000000005</v>
      </c>
      <c r="K30" s="49"/>
      <c r="L30" s="48"/>
      <c r="M30" s="36"/>
      <c r="N30" s="36"/>
      <c r="O30" s="36"/>
      <c r="AB30" s="19"/>
      <c r="AC30" s="19"/>
      <c r="AD30" s="37"/>
      <c r="AE30" s="37"/>
      <c r="AF30" s="37"/>
      <c r="AG30" s="37"/>
      <c r="AH30" s="37"/>
      <c r="AR30" s="38"/>
      <c r="AS30" s="37"/>
      <c r="AT30" s="37"/>
      <c r="AU30" s="37"/>
      <c r="AV30" s="37"/>
    </row>
    <row r="31" spans="1:48" s="29" customFormat="1" ht="16.5" customHeight="1">
      <c r="A31" s="46">
        <v>3</v>
      </c>
      <c r="B31" s="41">
        <v>1</v>
      </c>
      <c r="C31" s="44" t="s">
        <v>21</v>
      </c>
      <c r="D31" s="80">
        <v>10</v>
      </c>
      <c r="E31" s="45">
        <v>100</v>
      </c>
      <c r="F31" s="54">
        <v>200</v>
      </c>
      <c r="G31" s="43" t="s">
        <v>10</v>
      </c>
      <c r="H31" s="47">
        <f aca="true" t="shared" si="5" ref="H31:H36">D31/100*E31*0.785</f>
        <v>7.8500000000000005</v>
      </c>
      <c r="I31" s="47">
        <f t="shared" si="3"/>
        <v>1.57</v>
      </c>
      <c r="J31" s="47">
        <f t="shared" si="4"/>
        <v>1.57</v>
      </c>
      <c r="K31" s="49"/>
      <c r="L31" s="48"/>
      <c r="M31" s="36"/>
      <c r="N31" s="36"/>
      <c r="O31" s="36"/>
      <c r="AB31" s="19"/>
      <c r="AC31" s="19"/>
      <c r="AD31" s="37"/>
      <c r="AE31" s="37"/>
      <c r="AF31" s="37"/>
      <c r="AG31" s="37"/>
      <c r="AH31" s="37"/>
      <c r="AR31" s="38"/>
      <c r="AS31" s="37"/>
      <c r="AT31" s="37"/>
      <c r="AU31" s="37"/>
      <c r="AV31" s="37"/>
    </row>
    <row r="32" spans="1:48" s="29" customFormat="1" ht="16.5" customHeight="1">
      <c r="A32" s="46">
        <v>4</v>
      </c>
      <c r="B32" s="41">
        <v>1</v>
      </c>
      <c r="C32" s="44" t="s">
        <v>21</v>
      </c>
      <c r="D32" s="80">
        <v>8</v>
      </c>
      <c r="E32" s="45">
        <v>170</v>
      </c>
      <c r="F32" s="54">
        <v>250</v>
      </c>
      <c r="G32" s="43" t="s">
        <v>10</v>
      </c>
      <c r="H32" s="47">
        <f t="shared" si="5"/>
        <v>10.676</v>
      </c>
      <c r="I32" s="47">
        <f t="shared" si="3"/>
        <v>2.669</v>
      </c>
      <c r="J32" s="47">
        <f t="shared" si="4"/>
        <v>2.669</v>
      </c>
      <c r="K32" s="49"/>
      <c r="L32" s="48"/>
      <c r="M32" s="36"/>
      <c r="N32" s="36"/>
      <c r="O32" s="36"/>
      <c r="AB32" s="19"/>
      <c r="AC32" s="19"/>
      <c r="AD32" s="37"/>
      <c r="AE32" s="37"/>
      <c r="AF32" s="37"/>
      <c r="AG32" s="37"/>
      <c r="AH32" s="37"/>
      <c r="AR32" s="38"/>
      <c r="AS32" s="37"/>
      <c r="AT32" s="37"/>
      <c r="AU32" s="37"/>
      <c r="AV32" s="37"/>
    </row>
    <row r="33" spans="1:48" s="29" customFormat="1" ht="16.5" customHeight="1" thickBot="1">
      <c r="A33" s="46">
        <v>5</v>
      </c>
      <c r="B33" s="41">
        <v>2</v>
      </c>
      <c r="C33" s="44" t="s">
        <v>21</v>
      </c>
      <c r="D33" s="80">
        <v>8</v>
      </c>
      <c r="E33" s="45">
        <v>164</v>
      </c>
      <c r="F33" s="54">
        <v>42</v>
      </c>
      <c r="G33" s="43" t="s">
        <v>10</v>
      </c>
      <c r="H33" s="47">
        <f t="shared" si="5"/>
        <v>10.2992</v>
      </c>
      <c r="I33" s="47">
        <f t="shared" si="3"/>
        <v>0.4325664</v>
      </c>
      <c r="J33" s="47">
        <f t="shared" si="4"/>
        <v>0.8651328</v>
      </c>
      <c r="K33" s="49"/>
      <c r="L33" s="48"/>
      <c r="M33" s="36"/>
      <c r="N33" s="100"/>
      <c r="O33" s="36"/>
      <c r="AB33" s="19"/>
      <c r="AC33" s="19"/>
      <c r="AD33" s="37"/>
      <c r="AE33" s="37"/>
      <c r="AF33" s="37"/>
      <c r="AG33" s="37"/>
      <c r="AH33" s="37"/>
      <c r="AR33" s="38"/>
      <c r="AS33" s="37"/>
      <c r="AT33" s="37"/>
      <c r="AU33" s="37"/>
      <c r="AV33" s="37"/>
    </row>
    <row r="34" spans="1:48" s="29" customFormat="1" ht="16.5" customHeight="1" thickBot="1">
      <c r="A34" s="132">
        <v>7</v>
      </c>
      <c r="B34" s="92">
        <v>1</v>
      </c>
      <c r="C34" s="44" t="s">
        <v>21</v>
      </c>
      <c r="D34" s="80">
        <v>10</v>
      </c>
      <c r="E34" s="94">
        <v>100</v>
      </c>
      <c r="F34" s="54">
        <v>260</v>
      </c>
      <c r="G34" s="46" t="s">
        <v>10</v>
      </c>
      <c r="H34" s="47">
        <f t="shared" si="5"/>
        <v>7.8500000000000005</v>
      </c>
      <c r="I34" s="47">
        <f t="shared" si="3"/>
        <v>2.0410000000000004</v>
      </c>
      <c r="J34" s="47">
        <f t="shared" si="4"/>
        <v>2.0410000000000004</v>
      </c>
      <c r="K34" s="47"/>
      <c r="L34" s="48"/>
      <c r="M34" s="36"/>
      <c r="N34" s="99"/>
      <c r="O34" s="36"/>
      <c r="AB34" s="19"/>
      <c r="AC34" s="19"/>
      <c r="AD34" s="37"/>
      <c r="AE34" s="37"/>
      <c r="AF34" s="37"/>
      <c r="AG34" s="37"/>
      <c r="AH34" s="37"/>
      <c r="AR34" s="38"/>
      <c r="AS34" s="37"/>
      <c r="AT34" s="37"/>
      <c r="AU34" s="37"/>
      <c r="AV34" s="37"/>
    </row>
    <row r="35" spans="1:48" s="29" customFormat="1" ht="15" customHeight="1">
      <c r="A35" s="131">
        <v>8</v>
      </c>
      <c r="B35" s="93">
        <v>1</v>
      </c>
      <c r="C35" s="91" t="s">
        <v>21</v>
      </c>
      <c r="D35" s="45">
        <v>14</v>
      </c>
      <c r="E35" s="96">
        <v>250</v>
      </c>
      <c r="F35" s="98">
        <v>250</v>
      </c>
      <c r="G35" s="46" t="s">
        <v>10</v>
      </c>
      <c r="H35" s="47">
        <f t="shared" si="5"/>
        <v>27.475</v>
      </c>
      <c r="I35" s="47">
        <f t="shared" si="3"/>
        <v>6.86875</v>
      </c>
      <c r="J35" s="101">
        <f>B35*I35</f>
        <v>6.86875</v>
      </c>
      <c r="K35" s="82"/>
      <c r="L35" s="28"/>
      <c r="M35" s="36"/>
      <c r="N35" s="36"/>
      <c r="O35" s="36"/>
      <c r="AB35" s="19"/>
      <c r="AC35" s="19"/>
      <c r="AD35" s="37"/>
      <c r="AE35" s="37"/>
      <c r="AF35" s="37"/>
      <c r="AG35" s="37"/>
      <c r="AH35" s="37"/>
      <c r="AR35" s="38"/>
      <c r="AS35" s="37"/>
      <c r="AT35" s="37"/>
      <c r="AU35" s="37"/>
      <c r="AV35" s="37"/>
    </row>
    <row r="36" spans="1:48" s="29" customFormat="1" ht="15" customHeight="1" thickBot="1">
      <c r="A36" s="123">
        <v>9</v>
      </c>
      <c r="B36" s="102">
        <v>1</v>
      </c>
      <c r="C36" s="103" t="s">
        <v>21</v>
      </c>
      <c r="D36" s="104">
        <v>8</v>
      </c>
      <c r="E36" s="95">
        <v>170</v>
      </c>
      <c r="F36" s="97">
        <v>190</v>
      </c>
      <c r="G36" s="127" t="s">
        <v>10</v>
      </c>
      <c r="H36" s="115">
        <f t="shared" si="5"/>
        <v>10.676</v>
      </c>
      <c r="I36" s="128">
        <f t="shared" si="3"/>
        <v>2.0284400000000002</v>
      </c>
      <c r="J36" s="105">
        <f>B36*I36</f>
        <v>2.0284400000000002</v>
      </c>
      <c r="K36" s="120"/>
      <c r="L36" s="118"/>
      <c r="M36" s="36"/>
      <c r="N36" s="36"/>
      <c r="O36" s="36"/>
      <c r="AB36" s="19"/>
      <c r="AC36" s="19"/>
      <c r="AD36" s="37"/>
      <c r="AE36" s="37"/>
      <c r="AF36" s="37"/>
      <c r="AG36" s="37"/>
      <c r="AH36" s="37"/>
      <c r="AR36" s="38"/>
      <c r="AS36" s="37"/>
      <c r="AT36" s="37"/>
      <c r="AU36" s="37"/>
      <c r="AV36" s="37"/>
    </row>
    <row r="37" spans="1:48" s="29" customFormat="1" ht="15" customHeight="1">
      <c r="A37" s="40"/>
      <c r="B37" s="83"/>
      <c r="C37" s="106"/>
      <c r="D37" s="25"/>
      <c r="E37" s="25"/>
      <c r="F37" s="81"/>
      <c r="G37" s="133" t="s">
        <v>11</v>
      </c>
      <c r="H37" s="133"/>
      <c r="I37" s="133"/>
      <c r="J37" s="111">
        <f>SUM(J29:J36)</f>
        <v>128.0515228</v>
      </c>
      <c r="K37" s="125"/>
      <c r="L37" s="124"/>
      <c r="M37" s="36"/>
      <c r="N37" s="36"/>
      <c r="O37" s="36"/>
      <c r="AB37" s="19"/>
      <c r="AC37" s="19"/>
      <c r="AD37" s="37"/>
      <c r="AE37" s="37"/>
      <c r="AF37" s="37"/>
      <c r="AG37" s="37"/>
      <c r="AH37" s="37"/>
      <c r="AR37" s="38"/>
      <c r="AS37" s="37"/>
      <c r="AT37" s="37"/>
      <c r="AU37" s="37"/>
      <c r="AV37" s="37"/>
    </row>
    <row r="38" spans="7:48" s="29" customFormat="1" ht="15" customHeight="1">
      <c r="G38" s="45"/>
      <c r="H38" s="84" t="s">
        <v>22</v>
      </c>
      <c r="J38" s="112">
        <f>J37*0.018</f>
        <v>2.3049274103999995</v>
      </c>
      <c r="K38" s="126"/>
      <c r="L38" s="119"/>
      <c r="M38" s="36"/>
      <c r="N38" s="36"/>
      <c r="O38" s="36"/>
      <c r="AB38" s="19"/>
      <c r="AC38" s="19"/>
      <c r="AD38" s="37"/>
      <c r="AE38" s="37"/>
      <c r="AF38" s="37"/>
      <c r="AG38" s="37"/>
      <c r="AH38" s="37"/>
      <c r="AR38" s="38"/>
      <c r="AS38" s="37"/>
      <c r="AT38" s="37"/>
      <c r="AU38" s="37"/>
      <c r="AV38" s="37"/>
    </row>
    <row r="39" spans="1:48" s="29" customFormat="1" ht="15" customHeight="1" thickBot="1">
      <c r="A39" s="122"/>
      <c r="B39" s="108"/>
      <c r="C39" s="108"/>
      <c r="D39" s="108"/>
      <c r="E39" s="108"/>
      <c r="F39" s="114"/>
      <c r="G39" s="117"/>
      <c r="H39" s="109" t="s">
        <v>23</v>
      </c>
      <c r="I39" s="109"/>
      <c r="J39" s="110">
        <f>SUM(J37,J38)</f>
        <v>130.3564502104</v>
      </c>
      <c r="K39" s="129"/>
      <c r="L39" s="116">
        <f>B27*J39</f>
        <v>130.3564502104</v>
      </c>
      <c r="M39" s="36"/>
      <c r="N39" s="36"/>
      <c r="O39" s="36"/>
      <c r="AB39" s="19"/>
      <c r="AC39" s="19"/>
      <c r="AD39" s="37"/>
      <c r="AE39" s="37"/>
      <c r="AF39" s="37"/>
      <c r="AG39" s="37"/>
      <c r="AH39" s="37"/>
      <c r="AR39" s="38"/>
      <c r="AS39" s="37"/>
      <c r="AT39" s="37"/>
      <c r="AU39" s="37"/>
      <c r="AV39" s="37"/>
    </row>
    <row r="40" spans="1:48" s="29" customFormat="1" ht="15" customHeight="1">
      <c r="A40" s="40"/>
      <c r="B40" s="23"/>
      <c r="C40" s="24"/>
      <c r="D40" s="25"/>
      <c r="E40" s="25"/>
      <c r="F40" s="60"/>
      <c r="G40" s="42"/>
      <c r="H40" s="27"/>
      <c r="I40" s="27"/>
      <c r="J40" s="27"/>
      <c r="K40" s="62"/>
      <c r="L40" s="28"/>
      <c r="M40" s="36"/>
      <c r="N40" s="36"/>
      <c r="O40" s="36"/>
      <c r="AB40" s="19"/>
      <c r="AC40" s="19"/>
      <c r="AD40" s="37"/>
      <c r="AE40" s="37"/>
      <c r="AF40" s="37"/>
      <c r="AG40" s="37"/>
      <c r="AH40" s="37"/>
      <c r="AR40" s="38"/>
      <c r="AS40" s="37"/>
      <c r="AT40" s="37"/>
      <c r="AU40" s="37"/>
      <c r="AV40" s="37"/>
    </row>
    <row r="41" spans="1:48" s="29" customFormat="1" ht="16.5" customHeight="1">
      <c r="A41" s="40"/>
      <c r="B41" s="90">
        <v>1</v>
      </c>
      <c r="C41" s="134" t="s">
        <v>35</v>
      </c>
      <c r="D41" s="135"/>
      <c r="E41" s="136"/>
      <c r="F41" s="60"/>
      <c r="G41" s="42"/>
      <c r="H41" s="27"/>
      <c r="I41" s="27"/>
      <c r="J41" s="27"/>
      <c r="K41" s="62"/>
      <c r="L41" s="28"/>
      <c r="M41" s="36"/>
      <c r="N41" s="36"/>
      <c r="O41" s="36"/>
      <c r="AB41" s="19"/>
      <c r="AC41" s="19"/>
      <c r="AD41" s="37"/>
      <c r="AE41" s="37"/>
      <c r="AF41" s="37"/>
      <c r="AG41" s="37"/>
      <c r="AH41" s="37"/>
      <c r="AR41" s="38"/>
      <c r="AS41" s="37"/>
      <c r="AT41" s="37"/>
      <c r="AU41" s="37"/>
      <c r="AV41" s="37"/>
    </row>
    <row r="42" spans="1:48" s="29" customFormat="1" ht="16.5" customHeight="1">
      <c r="A42" s="40"/>
      <c r="B42" s="23"/>
      <c r="C42" s="24"/>
      <c r="D42" s="25"/>
      <c r="E42" s="25"/>
      <c r="F42" s="60"/>
      <c r="G42" s="42"/>
      <c r="H42" s="27"/>
      <c r="I42" s="27"/>
      <c r="J42" s="27"/>
      <c r="K42" s="62"/>
      <c r="L42" s="28"/>
      <c r="M42" s="36"/>
      <c r="N42" s="36"/>
      <c r="O42" s="36"/>
      <c r="AB42" s="19"/>
      <c r="AC42" s="19"/>
      <c r="AD42" s="37"/>
      <c r="AE42" s="37"/>
      <c r="AF42" s="37"/>
      <c r="AG42" s="37"/>
      <c r="AH42" s="37"/>
      <c r="AR42" s="38"/>
      <c r="AS42" s="37"/>
      <c r="AT42" s="37"/>
      <c r="AU42" s="37"/>
      <c r="AV42" s="37"/>
    </row>
    <row r="43" spans="1:48" s="29" customFormat="1" ht="16.5" customHeight="1">
      <c r="A43" s="46">
        <v>1</v>
      </c>
      <c r="B43" s="41">
        <v>1</v>
      </c>
      <c r="C43" s="44" t="s">
        <v>33</v>
      </c>
      <c r="D43" s="80"/>
      <c r="E43" s="45">
        <v>180</v>
      </c>
      <c r="F43" s="54">
        <v>4762</v>
      </c>
      <c r="G43" s="43" t="s">
        <v>10</v>
      </c>
      <c r="H43" s="47">
        <v>18.6</v>
      </c>
      <c r="I43" s="47">
        <f aca="true" t="shared" si="6" ref="I43:I50">H43*F43/1000</f>
        <v>88.57320000000001</v>
      </c>
      <c r="J43" s="47">
        <f aca="true" t="shared" si="7" ref="J43:J48">I43*B43</f>
        <v>88.57320000000001</v>
      </c>
      <c r="K43" s="49"/>
      <c r="L43" s="48"/>
      <c r="M43" s="36"/>
      <c r="N43" s="36"/>
      <c r="O43" s="36"/>
      <c r="AB43" s="19"/>
      <c r="AC43" s="19"/>
      <c r="AD43" s="37"/>
      <c r="AE43" s="37"/>
      <c r="AF43" s="37"/>
      <c r="AG43" s="37"/>
      <c r="AH43" s="37"/>
      <c r="AR43" s="38"/>
      <c r="AS43" s="37"/>
      <c r="AT43" s="37"/>
      <c r="AU43" s="37"/>
      <c r="AV43" s="37"/>
    </row>
    <row r="44" spans="1:48" s="29" customFormat="1" ht="16.5" customHeight="1">
      <c r="A44" s="46">
        <v>2</v>
      </c>
      <c r="B44" s="41">
        <v>1</v>
      </c>
      <c r="C44" s="44" t="s">
        <v>33</v>
      </c>
      <c r="D44" s="80"/>
      <c r="E44" s="45">
        <v>180</v>
      </c>
      <c r="F44" s="54">
        <v>1313</v>
      </c>
      <c r="G44" s="43" t="s">
        <v>10</v>
      </c>
      <c r="H44" s="47">
        <v>18.6</v>
      </c>
      <c r="I44" s="47">
        <f t="shared" si="6"/>
        <v>24.421800000000005</v>
      </c>
      <c r="J44" s="47">
        <f t="shared" si="7"/>
        <v>24.421800000000005</v>
      </c>
      <c r="K44" s="49"/>
      <c r="L44" s="48"/>
      <c r="M44" s="36"/>
      <c r="N44" s="36"/>
      <c r="O44" s="36"/>
      <c r="AB44" s="19"/>
      <c r="AC44" s="19"/>
      <c r="AD44" s="37"/>
      <c r="AE44" s="37"/>
      <c r="AF44" s="37"/>
      <c r="AG44" s="37"/>
      <c r="AH44" s="37"/>
      <c r="AR44" s="38"/>
      <c r="AS44" s="37"/>
      <c r="AT44" s="37"/>
      <c r="AU44" s="37"/>
      <c r="AV44" s="37"/>
    </row>
    <row r="45" spans="1:48" s="29" customFormat="1" ht="16.5" customHeight="1">
      <c r="A45" s="46">
        <v>3</v>
      </c>
      <c r="B45" s="41">
        <v>1</v>
      </c>
      <c r="C45" s="44" t="s">
        <v>21</v>
      </c>
      <c r="D45" s="80">
        <v>10</v>
      </c>
      <c r="E45" s="45">
        <v>100</v>
      </c>
      <c r="F45" s="54">
        <v>200</v>
      </c>
      <c r="G45" s="43" t="s">
        <v>10</v>
      </c>
      <c r="H45" s="47">
        <f aca="true" t="shared" si="8" ref="H45:H50">D45/100*E45*0.785</f>
        <v>7.8500000000000005</v>
      </c>
      <c r="I45" s="47">
        <f t="shared" si="6"/>
        <v>1.57</v>
      </c>
      <c r="J45" s="47">
        <f t="shared" si="7"/>
        <v>1.57</v>
      </c>
      <c r="K45" s="49"/>
      <c r="L45" s="48"/>
      <c r="M45" s="36"/>
      <c r="N45" s="36"/>
      <c r="O45" s="36"/>
      <c r="AB45" s="19"/>
      <c r="AC45" s="19"/>
      <c r="AD45" s="37"/>
      <c r="AE45" s="37"/>
      <c r="AF45" s="37"/>
      <c r="AG45" s="37"/>
      <c r="AH45" s="37"/>
      <c r="AR45" s="38"/>
      <c r="AS45" s="37"/>
      <c r="AT45" s="37"/>
      <c r="AU45" s="37"/>
      <c r="AV45" s="37"/>
    </row>
    <row r="46" spans="1:48" s="29" customFormat="1" ht="15" customHeight="1">
      <c r="A46" s="46">
        <v>5</v>
      </c>
      <c r="B46" s="41">
        <v>2</v>
      </c>
      <c r="C46" s="44" t="s">
        <v>21</v>
      </c>
      <c r="D46" s="80">
        <v>8</v>
      </c>
      <c r="E46" s="45">
        <v>164</v>
      </c>
      <c r="F46" s="54">
        <v>42</v>
      </c>
      <c r="G46" s="43" t="s">
        <v>10</v>
      </c>
      <c r="H46" s="47">
        <f t="shared" si="8"/>
        <v>10.2992</v>
      </c>
      <c r="I46" s="47">
        <f t="shared" si="6"/>
        <v>0.4325664</v>
      </c>
      <c r="J46" s="47">
        <f t="shared" si="7"/>
        <v>0.8651328</v>
      </c>
      <c r="K46" s="49"/>
      <c r="L46" s="48"/>
      <c r="M46" s="36"/>
      <c r="N46" s="36"/>
      <c r="O46" s="36"/>
      <c r="AB46" s="19"/>
      <c r="AC46" s="19"/>
      <c r="AD46" s="37"/>
      <c r="AE46" s="37"/>
      <c r="AF46" s="37"/>
      <c r="AG46" s="37"/>
      <c r="AH46" s="37"/>
      <c r="AR46" s="38"/>
      <c r="AS46" s="37"/>
      <c r="AT46" s="37"/>
      <c r="AU46" s="37"/>
      <c r="AV46" s="37"/>
    </row>
    <row r="47" spans="1:48" s="29" customFormat="1" ht="15" customHeight="1">
      <c r="A47" s="46">
        <v>6</v>
      </c>
      <c r="B47" s="41">
        <v>2</v>
      </c>
      <c r="C47" s="44" t="s">
        <v>21</v>
      </c>
      <c r="D47" s="80">
        <v>8</v>
      </c>
      <c r="E47" s="45">
        <v>170</v>
      </c>
      <c r="F47" s="54">
        <v>250</v>
      </c>
      <c r="G47" s="43" t="s">
        <v>10</v>
      </c>
      <c r="H47" s="47">
        <f t="shared" si="8"/>
        <v>10.676</v>
      </c>
      <c r="I47" s="47">
        <f t="shared" si="6"/>
        <v>2.669</v>
      </c>
      <c r="J47" s="47">
        <f t="shared" si="7"/>
        <v>5.338</v>
      </c>
      <c r="K47" s="49"/>
      <c r="L47" s="48"/>
      <c r="M47" s="36"/>
      <c r="N47" s="36"/>
      <c r="O47" s="36"/>
      <c r="AB47" s="19"/>
      <c r="AC47" s="19"/>
      <c r="AD47" s="37"/>
      <c r="AE47" s="37"/>
      <c r="AF47" s="37"/>
      <c r="AG47" s="37"/>
      <c r="AH47" s="37"/>
      <c r="AR47" s="38"/>
      <c r="AS47" s="37"/>
      <c r="AT47" s="37"/>
      <c r="AU47" s="37"/>
      <c r="AV47" s="37"/>
    </row>
    <row r="48" spans="1:48" s="29" customFormat="1" ht="15" customHeight="1">
      <c r="A48" s="132">
        <v>7</v>
      </c>
      <c r="B48" s="92">
        <v>1</v>
      </c>
      <c r="C48" s="44" t="s">
        <v>21</v>
      </c>
      <c r="D48" s="80">
        <v>10</v>
      </c>
      <c r="E48" s="94">
        <v>100</v>
      </c>
      <c r="F48" s="54">
        <v>260</v>
      </c>
      <c r="G48" s="46" t="s">
        <v>10</v>
      </c>
      <c r="H48" s="47">
        <f t="shared" si="8"/>
        <v>7.8500000000000005</v>
      </c>
      <c r="I48" s="47">
        <f t="shared" si="6"/>
        <v>2.0410000000000004</v>
      </c>
      <c r="J48" s="47">
        <f t="shared" si="7"/>
        <v>2.0410000000000004</v>
      </c>
      <c r="K48" s="47"/>
      <c r="L48" s="48"/>
      <c r="M48" s="36"/>
      <c r="N48" s="36"/>
      <c r="O48" s="36"/>
      <c r="AB48" s="19"/>
      <c r="AC48" s="19"/>
      <c r="AD48" s="37"/>
      <c r="AE48" s="37"/>
      <c r="AF48" s="37"/>
      <c r="AG48" s="37"/>
      <c r="AH48" s="37"/>
      <c r="AR48" s="38"/>
      <c r="AS48" s="37"/>
      <c r="AT48" s="37"/>
      <c r="AU48" s="37"/>
      <c r="AV48" s="37"/>
    </row>
    <row r="49" spans="1:48" s="29" customFormat="1" ht="15" customHeight="1">
      <c r="A49" s="131">
        <v>8</v>
      </c>
      <c r="B49" s="93">
        <v>1</v>
      </c>
      <c r="C49" s="91" t="s">
        <v>21</v>
      </c>
      <c r="D49" s="45">
        <v>14</v>
      </c>
      <c r="E49" s="96">
        <v>250</v>
      </c>
      <c r="F49" s="98">
        <v>250</v>
      </c>
      <c r="G49" s="46" t="s">
        <v>10</v>
      </c>
      <c r="H49" s="47">
        <f t="shared" si="8"/>
        <v>27.475</v>
      </c>
      <c r="I49" s="47">
        <f t="shared" si="6"/>
        <v>6.86875</v>
      </c>
      <c r="J49" s="101">
        <f>B49*I49</f>
        <v>6.86875</v>
      </c>
      <c r="K49" s="82"/>
      <c r="L49" s="28"/>
      <c r="M49" s="36"/>
      <c r="N49" s="36"/>
      <c r="O49" s="36"/>
      <c r="AB49" s="19"/>
      <c r="AC49" s="19"/>
      <c r="AD49" s="37"/>
      <c r="AE49" s="37"/>
      <c r="AF49" s="37"/>
      <c r="AG49" s="37"/>
      <c r="AH49" s="37"/>
      <c r="AR49" s="38"/>
      <c r="AS49" s="37"/>
      <c r="AT49" s="37"/>
      <c r="AU49" s="37"/>
      <c r="AV49" s="37"/>
    </row>
    <row r="50" spans="1:48" s="29" customFormat="1" ht="15" customHeight="1" thickBot="1">
      <c r="A50" s="123">
        <v>20</v>
      </c>
      <c r="B50" s="102">
        <v>1</v>
      </c>
      <c r="C50" s="103" t="s">
        <v>21</v>
      </c>
      <c r="D50" s="104">
        <v>8</v>
      </c>
      <c r="E50" s="95">
        <v>200</v>
      </c>
      <c r="F50" s="97">
        <v>120</v>
      </c>
      <c r="G50" s="127" t="s">
        <v>10</v>
      </c>
      <c r="H50" s="115">
        <f t="shared" si="8"/>
        <v>12.56</v>
      </c>
      <c r="I50" s="128">
        <f t="shared" si="6"/>
        <v>1.5072</v>
      </c>
      <c r="J50" s="105">
        <f>B50*I50</f>
        <v>1.5072</v>
      </c>
      <c r="K50" s="120"/>
      <c r="L50" s="118"/>
      <c r="M50" s="36"/>
      <c r="N50" s="36"/>
      <c r="O50" s="36"/>
      <c r="AB50" s="19"/>
      <c r="AC50" s="19"/>
      <c r="AD50" s="37"/>
      <c r="AE50" s="37"/>
      <c r="AF50" s="37"/>
      <c r="AG50" s="37"/>
      <c r="AH50" s="37"/>
      <c r="AR50" s="38"/>
      <c r="AS50" s="37"/>
      <c r="AT50" s="37"/>
      <c r="AU50" s="37"/>
      <c r="AV50" s="37"/>
    </row>
    <row r="51" spans="1:48" s="29" customFormat="1" ht="15" customHeight="1">
      <c r="A51" s="40"/>
      <c r="B51" s="83"/>
      <c r="C51" s="106"/>
      <c r="D51" s="25"/>
      <c r="E51" s="25"/>
      <c r="F51" s="81"/>
      <c r="G51" s="133" t="s">
        <v>11</v>
      </c>
      <c r="H51" s="133"/>
      <c r="I51" s="133"/>
      <c r="J51" s="111">
        <f>SUM(J43:J50)</f>
        <v>131.1850828</v>
      </c>
      <c r="K51" s="125"/>
      <c r="L51" s="124"/>
      <c r="M51" s="36"/>
      <c r="N51" s="36"/>
      <c r="O51" s="36"/>
      <c r="AB51" s="19"/>
      <c r="AC51" s="19"/>
      <c r="AD51" s="37"/>
      <c r="AE51" s="37"/>
      <c r="AF51" s="37"/>
      <c r="AG51" s="37"/>
      <c r="AH51" s="37"/>
      <c r="AR51" s="38"/>
      <c r="AS51" s="37"/>
      <c r="AT51" s="37"/>
      <c r="AU51" s="37"/>
      <c r="AV51" s="37"/>
    </row>
    <row r="52" spans="7:48" s="29" customFormat="1" ht="16.5" customHeight="1">
      <c r="G52" s="45"/>
      <c r="H52" s="84" t="s">
        <v>22</v>
      </c>
      <c r="J52" s="112">
        <f>J51*0.018</f>
        <v>2.3613314904</v>
      </c>
      <c r="K52" s="126"/>
      <c r="L52" s="119"/>
      <c r="M52" s="36"/>
      <c r="N52" s="36"/>
      <c r="O52" s="36"/>
      <c r="AB52" s="19"/>
      <c r="AC52" s="19"/>
      <c r="AD52" s="37"/>
      <c r="AE52" s="37"/>
      <c r="AF52" s="37"/>
      <c r="AG52" s="37"/>
      <c r="AH52" s="37"/>
      <c r="AR52" s="38"/>
      <c r="AS52" s="37"/>
      <c r="AT52" s="37"/>
      <c r="AU52" s="37"/>
      <c r="AV52" s="37"/>
    </row>
    <row r="53" spans="1:48" s="29" customFormat="1" ht="16.5" customHeight="1" thickBot="1">
      <c r="A53" s="122"/>
      <c r="B53" s="108"/>
      <c r="C53" s="108"/>
      <c r="D53" s="108"/>
      <c r="E53" s="108"/>
      <c r="F53" s="114"/>
      <c r="G53" s="117"/>
      <c r="H53" s="109" t="s">
        <v>23</v>
      </c>
      <c r="I53" s="109"/>
      <c r="J53" s="110">
        <f>SUM(J51,J52)</f>
        <v>133.5464142904</v>
      </c>
      <c r="K53" s="129"/>
      <c r="L53" s="116">
        <f>B41*J53</f>
        <v>133.5464142904</v>
      </c>
      <c r="M53" s="36"/>
      <c r="N53" s="36"/>
      <c r="O53" s="36"/>
      <c r="AB53" s="19"/>
      <c r="AC53" s="19"/>
      <c r="AD53" s="37"/>
      <c r="AE53" s="37"/>
      <c r="AF53" s="37"/>
      <c r="AG53" s="37"/>
      <c r="AH53" s="37"/>
      <c r="AR53" s="38"/>
      <c r="AS53" s="37"/>
      <c r="AT53" s="37"/>
      <c r="AU53" s="37"/>
      <c r="AV53" s="37"/>
    </row>
    <row r="54" spans="1:48" s="29" customFormat="1" ht="16.5" customHeight="1">
      <c r="A54" s="40"/>
      <c r="B54" s="23"/>
      <c r="C54" s="24"/>
      <c r="D54" s="25"/>
      <c r="E54" s="25"/>
      <c r="F54" s="60"/>
      <c r="G54" s="42"/>
      <c r="H54" s="27"/>
      <c r="I54" s="27"/>
      <c r="J54" s="27"/>
      <c r="K54" s="62"/>
      <c r="L54" s="28"/>
      <c r="M54" s="36"/>
      <c r="N54" s="36"/>
      <c r="O54" s="36"/>
      <c r="AB54" s="19"/>
      <c r="AC54" s="19"/>
      <c r="AD54" s="37"/>
      <c r="AE54" s="37"/>
      <c r="AF54" s="37"/>
      <c r="AG54" s="37"/>
      <c r="AH54" s="37"/>
      <c r="AR54" s="38"/>
      <c r="AS54" s="37"/>
      <c r="AT54" s="37"/>
      <c r="AU54" s="37"/>
      <c r="AV54" s="37"/>
    </row>
    <row r="55" spans="1:48" s="29" customFormat="1" ht="16.5" customHeight="1">
      <c r="A55" s="40"/>
      <c r="B55" s="90">
        <v>1</v>
      </c>
      <c r="C55" s="134" t="s">
        <v>36</v>
      </c>
      <c r="D55" s="135"/>
      <c r="E55" s="136"/>
      <c r="F55" s="60"/>
      <c r="G55" s="42"/>
      <c r="H55" s="27"/>
      <c r="I55" s="27"/>
      <c r="J55" s="27"/>
      <c r="K55" s="62"/>
      <c r="L55" s="28"/>
      <c r="M55" s="36"/>
      <c r="N55" s="36"/>
      <c r="O55" s="36"/>
      <c r="AB55" s="19"/>
      <c r="AC55" s="19"/>
      <c r="AD55" s="37"/>
      <c r="AE55" s="37"/>
      <c r="AF55" s="37"/>
      <c r="AG55" s="37"/>
      <c r="AH55" s="37"/>
      <c r="AR55" s="38"/>
      <c r="AS55" s="37"/>
      <c r="AT55" s="37"/>
      <c r="AU55" s="37"/>
      <c r="AV55" s="37"/>
    </row>
    <row r="56" spans="1:48" s="29" customFormat="1" ht="16.5" customHeight="1">
      <c r="A56" s="40"/>
      <c r="B56" s="23"/>
      <c r="C56" s="24"/>
      <c r="D56" s="25"/>
      <c r="E56" s="25"/>
      <c r="F56" s="60"/>
      <c r="G56" s="42"/>
      <c r="H56" s="27"/>
      <c r="I56" s="27"/>
      <c r="J56" s="27"/>
      <c r="K56" s="62"/>
      <c r="L56" s="28"/>
      <c r="M56" s="36"/>
      <c r="N56" s="36"/>
      <c r="O56" s="36"/>
      <c r="AB56" s="19"/>
      <c r="AC56" s="19"/>
      <c r="AD56" s="37"/>
      <c r="AE56" s="37"/>
      <c r="AF56" s="37"/>
      <c r="AG56" s="37"/>
      <c r="AH56" s="37"/>
      <c r="AR56" s="38"/>
      <c r="AS56" s="37"/>
      <c r="AT56" s="37"/>
      <c r="AU56" s="37"/>
      <c r="AV56" s="37"/>
    </row>
    <row r="57" spans="1:48" s="29" customFormat="1" ht="16.5" customHeight="1">
      <c r="A57" s="46" t="s">
        <v>51</v>
      </c>
      <c r="B57" s="41">
        <v>1</v>
      </c>
      <c r="C57" s="44" t="s">
        <v>33</v>
      </c>
      <c r="D57" s="80"/>
      <c r="E57" s="45">
        <v>180</v>
      </c>
      <c r="F57" s="54">
        <v>4709</v>
      </c>
      <c r="G57" s="43" t="s">
        <v>10</v>
      </c>
      <c r="H57" s="47">
        <v>18.6</v>
      </c>
      <c r="I57" s="47">
        <f aca="true" t="shared" si="9" ref="I57:I63">H57*F57/1000</f>
        <v>87.5874</v>
      </c>
      <c r="J57" s="47">
        <f aca="true" t="shared" si="10" ref="J57:J62">I57*B57</f>
        <v>87.5874</v>
      </c>
      <c r="K57" s="49"/>
      <c r="L57" s="48"/>
      <c r="M57" s="121"/>
      <c r="N57" s="36"/>
      <c r="O57" s="36"/>
      <c r="AB57" s="19"/>
      <c r="AC57" s="19"/>
      <c r="AD57" s="37"/>
      <c r="AE57" s="37"/>
      <c r="AF57" s="37"/>
      <c r="AG57" s="37"/>
      <c r="AH57" s="37"/>
      <c r="AR57" s="38"/>
      <c r="AS57" s="37"/>
      <c r="AT57" s="37"/>
      <c r="AU57" s="37"/>
      <c r="AV57" s="37"/>
    </row>
    <row r="58" spans="1:48" s="29" customFormat="1" ht="16.5" customHeight="1">
      <c r="A58" s="46">
        <v>2</v>
      </c>
      <c r="B58" s="41">
        <v>1</v>
      </c>
      <c r="C58" s="44" t="s">
        <v>33</v>
      </c>
      <c r="D58" s="80"/>
      <c r="E58" s="45">
        <v>180</v>
      </c>
      <c r="F58" s="54">
        <v>1313</v>
      </c>
      <c r="G58" s="43" t="s">
        <v>10</v>
      </c>
      <c r="H58" s="47">
        <v>18.6</v>
      </c>
      <c r="I58" s="47">
        <f t="shared" si="9"/>
        <v>24.421800000000005</v>
      </c>
      <c r="J58" s="47">
        <f t="shared" si="10"/>
        <v>24.421800000000005</v>
      </c>
      <c r="K58" s="49"/>
      <c r="L58" s="48"/>
      <c r="M58" s="36"/>
      <c r="N58" s="36"/>
      <c r="O58" s="36"/>
      <c r="AB58" s="19"/>
      <c r="AC58" s="19"/>
      <c r="AD58" s="37"/>
      <c r="AE58" s="37"/>
      <c r="AF58" s="37"/>
      <c r="AG58" s="37"/>
      <c r="AH58" s="37"/>
      <c r="AR58" s="38"/>
      <c r="AS58" s="37"/>
      <c r="AT58" s="37"/>
      <c r="AU58" s="37"/>
      <c r="AV58" s="37"/>
    </row>
    <row r="59" spans="1:48" s="29" customFormat="1" ht="16.5" customHeight="1">
      <c r="A59" s="46">
        <v>3</v>
      </c>
      <c r="B59" s="41">
        <v>1</v>
      </c>
      <c r="C59" s="44" t="s">
        <v>21</v>
      </c>
      <c r="D59" s="80">
        <v>10</v>
      </c>
      <c r="E59" s="45">
        <v>100</v>
      </c>
      <c r="F59" s="54">
        <v>200</v>
      </c>
      <c r="G59" s="43" t="s">
        <v>10</v>
      </c>
      <c r="H59" s="47">
        <f>D59/100*E59*0.785</f>
        <v>7.8500000000000005</v>
      </c>
      <c r="I59" s="47">
        <f t="shared" si="9"/>
        <v>1.57</v>
      </c>
      <c r="J59" s="47">
        <f t="shared" si="10"/>
        <v>1.57</v>
      </c>
      <c r="K59" s="49"/>
      <c r="L59" s="48"/>
      <c r="M59" s="36"/>
      <c r="N59" s="36"/>
      <c r="O59" s="36"/>
      <c r="AB59" s="19"/>
      <c r="AC59" s="19"/>
      <c r="AD59" s="37"/>
      <c r="AE59" s="37"/>
      <c r="AF59" s="37"/>
      <c r="AG59" s="37"/>
      <c r="AH59" s="37"/>
      <c r="AR59" s="38"/>
      <c r="AS59" s="37"/>
      <c r="AT59" s="37"/>
      <c r="AU59" s="37"/>
      <c r="AV59" s="37"/>
    </row>
    <row r="60" spans="1:48" s="29" customFormat="1" ht="16.5" customHeight="1">
      <c r="A60" s="46">
        <v>5</v>
      </c>
      <c r="B60" s="41">
        <v>1</v>
      </c>
      <c r="C60" s="44" t="s">
        <v>21</v>
      </c>
      <c r="D60" s="80">
        <v>8</v>
      </c>
      <c r="E60" s="45">
        <v>164</v>
      </c>
      <c r="F60" s="54">
        <v>42</v>
      </c>
      <c r="G60" s="43" t="s">
        <v>10</v>
      </c>
      <c r="H60" s="47">
        <f>D60/100*E60*0.785</f>
        <v>10.2992</v>
      </c>
      <c r="I60" s="47">
        <f t="shared" si="9"/>
        <v>0.4325664</v>
      </c>
      <c r="J60" s="47">
        <f t="shared" si="10"/>
        <v>0.4325664</v>
      </c>
      <c r="K60" s="49"/>
      <c r="L60" s="48"/>
      <c r="M60" s="36"/>
      <c r="N60" s="36"/>
      <c r="O60" s="36"/>
      <c r="AB60" s="19"/>
      <c r="AC60" s="19"/>
      <c r="AD60" s="37"/>
      <c r="AE60" s="37"/>
      <c r="AF60" s="37"/>
      <c r="AG60" s="37"/>
      <c r="AH60" s="37"/>
      <c r="AR60" s="38"/>
      <c r="AS60" s="37"/>
      <c r="AT60" s="37"/>
      <c r="AU60" s="37"/>
      <c r="AV60" s="37"/>
    </row>
    <row r="61" spans="1:48" s="29" customFormat="1" ht="16.5" customHeight="1">
      <c r="A61" s="46">
        <v>6</v>
      </c>
      <c r="B61" s="41">
        <v>1</v>
      </c>
      <c r="C61" s="44" t="s">
        <v>21</v>
      </c>
      <c r="D61" s="80">
        <v>8</v>
      </c>
      <c r="E61" s="45">
        <v>170</v>
      </c>
      <c r="F61" s="54">
        <v>250</v>
      </c>
      <c r="G61" s="43" t="s">
        <v>10</v>
      </c>
      <c r="H61" s="47">
        <f>D61/100*E61*0.785</f>
        <v>10.676</v>
      </c>
      <c r="I61" s="47">
        <f t="shared" si="9"/>
        <v>2.669</v>
      </c>
      <c r="J61" s="47">
        <f t="shared" si="10"/>
        <v>2.669</v>
      </c>
      <c r="K61" s="49"/>
      <c r="L61" s="48"/>
      <c r="M61" s="36"/>
      <c r="N61" s="36"/>
      <c r="O61" s="36"/>
      <c r="AB61" s="19"/>
      <c r="AC61" s="19"/>
      <c r="AD61" s="37"/>
      <c r="AE61" s="37"/>
      <c r="AF61" s="37"/>
      <c r="AG61" s="37"/>
      <c r="AH61" s="37"/>
      <c r="AR61" s="38"/>
      <c r="AS61" s="37"/>
      <c r="AT61" s="37"/>
      <c r="AU61" s="37"/>
      <c r="AV61" s="37"/>
    </row>
    <row r="62" spans="1:48" s="29" customFormat="1" ht="16.5" customHeight="1">
      <c r="A62" s="132">
        <v>7</v>
      </c>
      <c r="B62" s="92">
        <v>1</v>
      </c>
      <c r="C62" s="44" t="s">
        <v>21</v>
      </c>
      <c r="D62" s="80">
        <v>10</v>
      </c>
      <c r="E62" s="94">
        <v>100</v>
      </c>
      <c r="F62" s="54">
        <v>260</v>
      </c>
      <c r="G62" s="46" t="s">
        <v>10</v>
      </c>
      <c r="H62" s="47">
        <f>D62/100*E62*0.785</f>
        <v>7.8500000000000005</v>
      </c>
      <c r="I62" s="47">
        <f t="shared" si="9"/>
        <v>2.0410000000000004</v>
      </c>
      <c r="J62" s="47">
        <f t="shared" si="10"/>
        <v>2.0410000000000004</v>
      </c>
      <c r="K62" s="47"/>
      <c r="L62" s="48"/>
      <c r="M62" s="36"/>
      <c r="N62" s="36"/>
      <c r="O62" s="36"/>
      <c r="AB62" s="19"/>
      <c r="AC62" s="19"/>
      <c r="AD62" s="37"/>
      <c r="AE62" s="37"/>
      <c r="AF62" s="37"/>
      <c r="AG62" s="37"/>
      <c r="AH62" s="37"/>
      <c r="AR62" s="38"/>
      <c r="AS62" s="37"/>
      <c r="AT62" s="37"/>
      <c r="AU62" s="37"/>
      <c r="AV62" s="37"/>
    </row>
    <row r="63" spans="1:48" s="29" customFormat="1" ht="16.5" customHeight="1" thickBot="1">
      <c r="A63" s="123">
        <v>8</v>
      </c>
      <c r="B63" s="102">
        <v>1</v>
      </c>
      <c r="C63" s="103" t="s">
        <v>21</v>
      </c>
      <c r="D63" s="104">
        <v>14</v>
      </c>
      <c r="E63" s="95">
        <v>250</v>
      </c>
      <c r="F63" s="97">
        <v>250</v>
      </c>
      <c r="G63" s="127" t="s">
        <v>10</v>
      </c>
      <c r="H63" s="115">
        <f>D63/100*E63*0.785</f>
        <v>27.475</v>
      </c>
      <c r="I63" s="128">
        <f t="shared" si="9"/>
        <v>6.86875</v>
      </c>
      <c r="J63" s="105">
        <f>B63*I63</f>
        <v>6.86875</v>
      </c>
      <c r="K63" s="120"/>
      <c r="L63" s="118"/>
      <c r="M63" s="36"/>
      <c r="N63" s="36"/>
      <c r="O63" s="36"/>
      <c r="AB63" s="19"/>
      <c r="AC63" s="19"/>
      <c r="AD63" s="37"/>
      <c r="AE63" s="37"/>
      <c r="AF63" s="37"/>
      <c r="AG63" s="37"/>
      <c r="AH63" s="37"/>
      <c r="AR63" s="38"/>
      <c r="AS63" s="37"/>
      <c r="AT63" s="37"/>
      <c r="AU63" s="37"/>
      <c r="AV63" s="37"/>
    </row>
    <row r="64" spans="1:48" s="29" customFormat="1" ht="15" customHeight="1">
      <c r="A64" s="40"/>
      <c r="B64" s="83"/>
      <c r="C64" s="106"/>
      <c r="D64" s="25"/>
      <c r="E64" s="25"/>
      <c r="F64" s="81"/>
      <c r="G64" s="133" t="s">
        <v>11</v>
      </c>
      <c r="H64" s="133"/>
      <c r="I64" s="133"/>
      <c r="J64" s="111">
        <f>SUM(J57:J63)</f>
        <v>125.5905164</v>
      </c>
      <c r="K64" s="125"/>
      <c r="L64" s="124"/>
      <c r="M64" s="36"/>
      <c r="N64" s="36"/>
      <c r="O64" s="36"/>
      <c r="AB64" s="19"/>
      <c r="AC64" s="19"/>
      <c r="AD64" s="37"/>
      <c r="AE64" s="37"/>
      <c r="AF64" s="37"/>
      <c r="AG64" s="37"/>
      <c r="AH64" s="37"/>
      <c r="AR64" s="38"/>
      <c r="AS64" s="37"/>
      <c r="AT64" s="37"/>
      <c r="AU64" s="37"/>
      <c r="AV64" s="37"/>
    </row>
    <row r="65" spans="7:48" s="29" customFormat="1" ht="15" customHeight="1" thickBot="1">
      <c r="G65" s="45"/>
      <c r="H65" s="84" t="s">
        <v>22</v>
      </c>
      <c r="J65" s="112">
        <f>J64*0.018</f>
        <v>2.2606292951999998</v>
      </c>
      <c r="K65" s="126"/>
      <c r="L65" s="119"/>
      <c r="M65" s="36"/>
      <c r="N65" s="107"/>
      <c r="O65" s="36"/>
      <c r="AB65" s="19"/>
      <c r="AC65" s="19"/>
      <c r="AD65" s="37"/>
      <c r="AE65" s="37"/>
      <c r="AF65" s="37"/>
      <c r="AG65" s="37"/>
      <c r="AH65" s="37"/>
      <c r="AR65" s="38"/>
      <c r="AS65" s="37"/>
      <c r="AT65" s="37"/>
      <c r="AU65" s="37"/>
      <c r="AV65" s="37"/>
    </row>
    <row r="66" spans="1:48" s="29" customFormat="1" ht="15" customHeight="1" thickBot="1">
      <c r="A66" s="122"/>
      <c r="B66" s="108"/>
      <c r="C66" s="108"/>
      <c r="D66" s="108"/>
      <c r="E66" s="108"/>
      <c r="F66" s="114"/>
      <c r="G66" s="117"/>
      <c r="H66" s="109" t="s">
        <v>23</v>
      </c>
      <c r="I66" s="109"/>
      <c r="J66" s="110">
        <f>SUM(J64,J65)</f>
        <v>127.8511456952</v>
      </c>
      <c r="K66" s="129"/>
      <c r="L66" s="116">
        <f>B55*J66</f>
        <v>127.8511456952</v>
      </c>
      <c r="M66" s="36"/>
      <c r="N66" s="36"/>
      <c r="O66" s="36"/>
      <c r="AB66" s="19"/>
      <c r="AC66" s="19"/>
      <c r="AD66" s="37"/>
      <c r="AE66" s="37"/>
      <c r="AF66" s="37"/>
      <c r="AG66" s="37"/>
      <c r="AH66" s="37"/>
      <c r="AR66" s="38"/>
      <c r="AS66" s="37"/>
      <c r="AT66" s="37"/>
      <c r="AU66" s="37"/>
      <c r="AV66" s="37"/>
    </row>
    <row r="67" spans="1:48" s="29" customFormat="1" ht="15" customHeight="1">
      <c r="A67" s="40"/>
      <c r="B67" s="23"/>
      <c r="C67" s="24"/>
      <c r="D67" s="25"/>
      <c r="E67" s="25"/>
      <c r="F67" s="60"/>
      <c r="G67" s="42"/>
      <c r="H67" s="27"/>
      <c r="I67" s="27"/>
      <c r="J67" s="27"/>
      <c r="K67" s="62"/>
      <c r="L67" s="28"/>
      <c r="M67" s="36"/>
      <c r="N67" s="36"/>
      <c r="O67" s="36"/>
      <c r="AB67" s="19"/>
      <c r="AC67" s="19"/>
      <c r="AD67" s="37"/>
      <c r="AE67" s="37"/>
      <c r="AF67" s="37"/>
      <c r="AG67" s="37"/>
      <c r="AH67" s="37"/>
      <c r="AR67" s="38"/>
      <c r="AS67" s="37"/>
      <c r="AT67" s="37"/>
      <c r="AU67" s="37"/>
      <c r="AV67" s="37"/>
    </row>
    <row r="68" spans="1:48" s="29" customFormat="1" ht="15" customHeight="1">
      <c r="A68" s="40"/>
      <c r="B68" s="90">
        <v>1</v>
      </c>
      <c r="C68" s="134" t="s">
        <v>37</v>
      </c>
      <c r="D68" s="135"/>
      <c r="E68" s="136"/>
      <c r="F68" s="60"/>
      <c r="G68" s="42"/>
      <c r="H68" s="27"/>
      <c r="I68" s="27"/>
      <c r="J68" s="27"/>
      <c r="K68" s="62"/>
      <c r="L68" s="28"/>
      <c r="M68" s="36"/>
      <c r="N68" s="36"/>
      <c r="O68" s="36"/>
      <c r="AB68" s="19"/>
      <c r="AC68" s="19"/>
      <c r="AD68" s="37"/>
      <c r="AE68" s="37"/>
      <c r="AF68" s="37"/>
      <c r="AG68" s="37"/>
      <c r="AH68" s="37"/>
      <c r="AR68" s="38"/>
      <c r="AS68" s="37"/>
      <c r="AT68" s="37"/>
      <c r="AU68" s="37"/>
      <c r="AV68" s="37"/>
    </row>
    <row r="69" spans="1:48" s="29" customFormat="1" ht="15" customHeight="1">
      <c r="A69" s="40"/>
      <c r="B69" s="23"/>
      <c r="C69" s="24"/>
      <c r="D69" s="25"/>
      <c r="E69" s="25"/>
      <c r="F69" s="60"/>
      <c r="G69" s="42"/>
      <c r="H69" s="27"/>
      <c r="I69" s="27"/>
      <c r="J69" s="27"/>
      <c r="K69" s="62"/>
      <c r="L69" s="28"/>
      <c r="M69" s="36"/>
      <c r="N69" s="36"/>
      <c r="O69" s="36"/>
      <c r="AB69" s="19"/>
      <c r="AC69" s="19"/>
      <c r="AD69" s="37"/>
      <c r="AE69" s="37"/>
      <c r="AF69" s="37"/>
      <c r="AG69" s="37"/>
      <c r="AH69" s="37"/>
      <c r="AR69" s="38"/>
      <c r="AS69" s="37"/>
      <c r="AT69" s="37"/>
      <c r="AU69" s="37"/>
      <c r="AV69" s="37"/>
    </row>
    <row r="70" spans="1:48" s="29" customFormat="1" ht="16.5" customHeight="1">
      <c r="A70" s="46">
        <v>3</v>
      </c>
      <c r="B70" s="41">
        <v>1</v>
      </c>
      <c r="C70" s="44" t="s">
        <v>21</v>
      </c>
      <c r="D70" s="80">
        <v>10</v>
      </c>
      <c r="E70" s="45">
        <v>100</v>
      </c>
      <c r="F70" s="54">
        <v>200</v>
      </c>
      <c r="G70" s="43" t="s">
        <v>10</v>
      </c>
      <c r="H70" s="47">
        <f>D70/100*E70*0.785</f>
        <v>7.8500000000000005</v>
      </c>
      <c r="I70" s="47">
        <f>H70*F70/1000</f>
        <v>1.57</v>
      </c>
      <c r="J70" s="47">
        <f>I70*B70</f>
        <v>1.57</v>
      </c>
      <c r="K70" s="49"/>
      <c r="L70" s="48"/>
      <c r="M70" s="36"/>
      <c r="N70" s="36"/>
      <c r="O70" s="36"/>
      <c r="AB70" s="19"/>
      <c r="AC70" s="19"/>
      <c r="AD70" s="37"/>
      <c r="AE70" s="37"/>
      <c r="AF70" s="37"/>
      <c r="AG70" s="37"/>
      <c r="AH70" s="37"/>
      <c r="AR70" s="38"/>
      <c r="AS70" s="37"/>
      <c r="AT70" s="37"/>
      <c r="AU70" s="37"/>
      <c r="AV70" s="37"/>
    </row>
    <row r="71" spans="1:48" s="29" customFormat="1" ht="16.5" customHeight="1">
      <c r="A71" s="46">
        <v>5</v>
      </c>
      <c r="B71" s="41">
        <v>3</v>
      </c>
      <c r="C71" s="44" t="s">
        <v>21</v>
      </c>
      <c r="D71" s="80">
        <v>8</v>
      </c>
      <c r="E71" s="45">
        <v>164</v>
      </c>
      <c r="F71" s="54">
        <v>42</v>
      </c>
      <c r="G71" s="43" t="s">
        <v>10</v>
      </c>
      <c r="H71" s="47">
        <f aca="true" t="shared" si="11" ref="H71:H78">D71/100*E71*0.785</f>
        <v>10.2992</v>
      </c>
      <c r="I71" s="47">
        <f aca="true" t="shared" si="12" ref="I71:I78">H71*F71/1000</f>
        <v>0.4325664</v>
      </c>
      <c r="J71" s="47">
        <f>I71*B71</f>
        <v>1.2976992</v>
      </c>
      <c r="K71" s="49"/>
      <c r="L71" s="48"/>
      <c r="M71" s="36"/>
      <c r="N71" s="36"/>
      <c r="O71" s="36"/>
      <c r="AB71" s="19"/>
      <c r="AC71" s="19"/>
      <c r="AD71" s="37"/>
      <c r="AE71" s="37"/>
      <c r="AF71" s="37"/>
      <c r="AG71" s="37"/>
      <c r="AH71" s="37"/>
      <c r="AR71" s="38"/>
      <c r="AS71" s="37"/>
      <c r="AT71" s="37"/>
      <c r="AU71" s="37"/>
      <c r="AV71" s="37"/>
    </row>
    <row r="72" spans="1:48" s="29" customFormat="1" ht="16.5" customHeight="1">
      <c r="A72" s="46">
        <v>6</v>
      </c>
      <c r="B72" s="41">
        <v>1</v>
      </c>
      <c r="C72" s="44" t="s">
        <v>21</v>
      </c>
      <c r="D72" s="80">
        <v>8</v>
      </c>
      <c r="E72" s="45">
        <v>170</v>
      </c>
      <c r="F72" s="54">
        <v>250</v>
      </c>
      <c r="G72" s="43" t="s">
        <v>10</v>
      </c>
      <c r="H72" s="47">
        <f t="shared" si="11"/>
        <v>10.676</v>
      </c>
      <c r="I72" s="47">
        <f t="shared" si="12"/>
        <v>2.669</v>
      </c>
      <c r="J72" s="47">
        <f>I72*B72</f>
        <v>2.669</v>
      </c>
      <c r="K72" s="49"/>
      <c r="L72" s="48"/>
      <c r="M72" s="36"/>
      <c r="N72" s="36"/>
      <c r="O72" s="36"/>
      <c r="AB72" s="19"/>
      <c r="AC72" s="19"/>
      <c r="AD72" s="37"/>
      <c r="AE72" s="37"/>
      <c r="AF72" s="37"/>
      <c r="AG72" s="37"/>
      <c r="AH72" s="37"/>
      <c r="AR72" s="38"/>
      <c r="AS72" s="37"/>
      <c r="AT72" s="37"/>
      <c r="AU72" s="37"/>
      <c r="AV72" s="37"/>
    </row>
    <row r="73" spans="1:48" s="29" customFormat="1" ht="16.5" customHeight="1">
      <c r="A73" s="131">
        <v>8</v>
      </c>
      <c r="B73" s="93">
        <v>1</v>
      </c>
      <c r="C73" s="91" t="s">
        <v>21</v>
      </c>
      <c r="D73" s="45">
        <v>14</v>
      </c>
      <c r="E73" s="96">
        <v>250</v>
      </c>
      <c r="F73" s="98">
        <v>250</v>
      </c>
      <c r="G73" s="46" t="s">
        <v>10</v>
      </c>
      <c r="H73" s="47">
        <f t="shared" si="11"/>
        <v>27.475</v>
      </c>
      <c r="I73" s="47">
        <f t="shared" si="12"/>
        <v>6.86875</v>
      </c>
      <c r="J73" s="101">
        <f>B73*I73</f>
        <v>6.86875</v>
      </c>
      <c r="K73" s="82"/>
      <c r="L73" s="28"/>
      <c r="M73" s="36"/>
      <c r="N73" s="36"/>
      <c r="O73" s="36"/>
      <c r="AB73" s="19"/>
      <c r="AC73" s="19"/>
      <c r="AD73" s="37"/>
      <c r="AE73" s="37"/>
      <c r="AF73" s="37"/>
      <c r="AG73" s="37"/>
      <c r="AH73" s="37"/>
      <c r="AR73" s="38"/>
      <c r="AS73" s="37"/>
      <c r="AT73" s="37"/>
      <c r="AU73" s="37"/>
      <c r="AV73" s="37"/>
    </row>
    <row r="74" spans="1:48" s="29" customFormat="1" ht="16.5" customHeight="1">
      <c r="A74" s="46">
        <v>10</v>
      </c>
      <c r="B74" s="41">
        <v>1</v>
      </c>
      <c r="C74" s="44" t="s">
        <v>33</v>
      </c>
      <c r="D74" s="80"/>
      <c r="E74" s="45">
        <v>180</v>
      </c>
      <c r="F74" s="54">
        <v>4482</v>
      </c>
      <c r="G74" s="43" t="s">
        <v>10</v>
      </c>
      <c r="H74" s="47">
        <v>18.6</v>
      </c>
      <c r="I74" s="47">
        <f t="shared" si="12"/>
        <v>83.36520000000002</v>
      </c>
      <c r="J74" s="47">
        <f>I74*B74</f>
        <v>83.36520000000002</v>
      </c>
      <c r="K74" s="49"/>
      <c r="L74" s="48"/>
      <c r="M74" s="121"/>
      <c r="N74" s="36"/>
      <c r="O74" s="36"/>
      <c r="AB74" s="19"/>
      <c r="AC74" s="19"/>
      <c r="AD74" s="37"/>
      <c r="AE74" s="37"/>
      <c r="AF74" s="37"/>
      <c r="AG74" s="37"/>
      <c r="AH74" s="37"/>
      <c r="AR74" s="38"/>
      <c r="AS74" s="37"/>
      <c r="AT74" s="37"/>
      <c r="AU74" s="37"/>
      <c r="AV74" s="37"/>
    </row>
    <row r="75" spans="1:48" s="29" customFormat="1" ht="16.5" customHeight="1">
      <c r="A75" s="46">
        <v>11</v>
      </c>
      <c r="B75" s="41">
        <v>1</v>
      </c>
      <c r="C75" s="44" t="s">
        <v>33</v>
      </c>
      <c r="D75" s="80"/>
      <c r="E75" s="45">
        <v>180</v>
      </c>
      <c r="F75" s="54">
        <v>1530</v>
      </c>
      <c r="G75" s="43" t="s">
        <v>10</v>
      </c>
      <c r="H75" s="47">
        <v>18.6</v>
      </c>
      <c r="I75" s="47">
        <f t="shared" si="12"/>
        <v>28.458000000000002</v>
      </c>
      <c r="J75" s="47">
        <f>I75*B75</f>
        <v>28.458000000000002</v>
      </c>
      <c r="K75" s="49"/>
      <c r="L75" s="48"/>
      <c r="M75" s="121"/>
      <c r="N75" s="36"/>
      <c r="O75" s="36"/>
      <c r="AB75" s="19"/>
      <c r="AC75" s="19"/>
      <c r="AD75" s="37"/>
      <c r="AE75" s="37"/>
      <c r="AF75" s="37"/>
      <c r="AG75" s="37"/>
      <c r="AH75" s="37"/>
      <c r="AR75" s="38"/>
      <c r="AS75" s="37"/>
      <c r="AT75" s="37"/>
      <c r="AU75" s="37"/>
      <c r="AV75" s="37"/>
    </row>
    <row r="76" spans="1:48" s="29" customFormat="1" ht="16.5" customHeight="1">
      <c r="A76" s="46">
        <v>12</v>
      </c>
      <c r="B76" s="41">
        <v>1</v>
      </c>
      <c r="C76" s="44" t="s">
        <v>21</v>
      </c>
      <c r="D76" s="80">
        <v>10</v>
      </c>
      <c r="E76" s="45">
        <v>100</v>
      </c>
      <c r="F76" s="54">
        <v>300</v>
      </c>
      <c r="G76" s="43" t="s">
        <v>10</v>
      </c>
      <c r="H76" s="47">
        <f>D76/100*E76*0.785</f>
        <v>7.8500000000000005</v>
      </c>
      <c r="I76" s="47">
        <f>H76*F76/1000</f>
        <v>2.355</v>
      </c>
      <c r="J76" s="47">
        <f>I76*B76</f>
        <v>2.355</v>
      </c>
      <c r="K76" s="49"/>
      <c r="L76" s="48"/>
      <c r="M76" s="36"/>
      <c r="N76" s="36"/>
      <c r="O76" s="36"/>
      <c r="AB76" s="19"/>
      <c r="AC76" s="19"/>
      <c r="AD76" s="37"/>
      <c r="AE76" s="37"/>
      <c r="AF76" s="37"/>
      <c r="AG76" s="37"/>
      <c r="AH76" s="37"/>
      <c r="AR76" s="38"/>
      <c r="AS76" s="37"/>
      <c r="AT76" s="37"/>
      <c r="AU76" s="37"/>
      <c r="AV76" s="37"/>
    </row>
    <row r="77" spans="1:48" s="29" customFormat="1" ht="16.5" customHeight="1">
      <c r="A77" s="46">
        <v>13</v>
      </c>
      <c r="B77" s="41">
        <v>1</v>
      </c>
      <c r="C77" s="44" t="s">
        <v>21</v>
      </c>
      <c r="D77" s="80">
        <v>8</v>
      </c>
      <c r="E77" s="45">
        <v>170</v>
      </c>
      <c r="F77" s="54">
        <v>250</v>
      </c>
      <c r="G77" s="43" t="s">
        <v>10</v>
      </c>
      <c r="H77" s="47">
        <f>D77/100*E77*0.785</f>
        <v>10.676</v>
      </c>
      <c r="I77" s="47">
        <f>H77*F77/1000</f>
        <v>2.669</v>
      </c>
      <c r="J77" s="47">
        <f>I77*B77</f>
        <v>2.669</v>
      </c>
      <c r="K77" s="49"/>
      <c r="L77" s="48"/>
      <c r="M77" s="36"/>
      <c r="N77" s="36"/>
      <c r="O77" s="36"/>
      <c r="AB77" s="19"/>
      <c r="AC77" s="19"/>
      <c r="AD77" s="37"/>
      <c r="AE77" s="37"/>
      <c r="AF77" s="37"/>
      <c r="AG77" s="37"/>
      <c r="AH77" s="37"/>
      <c r="AR77" s="38"/>
      <c r="AS77" s="37"/>
      <c r="AT77" s="37"/>
      <c r="AU77" s="37"/>
      <c r="AV77" s="37"/>
    </row>
    <row r="78" spans="1:48" s="29" customFormat="1" ht="16.5" customHeight="1" thickBot="1">
      <c r="A78" s="123">
        <v>14</v>
      </c>
      <c r="B78" s="102">
        <v>1</v>
      </c>
      <c r="C78" s="103" t="s">
        <v>21</v>
      </c>
      <c r="D78" s="104">
        <v>8</v>
      </c>
      <c r="E78" s="95">
        <v>170</v>
      </c>
      <c r="F78" s="97">
        <v>190</v>
      </c>
      <c r="G78" s="127" t="s">
        <v>10</v>
      </c>
      <c r="H78" s="115">
        <f t="shared" si="11"/>
        <v>10.676</v>
      </c>
      <c r="I78" s="128">
        <f t="shared" si="12"/>
        <v>2.0284400000000002</v>
      </c>
      <c r="J78" s="105">
        <f>B78*I78</f>
        <v>2.0284400000000002</v>
      </c>
      <c r="K78" s="120"/>
      <c r="L78" s="118"/>
      <c r="M78" s="36"/>
      <c r="N78" s="36"/>
      <c r="O78" s="36"/>
      <c r="AB78" s="19"/>
      <c r="AC78" s="19"/>
      <c r="AD78" s="37"/>
      <c r="AE78" s="37"/>
      <c r="AF78" s="37"/>
      <c r="AG78" s="37"/>
      <c r="AH78" s="37"/>
      <c r="AR78" s="38"/>
      <c r="AS78" s="37"/>
      <c r="AT78" s="37"/>
      <c r="AU78" s="37"/>
      <c r="AV78" s="37"/>
    </row>
    <row r="79" spans="1:48" s="29" customFormat="1" ht="16.5" customHeight="1">
      <c r="A79" s="40"/>
      <c r="B79" s="83"/>
      <c r="C79" s="106"/>
      <c r="D79" s="25"/>
      <c r="E79" s="25"/>
      <c r="F79" s="81"/>
      <c r="G79" s="133" t="s">
        <v>11</v>
      </c>
      <c r="H79" s="133"/>
      <c r="I79" s="133"/>
      <c r="J79" s="111">
        <f>SUM(J70:J78)</f>
        <v>131.2810892</v>
      </c>
      <c r="K79" s="125"/>
      <c r="L79" s="124"/>
      <c r="M79" s="36"/>
      <c r="N79" s="36"/>
      <c r="O79" s="36"/>
      <c r="AB79" s="19"/>
      <c r="AC79" s="19"/>
      <c r="AD79" s="37"/>
      <c r="AE79" s="37"/>
      <c r="AF79" s="37"/>
      <c r="AG79" s="37"/>
      <c r="AH79" s="37"/>
      <c r="AR79" s="38"/>
      <c r="AS79" s="37"/>
      <c r="AT79" s="37"/>
      <c r="AU79" s="37"/>
      <c r="AV79" s="37"/>
    </row>
    <row r="80" spans="7:48" s="29" customFormat="1" ht="16.5" customHeight="1">
      <c r="G80" s="45"/>
      <c r="H80" s="84" t="s">
        <v>22</v>
      </c>
      <c r="J80" s="112">
        <f>J79*0.018</f>
        <v>2.3630596055999997</v>
      </c>
      <c r="K80" s="126"/>
      <c r="L80" s="119"/>
      <c r="M80" s="36"/>
      <c r="N80" s="36"/>
      <c r="O80" s="36"/>
      <c r="AB80" s="19"/>
      <c r="AC80" s="19"/>
      <c r="AD80" s="37"/>
      <c r="AE80" s="37"/>
      <c r="AF80" s="37"/>
      <c r="AG80" s="37"/>
      <c r="AH80" s="37"/>
      <c r="AR80" s="38"/>
      <c r="AS80" s="37"/>
      <c r="AT80" s="37"/>
      <c r="AU80" s="37"/>
      <c r="AV80" s="37"/>
    </row>
    <row r="81" spans="1:48" s="29" customFormat="1" ht="16.5" customHeight="1" thickBot="1">
      <c r="A81" s="122"/>
      <c r="B81" s="108"/>
      <c r="C81" s="108"/>
      <c r="D81" s="108"/>
      <c r="E81" s="108"/>
      <c r="F81" s="114"/>
      <c r="G81" s="117"/>
      <c r="H81" s="109" t="s">
        <v>23</v>
      </c>
      <c r="I81" s="109"/>
      <c r="J81" s="110">
        <f>SUM(J79,J80)</f>
        <v>133.6441488056</v>
      </c>
      <c r="K81" s="129"/>
      <c r="L81" s="116">
        <f>B68*J81</f>
        <v>133.6441488056</v>
      </c>
      <c r="M81" s="36"/>
      <c r="N81" s="36"/>
      <c r="O81" s="36"/>
      <c r="AB81" s="19"/>
      <c r="AC81" s="19"/>
      <c r="AD81" s="37"/>
      <c r="AE81" s="37"/>
      <c r="AF81" s="37"/>
      <c r="AG81" s="37"/>
      <c r="AH81" s="37"/>
      <c r="AR81" s="38"/>
      <c r="AS81" s="37"/>
      <c r="AT81" s="37"/>
      <c r="AU81" s="37"/>
      <c r="AV81" s="37"/>
    </row>
    <row r="82" spans="1:48" s="29" customFormat="1" ht="15" customHeight="1">
      <c r="A82" s="40"/>
      <c r="B82" s="23"/>
      <c r="C82" s="24"/>
      <c r="D82" s="25"/>
      <c r="E82" s="25"/>
      <c r="F82" s="60"/>
      <c r="G82" s="42"/>
      <c r="H82" s="27"/>
      <c r="I82" s="27"/>
      <c r="J82" s="27"/>
      <c r="K82" s="62"/>
      <c r="L82" s="28"/>
      <c r="M82" s="36"/>
      <c r="N82" s="36"/>
      <c r="O82" s="36"/>
      <c r="AB82" s="19"/>
      <c r="AC82" s="19"/>
      <c r="AD82" s="37"/>
      <c r="AE82" s="37"/>
      <c r="AF82" s="37"/>
      <c r="AG82" s="37"/>
      <c r="AH82" s="37"/>
      <c r="AR82" s="38"/>
      <c r="AS82" s="37"/>
      <c r="AT82" s="37"/>
      <c r="AU82" s="37"/>
      <c r="AV82" s="37"/>
    </row>
    <row r="83" spans="1:48" s="29" customFormat="1" ht="15" customHeight="1">
      <c r="A83" s="40"/>
      <c r="B83" s="90">
        <v>1</v>
      </c>
      <c r="C83" s="134" t="s">
        <v>38</v>
      </c>
      <c r="D83" s="135"/>
      <c r="E83" s="136"/>
      <c r="F83" s="60"/>
      <c r="G83" s="42"/>
      <c r="H83" s="27"/>
      <c r="I83" s="27"/>
      <c r="J83" s="27"/>
      <c r="K83" s="62"/>
      <c r="L83" s="28"/>
      <c r="M83" s="36"/>
      <c r="N83" s="36"/>
      <c r="O83" s="36"/>
      <c r="AB83" s="19"/>
      <c r="AC83" s="19"/>
      <c r="AD83" s="37"/>
      <c r="AE83" s="37"/>
      <c r="AF83" s="37"/>
      <c r="AG83" s="37"/>
      <c r="AH83" s="37"/>
      <c r="AR83" s="38"/>
      <c r="AS83" s="37"/>
      <c r="AT83" s="37"/>
      <c r="AU83" s="37"/>
      <c r="AV83" s="37"/>
    </row>
    <row r="84" spans="1:48" s="29" customFormat="1" ht="15" customHeight="1">
      <c r="A84" s="40"/>
      <c r="B84" s="23"/>
      <c r="C84" s="24"/>
      <c r="D84" s="25"/>
      <c r="E84" s="25"/>
      <c r="F84" s="60"/>
      <c r="G84" s="42"/>
      <c r="H84" s="27"/>
      <c r="I84" s="27"/>
      <c r="J84" s="27"/>
      <c r="K84" s="62"/>
      <c r="L84" s="28"/>
      <c r="M84" s="36"/>
      <c r="N84" s="36"/>
      <c r="O84" s="36"/>
      <c r="AB84" s="19"/>
      <c r="AC84" s="19"/>
      <c r="AD84" s="37"/>
      <c r="AE84" s="37"/>
      <c r="AF84" s="37"/>
      <c r="AG84" s="37"/>
      <c r="AH84" s="37"/>
      <c r="AR84" s="38"/>
      <c r="AS84" s="37"/>
      <c r="AT84" s="37"/>
      <c r="AU84" s="37"/>
      <c r="AV84" s="37"/>
    </row>
    <row r="85" spans="1:48" s="29" customFormat="1" ht="15" customHeight="1" thickBot="1">
      <c r="A85" s="46">
        <v>3</v>
      </c>
      <c r="B85" s="41">
        <v>1</v>
      </c>
      <c r="C85" s="44" t="s">
        <v>21</v>
      </c>
      <c r="D85" s="80">
        <v>10</v>
      </c>
      <c r="E85" s="45">
        <v>100</v>
      </c>
      <c r="F85" s="54">
        <v>200</v>
      </c>
      <c r="G85" s="43" t="s">
        <v>10</v>
      </c>
      <c r="H85" s="47">
        <f>D85/100*E85*0.785</f>
        <v>7.8500000000000005</v>
      </c>
      <c r="I85" s="47">
        <f aca="true" t="shared" si="13" ref="I85:I92">H85*F85/1000</f>
        <v>1.57</v>
      </c>
      <c r="J85" s="47">
        <f>I85*B85</f>
        <v>1.57</v>
      </c>
      <c r="K85" s="49"/>
      <c r="L85" s="48"/>
      <c r="M85" s="36"/>
      <c r="N85" s="36"/>
      <c r="O85" s="130"/>
      <c r="AB85" s="19"/>
      <c r="AC85" s="19"/>
      <c r="AD85" s="37"/>
      <c r="AE85" s="37"/>
      <c r="AF85" s="37"/>
      <c r="AG85" s="37"/>
      <c r="AH85" s="37"/>
      <c r="AR85" s="38"/>
      <c r="AS85" s="37"/>
      <c r="AT85" s="37"/>
      <c r="AU85" s="37"/>
      <c r="AV85" s="37"/>
    </row>
    <row r="86" spans="1:48" s="29" customFormat="1" ht="15" customHeight="1">
      <c r="A86" s="46">
        <v>5</v>
      </c>
      <c r="B86" s="41">
        <v>2</v>
      </c>
      <c r="C86" s="44" t="s">
        <v>21</v>
      </c>
      <c r="D86" s="80">
        <v>8</v>
      </c>
      <c r="E86" s="45">
        <v>164</v>
      </c>
      <c r="F86" s="54">
        <v>42</v>
      </c>
      <c r="G86" s="43" t="s">
        <v>10</v>
      </c>
      <c r="H86" s="47">
        <f>D86/100*E86*0.785</f>
        <v>10.2992</v>
      </c>
      <c r="I86" s="47">
        <f t="shared" si="13"/>
        <v>0.4325664</v>
      </c>
      <c r="J86" s="47">
        <f>I86*B86</f>
        <v>0.8651328</v>
      </c>
      <c r="K86" s="49"/>
      <c r="L86" s="48"/>
      <c r="M86" s="36"/>
      <c r="N86" s="36"/>
      <c r="O86" s="36"/>
      <c r="AB86" s="19"/>
      <c r="AC86" s="19"/>
      <c r="AD86" s="37"/>
      <c r="AE86" s="37"/>
      <c r="AF86" s="37"/>
      <c r="AG86" s="37"/>
      <c r="AH86" s="37"/>
      <c r="AR86" s="38"/>
      <c r="AS86" s="37"/>
      <c r="AT86" s="37"/>
      <c r="AU86" s="37"/>
      <c r="AV86" s="37"/>
    </row>
    <row r="87" spans="1:48" s="29" customFormat="1" ht="16.5" customHeight="1">
      <c r="A87" s="131">
        <v>8</v>
      </c>
      <c r="B87" s="93">
        <v>1</v>
      </c>
      <c r="C87" s="91" t="s">
        <v>21</v>
      </c>
      <c r="D87" s="45">
        <v>14</v>
      </c>
      <c r="E87" s="96">
        <v>250</v>
      </c>
      <c r="F87" s="98">
        <v>250</v>
      </c>
      <c r="G87" s="46" t="s">
        <v>10</v>
      </c>
      <c r="H87" s="47">
        <f>D87/100*E87*0.785</f>
        <v>27.475</v>
      </c>
      <c r="I87" s="47">
        <f t="shared" si="13"/>
        <v>6.86875</v>
      </c>
      <c r="J87" s="101">
        <f>B87*I87</f>
        <v>6.86875</v>
      </c>
      <c r="K87" s="82"/>
      <c r="L87" s="28"/>
      <c r="M87" s="36"/>
      <c r="N87" s="36"/>
      <c r="O87" s="36"/>
      <c r="AB87" s="19"/>
      <c r="AC87" s="19"/>
      <c r="AD87" s="37"/>
      <c r="AE87" s="37"/>
      <c r="AF87" s="37"/>
      <c r="AG87" s="37"/>
      <c r="AH87" s="37"/>
      <c r="AR87" s="38"/>
      <c r="AS87" s="37"/>
      <c r="AT87" s="37"/>
      <c r="AU87" s="37"/>
      <c r="AV87" s="37"/>
    </row>
    <row r="88" spans="1:48" s="29" customFormat="1" ht="16.5" customHeight="1">
      <c r="A88" s="46" t="s">
        <v>52</v>
      </c>
      <c r="B88" s="41">
        <v>1</v>
      </c>
      <c r="C88" s="44" t="s">
        <v>33</v>
      </c>
      <c r="D88" s="80"/>
      <c r="E88" s="45">
        <v>180</v>
      </c>
      <c r="F88" s="54">
        <v>4429</v>
      </c>
      <c r="G88" s="43" t="s">
        <v>10</v>
      </c>
      <c r="H88" s="47">
        <v>18.6</v>
      </c>
      <c r="I88" s="47">
        <f t="shared" si="13"/>
        <v>82.3794</v>
      </c>
      <c r="J88" s="47">
        <f>I88*B88</f>
        <v>82.3794</v>
      </c>
      <c r="K88" s="49"/>
      <c r="L88" s="48"/>
      <c r="M88" s="36"/>
      <c r="N88" s="36"/>
      <c r="O88" s="36"/>
      <c r="AB88" s="19"/>
      <c r="AC88" s="19"/>
      <c r="AD88" s="37"/>
      <c r="AE88" s="37"/>
      <c r="AF88" s="37"/>
      <c r="AG88" s="37"/>
      <c r="AH88" s="37"/>
      <c r="AR88" s="38"/>
      <c r="AS88" s="37"/>
      <c r="AT88" s="37"/>
      <c r="AU88" s="37"/>
      <c r="AV88" s="37"/>
    </row>
    <row r="89" spans="1:48" s="29" customFormat="1" ht="16.5" customHeight="1">
      <c r="A89" s="46">
        <v>11</v>
      </c>
      <c r="B89" s="41">
        <v>1</v>
      </c>
      <c r="C89" s="44" t="s">
        <v>33</v>
      </c>
      <c r="D89" s="80"/>
      <c r="E89" s="45">
        <v>180</v>
      </c>
      <c r="F89" s="54">
        <v>1530</v>
      </c>
      <c r="G89" s="43" t="s">
        <v>10</v>
      </c>
      <c r="H89" s="47">
        <v>18.6</v>
      </c>
      <c r="I89" s="47">
        <f t="shared" si="13"/>
        <v>28.458000000000002</v>
      </c>
      <c r="J89" s="47">
        <f>I89*B89</f>
        <v>28.458000000000002</v>
      </c>
      <c r="K89" s="49"/>
      <c r="L89" s="48"/>
      <c r="M89" s="36"/>
      <c r="N89" s="36"/>
      <c r="O89" s="36"/>
      <c r="AB89" s="19"/>
      <c r="AC89" s="19"/>
      <c r="AD89" s="37"/>
      <c r="AE89" s="37"/>
      <c r="AF89" s="37"/>
      <c r="AG89" s="37"/>
      <c r="AH89" s="37"/>
      <c r="AR89" s="38"/>
      <c r="AS89" s="37"/>
      <c r="AT89" s="37"/>
      <c r="AU89" s="37"/>
      <c r="AV89" s="37"/>
    </row>
    <row r="90" spans="1:48" s="29" customFormat="1" ht="16.5" customHeight="1">
      <c r="A90" s="46">
        <v>12</v>
      </c>
      <c r="B90" s="41">
        <v>1</v>
      </c>
      <c r="C90" s="44" t="s">
        <v>21</v>
      </c>
      <c r="D90" s="80">
        <v>10</v>
      </c>
      <c r="E90" s="45">
        <v>100</v>
      </c>
      <c r="F90" s="54">
        <v>300</v>
      </c>
      <c r="G90" s="43" t="s">
        <v>10</v>
      </c>
      <c r="H90" s="47">
        <f>D90/100*E90*0.785</f>
        <v>7.8500000000000005</v>
      </c>
      <c r="I90" s="47">
        <f t="shared" si="13"/>
        <v>2.355</v>
      </c>
      <c r="J90" s="47">
        <f>I90*B90</f>
        <v>2.355</v>
      </c>
      <c r="K90" s="49"/>
      <c r="L90" s="48"/>
      <c r="M90" s="36"/>
      <c r="N90" s="36"/>
      <c r="O90" s="36"/>
      <c r="AB90" s="19"/>
      <c r="AC90" s="19"/>
      <c r="AD90" s="37"/>
      <c r="AE90" s="37"/>
      <c r="AF90" s="37"/>
      <c r="AG90" s="37"/>
      <c r="AH90" s="37"/>
      <c r="AR90" s="38"/>
      <c r="AS90" s="37"/>
      <c r="AT90" s="37"/>
      <c r="AU90" s="37"/>
      <c r="AV90" s="37"/>
    </row>
    <row r="91" spans="1:48" s="29" customFormat="1" ht="16.5" customHeight="1">
      <c r="A91" s="46" t="s">
        <v>53</v>
      </c>
      <c r="B91" s="41">
        <v>1</v>
      </c>
      <c r="C91" s="44" t="s">
        <v>21</v>
      </c>
      <c r="D91" s="80">
        <v>8</v>
      </c>
      <c r="E91" s="45">
        <v>170</v>
      </c>
      <c r="F91" s="54">
        <v>250</v>
      </c>
      <c r="G91" s="43" t="s">
        <v>10</v>
      </c>
      <c r="H91" s="47">
        <f>D91/100*E91*0.785</f>
        <v>10.676</v>
      </c>
      <c r="I91" s="47">
        <f t="shared" si="13"/>
        <v>2.669</v>
      </c>
      <c r="J91" s="47">
        <f>I91*B91</f>
        <v>2.669</v>
      </c>
      <c r="K91" s="49"/>
      <c r="L91" s="48"/>
      <c r="M91" s="36"/>
      <c r="N91" s="36"/>
      <c r="O91" s="36"/>
      <c r="AB91" s="19"/>
      <c r="AC91" s="19"/>
      <c r="AD91" s="37"/>
      <c r="AE91" s="37"/>
      <c r="AF91" s="37"/>
      <c r="AG91" s="37"/>
      <c r="AH91" s="37"/>
      <c r="AR91" s="38"/>
      <c r="AS91" s="37"/>
      <c r="AT91" s="37"/>
      <c r="AU91" s="37"/>
      <c r="AV91" s="37"/>
    </row>
    <row r="92" spans="1:48" s="29" customFormat="1" ht="16.5" customHeight="1" thickBot="1">
      <c r="A92" s="123" t="s">
        <v>54</v>
      </c>
      <c r="B92" s="102">
        <v>1</v>
      </c>
      <c r="C92" s="103" t="s">
        <v>21</v>
      </c>
      <c r="D92" s="104">
        <v>8</v>
      </c>
      <c r="E92" s="95">
        <v>170</v>
      </c>
      <c r="F92" s="97">
        <v>190</v>
      </c>
      <c r="G92" s="127" t="s">
        <v>10</v>
      </c>
      <c r="H92" s="115">
        <f>D92/100*E92*0.785</f>
        <v>10.676</v>
      </c>
      <c r="I92" s="128">
        <f t="shared" si="13"/>
        <v>2.0284400000000002</v>
      </c>
      <c r="J92" s="105">
        <f>B92*I92</f>
        <v>2.0284400000000002</v>
      </c>
      <c r="K92" s="120"/>
      <c r="L92" s="118"/>
      <c r="M92" s="36"/>
      <c r="N92" s="36"/>
      <c r="O92" s="36"/>
      <c r="AB92" s="19"/>
      <c r="AC92" s="19"/>
      <c r="AD92" s="37"/>
      <c r="AE92" s="37"/>
      <c r="AF92" s="37"/>
      <c r="AG92" s="37"/>
      <c r="AH92" s="37"/>
      <c r="AR92" s="38"/>
      <c r="AS92" s="37"/>
      <c r="AT92" s="37"/>
      <c r="AU92" s="37"/>
      <c r="AV92" s="37"/>
    </row>
    <row r="93" spans="1:48" s="29" customFormat="1" ht="16.5" customHeight="1">
      <c r="A93" s="40"/>
      <c r="B93" s="83"/>
      <c r="C93" s="106"/>
      <c r="D93" s="25"/>
      <c r="E93" s="25"/>
      <c r="F93" s="81"/>
      <c r="G93" s="133" t="s">
        <v>11</v>
      </c>
      <c r="H93" s="133"/>
      <c r="I93" s="133"/>
      <c r="J93" s="111">
        <f>SUM(J85:J92)</f>
        <v>127.1937228</v>
      </c>
      <c r="K93" s="125"/>
      <c r="L93" s="124"/>
      <c r="M93" s="36"/>
      <c r="N93" s="36"/>
      <c r="O93" s="36"/>
      <c r="AB93" s="19"/>
      <c r="AC93" s="19"/>
      <c r="AD93" s="37"/>
      <c r="AE93" s="37"/>
      <c r="AF93" s="37"/>
      <c r="AG93" s="37"/>
      <c r="AH93" s="37"/>
      <c r="AR93" s="38"/>
      <c r="AS93" s="37"/>
      <c r="AT93" s="37"/>
      <c r="AU93" s="37"/>
      <c r="AV93" s="37"/>
    </row>
    <row r="94" spans="7:48" s="29" customFormat="1" ht="16.5" customHeight="1">
      <c r="G94" s="45"/>
      <c r="H94" s="84" t="s">
        <v>22</v>
      </c>
      <c r="J94" s="112">
        <f>J93*0.018</f>
        <v>2.2894870104</v>
      </c>
      <c r="K94" s="126"/>
      <c r="L94" s="119"/>
      <c r="M94" s="36"/>
      <c r="N94" s="36"/>
      <c r="O94" s="36"/>
      <c r="AB94" s="19"/>
      <c r="AC94" s="19"/>
      <c r="AD94" s="37"/>
      <c r="AE94" s="37"/>
      <c r="AF94" s="37"/>
      <c r="AG94" s="37"/>
      <c r="AH94" s="37"/>
      <c r="AR94" s="38"/>
      <c r="AS94" s="37"/>
      <c r="AT94" s="37"/>
      <c r="AU94" s="37"/>
      <c r="AV94" s="37"/>
    </row>
    <row r="95" spans="1:48" s="29" customFormat="1" ht="16.5" customHeight="1" thickBot="1">
      <c r="A95" s="122"/>
      <c r="B95" s="108"/>
      <c r="C95" s="108"/>
      <c r="D95" s="108"/>
      <c r="E95" s="108"/>
      <c r="F95" s="114"/>
      <c r="G95" s="117"/>
      <c r="H95" s="109" t="s">
        <v>23</v>
      </c>
      <c r="I95" s="109"/>
      <c r="J95" s="110">
        <f>SUM(J93,J94)</f>
        <v>129.4832098104</v>
      </c>
      <c r="K95" s="129"/>
      <c r="L95" s="116">
        <f>B83*J95</f>
        <v>129.4832098104</v>
      </c>
      <c r="M95" s="36"/>
      <c r="N95" s="36"/>
      <c r="O95" s="36"/>
      <c r="AB95" s="19"/>
      <c r="AC95" s="19"/>
      <c r="AD95" s="37"/>
      <c r="AE95" s="37"/>
      <c r="AF95" s="37"/>
      <c r="AG95" s="37"/>
      <c r="AH95" s="37"/>
      <c r="AR95" s="38"/>
      <c r="AS95" s="37"/>
      <c r="AT95" s="37"/>
      <c r="AU95" s="37"/>
      <c r="AV95" s="37"/>
    </row>
    <row r="96" spans="1:48" s="29" customFormat="1" ht="15" customHeight="1" thickBot="1">
      <c r="A96" s="40"/>
      <c r="B96" s="23"/>
      <c r="C96" s="24"/>
      <c r="D96" s="25"/>
      <c r="E96" s="25"/>
      <c r="F96" s="60"/>
      <c r="G96" s="42"/>
      <c r="H96" s="27"/>
      <c r="I96" s="27"/>
      <c r="J96" s="27"/>
      <c r="K96" s="62"/>
      <c r="L96" s="28"/>
      <c r="M96" s="107"/>
      <c r="N96" s="36"/>
      <c r="O96" s="36"/>
      <c r="AB96" s="19"/>
      <c r="AC96" s="19"/>
      <c r="AD96" s="37"/>
      <c r="AE96" s="37"/>
      <c r="AF96" s="37"/>
      <c r="AG96" s="37"/>
      <c r="AH96" s="37"/>
      <c r="AR96" s="38"/>
      <c r="AS96" s="37"/>
      <c r="AT96" s="37"/>
      <c r="AU96" s="37"/>
      <c r="AV96" s="37"/>
    </row>
    <row r="97" spans="1:48" s="29" customFormat="1" ht="15" customHeight="1">
      <c r="A97" s="40"/>
      <c r="B97" s="90">
        <v>1</v>
      </c>
      <c r="C97" s="134" t="s">
        <v>39</v>
      </c>
      <c r="D97" s="135"/>
      <c r="E97" s="136"/>
      <c r="F97" s="60"/>
      <c r="G97" s="42"/>
      <c r="H97" s="27"/>
      <c r="I97" s="27"/>
      <c r="J97" s="27"/>
      <c r="K97" s="62"/>
      <c r="L97" s="28"/>
      <c r="M97" s="36"/>
      <c r="N97" s="36"/>
      <c r="O97" s="36"/>
      <c r="AB97" s="19"/>
      <c r="AC97" s="19"/>
      <c r="AD97" s="37"/>
      <c r="AE97" s="37"/>
      <c r="AF97" s="37"/>
      <c r="AG97" s="37"/>
      <c r="AH97" s="37"/>
      <c r="AR97" s="38"/>
      <c r="AS97" s="37"/>
      <c r="AT97" s="37"/>
      <c r="AU97" s="37"/>
      <c r="AV97" s="37"/>
    </row>
    <row r="98" spans="1:48" s="29" customFormat="1" ht="15" customHeight="1">
      <c r="A98" s="40"/>
      <c r="B98" s="23"/>
      <c r="C98" s="24"/>
      <c r="D98" s="25"/>
      <c r="E98" s="25"/>
      <c r="F98" s="60"/>
      <c r="G98" s="42"/>
      <c r="H98" s="27"/>
      <c r="I98" s="27"/>
      <c r="J98" s="27"/>
      <c r="K98" s="62"/>
      <c r="L98" s="28"/>
      <c r="M98" s="36"/>
      <c r="N98" s="36"/>
      <c r="O98" s="36"/>
      <c r="AB98" s="19"/>
      <c r="AC98" s="19"/>
      <c r="AD98" s="37"/>
      <c r="AE98" s="37"/>
      <c r="AF98" s="37"/>
      <c r="AG98" s="37"/>
      <c r="AH98" s="37"/>
      <c r="AR98" s="38"/>
      <c r="AS98" s="37"/>
      <c r="AT98" s="37"/>
      <c r="AU98" s="37"/>
      <c r="AV98" s="37"/>
    </row>
    <row r="99" spans="1:12" ht="12.75">
      <c r="A99" s="46">
        <v>3</v>
      </c>
      <c r="B99" s="41">
        <v>1</v>
      </c>
      <c r="C99" s="44" t="s">
        <v>21</v>
      </c>
      <c r="D99" s="80">
        <v>10</v>
      </c>
      <c r="E99" s="45">
        <v>100</v>
      </c>
      <c r="F99" s="54">
        <v>200</v>
      </c>
      <c r="G99" s="43" t="s">
        <v>10</v>
      </c>
      <c r="H99" s="47">
        <f>D99/100*E99*0.785</f>
        <v>7.8500000000000005</v>
      </c>
      <c r="I99" s="47">
        <f aca="true" t="shared" si="14" ref="I99:I106">H99*F99/1000</f>
        <v>1.57</v>
      </c>
      <c r="J99" s="47">
        <f>I99*B99</f>
        <v>1.57</v>
      </c>
      <c r="K99" s="49"/>
      <c r="L99" s="48"/>
    </row>
    <row r="100" spans="1:12" ht="12.75">
      <c r="A100" s="46">
        <v>5</v>
      </c>
      <c r="B100" s="41">
        <v>2</v>
      </c>
      <c r="C100" s="44" t="s">
        <v>21</v>
      </c>
      <c r="D100" s="80">
        <v>8</v>
      </c>
      <c r="E100" s="45">
        <v>164</v>
      </c>
      <c r="F100" s="54">
        <v>42</v>
      </c>
      <c r="G100" s="43" t="s">
        <v>10</v>
      </c>
      <c r="H100" s="47">
        <f>D100/100*E100*0.785</f>
        <v>10.2992</v>
      </c>
      <c r="I100" s="47">
        <f t="shared" si="14"/>
        <v>0.4325664</v>
      </c>
      <c r="J100" s="47">
        <f>I100*B100</f>
        <v>0.8651328</v>
      </c>
      <c r="K100" s="49"/>
      <c r="L100" s="48"/>
    </row>
    <row r="101" spans="1:12" ht="12.75">
      <c r="A101" s="46">
        <v>6</v>
      </c>
      <c r="B101" s="41">
        <v>2</v>
      </c>
      <c r="C101" s="44" t="s">
        <v>21</v>
      </c>
      <c r="D101" s="80">
        <v>8</v>
      </c>
      <c r="E101" s="45">
        <v>170</v>
      </c>
      <c r="F101" s="54">
        <v>250</v>
      </c>
      <c r="G101" s="43" t="s">
        <v>10</v>
      </c>
      <c r="H101" s="47">
        <f>D101/100*E101*0.785</f>
        <v>10.676</v>
      </c>
      <c r="I101" s="47">
        <f t="shared" si="14"/>
        <v>2.669</v>
      </c>
      <c r="J101" s="47">
        <f>I101*B101</f>
        <v>5.338</v>
      </c>
      <c r="K101" s="49"/>
      <c r="L101" s="48"/>
    </row>
    <row r="102" spans="1:12" ht="12.75">
      <c r="A102" s="131">
        <v>8</v>
      </c>
      <c r="B102" s="93">
        <v>1</v>
      </c>
      <c r="C102" s="91" t="s">
        <v>21</v>
      </c>
      <c r="D102" s="45">
        <v>14</v>
      </c>
      <c r="E102" s="96">
        <v>250</v>
      </c>
      <c r="F102" s="98">
        <v>250</v>
      </c>
      <c r="G102" s="46" t="s">
        <v>10</v>
      </c>
      <c r="H102" s="47">
        <f>D102/100*E102*0.785</f>
        <v>27.475</v>
      </c>
      <c r="I102" s="47">
        <f t="shared" si="14"/>
        <v>6.86875</v>
      </c>
      <c r="J102" s="101">
        <f>B102*I102</f>
        <v>6.86875</v>
      </c>
      <c r="K102" s="82"/>
      <c r="L102" s="28"/>
    </row>
    <row r="103" spans="1:12" ht="12.75">
      <c r="A103" s="46">
        <v>10</v>
      </c>
      <c r="B103" s="41">
        <v>1</v>
      </c>
      <c r="C103" s="44" t="s">
        <v>33</v>
      </c>
      <c r="D103" s="80"/>
      <c r="E103" s="45">
        <v>180</v>
      </c>
      <c r="F103" s="54">
        <v>4482</v>
      </c>
      <c r="G103" s="43" t="s">
        <v>10</v>
      </c>
      <c r="H103" s="47">
        <v>18.6</v>
      </c>
      <c r="I103" s="47">
        <f t="shared" si="14"/>
        <v>83.36520000000002</v>
      </c>
      <c r="J103" s="47">
        <f>I103*B103</f>
        <v>83.36520000000002</v>
      </c>
      <c r="K103" s="49"/>
      <c r="L103" s="48"/>
    </row>
    <row r="104" spans="1:12" ht="12.75">
      <c r="A104" s="46">
        <v>11</v>
      </c>
      <c r="B104" s="41">
        <v>1</v>
      </c>
      <c r="C104" s="44" t="s">
        <v>33</v>
      </c>
      <c r="D104" s="80"/>
      <c r="E104" s="45">
        <v>180</v>
      </c>
      <c r="F104" s="54">
        <v>1530</v>
      </c>
      <c r="G104" s="43" t="s">
        <v>10</v>
      </c>
      <c r="H104" s="47">
        <v>18.6</v>
      </c>
      <c r="I104" s="47">
        <f t="shared" si="14"/>
        <v>28.458000000000002</v>
      </c>
      <c r="J104" s="47">
        <f>I104*B104</f>
        <v>28.458000000000002</v>
      </c>
      <c r="K104" s="49"/>
      <c r="L104" s="48"/>
    </row>
    <row r="105" spans="1:48" s="29" customFormat="1" ht="15" customHeight="1">
      <c r="A105" s="46">
        <v>12</v>
      </c>
      <c r="B105" s="41">
        <v>1</v>
      </c>
      <c r="C105" s="44" t="s">
        <v>21</v>
      </c>
      <c r="D105" s="80">
        <v>10</v>
      </c>
      <c r="E105" s="45">
        <v>100</v>
      </c>
      <c r="F105" s="54">
        <v>300</v>
      </c>
      <c r="G105" s="43" t="s">
        <v>10</v>
      </c>
      <c r="H105" s="47">
        <f>D105/100*E105*0.785</f>
        <v>7.8500000000000005</v>
      </c>
      <c r="I105" s="47">
        <f t="shared" si="14"/>
        <v>2.355</v>
      </c>
      <c r="J105" s="47">
        <f>I105*B105</f>
        <v>2.355</v>
      </c>
      <c r="K105" s="49"/>
      <c r="L105" s="48"/>
      <c r="M105" s="36"/>
      <c r="N105" s="36"/>
      <c r="O105" s="36"/>
      <c r="AB105" s="19"/>
      <c r="AC105" s="19"/>
      <c r="AD105" s="37"/>
      <c r="AE105" s="37"/>
      <c r="AF105" s="37"/>
      <c r="AG105" s="37"/>
      <c r="AH105" s="37"/>
      <c r="AR105" s="38"/>
      <c r="AS105" s="37"/>
      <c r="AT105" s="37"/>
      <c r="AU105" s="37"/>
      <c r="AV105" s="37"/>
    </row>
    <row r="106" spans="1:48" s="29" customFormat="1" ht="15" customHeight="1" thickBot="1">
      <c r="A106" s="123">
        <v>20</v>
      </c>
      <c r="B106" s="102">
        <v>1</v>
      </c>
      <c r="C106" s="103" t="s">
        <v>21</v>
      </c>
      <c r="D106" s="104">
        <v>8</v>
      </c>
      <c r="E106" s="95">
        <v>200</v>
      </c>
      <c r="F106" s="97">
        <v>120</v>
      </c>
      <c r="G106" s="127" t="s">
        <v>10</v>
      </c>
      <c r="H106" s="115">
        <f>D106/100*E106*0.785</f>
        <v>12.56</v>
      </c>
      <c r="I106" s="128">
        <f t="shared" si="14"/>
        <v>1.5072</v>
      </c>
      <c r="J106" s="105">
        <f>B106*I106</f>
        <v>1.5072</v>
      </c>
      <c r="K106" s="120"/>
      <c r="L106" s="118"/>
      <c r="M106" s="36"/>
      <c r="N106" s="36"/>
      <c r="O106" s="36"/>
      <c r="AB106" s="19"/>
      <c r="AC106" s="19"/>
      <c r="AD106" s="37"/>
      <c r="AE106" s="37"/>
      <c r="AF106" s="37"/>
      <c r="AG106" s="37"/>
      <c r="AH106" s="37"/>
      <c r="AR106" s="38"/>
      <c r="AS106" s="37"/>
      <c r="AT106" s="37"/>
      <c r="AU106" s="37"/>
      <c r="AV106" s="37"/>
    </row>
    <row r="107" spans="1:13" ht="15">
      <c r="A107" s="40"/>
      <c r="B107" s="83"/>
      <c r="C107" s="106"/>
      <c r="D107" s="25"/>
      <c r="E107" s="25"/>
      <c r="F107" s="81"/>
      <c r="G107" s="133" t="s">
        <v>11</v>
      </c>
      <c r="H107" s="133"/>
      <c r="I107" s="133"/>
      <c r="J107" s="111">
        <f>SUM(J99:J106)</f>
        <v>130.32728280000003</v>
      </c>
      <c r="K107" s="125"/>
      <c r="L107" s="124"/>
      <c r="M107" s="50"/>
    </row>
    <row r="108" spans="1:12" ht="12.75">
      <c r="A108" s="29"/>
      <c r="B108" s="29"/>
      <c r="C108" s="29"/>
      <c r="D108" s="29"/>
      <c r="E108" s="29"/>
      <c r="F108" s="29"/>
      <c r="G108" s="45"/>
      <c r="H108" s="84" t="s">
        <v>22</v>
      </c>
      <c r="I108" s="29"/>
      <c r="J108" s="112">
        <f>J107*0.018</f>
        <v>2.3458910904000003</v>
      </c>
      <c r="K108" s="126"/>
      <c r="L108" s="119"/>
    </row>
    <row r="109" spans="1:12" ht="13.5" thickBot="1">
      <c r="A109" s="122"/>
      <c r="B109" s="108"/>
      <c r="C109" s="108"/>
      <c r="D109" s="108"/>
      <c r="E109" s="108"/>
      <c r="F109" s="114"/>
      <c r="G109" s="117"/>
      <c r="H109" s="109" t="s">
        <v>23</v>
      </c>
      <c r="I109" s="109"/>
      <c r="J109" s="110">
        <f>SUM(J107,J108)</f>
        <v>132.67317389040002</v>
      </c>
      <c r="K109" s="129"/>
      <c r="L109" s="116">
        <f>B97*J109</f>
        <v>132.67317389040002</v>
      </c>
    </row>
    <row r="110" spans="1:12" ht="12.75">
      <c r="A110" s="40"/>
      <c r="B110" s="23"/>
      <c r="C110" s="24"/>
      <c r="D110" s="25"/>
      <c r="E110" s="25"/>
      <c r="F110" s="60"/>
      <c r="G110" s="42"/>
      <c r="H110" s="27"/>
      <c r="I110" s="27"/>
      <c r="J110" s="27"/>
      <c r="K110" s="62"/>
      <c r="L110" s="28"/>
    </row>
    <row r="111" spans="1:12" ht="15.75">
      <c r="A111" s="40"/>
      <c r="B111" s="90">
        <v>1</v>
      </c>
      <c r="C111" s="134" t="s">
        <v>40</v>
      </c>
      <c r="D111" s="135"/>
      <c r="E111" s="136"/>
      <c r="F111" s="60"/>
      <c r="G111" s="42"/>
      <c r="H111" s="27"/>
      <c r="I111" s="27"/>
      <c r="J111" s="27"/>
      <c r="K111" s="62"/>
      <c r="L111" s="28"/>
    </row>
    <row r="112" spans="1:12" ht="12.75">
      <c r="A112" s="40"/>
      <c r="B112" s="23"/>
      <c r="C112" s="24"/>
      <c r="D112" s="25"/>
      <c r="E112" s="25"/>
      <c r="F112" s="60"/>
      <c r="G112" s="42"/>
      <c r="H112" s="27"/>
      <c r="I112" s="27"/>
      <c r="J112" s="27"/>
      <c r="K112" s="62"/>
      <c r="L112" s="28"/>
    </row>
    <row r="113" spans="1:12" ht="12.75">
      <c r="A113" s="46">
        <v>3</v>
      </c>
      <c r="B113" s="41">
        <v>1</v>
      </c>
      <c r="C113" s="44" t="s">
        <v>21</v>
      </c>
      <c r="D113" s="80">
        <v>10</v>
      </c>
      <c r="E113" s="45">
        <v>100</v>
      </c>
      <c r="F113" s="54">
        <v>200</v>
      </c>
      <c r="G113" s="43" t="s">
        <v>10</v>
      </c>
      <c r="H113" s="47">
        <f>D113/100*E113*0.785</f>
        <v>7.8500000000000005</v>
      </c>
      <c r="I113" s="47">
        <f aca="true" t="shared" si="15" ref="I113:I119">H113*F113/1000</f>
        <v>1.57</v>
      </c>
      <c r="J113" s="47">
        <f>I113*B113</f>
        <v>1.57</v>
      </c>
      <c r="K113" s="49"/>
      <c r="L113" s="48"/>
    </row>
    <row r="114" spans="1:12" ht="12.75">
      <c r="A114" s="46">
        <v>5</v>
      </c>
      <c r="B114" s="41">
        <v>1</v>
      </c>
      <c r="C114" s="44" t="s">
        <v>21</v>
      </c>
      <c r="D114" s="80">
        <v>8</v>
      </c>
      <c r="E114" s="45">
        <v>164</v>
      </c>
      <c r="F114" s="54">
        <v>42</v>
      </c>
      <c r="G114" s="43" t="s">
        <v>10</v>
      </c>
      <c r="H114" s="47">
        <f>D114/100*E114*0.785</f>
        <v>10.2992</v>
      </c>
      <c r="I114" s="47">
        <f t="shared" si="15"/>
        <v>0.4325664</v>
      </c>
      <c r="J114" s="47">
        <f>I114*B114</f>
        <v>0.4325664</v>
      </c>
      <c r="K114" s="49"/>
      <c r="L114" s="48"/>
    </row>
    <row r="115" spans="1:12" ht="12.75">
      <c r="A115" s="46">
        <v>6</v>
      </c>
      <c r="B115" s="41">
        <v>1</v>
      </c>
      <c r="C115" s="44" t="s">
        <v>21</v>
      </c>
      <c r="D115" s="80">
        <v>8</v>
      </c>
      <c r="E115" s="45">
        <v>170</v>
      </c>
      <c r="F115" s="54">
        <v>250</v>
      </c>
      <c r="G115" s="43" t="s">
        <v>10</v>
      </c>
      <c r="H115" s="47">
        <f>D115/100*E115*0.785</f>
        <v>10.676</v>
      </c>
      <c r="I115" s="47">
        <f t="shared" si="15"/>
        <v>2.669</v>
      </c>
      <c r="J115" s="47">
        <f>I115*B115</f>
        <v>2.669</v>
      </c>
      <c r="K115" s="49"/>
      <c r="L115" s="48"/>
    </row>
    <row r="116" spans="1:12" ht="12.75">
      <c r="A116" s="131">
        <v>8</v>
      </c>
      <c r="B116" s="93">
        <v>1</v>
      </c>
      <c r="C116" s="91" t="s">
        <v>21</v>
      </c>
      <c r="D116" s="45">
        <v>14</v>
      </c>
      <c r="E116" s="96">
        <v>250</v>
      </c>
      <c r="F116" s="98">
        <v>250</v>
      </c>
      <c r="G116" s="46" t="s">
        <v>10</v>
      </c>
      <c r="H116" s="47">
        <f>D116/100*E116*0.785</f>
        <v>27.475</v>
      </c>
      <c r="I116" s="47">
        <f t="shared" si="15"/>
        <v>6.86875</v>
      </c>
      <c r="J116" s="101">
        <f>B116*I116</f>
        <v>6.86875</v>
      </c>
      <c r="K116" s="82"/>
      <c r="L116" s="28"/>
    </row>
    <row r="117" spans="1:12" ht="12.75">
      <c r="A117" s="46" t="s">
        <v>52</v>
      </c>
      <c r="B117" s="41">
        <v>1</v>
      </c>
      <c r="C117" s="44" t="s">
        <v>33</v>
      </c>
      <c r="D117" s="80"/>
      <c r="E117" s="45">
        <v>180</v>
      </c>
      <c r="F117" s="54">
        <v>4429</v>
      </c>
      <c r="G117" s="43" t="s">
        <v>10</v>
      </c>
      <c r="H117" s="47">
        <v>18.6</v>
      </c>
      <c r="I117" s="47">
        <f t="shared" si="15"/>
        <v>82.3794</v>
      </c>
      <c r="J117" s="47">
        <f>I117*B117</f>
        <v>82.3794</v>
      </c>
      <c r="K117" s="49"/>
      <c r="L117" s="48"/>
    </row>
    <row r="118" spans="1:12" ht="12.75">
      <c r="A118" s="46">
        <v>11</v>
      </c>
      <c r="B118" s="41">
        <v>1</v>
      </c>
      <c r="C118" s="44" t="s">
        <v>33</v>
      </c>
      <c r="D118" s="80"/>
      <c r="E118" s="45">
        <v>180</v>
      </c>
      <c r="F118" s="54">
        <v>1530</v>
      </c>
      <c r="G118" s="43" t="s">
        <v>10</v>
      </c>
      <c r="H118" s="47">
        <v>18.6</v>
      </c>
      <c r="I118" s="47">
        <f t="shared" si="15"/>
        <v>28.458000000000002</v>
      </c>
      <c r="J118" s="47">
        <f>I118*B118</f>
        <v>28.458000000000002</v>
      </c>
      <c r="K118" s="49"/>
      <c r="L118" s="48"/>
    </row>
    <row r="119" spans="1:12" ht="13.5" thickBot="1">
      <c r="A119" s="123">
        <v>12</v>
      </c>
      <c r="B119" s="102">
        <v>1</v>
      </c>
      <c r="C119" s="103" t="s">
        <v>21</v>
      </c>
      <c r="D119" s="104">
        <v>10</v>
      </c>
      <c r="E119" s="95">
        <v>100</v>
      </c>
      <c r="F119" s="97">
        <v>300</v>
      </c>
      <c r="G119" s="127" t="s">
        <v>10</v>
      </c>
      <c r="H119" s="115">
        <f>D119/100*E119*0.785</f>
        <v>7.8500000000000005</v>
      </c>
      <c r="I119" s="128">
        <f t="shared" si="15"/>
        <v>2.355</v>
      </c>
      <c r="J119" s="105">
        <f>B119*I119</f>
        <v>2.355</v>
      </c>
      <c r="K119" s="120"/>
      <c r="L119" s="118"/>
    </row>
    <row r="120" spans="1:12" ht="15">
      <c r="A120" s="40"/>
      <c r="B120" s="83"/>
      <c r="C120" s="106"/>
      <c r="D120" s="25"/>
      <c r="E120" s="25"/>
      <c r="F120" s="81"/>
      <c r="G120" s="133" t="s">
        <v>11</v>
      </c>
      <c r="H120" s="133"/>
      <c r="I120" s="133"/>
      <c r="J120" s="111">
        <f>SUM(J113:J119)</f>
        <v>124.7327164</v>
      </c>
      <c r="K120" s="125"/>
      <c r="L120" s="124"/>
    </row>
    <row r="121" spans="1:12" ht="12.75">
      <c r="A121" s="29"/>
      <c r="B121" s="29"/>
      <c r="C121" s="29"/>
      <c r="D121" s="29"/>
      <c r="E121" s="29"/>
      <c r="F121" s="29"/>
      <c r="G121" s="45"/>
      <c r="H121" s="84" t="s">
        <v>22</v>
      </c>
      <c r="I121" s="29"/>
      <c r="J121" s="112">
        <f>J120*0.018</f>
        <v>2.2451888951999996</v>
      </c>
      <c r="K121" s="126"/>
      <c r="L121" s="119"/>
    </row>
    <row r="122" spans="1:12" ht="13.5" thickBot="1">
      <c r="A122" s="122"/>
      <c r="B122" s="108"/>
      <c r="C122" s="108"/>
      <c r="D122" s="108"/>
      <c r="E122" s="108"/>
      <c r="F122" s="114"/>
      <c r="G122" s="117"/>
      <c r="H122" s="109" t="s">
        <v>23</v>
      </c>
      <c r="I122" s="109"/>
      <c r="J122" s="110">
        <f>SUM(J120,J121)</f>
        <v>126.9779052952</v>
      </c>
      <c r="K122" s="129"/>
      <c r="L122" s="116">
        <f>B111*J122</f>
        <v>126.9779052952</v>
      </c>
    </row>
    <row r="123" spans="1:12" ht="12.75">
      <c r="A123" s="40"/>
      <c r="B123" s="23"/>
      <c r="C123" s="24"/>
      <c r="D123" s="25"/>
      <c r="E123" s="25"/>
      <c r="F123" s="60"/>
      <c r="G123" s="42"/>
      <c r="H123" s="27"/>
      <c r="I123" s="27"/>
      <c r="J123" s="27"/>
      <c r="K123" s="62"/>
      <c r="L123" s="28"/>
    </row>
    <row r="124" spans="1:12" ht="15.75">
      <c r="A124" s="40"/>
      <c r="B124" s="90">
        <v>2</v>
      </c>
      <c r="C124" s="134" t="s">
        <v>41</v>
      </c>
      <c r="D124" s="135"/>
      <c r="E124" s="136"/>
      <c r="F124" s="60"/>
      <c r="G124" s="42"/>
      <c r="H124" s="27"/>
      <c r="I124" s="27"/>
      <c r="J124" s="27"/>
      <c r="K124" s="62"/>
      <c r="L124" s="28"/>
    </row>
    <row r="125" spans="1:12" ht="12.75">
      <c r="A125" s="40"/>
      <c r="B125" s="23"/>
      <c r="C125" s="24"/>
      <c r="D125" s="25"/>
      <c r="E125" s="25"/>
      <c r="F125" s="60"/>
      <c r="G125" s="42"/>
      <c r="H125" s="27"/>
      <c r="I125" s="27"/>
      <c r="J125" s="27"/>
      <c r="K125" s="62"/>
      <c r="L125" s="28"/>
    </row>
    <row r="126" spans="1:12" ht="12.75">
      <c r="A126" s="46">
        <v>15</v>
      </c>
      <c r="B126" s="41">
        <v>1</v>
      </c>
      <c r="C126" s="44" t="s">
        <v>33</v>
      </c>
      <c r="D126" s="80"/>
      <c r="E126" s="45">
        <v>180</v>
      </c>
      <c r="F126" s="54">
        <v>4720</v>
      </c>
      <c r="G126" s="43" t="s">
        <v>10</v>
      </c>
      <c r="H126" s="47">
        <v>18.6</v>
      </c>
      <c r="I126" s="47">
        <f>H126*F126/1000</f>
        <v>87.792</v>
      </c>
      <c r="J126" s="47">
        <f>I126*B126</f>
        <v>87.792</v>
      </c>
      <c r="K126" s="49"/>
      <c r="L126" s="48"/>
    </row>
    <row r="127" spans="1:12" ht="12.75">
      <c r="A127" s="46">
        <v>16</v>
      </c>
      <c r="B127" s="41">
        <v>2</v>
      </c>
      <c r="C127" s="44" t="s">
        <v>21</v>
      </c>
      <c r="D127" s="80">
        <v>8</v>
      </c>
      <c r="E127" s="45">
        <v>200</v>
      </c>
      <c r="F127" s="54">
        <v>125</v>
      </c>
      <c r="G127" s="43" t="s">
        <v>10</v>
      </c>
      <c r="H127" s="47">
        <f>D127/100*E127*0.785</f>
        <v>12.56</v>
      </c>
      <c r="I127" s="47">
        <f>H127*F127/1000</f>
        <v>1.57</v>
      </c>
      <c r="J127" s="47">
        <f>I127*B127</f>
        <v>3.14</v>
      </c>
      <c r="K127" s="49"/>
      <c r="L127" s="48"/>
    </row>
    <row r="128" spans="1:12" ht="12.75">
      <c r="A128" s="46">
        <v>17</v>
      </c>
      <c r="B128" s="41">
        <v>1</v>
      </c>
      <c r="C128" s="44" t="s">
        <v>21</v>
      </c>
      <c r="D128" s="80">
        <v>8</v>
      </c>
      <c r="E128" s="45">
        <v>210</v>
      </c>
      <c r="F128" s="54">
        <v>320</v>
      </c>
      <c r="G128" s="43" t="s">
        <v>10</v>
      </c>
      <c r="H128" s="47">
        <f>D128/100*E128*0.785</f>
        <v>13.188</v>
      </c>
      <c r="I128" s="47">
        <f>H128*F128/1000</f>
        <v>4.22016</v>
      </c>
      <c r="J128" s="47">
        <f>I128*B128</f>
        <v>4.22016</v>
      </c>
      <c r="K128" s="49"/>
      <c r="L128" s="48"/>
    </row>
    <row r="129" spans="1:12" ht="12.75">
      <c r="A129" s="46">
        <v>18</v>
      </c>
      <c r="B129" s="41">
        <v>2</v>
      </c>
      <c r="C129" s="44" t="s">
        <v>42</v>
      </c>
      <c r="D129" s="80" t="s">
        <v>43</v>
      </c>
      <c r="E129" s="45" t="s">
        <v>44</v>
      </c>
      <c r="F129" s="54">
        <v>150</v>
      </c>
      <c r="G129" s="43" t="s">
        <v>10</v>
      </c>
      <c r="H129" s="47">
        <v>9.61</v>
      </c>
      <c r="I129" s="47">
        <f>H129*F129/1000</f>
        <v>1.4415</v>
      </c>
      <c r="J129" s="47">
        <f>I129*B129</f>
        <v>2.883</v>
      </c>
      <c r="K129" s="49"/>
      <c r="L129" s="48"/>
    </row>
    <row r="130" spans="1:12" ht="13.5" thickBot="1">
      <c r="A130" s="123">
        <v>19</v>
      </c>
      <c r="B130" s="102">
        <v>1</v>
      </c>
      <c r="C130" s="103" t="s">
        <v>21</v>
      </c>
      <c r="D130" s="104">
        <v>8</v>
      </c>
      <c r="E130" s="95">
        <v>200</v>
      </c>
      <c r="F130" s="97">
        <v>150</v>
      </c>
      <c r="G130" s="127" t="s">
        <v>10</v>
      </c>
      <c r="H130" s="115">
        <f>D130/100*E130*0.785</f>
        <v>12.56</v>
      </c>
      <c r="I130" s="128">
        <f>H130*F130/1000</f>
        <v>1.884</v>
      </c>
      <c r="J130" s="105">
        <f>B130*I130</f>
        <v>1.884</v>
      </c>
      <c r="K130" s="120"/>
      <c r="L130" s="118"/>
    </row>
    <row r="131" spans="1:12" ht="15">
      <c r="A131" s="40"/>
      <c r="B131" s="83"/>
      <c r="C131" s="106"/>
      <c r="D131" s="25"/>
      <c r="E131" s="25"/>
      <c r="F131" s="81"/>
      <c r="G131" s="133" t="s">
        <v>11</v>
      </c>
      <c r="H131" s="133"/>
      <c r="I131" s="133"/>
      <c r="J131" s="111">
        <f>SUM(J126:J130)</f>
        <v>99.91916</v>
      </c>
      <c r="K131" s="125"/>
      <c r="L131" s="124"/>
    </row>
    <row r="132" spans="1:12" ht="12.75">
      <c r="A132" s="29"/>
      <c r="B132" s="29"/>
      <c r="C132" s="29"/>
      <c r="D132" s="29"/>
      <c r="E132" s="29"/>
      <c r="F132" s="29"/>
      <c r="G132" s="45"/>
      <c r="H132" s="84" t="s">
        <v>22</v>
      </c>
      <c r="I132" s="29"/>
      <c r="J132" s="112">
        <f>J131*0.018</f>
        <v>1.79854488</v>
      </c>
      <c r="K132" s="126"/>
      <c r="L132" s="119"/>
    </row>
    <row r="133" spans="1:12" ht="13.5" thickBot="1">
      <c r="A133" s="122"/>
      <c r="B133" s="108"/>
      <c r="C133" s="108"/>
      <c r="D133" s="108"/>
      <c r="E133" s="108"/>
      <c r="F133" s="114"/>
      <c r="G133" s="117"/>
      <c r="H133" s="109" t="s">
        <v>23</v>
      </c>
      <c r="I133" s="109"/>
      <c r="J133" s="110">
        <f>SUM(J131,J132)</f>
        <v>101.71770488</v>
      </c>
      <c r="K133" s="129"/>
      <c r="L133" s="116">
        <f>B124*J133</f>
        <v>203.43540976</v>
      </c>
    </row>
    <row r="134" spans="1:12" ht="12.75">
      <c r="A134" s="40"/>
      <c r="B134" s="23"/>
      <c r="C134" s="24"/>
      <c r="D134" s="25"/>
      <c r="E134" s="25"/>
      <c r="F134" s="60"/>
      <c r="G134" s="42"/>
      <c r="H134" s="27"/>
      <c r="I134" s="27"/>
      <c r="J134" s="27"/>
      <c r="K134" s="62"/>
      <c r="L134" s="28"/>
    </row>
    <row r="135" spans="1:12" ht="15.75">
      <c r="A135" s="40"/>
      <c r="B135" s="90">
        <v>2</v>
      </c>
      <c r="C135" s="134" t="s">
        <v>45</v>
      </c>
      <c r="D135" s="135"/>
      <c r="E135" s="136"/>
      <c r="F135" s="60"/>
      <c r="G135" s="42"/>
      <c r="H135" s="27"/>
      <c r="I135" s="27"/>
      <c r="J135" s="27"/>
      <c r="K135" s="62"/>
      <c r="L135" s="28"/>
    </row>
    <row r="136" spans="1:12" ht="12.75">
      <c r="A136" s="40"/>
      <c r="B136" s="23"/>
      <c r="C136" s="24"/>
      <c r="D136" s="25"/>
      <c r="E136" s="25"/>
      <c r="F136" s="60"/>
      <c r="G136" s="42"/>
      <c r="H136" s="27"/>
      <c r="I136" s="27"/>
      <c r="J136" s="27"/>
      <c r="K136" s="62"/>
      <c r="L136" s="28"/>
    </row>
    <row r="137" spans="1:12" ht="12.75">
      <c r="A137" s="46">
        <v>15</v>
      </c>
      <c r="B137" s="41">
        <v>1</v>
      </c>
      <c r="C137" s="44" t="s">
        <v>33</v>
      </c>
      <c r="D137" s="80"/>
      <c r="E137" s="45">
        <v>180</v>
      </c>
      <c r="F137" s="54">
        <v>4720</v>
      </c>
      <c r="G137" s="43" t="s">
        <v>10</v>
      </c>
      <c r="H137" s="47">
        <v>18.6</v>
      </c>
      <c r="I137" s="47">
        <f>H137*F137/1000</f>
        <v>87.792</v>
      </c>
      <c r="J137" s="47">
        <f>I137*B137</f>
        <v>87.792</v>
      </c>
      <c r="K137" s="49"/>
      <c r="L137" s="48"/>
    </row>
    <row r="138" spans="1:12" ht="12.75">
      <c r="A138" s="46">
        <v>18</v>
      </c>
      <c r="B138" s="41">
        <v>2</v>
      </c>
      <c r="C138" s="44" t="s">
        <v>42</v>
      </c>
      <c r="D138" s="80" t="s">
        <v>43</v>
      </c>
      <c r="E138" s="45" t="s">
        <v>44</v>
      </c>
      <c r="F138" s="54">
        <v>150</v>
      </c>
      <c r="G138" s="43" t="s">
        <v>10</v>
      </c>
      <c r="H138" s="47">
        <v>9.61</v>
      </c>
      <c r="I138" s="47">
        <f>H138*F138/1000</f>
        <v>1.4415</v>
      </c>
      <c r="J138" s="47">
        <f>I138*B138</f>
        <v>2.883</v>
      </c>
      <c r="K138" s="49"/>
      <c r="L138" s="48"/>
    </row>
    <row r="139" spans="1:12" ht="13.5" thickBot="1">
      <c r="A139" s="123">
        <v>19</v>
      </c>
      <c r="B139" s="102">
        <v>1</v>
      </c>
      <c r="C139" s="103" t="s">
        <v>21</v>
      </c>
      <c r="D139" s="104">
        <v>8</v>
      </c>
      <c r="E139" s="95">
        <v>200</v>
      </c>
      <c r="F139" s="97">
        <v>150</v>
      </c>
      <c r="G139" s="127" t="s">
        <v>10</v>
      </c>
      <c r="H139" s="115">
        <f>D139/100*E139*0.785</f>
        <v>12.56</v>
      </c>
      <c r="I139" s="128">
        <f>H139*F139/1000</f>
        <v>1.884</v>
      </c>
      <c r="J139" s="105">
        <f>B139*I139</f>
        <v>1.884</v>
      </c>
      <c r="K139" s="120"/>
      <c r="L139" s="118"/>
    </row>
    <row r="140" spans="1:12" ht="15">
      <c r="A140" s="40"/>
      <c r="B140" s="83"/>
      <c r="C140" s="106"/>
      <c r="D140" s="25"/>
      <c r="E140" s="25"/>
      <c r="F140" s="81"/>
      <c r="G140" s="133" t="s">
        <v>11</v>
      </c>
      <c r="H140" s="133"/>
      <c r="I140" s="133"/>
      <c r="J140" s="111">
        <f>SUM(J137:J139)</f>
        <v>92.559</v>
      </c>
      <c r="K140" s="125"/>
      <c r="L140" s="124"/>
    </row>
    <row r="141" spans="1:12" ht="12.75">
      <c r="A141" s="29"/>
      <c r="B141" s="29"/>
      <c r="C141" s="29"/>
      <c r="D141" s="29"/>
      <c r="E141" s="29"/>
      <c r="F141" s="29"/>
      <c r="G141" s="45"/>
      <c r="H141" s="84" t="s">
        <v>22</v>
      </c>
      <c r="I141" s="29"/>
      <c r="J141" s="112">
        <f>J140*0.018</f>
        <v>1.666062</v>
      </c>
      <c r="K141" s="126"/>
      <c r="L141" s="119"/>
    </row>
    <row r="142" spans="1:12" ht="13.5" thickBot="1">
      <c r="A142" s="122"/>
      <c r="B142" s="108"/>
      <c r="C142" s="108"/>
      <c r="D142" s="108"/>
      <c r="E142" s="108"/>
      <c r="F142" s="114"/>
      <c r="G142" s="117"/>
      <c r="H142" s="109" t="s">
        <v>23</v>
      </c>
      <c r="I142" s="109"/>
      <c r="J142" s="110">
        <f>SUM(J140,J141)</f>
        <v>94.225062</v>
      </c>
      <c r="K142" s="129"/>
      <c r="L142" s="116">
        <f>B135*J142</f>
        <v>188.450124</v>
      </c>
    </row>
    <row r="144" spans="14:54" ht="18" customHeight="1">
      <c r="N144" s="50"/>
      <c r="O144" s="50"/>
      <c r="P144" s="20"/>
      <c r="Q144" s="51"/>
      <c r="R144" s="51"/>
      <c r="S144" s="51"/>
      <c r="T144" s="51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52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</row>
  </sheetData>
  <sheetProtection/>
  <mergeCells count="31">
    <mergeCell ref="G1:I1"/>
    <mergeCell ref="C124:E124"/>
    <mergeCell ref="G93:I93"/>
    <mergeCell ref="A1:A3"/>
    <mergeCell ref="A5:L5"/>
    <mergeCell ref="B1:E1"/>
    <mergeCell ref="B3:E3"/>
    <mergeCell ref="J1:L1"/>
    <mergeCell ref="J3:L3"/>
    <mergeCell ref="K4:L4"/>
    <mergeCell ref="G4:I4"/>
    <mergeCell ref="G120:I120"/>
    <mergeCell ref="G51:I51"/>
    <mergeCell ref="C55:E55"/>
    <mergeCell ref="G64:I64"/>
    <mergeCell ref="C135:E135"/>
    <mergeCell ref="G3:I3"/>
    <mergeCell ref="C12:E12"/>
    <mergeCell ref="B4:E4"/>
    <mergeCell ref="G23:I23"/>
    <mergeCell ref="C41:E41"/>
    <mergeCell ref="G140:I140"/>
    <mergeCell ref="C27:E27"/>
    <mergeCell ref="C97:E97"/>
    <mergeCell ref="C68:E68"/>
    <mergeCell ref="G37:I37"/>
    <mergeCell ref="G107:I107"/>
    <mergeCell ref="C111:E111"/>
    <mergeCell ref="G79:I79"/>
    <mergeCell ref="C83:E83"/>
    <mergeCell ref="G131:I131"/>
  </mergeCells>
  <printOptions gridLines="1" horizontalCentered="1"/>
  <pageMargins left="0.35433070866141736" right="0.1968503937007874" top="0.2362204724409449" bottom="0.1968503937007874" header="0.5118110236220472" footer="0.07874015748031496"/>
  <pageSetup horizontalDpi="300" verticalDpi="300" orientation="portrait" paperSize="9" scale="85" r:id="rId1"/>
  <headerFooter alignWithMargins="0">
    <oddFooter>&amp;LZestawienie stali: &amp;F&amp;C&amp;P z &amp;N</oddFooter>
  </headerFooter>
  <rowBreaks count="2" manualBreakCount="2">
    <brk id="53" max="11" man="1"/>
    <brk id="9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Anschlüsse Ebene 3</dc:title>
  <dc:subject/>
  <dc:creator/>
  <cp:keywords/>
  <dc:description/>
  <cp:lastModifiedBy>Tadeusz Chojnacki</cp:lastModifiedBy>
  <cp:lastPrinted>2012-09-10T07:48:23Z</cp:lastPrinted>
  <dcterms:created xsi:type="dcterms:W3CDTF">2000-07-21T06:39:05Z</dcterms:created>
  <dcterms:modified xsi:type="dcterms:W3CDTF">2016-04-07T16:11:39Z</dcterms:modified>
  <cp:category/>
  <cp:version/>
  <cp:contentType/>
  <cp:contentStatus/>
  <cp:revision>1</cp:revision>
</cp:coreProperties>
</file>