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wel.prusik\OneDrive - Centrum Łukasiewicz\Dokumenty\2022\Delegacje\Przetarg\"/>
    </mc:Choice>
  </mc:AlternateContent>
  <xr:revisionPtr revIDLastSave="0" documentId="8_{9D1EB65E-3ADC-4593-ABD8-8A528827208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 1" sheetId="3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F15" i="3" l="1"/>
  <c r="F14" i="3" l="1"/>
  <c r="F6" i="3"/>
  <c r="F12" i="3"/>
  <c r="F5" i="3" l="1"/>
  <c r="F8" i="3"/>
  <c r="F10" i="3"/>
  <c r="L14" i="3" l="1"/>
  <c r="F7" i="3"/>
  <c r="F9" i="3"/>
  <c r="I9" i="3" s="1"/>
  <c r="F11" i="3"/>
  <c r="L15" i="3"/>
  <c r="I12" i="3" l="1"/>
  <c r="I11" i="3"/>
  <c r="I10" i="3"/>
  <c r="I8" i="3"/>
  <c r="I7" i="3"/>
  <c r="I6" i="3"/>
  <c r="I5" i="3"/>
  <c r="I15" i="3" l="1"/>
  <c r="I14" i="3"/>
  <c r="H6" i="3"/>
  <c r="H7" i="3"/>
  <c r="H8" i="3"/>
  <c r="H9" i="3"/>
  <c r="H10" i="3"/>
  <c r="H11" i="3"/>
  <c r="H12" i="3"/>
  <c r="L12" i="3" s="1"/>
  <c r="K15" i="3" l="1"/>
  <c r="J7" i="3"/>
  <c r="K7" i="3" s="1"/>
  <c r="L7" i="3"/>
  <c r="J10" i="3"/>
  <c r="K10" i="3" s="1"/>
  <c r="L10" i="3"/>
  <c r="J6" i="3"/>
  <c r="K6" i="3" s="1"/>
  <c r="L6" i="3"/>
  <c r="J9" i="3"/>
  <c r="K9" i="3" s="1"/>
  <c r="L9" i="3"/>
  <c r="J12" i="3"/>
  <c r="K12" i="3" s="1"/>
  <c r="J8" i="3"/>
  <c r="K8" i="3" s="1"/>
  <c r="L8" i="3"/>
  <c r="J11" i="3"/>
  <c r="K11" i="3" s="1"/>
  <c r="L11" i="3"/>
  <c r="J5" i="3"/>
  <c r="K5" i="3" s="1"/>
  <c r="L5" i="3"/>
  <c r="K14" i="3"/>
  <c r="L16" i="3" l="1"/>
  <c r="K16" i="3"/>
</calcChain>
</file>

<file path=xl/sharedStrings.xml><?xml version="1.0" encoding="utf-8"?>
<sst xmlns="http://schemas.openxmlformats.org/spreadsheetml/2006/main" count="51" uniqueCount="37">
  <si>
    <t>załącznik nr 1 do Formularza ofertowego. Cennik Szczegółowy</t>
  </si>
  <si>
    <t>L.P.</t>
  </si>
  <si>
    <t>Opis</t>
  </si>
  <si>
    <t>Opłata transakcyjna netto w PLN (poz. 1-7)</t>
  </si>
  <si>
    <t>Jednostka</t>
  </si>
  <si>
    <t>Planowana maksymalna ilość zamawianych usług</t>
  </si>
  <si>
    <t>Szacunkowa wartość netto w PLN zamawianych usług</t>
  </si>
  <si>
    <t>Wartość podatku VAT</t>
  </si>
  <si>
    <t>Wartość netto  opłat transakcyjnych w PLN (poz. 3 x 5)</t>
  </si>
  <si>
    <t>Szacunkowa wartość brutto w PLN zamawianych usług (poz. 6 + 7)</t>
  </si>
  <si>
    <t>Wartość brutto opłat transakcyjnych w PLN (poz. 8 + 7)</t>
  </si>
  <si>
    <t>Całkowita wartość brutto
Suma pozycji 9 i 10</t>
  </si>
  <si>
    <t>Całkowita wartość netto
Suma pozycji 6 i 8</t>
  </si>
  <si>
    <t xml:space="preserve">bilet lotniczy zagraniczny </t>
  </si>
  <si>
    <t>bilet</t>
  </si>
  <si>
    <t>bilet lotniczy krajowy</t>
  </si>
  <si>
    <t>bilet kolejowy zagraniczny</t>
  </si>
  <si>
    <t>bilet kolejowy krajowy</t>
  </si>
  <si>
    <t>bilet autobusowy krajowy międzymiastowy</t>
  </si>
  <si>
    <t>miejsce noclegowe krajowe (doba)</t>
  </si>
  <si>
    <t>nocleg / 1 doba</t>
  </si>
  <si>
    <t>art. 119 ustawy o VAT</t>
  </si>
  <si>
    <t>miejsce noclegowe zagraniczne (doba)</t>
  </si>
  <si>
    <t>zakup wiz zaganicznych</t>
  </si>
  <si>
    <t>wiza</t>
  </si>
  <si>
    <t>Stawka za polisę netto w PLN (poz. 8-9)</t>
  </si>
  <si>
    <t xml:space="preserve"> Wartość netto pozycja 6</t>
  </si>
  <si>
    <t>polisa ubezpieczeniowa (wystawienie i ubezpieczenie, stawka dniówkowa za każdy dzień podróży)</t>
  </si>
  <si>
    <t>polisa / 1 dzień</t>
  </si>
  <si>
    <t>polisa ubezpieczeniowa (wystawienie i ubezpieczenie, stawka za 5 dni podróży)</t>
  </si>
  <si>
    <t>polisa / 5 dni</t>
  </si>
  <si>
    <t>RAZEM</t>
  </si>
  <si>
    <t>brutto</t>
  </si>
  <si>
    <t>netto</t>
  </si>
  <si>
    <t>należy wypełnic wyłącznie pomarańczowe pola</t>
  </si>
  <si>
    <t>każda z wypełnianych cen jednostkowych musi być wyższa niż 0 zł</t>
  </si>
  <si>
    <t>UWAGA! Kwoty podane w kolumnie 3 wiersz 8 i 9 dotyczą wartości wystawianych polis, a nie naliczanych opłat transakcyjnych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</si>
</sst>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[$€-1];\-#,##0.00\ [$€-1]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wrapText="1"/>
    </xf>
    <xf numFmtId="44" fontId="2" fillId="0" borderId="0" xfId="0" applyNumberFormat="1" applyFont="1" applyAlignment="1">
      <alignment wrapText="1"/>
    </xf>
    <xf numFmtId="44" fontId="0" fillId="0" borderId="0" xfId="0" applyNumberFormat="1" applyAlignment="1">
      <alignment wrapText="1"/>
    </xf>
    <xf numFmtId="44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vertical="center"/>
    </xf>
    <xf numFmtId="9" fontId="4" fillId="3" borderId="2" xfId="1" applyNumberFormat="1" applyFont="1" applyFill="1" applyBorder="1" applyAlignment="1">
      <alignment vertical="center"/>
    </xf>
    <xf numFmtId="44" fontId="4" fillId="0" borderId="2" xfId="0" applyNumberFormat="1" applyFont="1" applyBorder="1" applyAlignment="1">
      <alignment horizontal="center" vertical="center"/>
    </xf>
    <xf numFmtId="9" fontId="1" fillId="3" borderId="2" xfId="1" applyNumberFormat="1" applyFont="1" applyFill="1" applyBorder="1" applyAlignment="1">
      <alignment vertical="center" wrapText="1"/>
    </xf>
    <xf numFmtId="44" fontId="4" fillId="0" borderId="2" xfId="1" applyFont="1" applyBorder="1" applyAlignment="1">
      <alignment vertical="center"/>
    </xf>
    <xf numFmtId="44" fontId="4" fillId="4" borderId="2" xfId="0" applyNumberFormat="1" applyFont="1" applyFill="1" applyBorder="1" applyAlignment="1">
      <alignment horizontal="center" vertical="center"/>
    </xf>
    <xf numFmtId="44" fontId="4" fillId="4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2" fillId="7" borderId="2" xfId="0" applyNumberFormat="1" applyFont="1" applyFill="1" applyBorder="1"/>
    <xf numFmtId="0" fontId="0" fillId="7" borderId="0" xfId="0" applyFill="1" applyAlignment="1">
      <alignment horizontal="center"/>
    </xf>
    <xf numFmtId="44" fontId="2" fillId="6" borderId="2" xfId="0" applyNumberFormat="1" applyFont="1" applyFill="1" applyBorder="1"/>
    <xf numFmtId="0" fontId="0" fillId="6" borderId="0" xfId="0" applyFill="1" applyAlignment="1">
      <alignment horizontal="center"/>
    </xf>
    <xf numFmtId="165" fontId="0" fillId="0" borderId="0" xfId="0" applyNumberFormat="1"/>
    <xf numFmtId="7" fontId="0" fillId="0" borderId="0" xfId="0" applyNumberFormat="1"/>
    <xf numFmtId="0" fontId="4" fillId="0" borderId="2" xfId="0" applyFont="1" applyBorder="1" applyAlignment="1">
      <alignment vertical="center"/>
    </xf>
    <xf numFmtId="44" fontId="4" fillId="0" borderId="2" xfId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164" fontId="0" fillId="0" borderId="2" xfId="1" applyNumberFormat="1" applyFont="1" applyFill="1" applyBorder="1" applyAlignment="1">
      <alignment horizontal="right" vertical="center"/>
    </xf>
    <xf numFmtId="164" fontId="0" fillId="8" borderId="2" xfId="1" applyNumberFormat="1" applyFont="1" applyFill="1" applyBorder="1" applyAlignment="1">
      <alignment horizontal="right" vertical="center"/>
    </xf>
    <xf numFmtId="164" fontId="0" fillId="8" borderId="2" xfId="0" applyNumberForma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0" xfId="0" applyFill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topLeftCell="A4" zoomScale="78" zoomScaleNormal="78" workbookViewId="0">
      <selection activeCell="F10" sqref="F10"/>
    </sheetView>
  </sheetViews>
  <sheetFormatPr defaultRowHeight="15"/>
  <cols>
    <col min="1" max="1" width="4.5703125" bestFit="1" customWidth="1"/>
    <col min="2" max="2" width="24.7109375" customWidth="1"/>
    <col min="3" max="3" width="12.28515625" style="21" customWidth="1"/>
    <col min="4" max="4" width="10.140625" customWidth="1"/>
    <col min="5" max="5" width="14.5703125" bestFit="1" customWidth="1"/>
    <col min="6" max="6" width="18.5703125" customWidth="1"/>
    <col min="7" max="7" width="13" customWidth="1"/>
    <col min="8" max="8" width="15.28515625" customWidth="1"/>
    <col min="9" max="9" width="19.7109375" customWidth="1"/>
    <col min="10" max="10" width="16.28515625" bestFit="1" customWidth="1"/>
    <col min="11" max="12" width="17.85546875" customWidth="1"/>
  </cols>
  <sheetData>
    <row r="1" spans="1:12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3"/>
    </row>
    <row r="2" spans="1:12" ht="19.899999999999999" customHeight="1"/>
    <row r="3" spans="1:12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</v>
      </c>
    </row>
    <row r="4" spans="1:12" ht="60">
      <c r="A4" s="17" t="s">
        <v>1</v>
      </c>
      <c r="B4" s="17" t="s">
        <v>2</v>
      </c>
      <c r="C4" s="22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</row>
    <row r="5" spans="1:12" ht="15.75">
      <c r="A5" s="1">
        <v>1</v>
      </c>
      <c r="B5" s="6" t="s">
        <v>13</v>
      </c>
      <c r="C5" s="34">
        <v>0</v>
      </c>
      <c r="D5" s="7" t="s">
        <v>14</v>
      </c>
      <c r="E5" s="30">
        <v>60</v>
      </c>
      <c r="F5" s="31">
        <f>E5*2300</f>
        <v>138000</v>
      </c>
      <c r="G5" s="10">
        <v>0</v>
      </c>
      <c r="H5" s="11">
        <f>C5*E5</f>
        <v>0</v>
      </c>
      <c r="I5" s="9">
        <f>SUM(F5+(F5*G5))</f>
        <v>138000</v>
      </c>
      <c r="J5" s="5">
        <f>SUM(H5+(H5*G5))</f>
        <v>0</v>
      </c>
      <c r="K5" s="5">
        <f t="shared" ref="K5:K12" si="0">I5+J5</f>
        <v>138000</v>
      </c>
      <c r="L5" s="5">
        <f>F5+H5</f>
        <v>138000</v>
      </c>
    </row>
    <row r="6" spans="1:12" ht="30.6" customHeight="1">
      <c r="A6" s="1">
        <v>2</v>
      </c>
      <c r="B6" s="6" t="s">
        <v>15</v>
      </c>
      <c r="C6" s="34">
        <v>0</v>
      </c>
      <c r="D6" s="7" t="s">
        <v>14</v>
      </c>
      <c r="E6" s="30">
        <v>40</v>
      </c>
      <c r="F6" s="31">
        <f>E6*700</f>
        <v>28000</v>
      </c>
      <c r="G6" s="10">
        <v>0.08</v>
      </c>
      <c r="H6" s="11">
        <f t="shared" ref="H6:H12" si="1">C6*E6</f>
        <v>0</v>
      </c>
      <c r="I6" s="9">
        <f>SUM(F6+(F6*G6))</f>
        <v>30240</v>
      </c>
      <c r="J6" s="5">
        <f>SUM(H6+(H6*G6))</f>
        <v>0</v>
      </c>
      <c r="K6" s="5">
        <f t="shared" si="0"/>
        <v>30240</v>
      </c>
      <c r="L6" s="5">
        <f>F6+H6</f>
        <v>28000</v>
      </c>
    </row>
    <row r="7" spans="1:12" ht="15.75">
      <c r="A7" s="1">
        <v>3</v>
      </c>
      <c r="B7" s="6" t="s">
        <v>16</v>
      </c>
      <c r="C7" s="34">
        <v>0</v>
      </c>
      <c r="D7" s="7" t="s">
        <v>14</v>
      </c>
      <c r="E7" s="30">
        <v>50</v>
      </c>
      <c r="F7" s="31">
        <f>E7*250</f>
        <v>12500</v>
      </c>
      <c r="G7" s="10">
        <v>0</v>
      </c>
      <c r="H7" s="11">
        <f t="shared" si="1"/>
        <v>0</v>
      </c>
      <c r="I7" s="9">
        <f>SUM(F7+(F7*G7))</f>
        <v>12500</v>
      </c>
      <c r="J7" s="5">
        <f>SUM(H7+(H7*G7))</f>
        <v>0</v>
      </c>
      <c r="K7" s="5">
        <f t="shared" si="0"/>
        <v>12500</v>
      </c>
      <c r="L7" s="5">
        <f t="shared" ref="L7:L11" si="2">F7+H7</f>
        <v>12500</v>
      </c>
    </row>
    <row r="8" spans="1:12" ht="26.45" customHeight="1">
      <c r="A8" s="1">
        <v>4</v>
      </c>
      <c r="B8" s="6" t="s">
        <v>17</v>
      </c>
      <c r="C8" s="34">
        <v>0</v>
      </c>
      <c r="D8" s="7" t="s">
        <v>14</v>
      </c>
      <c r="E8" s="8">
        <v>100</v>
      </c>
      <c r="F8" s="31">
        <f>E8*150</f>
        <v>15000</v>
      </c>
      <c r="G8" s="10">
        <v>0.08</v>
      </c>
      <c r="H8" s="11">
        <f t="shared" si="1"/>
        <v>0</v>
      </c>
      <c r="I8" s="9">
        <f>SUM(F8+(F8*G8))</f>
        <v>16200</v>
      </c>
      <c r="J8" s="5">
        <f>SUM(H8+(H8*G8))</f>
        <v>0</v>
      </c>
      <c r="K8" s="5">
        <f t="shared" si="0"/>
        <v>16200</v>
      </c>
      <c r="L8" s="5">
        <f t="shared" si="2"/>
        <v>15000</v>
      </c>
    </row>
    <row r="9" spans="1:12" ht="30">
      <c r="A9" s="1">
        <v>5</v>
      </c>
      <c r="B9" s="32" t="s">
        <v>18</v>
      </c>
      <c r="C9" s="34">
        <v>0</v>
      </c>
      <c r="D9" s="7" t="s">
        <v>14</v>
      </c>
      <c r="E9" s="30">
        <v>50</v>
      </c>
      <c r="F9" s="31">
        <f>E9*50</f>
        <v>2500</v>
      </c>
      <c r="G9" s="10">
        <v>0.08</v>
      </c>
      <c r="H9" s="11">
        <f t="shared" si="1"/>
        <v>0</v>
      </c>
      <c r="I9" s="9">
        <f>SUM(F9+(F9*G9))</f>
        <v>2700</v>
      </c>
      <c r="J9" s="5">
        <f>SUM(H9+(H9*G9))</f>
        <v>0</v>
      </c>
      <c r="K9" s="5">
        <f t="shared" si="0"/>
        <v>2700</v>
      </c>
      <c r="L9" s="5">
        <f t="shared" si="2"/>
        <v>2500</v>
      </c>
    </row>
    <row r="10" spans="1:12" ht="33.6" customHeight="1">
      <c r="A10" s="1">
        <v>5</v>
      </c>
      <c r="B10" s="6" t="s">
        <v>19</v>
      </c>
      <c r="C10" s="34">
        <v>0</v>
      </c>
      <c r="D10" s="16" t="s">
        <v>20</v>
      </c>
      <c r="E10" s="30">
        <v>150</v>
      </c>
      <c r="F10" s="31">
        <f>E10*250</f>
        <v>37500</v>
      </c>
      <c r="G10" s="12" t="s">
        <v>21</v>
      </c>
      <c r="H10" s="11">
        <f t="shared" si="1"/>
        <v>0</v>
      </c>
      <c r="I10" s="9">
        <f>F10</f>
        <v>37500</v>
      </c>
      <c r="J10" s="5">
        <f>H10</f>
        <v>0</v>
      </c>
      <c r="K10" s="5">
        <f t="shared" si="0"/>
        <v>37500</v>
      </c>
      <c r="L10" s="5">
        <f t="shared" si="2"/>
        <v>37500</v>
      </c>
    </row>
    <row r="11" spans="1:12" ht="68.25" customHeight="1">
      <c r="A11" s="1">
        <v>6</v>
      </c>
      <c r="B11" s="6" t="s">
        <v>22</v>
      </c>
      <c r="C11" s="34">
        <v>0</v>
      </c>
      <c r="D11" s="16" t="s">
        <v>20</v>
      </c>
      <c r="E11" s="30">
        <v>50</v>
      </c>
      <c r="F11" s="31">
        <f>E11*450</f>
        <v>22500</v>
      </c>
      <c r="G11" s="12" t="s">
        <v>21</v>
      </c>
      <c r="H11" s="11">
        <f t="shared" si="1"/>
        <v>0</v>
      </c>
      <c r="I11" s="9">
        <f>F11</f>
        <v>22500</v>
      </c>
      <c r="J11" s="5">
        <f>H11</f>
        <v>0</v>
      </c>
      <c r="K11" s="5">
        <f t="shared" si="0"/>
        <v>22500</v>
      </c>
      <c r="L11" s="5">
        <f t="shared" si="2"/>
        <v>22500</v>
      </c>
    </row>
    <row r="12" spans="1:12" ht="15.75">
      <c r="A12" s="1">
        <v>7</v>
      </c>
      <c r="B12" s="6" t="s">
        <v>23</v>
      </c>
      <c r="C12" s="34">
        <v>0</v>
      </c>
      <c r="D12" s="7" t="s">
        <v>24</v>
      </c>
      <c r="E12" s="30">
        <v>2</v>
      </c>
      <c r="F12" s="31">
        <f>E12*500</f>
        <v>1000</v>
      </c>
      <c r="G12" s="10">
        <v>0.23</v>
      </c>
      <c r="H12" s="11">
        <f t="shared" si="1"/>
        <v>0</v>
      </c>
      <c r="I12" s="9">
        <f>SUM(F12+(F12*G12))</f>
        <v>1230</v>
      </c>
      <c r="J12" s="5">
        <f>SUM(H12+(H12*G12))</f>
        <v>0</v>
      </c>
      <c r="K12" s="13">
        <f t="shared" si="0"/>
        <v>1230</v>
      </c>
      <c r="L12" s="5">
        <f>F12+H12</f>
        <v>1000</v>
      </c>
    </row>
    <row r="13" spans="1:12" ht="36" customHeight="1">
      <c r="A13" s="17" t="s">
        <v>1</v>
      </c>
      <c r="B13" s="17" t="s">
        <v>2</v>
      </c>
      <c r="C13" s="18" t="s">
        <v>25</v>
      </c>
      <c r="D13" s="18" t="s">
        <v>4</v>
      </c>
      <c r="E13" s="18" t="s">
        <v>5</v>
      </c>
      <c r="F13" s="18" t="s">
        <v>6</v>
      </c>
      <c r="G13" s="18" t="s">
        <v>7</v>
      </c>
      <c r="H13" s="19"/>
      <c r="I13" s="18" t="s">
        <v>9</v>
      </c>
      <c r="J13" s="19"/>
      <c r="K13" s="18" t="s">
        <v>11</v>
      </c>
      <c r="L13" s="18" t="s">
        <v>26</v>
      </c>
    </row>
    <row r="14" spans="1:12" ht="109.15" customHeight="1">
      <c r="A14" s="1">
        <v>8</v>
      </c>
      <c r="B14" s="32" t="s">
        <v>27</v>
      </c>
      <c r="C14" s="34">
        <v>0</v>
      </c>
      <c r="D14" s="16" t="s">
        <v>28</v>
      </c>
      <c r="E14" s="30">
        <v>100</v>
      </c>
      <c r="F14" s="33">
        <f>C14*E14</f>
        <v>0</v>
      </c>
      <c r="G14" s="10">
        <v>0</v>
      </c>
      <c r="H14" s="14"/>
      <c r="I14" s="9">
        <f t="shared" ref="I14:I15" si="3">SUM(F14+(F14*G14))</f>
        <v>0</v>
      </c>
      <c r="J14" s="15"/>
      <c r="K14" s="5">
        <f>I14+J14</f>
        <v>0</v>
      </c>
      <c r="L14" s="5">
        <f>F14</f>
        <v>0</v>
      </c>
    </row>
    <row r="15" spans="1:12" ht="60">
      <c r="A15" s="1">
        <v>9</v>
      </c>
      <c r="B15" s="32" t="s">
        <v>29</v>
      </c>
      <c r="C15" s="35">
        <v>0</v>
      </c>
      <c r="D15" s="16" t="s">
        <v>30</v>
      </c>
      <c r="E15" s="8">
        <v>50</v>
      </c>
      <c r="F15" s="33">
        <f>C15*E15</f>
        <v>0</v>
      </c>
      <c r="G15" s="10">
        <v>0</v>
      </c>
      <c r="H15" s="14"/>
      <c r="I15" s="9">
        <f t="shared" si="3"/>
        <v>0</v>
      </c>
      <c r="J15" s="15"/>
      <c r="K15" s="13">
        <f>I15</f>
        <v>0</v>
      </c>
      <c r="L15" s="13">
        <f>F15</f>
        <v>0</v>
      </c>
    </row>
    <row r="16" spans="1:12" ht="18.600000000000001" customHeight="1">
      <c r="A16" s="36" t="s">
        <v>31</v>
      </c>
      <c r="B16" s="37"/>
      <c r="C16" s="37"/>
      <c r="D16" s="37"/>
      <c r="E16" s="37"/>
      <c r="F16" s="37"/>
      <c r="G16" s="37"/>
      <c r="H16" s="37"/>
      <c r="I16" s="37"/>
      <c r="J16" s="38"/>
      <c r="K16" s="24">
        <f>SUM(K5:K15)</f>
        <v>260870</v>
      </c>
      <c r="L16" s="26">
        <f>SUM(L5:L15)</f>
        <v>257000</v>
      </c>
    </row>
    <row r="17" spans="2:12">
      <c r="E17" s="2"/>
      <c r="F17" s="3"/>
      <c r="G17" s="3"/>
      <c r="K17" s="25" t="s">
        <v>32</v>
      </c>
      <c r="L17" s="27" t="s">
        <v>33</v>
      </c>
    </row>
    <row r="18" spans="2:12">
      <c r="E18" s="2"/>
      <c r="F18" s="4"/>
      <c r="G18" s="4"/>
      <c r="H18" s="20"/>
    </row>
    <row r="19" spans="2:12">
      <c r="E19" s="2"/>
      <c r="F19" s="4"/>
      <c r="G19" s="4"/>
      <c r="H19" s="20"/>
    </row>
    <row r="20" spans="2:12">
      <c r="E20" s="2"/>
      <c r="F20" s="2"/>
      <c r="G20" s="2"/>
    </row>
    <row r="21" spans="2:12">
      <c r="B21" s="40" t="s">
        <v>34</v>
      </c>
      <c r="C21" s="41"/>
      <c r="D21" s="41"/>
      <c r="E21" s="41"/>
      <c r="L21" s="20"/>
    </row>
    <row r="22" spans="2:12">
      <c r="B22" t="s">
        <v>35</v>
      </c>
    </row>
    <row r="23" spans="2:12">
      <c r="B23" t="s">
        <v>36</v>
      </c>
      <c r="L23" s="28"/>
    </row>
    <row r="24" spans="2:12">
      <c r="L24" s="28"/>
    </row>
    <row r="25" spans="2:12">
      <c r="L25" s="28"/>
    </row>
    <row r="26" spans="2:12">
      <c r="L26" s="29"/>
    </row>
  </sheetData>
  <mergeCells count="3">
    <mergeCell ref="A16:J16"/>
    <mergeCell ref="A1:K1"/>
    <mergeCell ref="B21:E21"/>
  </mergeCells>
  <pageMargins left="0.25" right="0.25" top="0.75" bottom="0.75" header="0.3" footer="0.3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5AB8D636241E4F94B904FA3CFB188C" ma:contentTypeVersion="6" ma:contentTypeDescription="Create a new document." ma:contentTypeScope="" ma:versionID="292020e30b239efba436f62d572e0298">
  <xsd:schema xmlns:xsd="http://www.w3.org/2001/XMLSchema" xmlns:xs="http://www.w3.org/2001/XMLSchema" xmlns:p="http://schemas.microsoft.com/office/2006/metadata/properties" xmlns:ns2="3a35d905-4cb6-4e99-948b-275438d4728e" xmlns:ns3="f312ca7b-9712-4a69-85c2-35a3f129008b" targetNamespace="http://schemas.microsoft.com/office/2006/metadata/properties" ma:root="true" ma:fieldsID="162c9ed9252f32c81664b0c2c9f034ab" ns2:_="" ns3:_="">
    <xsd:import namespace="3a35d905-4cb6-4e99-948b-275438d4728e"/>
    <xsd:import namespace="f312ca7b-9712-4a69-85c2-35a3f12900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5d905-4cb6-4e99-948b-275438d472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2ca7b-9712-4a69-85c2-35a3f12900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C9BEE-88C0-42B6-A24C-804D8EC5E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35d905-4cb6-4e99-948b-275438d4728e"/>
    <ds:schemaRef ds:uri="f312ca7b-9712-4a69-85c2-35a3f1290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6D0DB1-CEA1-4894-925F-22CF8480E36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f312ca7b-9712-4a69-85c2-35a3f129008b"/>
    <ds:schemaRef ds:uri="http://purl.org/dc/terms/"/>
    <ds:schemaRef ds:uri="3a35d905-4cb6-4e99-948b-275438d4728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2DF12A-838D-40C8-8DF6-2AEDE552B7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b.głowacki</dc:creator>
  <cp:keywords/>
  <dc:description/>
  <cp:lastModifiedBy>pawel.prusik</cp:lastModifiedBy>
  <cp:revision/>
  <dcterms:created xsi:type="dcterms:W3CDTF">2017-08-07T10:57:49Z</dcterms:created>
  <dcterms:modified xsi:type="dcterms:W3CDTF">2022-03-14T12:18:28Z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0x0101006B5AB8D636241E4F94B904FA3CFB188C</vt:lpwstr>
  </property>
</Properties>
</file>