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\Documents\Kosztorysy\2022\WSA agregat\"/>
    </mc:Choice>
  </mc:AlternateContent>
  <xr:revisionPtr revIDLastSave="0" documentId="13_ncr:1_{CF27CDD1-529F-45EC-9DF4-F26439FBCBD9}" xr6:coauthVersionLast="47" xr6:coauthVersionMax="47" xr10:uidLastSave="{00000000-0000-0000-0000-000000000000}"/>
  <bookViews>
    <workbookView xWindow="8150" yWindow="-21710" windowWidth="38620" windowHeight="21820" xr2:uid="{00000000-000D-0000-FFFF-FFFF00000000}"/>
  </bookViews>
  <sheets>
    <sheet name="KARTA TYTUŁOWA" sheetId="1" r:id="rId1"/>
    <sheet name="ZBIORCZE ZESTAWIENIE KOSZTÓW" sheetId="2" r:id="rId2"/>
    <sheet name="1 INSTALACJA WODY LODOWEJ - wy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3" l="1"/>
  <c r="K28" i="3"/>
  <c r="N27" i="3"/>
  <c r="K27" i="3"/>
  <c r="N26" i="3"/>
  <c r="K26" i="3"/>
  <c r="N25" i="3"/>
  <c r="K25" i="3"/>
  <c r="N24" i="3"/>
  <c r="K24" i="3"/>
  <c r="N23" i="3"/>
  <c r="K23" i="3"/>
  <c r="N22" i="3"/>
  <c r="K22" i="3"/>
  <c r="N21" i="3"/>
  <c r="K21" i="3"/>
  <c r="N20" i="3"/>
  <c r="K20" i="3"/>
  <c r="N19" i="3"/>
  <c r="K19" i="3"/>
  <c r="N18" i="3"/>
  <c r="K18" i="3"/>
  <c r="N17" i="3"/>
  <c r="K17" i="3"/>
  <c r="N16" i="3"/>
  <c r="K16" i="3"/>
  <c r="N15" i="3"/>
  <c r="K15" i="3"/>
  <c r="N14" i="3"/>
  <c r="K14" i="3"/>
  <c r="N13" i="3"/>
  <c r="K13" i="3"/>
  <c r="N12" i="3"/>
  <c r="K12" i="3"/>
  <c r="N11" i="3"/>
  <c r="K11" i="3"/>
  <c r="N10" i="3"/>
  <c r="K10" i="3"/>
  <c r="K8" i="3" s="1"/>
  <c r="N9" i="3"/>
  <c r="K9" i="3"/>
  <c r="N8" i="3"/>
  <c r="N7" i="3"/>
  <c r="K7" i="2"/>
  <c r="J7" i="2"/>
  <c r="K7" i="3" l="1"/>
  <c r="E7" i="2" s="1"/>
  <c r="I7" i="2" s="1"/>
  <c r="E8" i="2"/>
</calcChain>
</file>

<file path=xl/sharedStrings.xml><?xml version="1.0" encoding="utf-8"?>
<sst xmlns="http://schemas.openxmlformats.org/spreadsheetml/2006/main" count="376" uniqueCount="100">
  <si>
    <t/>
  </si>
  <si>
    <t>INSTALACJA WODY LODOWEJ - wymiana agregatu wody lodowej</t>
  </si>
  <si>
    <t>Budowa:</t>
  </si>
  <si>
    <t xml:space="preserve">Wmiana agregatu wody lodowej </t>
  </si>
  <si>
    <t>Obiekt lub rodzaj robót:</t>
  </si>
  <si>
    <t>WOJEWÓDZKI SĄD ADMINISTRACYNY ul. Rakowicka 10 31-511 KRAKÓW</t>
  </si>
  <si>
    <t>Inwestor:</t>
  </si>
  <si>
    <t>Data opracowania:</t>
  </si>
  <si>
    <t>2022-01-28</t>
  </si>
  <si>
    <t>Autor opracowania:</t>
  </si>
  <si>
    <t>Rzeczoznawca kosztorysowy inż. Grzegorz Szafarski upr. SKP 003/12 upr. bud. MAP/0175/OHOE/07, kosztorysant</t>
  </si>
  <si>
    <t>Wykonawca:</t>
  </si>
  <si>
    <t>Data:</t>
  </si>
  <si>
    <t>Lp</t>
  </si>
  <si>
    <t>Kod branży</t>
  </si>
  <si>
    <t>Oznaczenie arkusza</t>
  </si>
  <si>
    <t>Nazwa elementu</t>
  </si>
  <si>
    <t>Wartość</t>
  </si>
  <si>
    <t>Oszczędności netto</t>
  </si>
  <si>
    <t>Komentarz</t>
  </si>
  <si>
    <t>Wskaźnik techniczno-ekonomiczny</t>
  </si>
  <si>
    <t>Powierzchnia obiektu</t>
  </si>
  <si>
    <t>Jednostka</t>
  </si>
  <si>
    <t>Udział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</si>
  <si>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</si>
  <si>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</si>
  <si>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</si>
  <si>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</si>
  <si>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</si>
  <si>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</si>
  <si>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</si>
  <si>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</si>
  <si>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</si>
  <si>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</si>
  <si>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</si>
  <si>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</si>
  <si>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</si>
  <si>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 xml:space="preserve">Kosztorys </t>
  </si>
  <si>
    <t>ELEMENT 1</t>
  </si>
  <si>
    <t>Dane wyjściowe</t>
  </si>
  <si>
    <t>Odniesienie do dokumentacji przetargowej</t>
  </si>
  <si>
    <t>Kod indywidualny</t>
  </si>
  <si>
    <t>Podstawa</t>
  </si>
  <si>
    <t>Opis robót</t>
  </si>
  <si>
    <t>Szacowany obmiar projektanta</t>
  </si>
  <si>
    <t>Obmiar zweryfikowany przez wykonawcę</t>
  </si>
  <si>
    <t>Krotność</t>
  </si>
  <si>
    <t>Cena jednostkowa netto</t>
  </si>
  <si>
    <t>Przykładowi producenci referencyjni</t>
  </si>
  <si>
    <t>Uwagi oferenta</t>
  </si>
  <si>
    <t>Notatka</t>
  </si>
  <si>
    <t>13</t>
  </si>
  <si>
    <t>14</t>
  </si>
  <si>
    <t>15</t>
  </si>
  <si>
    <t>Demontaż osłony agregatu</t>
  </si>
  <si>
    <t xml:space="preserve">  1</t>
  </si>
  <si>
    <t>kpl</t>
  </si>
  <si>
    <t>Demontaż agregatu</t>
  </si>
  <si>
    <t xml:space="preserve">  2</t>
  </si>
  <si>
    <t>Wywóz samochodami samowyładowczymi do 1·km, gruzu i złomu</t>
  </si>
  <si>
    <t xml:space="preserve">  3</t>
  </si>
  <si>
    <t>m3</t>
  </si>
  <si>
    <t>Wywóz samochodami samowyładowczymi na każdy następny 1·km, gruzu i złomu</t>
  </si>
  <si>
    <t xml:space="preserve">  4</t>
  </si>
  <si>
    <t>Opłata za utylizację gruzu i złomu</t>
  </si>
  <si>
    <t xml:space="preserve">  5</t>
  </si>
  <si>
    <t>Uzgodnienia drogowe i zajęcie pasa drogowego</t>
  </si>
  <si>
    <t xml:space="preserve">  6</t>
  </si>
  <si>
    <t>Konstrukcje stalowe pod urządzenia, o masie do 240·kg (Podstawa i rama z blachy stalowej ocynkowanej ogniowo. Wszystkie części malowane proszkowo poliestrem dla zapewnienia całkowitej odporności na warunki atmosferyczne)</t>
  </si>
  <si>
    <t xml:space="preserve">  7</t>
  </si>
  <si>
    <t>szt</t>
  </si>
  <si>
    <t>Agregat wody lodowej chłodzony powietrzem, sprężarki scroll, pompa podwójna z falownikiem, naczynie wyrównawcze, czynnik R32, moc chłodnicza 316kW
Regulacja wydajności chłodniczej		20-100%
Ciecz:						35% glikol etylenowy
Temperatura cieczy:				+6/+12oC
Temperatura otoczenia			+35oC
Eurovent					Tak
Czynnik chłodniczy:				R32
Parowacz:					Płytowy
Moduł hydrauliczny:				Tak
Układ pompowy:				Zabudowany
Pompa inwerterowa:				Tak
Wentylatory:					Osiowe
Ilość wentylatorów:				min 4
Długość:					max 3600mm (+/- 10%)
Szerokość:					max 2300mm (+/- 10%)
Wysokość:					max 2400mm(+/- 10%)
Masa operacyjna:				max 2500kg
EER w warunkach projektowych		2.77</t>
  </si>
  <si>
    <t xml:space="preserve">  8</t>
  </si>
  <si>
    <t>Osłona agregatu LxBxH=3.8x2.5x2.5m</t>
  </si>
  <si>
    <t xml:space="preserve">  9</t>
  </si>
  <si>
    <t>Rurociągi stalowe o połączeniach spawanych z kształtkami, Dn·100·mm</t>
  </si>
  <si>
    <t xml:space="preserve">  10</t>
  </si>
  <si>
    <t>m</t>
  </si>
  <si>
    <t>Czyszczenie przez szczotkowanie ręczne do 2 stopnia czystości - stan wyjściowy powierzchni B, rurociągi, Fi·do 200·mm</t>
  </si>
  <si>
    <t xml:space="preserve">  11</t>
  </si>
  <si>
    <t>m2</t>
  </si>
  <si>
    <t>Odtłuszczanie, rurociągi</t>
  </si>
  <si>
    <t xml:space="preserve">  12</t>
  </si>
  <si>
    <t>Malowanie pędzlem - farby do gruntowania poliwinylowe, rurociągi, Fi·do 200·mm, farba ogólnego stosowania</t>
  </si>
  <si>
    <t xml:space="preserve">  13</t>
  </si>
  <si>
    <t>Malowanie pędzlem - emalie poliwinylowe, rurociągi, Fi·do 200·mm, emalia poliwinylowa ogólnego stosowania</t>
  </si>
  <si>
    <t xml:space="preserve">  14</t>
  </si>
  <si>
    <t>Otulina termoizolacyjna z pianki lambda 0,035W/mK i płaszczem PCV 80 mm Dn100</t>
  </si>
  <si>
    <t xml:space="preserve">  15</t>
  </si>
  <si>
    <t>Próby szczelności instalacji w budynkach, rura stalowa</t>
  </si>
  <si>
    <t xml:space="preserve">  16</t>
  </si>
  <si>
    <t>Płukanie instalacji</t>
  </si>
  <si>
    <t xml:space="preserve">  17</t>
  </si>
  <si>
    <t>Podłączenia elektryczne agregatu</t>
  </si>
  <si>
    <t xml:space="preserve">  18</t>
  </si>
  <si>
    <t>Uruchomienie agregatu</t>
  </si>
  <si>
    <t xml:space="preserve">  19</t>
  </si>
  <si>
    <t>Pomiary i odbiory</t>
  </si>
  <si>
    <t xml:space="preserve">  20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</si>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</sst>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.00####"/>
  </numFmts>
  <fonts count="4" x14ac:knownFonts="1">
    <font>
      <sz val="11"/>
      <color theme="1"/>
      <name val="Calibri"/>
      <family val="2"/>
    </font>
    <font>
      <b/>
      <sz val="18"/>
      <color rgb="FF800000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09CB8"/>
        <bgColor auto="1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49" fontId="0" fillId="0" borderId="1" xfId="1" applyNumberFormat="1" applyFont="1" applyBorder="1" applyAlignment="1">
      <alignment vertical="top" wrapText="1"/>
    </xf>
    <xf numFmtId="0" fontId="0" fillId="4" borderId="1" xfId="1" applyFont="1" applyFill="1" applyBorder="1"/>
    <xf numFmtId="0" fontId="0" fillId="5" borderId="1" xfId="1" applyFont="1" applyFill="1" applyBorder="1"/>
    <xf numFmtId="49" fontId="0" fillId="4" borderId="1" xfId="1" applyNumberFormat="1" applyFont="1" applyFill="1" applyBorder="1" applyAlignment="1">
      <alignment vertical="top" wrapText="1"/>
    </xf>
    <xf numFmtId="164" fontId="0" fillId="3" borderId="1" xfId="1" applyNumberFormat="1" applyFont="1" applyFill="1" applyBorder="1" applyAlignment="1">
      <alignment wrapText="1"/>
    </xf>
    <xf numFmtId="49" fontId="0" fillId="5" borderId="1" xfId="1" applyNumberFormat="1" applyFont="1" applyFill="1" applyBorder="1" applyAlignment="1">
      <alignment vertical="top" wrapText="1"/>
    </xf>
    <xf numFmtId="164" fontId="0" fillId="0" borderId="1" xfId="1" applyNumberFormat="1" applyFont="1" applyBorder="1" applyAlignment="1">
      <alignment wrapText="1"/>
    </xf>
    <xf numFmtId="164" fontId="0" fillId="4" borderId="1" xfId="1" applyNumberFormat="1" applyFont="1" applyFill="1" applyBorder="1" applyAlignment="1">
      <alignment wrapText="1"/>
    </xf>
    <xf numFmtId="49" fontId="0" fillId="6" borderId="1" xfId="1" applyNumberFormat="1" applyFont="1" applyFill="1" applyBorder="1" applyAlignment="1">
      <alignment vertical="top" wrapText="1"/>
    </xf>
    <xf numFmtId="0" fontId="0" fillId="6" borderId="1" xfId="1" applyFont="1" applyFill="1" applyBorder="1"/>
    <xf numFmtId="0" fontId="0" fillId="3" borderId="1" xfId="1" applyFont="1" applyFill="1" applyBorder="1"/>
    <xf numFmtId="164" fontId="0" fillId="6" borderId="1" xfId="1" applyNumberFormat="1" applyFont="1" applyFill="1" applyBorder="1" applyAlignment="1">
      <alignment wrapText="1"/>
    </xf>
    <xf numFmtId="164" fontId="0" fillId="5" borderId="1" xfId="1" applyNumberFormat="1" applyFont="1" applyFill="1" applyBorder="1" applyAlignment="1">
      <alignment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top" wrapText="1"/>
    </xf>
    <xf numFmtId="49" fontId="0" fillId="2" borderId="2" xfId="1" applyNumberFormat="1" applyFont="1" applyFill="1" applyBorder="1" applyAlignment="1">
      <alignment vertical="top" wrapText="1"/>
    </xf>
    <xf numFmtId="49" fontId="0" fillId="3" borderId="2" xfId="1" applyNumberFormat="1" applyFont="1" applyFill="1" applyBorder="1" applyAlignment="1">
      <alignment vertical="top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2"/>
  <sheetViews>
    <sheetView tabSelected="1" workbookViewId="0"/>
  </sheetViews>
  <sheetFormatPr defaultRowHeight="14.4" x14ac:dyDescent="0.3"/>
  <cols>
    <col min="1" max="1" width="49" customWidth="1"/>
    <col min="2" max="2" width="71" customWidth="1"/>
  </cols>
  <sheetData>
    <row r="1" spans="1:2" x14ac:dyDescent="0.3">
      <c r="A1" s="2"/>
      <c r="B1" s="2"/>
    </row>
    <row r="4" spans="1:2" ht="27.6" customHeight="1" x14ac:dyDescent="0.3">
      <c r="A4" s="18" t="s">
        <v>99</v>
      </c>
      <c r="B4" s="19" t="s">
        <v>0</v>
      </c>
    </row>
    <row r="6" spans="1:2" ht="37.799999999999997" customHeight="1" x14ac:dyDescent="0.3">
      <c r="A6" s="18" t="s">
        <v>1</v>
      </c>
      <c r="B6" s="19" t="s">
        <v>0</v>
      </c>
    </row>
    <row r="8" spans="1:2" ht="23.4" x14ac:dyDescent="0.3">
      <c r="A8" s="3" t="s">
        <v>2</v>
      </c>
      <c r="B8" s="4" t="s">
        <v>3</v>
      </c>
    </row>
    <row r="9" spans="1:2" ht="42" x14ac:dyDescent="0.3">
      <c r="A9" s="3" t="s">
        <v>4</v>
      </c>
      <c r="B9" s="4" t="s">
        <v>5</v>
      </c>
    </row>
    <row r="10" spans="1:2" ht="42" x14ac:dyDescent="0.3">
      <c r="A10" s="3" t="s">
        <v>6</v>
      </c>
      <c r="B10" s="4" t="s">
        <v>5</v>
      </c>
    </row>
    <row r="11" spans="1:2" ht="23.4" x14ac:dyDescent="0.3">
      <c r="A11" s="3" t="s">
        <v>7</v>
      </c>
      <c r="B11" s="4" t="s">
        <v>8</v>
      </c>
    </row>
    <row r="12" spans="1:2" ht="63" x14ac:dyDescent="0.3">
      <c r="A12" s="3" t="s">
        <v>9</v>
      </c>
      <c r="B12" s="4" t="s">
        <v>10</v>
      </c>
    </row>
  </sheetData>
  <mergeCells count="2">
    <mergeCell ref="A4:B4"/>
    <mergeCell ref="A6:B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4"/>
  <sheetViews>
    <sheetView workbookViewId="0"/>
  </sheetViews>
  <sheetFormatPr defaultRowHeight="14.4" outlineLevelRow="1" outlineLevelCol="1" x14ac:dyDescent="0.3"/>
  <cols>
    <col min="1" max="2" width="11" customWidth="1"/>
    <col min="3" max="3" width="16" customWidth="1"/>
    <col min="4" max="4" width="42" customWidth="1"/>
    <col min="5" max="5" width="14" customWidth="1"/>
    <col min="6" max="8" width="14" customWidth="1" outlineLevel="1" collapsed="1"/>
    <col min="9" max="9" width="14" customWidth="1"/>
    <col min="10" max="12" width="14" customWidth="1" outlineLevel="1" collapsed="1"/>
  </cols>
  <sheetData>
    <row r="1" spans="1:12" x14ac:dyDescent="0.3">
      <c r="A1" s="20" t="s">
        <v>1</v>
      </c>
      <c r="B1" s="20" t="s">
        <v>0</v>
      </c>
      <c r="C1" s="20" t="s">
        <v>0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</row>
    <row r="2" spans="1:12" x14ac:dyDescent="0.3">
      <c r="A2" s="21" t="s">
        <v>11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</row>
    <row r="3" spans="1:12" x14ac:dyDescent="0.3">
      <c r="A3" s="21" t="s">
        <v>12</v>
      </c>
      <c r="B3" s="21" t="s">
        <v>0</v>
      </c>
      <c r="C3" s="21" t="s">
        <v>8</v>
      </c>
      <c r="D3" s="21" t="s">
        <v>0</v>
      </c>
      <c r="E3" s="21" t="s">
        <v>0</v>
      </c>
      <c r="F3" s="21" t="s">
        <v>0</v>
      </c>
      <c r="G3" s="21" t="s">
        <v>0</v>
      </c>
      <c r="H3" s="21" t="s">
        <v>0</v>
      </c>
      <c r="I3" s="21" t="s">
        <v>0</v>
      </c>
      <c r="J3" s="21" t="s">
        <v>0</v>
      </c>
      <c r="K3" s="21" t="s">
        <v>0</v>
      </c>
      <c r="L3" s="21" t="s">
        <v>0</v>
      </c>
    </row>
    <row r="5" spans="1:12" ht="43.2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</row>
    <row r="6" spans="1:12" x14ac:dyDescent="0.3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  <c r="G6" s="1" t="s">
        <v>30</v>
      </c>
      <c r="H6" s="1" t="s">
        <v>31</v>
      </c>
      <c r="I6" s="1" t="s">
        <v>32</v>
      </c>
      <c r="J6" s="1" t="s">
        <v>33</v>
      </c>
      <c r="K6" s="1" t="s">
        <v>34</v>
      </c>
      <c r="L6" s="1" t="s">
        <v>35</v>
      </c>
    </row>
    <row r="7" spans="1:12" ht="28.8" x14ac:dyDescent="0.3">
      <c r="A7" s="8" t="s">
        <v>24</v>
      </c>
      <c r="B7" s="8" t="s">
        <v>36</v>
      </c>
      <c r="C7" s="8" t="s">
        <v>37</v>
      </c>
      <c r="D7" s="8" t="s">
        <v>1</v>
      </c>
      <c r="E7" s="12">
        <f>'1 INSTALACJA WODY LODOWEJ - wym'!K7</f>
        <v>0</v>
      </c>
      <c r="F7" s="6" t="s">
        <v>0</v>
      </c>
      <c r="G7" s="6" t="s">
        <v>0</v>
      </c>
      <c r="H7" s="6" t="s">
        <v>0</v>
      </c>
      <c r="I7" s="12">
        <f>ROUND(E7/J7, 2)</f>
        <v>0</v>
      </c>
      <c r="J7" s="12">
        <f>E14</f>
        <v>1</v>
      </c>
      <c r="K7" s="12" t="str">
        <f>F14</f>
        <v xml:space="preserve"> </v>
      </c>
      <c r="L7" s="6" t="s">
        <v>0</v>
      </c>
    </row>
    <row r="8" spans="1:12" ht="28.8" outlineLevel="1" x14ac:dyDescent="0.3">
      <c r="A8" s="10" t="s">
        <v>25</v>
      </c>
      <c r="B8" s="10" t="s">
        <v>36</v>
      </c>
      <c r="C8" s="10" t="s">
        <v>38</v>
      </c>
      <c r="D8" s="10" t="s">
        <v>1</v>
      </c>
      <c r="E8" s="17">
        <f>'1 INSTALACJA WODY LODOWEJ - wym'!K8</f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</row>
    <row r="13" spans="1:12" x14ac:dyDescent="0.3">
      <c r="D13" s="5" t="s">
        <v>39</v>
      </c>
    </row>
    <row r="14" spans="1:12" x14ac:dyDescent="0.3">
      <c r="E14" s="11">
        <v>1</v>
      </c>
      <c r="F14" s="5" t="s">
        <v>36</v>
      </c>
    </row>
  </sheetData>
  <mergeCells count="5">
    <mergeCell ref="A1:L1"/>
    <mergeCell ref="A2:B2"/>
    <mergeCell ref="C2:L2"/>
    <mergeCell ref="A3:B3"/>
    <mergeCell ref="C3:L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28"/>
  <sheetViews>
    <sheetView workbookViewId="0"/>
  </sheetViews>
  <sheetFormatPr defaultRowHeight="14.4" outlineLevelRow="2" outlineLevelCol="1" x14ac:dyDescent="0.3"/>
  <cols>
    <col min="1" max="1" width="11" customWidth="1"/>
    <col min="2" max="4" width="11" hidden="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9" customWidth="1" outlineLevel="1" collapsed="1"/>
    <col min="15" max="15" width="42" customWidth="1"/>
  </cols>
  <sheetData>
    <row r="1" spans="1:15" x14ac:dyDescent="0.3">
      <c r="A1" s="20" t="s">
        <v>1</v>
      </c>
      <c r="B1" s="20" t="s">
        <v>0</v>
      </c>
      <c r="C1" s="20" t="s">
        <v>0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  <c r="O1" s="20" t="s">
        <v>0</v>
      </c>
    </row>
    <row r="2" spans="1:15" x14ac:dyDescent="0.3">
      <c r="A2" s="21" t="s">
        <v>11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</row>
    <row r="3" spans="1:15" x14ac:dyDescent="0.3">
      <c r="A3" s="21" t="s">
        <v>12</v>
      </c>
      <c r="B3" s="21" t="s">
        <v>0</v>
      </c>
      <c r="C3" s="21" t="s">
        <v>8</v>
      </c>
      <c r="D3" s="21" t="s">
        <v>0</v>
      </c>
      <c r="E3" s="21" t="s">
        <v>0</v>
      </c>
      <c r="F3" s="21" t="s">
        <v>0</v>
      </c>
      <c r="G3" s="21" t="s">
        <v>0</v>
      </c>
      <c r="H3" s="21" t="s">
        <v>0</v>
      </c>
      <c r="I3" s="21" t="s">
        <v>0</v>
      </c>
      <c r="J3" s="21" t="s">
        <v>0</v>
      </c>
      <c r="K3" s="21" t="s">
        <v>0</v>
      </c>
      <c r="L3" s="21" t="s">
        <v>0</v>
      </c>
      <c r="M3" s="21" t="s">
        <v>0</v>
      </c>
      <c r="N3" s="21" t="s">
        <v>0</v>
      </c>
      <c r="O3" s="21" t="s">
        <v>0</v>
      </c>
    </row>
    <row r="5" spans="1:15" ht="86.4" x14ac:dyDescent="0.3">
      <c r="A5" s="1" t="s">
        <v>13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22</v>
      </c>
      <c r="G5" s="1" t="s">
        <v>44</v>
      </c>
      <c r="H5" s="1" t="s">
        <v>45</v>
      </c>
      <c r="I5" s="1" t="s">
        <v>46</v>
      </c>
      <c r="J5" s="1" t="s">
        <v>47</v>
      </c>
      <c r="K5" s="1" t="s">
        <v>17</v>
      </c>
      <c r="L5" s="1" t="s">
        <v>48</v>
      </c>
      <c r="M5" s="1" t="s">
        <v>49</v>
      </c>
      <c r="N5" s="1" t="s">
        <v>14</v>
      </c>
      <c r="O5" s="1" t="s">
        <v>50</v>
      </c>
    </row>
    <row r="6" spans="1:15" x14ac:dyDescent="0.3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  <c r="G6" s="1" t="s">
        <v>30</v>
      </c>
      <c r="H6" s="1" t="s">
        <v>31</v>
      </c>
      <c r="I6" s="1" t="s">
        <v>32</v>
      </c>
      <c r="J6" s="1" t="s">
        <v>33</v>
      </c>
      <c r="K6" s="1" t="s">
        <v>34</v>
      </c>
      <c r="L6" s="1" t="s">
        <v>35</v>
      </c>
      <c r="M6" s="1" t="s">
        <v>51</v>
      </c>
      <c r="N6" s="1" t="s">
        <v>52</v>
      </c>
      <c r="O6" s="1" t="s">
        <v>53</v>
      </c>
    </row>
    <row r="7" spans="1:15" ht="28.8" x14ac:dyDescent="0.3">
      <c r="A7" s="8" t="s">
        <v>0</v>
      </c>
      <c r="B7" s="6" t="s">
        <v>0</v>
      </c>
      <c r="C7" s="6" t="s">
        <v>0</v>
      </c>
      <c r="D7" s="6" t="s">
        <v>0</v>
      </c>
      <c r="E7" s="8" t="s">
        <v>1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12">
        <f>'1 INSTALACJA WODY LODOWEJ - wym'!K8</f>
        <v>0</v>
      </c>
      <c r="L7" s="6" t="s">
        <v>0</v>
      </c>
      <c r="M7" s="6" t="s">
        <v>0</v>
      </c>
      <c r="N7" s="9" t="str">
        <f>'ZBIORCZE ZESTAWIENIE KOSZTÓW'!B7</f>
        <v xml:space="preserve"> </v>
      </c>
      <c r="O7" s="13" t="s">
        <v>0</v>
      </c>
    </row>
    <row r="8" spans="1:15" ht="28.8" outlineLevel="1" x14ac:dyDescent="0.3">
      <c r="A8" s="10" t="s">
        <v>24</v>
      </c>
      <c r="B8" s="7" t="s">
        <v>0</v>
      </c>
      <c r="C8" s="7" t="s">
        <v>0</v>
      </c>
      <c r="D8" s="7" t="s">
        <v>0</v>
      </c>
      <c r="E8" s="10" t="s">
        <v>1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17">
        <f>SUM(K9:K28)</f>
        <v>0</v>
      </c>
      <c r="L8" s="7" t="s">
        <v>0</v>
      </c>
      <c r="M8" s="7" t="s">
        <v>0</v>
      </c>
      <c r="N8" s="9" t="str">
        <f>'ZBIORCZE ZESTAWIENIE KOSZTÓW'!B7</f>
        <v xml:space="preserve"> </v>
      </c>
      <c r="O8" s="13" t="s">
        <v>0</v>
      </c>
    </row>
    <row r="9" spans="1:15" outlineLevel="2" x14ac:dyDescent="0.3">
      <c r="A9" s="13" t="s">
        <v>55</v>
      </c>
      <c r="B9" s="14" t="s">
        <v>0</v>
      </c>
      <c r="C9" s="14" t="s">
        <v>0</v>
      </c>
      <c r="D9" s="14" t="s">
        <v>0</v>
      </c>
      <c r="E9" s="13" t="s">
        <v>54</v>
      </c>
      <c r="F9" s="13" t="s">
        <v>56</v>
      </c>
      <c r="G9" s="16">
        <v>1</v>
      </c>
      <c r="H9" s="9"/>
      <c r="I9" s="9">
        <v>1</v>
      </c>
      <c r="J9" s="9"/>
      <c r="K9" s="9">
        <f t="shared" ref="K9:K28" si="0">ROUND(H9*J9, 2)</f>
        <v>0</v>
      </c>
      <c r="L9" s="15" t="s">
        <v>0</v>
      </c>
      <c r="M9" s="15" t="s">
        <v>0</v>
      </c>
      <c r="N9" s="9" t="str">
        <f>'ZBIORCZE ZESTAWIENIE KOSZTÓW'!B7</f>
        <v xml:space="preserve"> </v>
      </c>
      <c r="O9" s="13" t="s">
        <v>0</v>
      </c>
    </row>
    <row r="10" spans="1:15" outlineLevel="2" x14ac:dyDescent="0.3">
      <c r="A10" s="13" t="s">
        <v>58</v>
      </c>
      <c r="B10" s="14" t="s">
        <v>0</v>
      </c>
      <c r="C10" s="14" t="s">
        <v>0</v>
      </c>
      <c r="D10" s="14" t="s">
        <v>0</v>
      </c>
      <c r="E10" s="13" t="s">
        <v>57</v>
      </c>
      <c r="F10" s="13" t="s">
        <v>56</v>
      </c>
      <c r="G10" s="16">
        <v>1</v>
      </c>
      <c r="H10" s="9"/>
      <c r="I10" s="9">
        <v>1</v>
      </c>
      <c r="J10" s="9"/>
      <c r="K10" s="9">
        <f t="shared" si="0"/>
        <v>0</v>
      </c>
      <c r="L10" s="15" t="s">
        <v>0</v>
      </c>
      <c r="M10" s="15" t="s">
        <v>0</v>
      </c>
      <c r="N10" s="9" t="str">
        <f>'ZBIORCZE ZESTAWIENIE KOSZTÓW'!B7</f>
        <v xml:space="preserve"> </v>
      </c>
      <c r="O10" s="13" t="s">
        <v>0</v>
      </c>
    </row>
    <row r="11" spans="1:15" ht="28.8" outlineLevel="2" x14ac:dyDescent="0.3">
      <c r="A11" s="13" t="s">
        <v>60</v>
      </c>
      <c r="B11" s="14" t="s">
        <v>0</v>
      </c>
      <c r="C11" s="14" t="s">
        <v>0</v>
      </c>
      <c r="D11" s="14" t="s">
        <v>0</v>
      </c>
      <c r="E11" s="13" t="s">
        <v>59</v>
      </c>
      <c r="F11" s="13" t="s">
        <v>61</v>
      </c>
      <c r="G11" s="16">
        <v>4.2699999999999996</v>
      </c>
      <c r="H11" s="9"/>
      <c r="I11" s="9">
        <v>1</v>
      </c>
      <c r="J11" s="9"/>
      <c r="K11" s="9">
        <f t="shared" si="0"/>
        <v>0</v>
      </c>
      <c r="L11" s="15" t="s">
        <v>0</v>
      </c>
      <c r="M11" s="15" t="s">
        <v>0</v>
      </c>
      <c r="N11" s="9" t="str">
        <f>'ZBIORCZE ZESTAWIENIE KOSZTÓW'!B7</f>
        <v xml:space="preserve"> </v>
      </c>
      <c r="O11" s="13" t="s">
        <v>0</v>
      </c>
    </row>
    <row r="12" spans="1:15" ht="28.8" outlineLevel="2" x14ac:dyDescent="0.3">
      <c r="A12" s="13" t="s">
        <v>63</v>
      </c>
      <c r="B12" s="14" t="s">
        <v>0</v>
      </c>
      <c r="C12" s="14" t="s">
        <v>0</v>
      </c>
      <c r="D12" s="14" t="s">
        <v>0</v>
      </c>
      <c r="E12" s="13" t="s">
        <v>62</v>
      </c>
      <c r="F12" s="13" t="s">
        <v>61</v>
      </c>
      <c r="G12" s="16">
        <v>4.2699999999999996</v>
      </c>
      <c r="H12" s="9"/>
      <c r="I12" s="9">
        <v>19</v>
      </c>
      <c r="J12" s="9"/>
      <c r="K12" s="9">
        <f t="shared" si="0"/>
        <v>0</v>
      </c>
      <c r="L12" s="15" t="s">
        <v>0</v>
      </c>
      <c r="M12" s="15" t="s">
        <v>0</v>
      </c>
      <c r="N12" s="9" t="str">
        <f>'ZBIORCZE ZESTAWIENIE KOSZTÓW'!B7</f>
        <v xml:space="preserve"> </v>
      </c>
      <c r="O12" s="13" t="s">
        <v>0</v>
      </c>
    </row>
    <row r="13" spans="1:15" outlineLevel="2" x14ac:dyDescent="0.3">
      <c r="A13" s="13" t="s">
        <v>65</v>
      </c>
      <c r="B13" s="14" t="s">
        <v>0</v>
      </c>
      <c r="C13" s="14" t="s">
        <v>0</v>
      </c>
      <c r="D13" s="14" t="s">
        <v>0</v>
      </c>
      <c r="E13" s="13" t="s">
        <v>64</v>
      </c>
      <c r="F13" s="13" t="s">
        <v>61</v>
      </c>
      <c r="G13" s="16">
        <v>4.2699999999999996</v>
      </c>
      <c r="H13" s="9"/>
      <c r="I13" s="9">
        <v>1</v>
      </c>
      <c r="J13" s="9"/>
      <c r="K13" s="9">
        <f t="shared" si="0"/>
        <v>0</v>
      </c>
      <c r="L13" s="15" t="s">
        <v>0</v>
      </c>
      <c r="M13" s="15" t="s">
        <v>0</v>
      </c>
      <c r="N13" s="9" t="str">
        <f>'ZBIORCZE ZESTAWIENIE KOSZTÓW'!B7</f>
        <v xml:space="preserve"> </v>
      </c>
      <c r="O13" s="13" t="s">
        <v>0</v>
      </c>
    </row>
    <row r="14" spans="1:15" outlineLevel="2" x14ac:dyDescent="0.3">
      <c r="A14" s="13" t="s">
        <v>67</v>
      </c>
      <c r="B14" s="14" t="s">
        <v>0</v>
      </c>
      <c r="C14" s="14" t="s">
        <v>0</v>
      </c>
      <c r="D14" s="14" t="s">
        <v>0</v>
      </c>
      <c r="E14" s="13" t="s">
        <v>66</v>
      </c>
      <c r="F14" s="13" t="s">
        <v>56</v>
      </c>
      <c r="G14" s="16">
        <v>1</v>
      </c>
      <c r="H14" s="9"/>
      <c r="I14" s="9">
        <v>1</v>
      </c>
      <c r="J14" s="9"/>
      <c r="K14" s="9">
        <f t="shared" si="0"/>
        <v>0</v>
      </c>
      <c r="L14" s="15" t="s">
        <v>0</v>
      </c>
      <c r="M14" s="15" t="s">
        <v>0</v>
      </c>
      <c r="N14" s="9" t="str">
        <f>'ZBIORCZE ZESTAWIENIE KOSZTÓW'!B7</f>
        <v xml:space="preserve"> </v>
      </c>
      <c r="O14" s="13" t="s">
        <v>0</v>
      </c>
    </row>
    <row r="15" spans="1:15" ht="72" outlineLevel="2" x14ac:dyDescent="0.3">
      <c r="A15" s="13" t="s">
        <v>69</v>
      </c>
      <c r="B15" s="14" t="s">
        <v>0</v>
      </c>
      <c r="C15" s="14" t="s">
        <v>0</v>
      </c>
      <c r="D15" s="14" t="s">
        <v>0</v>
      </c>
      <c r="E15" s="13" t="s">
        <v>68</v>
      </c>
      <c r="F15" s="13" t="s">
        <v>70</v>
      </c>
      <c r="G15" s="16">
        <v>1</v>
      </c>
      <c r="H15" s="9"/>
      <c r="I15" s="9">
        <v>1</v>
      </c>
      <c r="J15" s="9"/>
      <c r="K15" s="9">
        <f t="shared" si="0"/>
        <v>0</v>
      </c>
      <c r="L15" s="15" t="s">
        <v>0</v>
      </c>
      <c r="M15" s="15" t="s">
        <v>0</v>
      </c>
      <c r="N15" s="9" t="str">
        <f>'ZBIORCZE ZESTAWIENIE KOSZTÓW'!B7</f>
        <v xml:space="preserve"> </v>
      </c>
      <c r="O15" s="13" t="s">
        <v>0</v>
      </c>
    </row>
    <row r="16" spans="1:15" ht="302.39999999999998" outlineLevel="2" x14ac:dyDescent="0.3">
      <c r="A16" s="13" t="s">
        <v>72</v>
      </c>
      <c r="B16" s="14" t="s">
        <v>0</v>
      </c>
      <c r="C16" s="14" t="s">
        <v>0</v>
      </c>
      <c r="D16" s="14" t="s">
        <v>0</v>
      </c>
      <c r="E16" s="13" t="s">
        <v>71</v>
      </c>
      <c r="F16" s="13" t="s">
        <v>56</v>
      </c>
      <c r="G16" s="16">
        <v>1</v>
      </c>
      <c r="H16" s="9"/>
      <c r="I16" s="9">
        <v>1</v>
      </c>
      <c r="J16" s="9"/>
      <c r="K16" s="9">
        <f t="shared" si="0"/>
        <v>0</v>
      </c>
      <c r="L16" s="15" t="s">
        <v>0</v>
      </c>
      <c r="M16" s="15" t="s">
        <v>0</v>
      </c>
      <c r="N16" s="9" t="str">
        <f>'ZBIORCZE ZESTAWIENIE KOSZTÓW'!B7</f>
        <v xml:space="preserve"> </v>
      </c>
      <c r="O16" s="13" t="s">
        <v>0</v>
      </c>
    </row>
    <row r="17" spans="1:15" outlineLevel="2" x14ac:dyDescent="0.3">
      <c r="A17" s="13" t="s">
        <v>74</v>
      </c>
      <c r="B17" s="14" t="s">
        <v>0</v>
      </c>
      <c r="C17" s="14" t="s">
        <v>0</v>
      </c>
      <c r="D17" s="14" t="s">
        <v>0</v>
      </c>
      <c r="E17" s="13" t="s">
        <v>73</v>
      </c>
      <c r="F17" s="13" t="s">
        <v>56</v>
      </c>
      <c r="G17" s="16">
        <v>1</v>
      </c>
      <c r="H17" s="9"/>
      <c r="I17" s="9">
        <v>1</v>
      </c>
      <c r="J17" s="9"/>
      <c r="K17" s="9">
        <f t="shared" si="0"/>
        <v>0</v>
      </c>
      <c r="L17" s="15" t="s">
        <v>0</v>
      </c>
      <c r="M17" s="15" t="s">
        <v>0</v>
      </c>
      <c r="N17" s="9" t="str">
        <f>'ZBIORCZE ZESTAWIENIE KOSZTÓW'!B7</f>
        <v xml:space="preserve"> </v>
      </c>
      <c r="O17" s="13" t="s">
        <v>0</v>
      </c>
    </row>
    <row r="18" spans="1:15" ht="28.8" outlineLevel="2" x14ac:dyDescent="0.3">
      <c r="A18" s="13" t="s">
        <v>76</v>
      </c>
      <c r="B18" s="14" t="s">
        <v>0</v>
      </c>
      <c r="C18" s="14" t="s">
        <v>0</v>
      </c>
      <c r="D18" s="14" t="s">
        <v>0</v>
      </c>
      <c r="E18" s="13" t="s">
        <v>75</v>
      </c>
      <c r="F18" s="13" t="s">
        <v>77</v>
      </c>
      <c r="G18" s="16">
        <v>15</v>
      </c>
      <c r="H18" s="9"/>
      <c r="I18" s="9">
        <v>1</v>
      </c>
      <c r="J18" s="9"/>
      <c r="K18" s="9">
        <f t="shared" si="0"/>
        <v>0</v>
      </c>
      <c r="L18" s="15" t="s">
        <v>0</v>
      </c>
      <c r="M18" s="15" t="s">
        <v>0</v>
      </c>
      <c r="N18" s="9" t="str">
        <f>'ZBIORCZE ZESTAWIENIE KOSZTÓW'!B7</f>
        <v xml:space="preserve"> </v>
      </c>
      <c r="O18" s="13" t="s">
        <v>0</v>
      </c>
    </row>
    <row r="19" spans="1:15" ht="43.2" outlineLevel="2" x14ac:dyDescent="0.3">
      <c r="A19" s="13" t="s">
        <v>79</v>
      </c>
      <c r="B19" s="14" t="s">
        <v>0</v>
      </c>
      <c r="C19" s="14" t="s">
        <v>0</v>
      </c>
      <c r="D19" s="14" t="s">
        <v>0</v>
      </c>
      <c r="E19" s="13" t="s">
        <v>78</v>
      </c>
      <c r="F19" s="13" t="s">
        <v>80</v>
      </c>
      <c r="G19" s="16">
        <v>5.18</v>
      </c>
      <c r="H19" s="9"/>
      <c r="I19" s="9">
        <v>1</v>
      </c>
      <c r="J19" s="9"/>
      <c r="K19" s="9">
        <f t="shared" si="0"/>
        <v>0</v>
      </c>
      <c r="L19" s="15" t="s">
        <v>0</v>
      </c>
      <c r="M19" s="15" t="s">
        <v>0</v>
      </c>
      <c r="N19" s="9" t="str">
        <f>'ZBIORCZE ZESTAWIENIE KOSZTÓW'!B7</f>
        <v xml:space="preserve"> </v>
      </c>
      <c r="O19" s="13" t="s">
        <v>0</v>
      </c>
    </row>
    <row r="20" spans="1:15" outlineLevel="2" x14ac:dyDescent="0.3">
      <c r="A20" s="13" t="s">
        <v>82</v>
      </c>
      <c r="B20" s="14" t="s">
        <v>0</v>
      </c>
      <c r="C20" s="14" t="s">
        <v>0</v>
      </c>
      <c r="D20" s="14" t="s">
        <v>0</v>
      </c>
      <c r="E20" s="13" t="s">
        <v>81</v>
      </c>
      <c r="F20" s="13" t="s">
        <v>80</v>
      </c>
      <c r="G20" s="16">
        <v>5.18</v>
      </c>
      <c r="H20" s="9"/>
      <c r="I20" s="9">
        <v>1</v>
      </c>
      <c r="J20" s="9"/>
      <c r="K20" s="9">
        <f t="shared" si="0"/>
        <v>0</v>
      </c>
      <c r="L20" s="15" t="s">
        <v>0</v>
      </c>
      <c r="M20" s="15" t="s">
        <v>0</v>
      </c>
      <c r="N20" s="9" t="str">
        <f>'ZBIORCZE ZESTAWIENIE KOSZTÓW'!B7</f>
        <v xml:space="preserve"> </v>
      </c>
      <c r="O20" s="13" t="s">
        <v>0</v>
      </c>
    </row>
    <row r="21" spans="1:15" ht="43.2" outlineLevel="2" x14ac:dyDescent="0.3">
      <c r="A21" s="13" t="s">
        <v>84</v>
      </c>
      <c r="B21" s="14" t="s">
        <v>0</v>
      </c>
      <c r="C21" s="14" t="s">
        <v>0</v>
      </c>
      <c r="D21" s="14" t="s">
        <v>0</v>
      </c>
      <c r="E21" s="13" t="s">
        <v>83</v>
      </c>
      <c r="F21" s="13" t="s">
        <v>80</v>
      </c>
      <c r="G21" s="16">
        <v>5.18</v>
      </c>
      <c r="H21" s="9"/>
      <c r="I21" s="9">
        <v>1</v>
      </c>
      <c r="J21" s="9"/>
      <c r="K21" s="9">
        <f t="shared" si="0"/>
        <v>0</v>
      </c>
      <c r="L21" s="15" t="s">
        <v>0</v>
      </c>
      <c r="M21" s="15" t="s">
        <v>0</v>
      </c>
      <c r="N21" s="9" t="str">
        <f>'ZBIORCZE ZESTAWIENIE KOSZTÓW'!B7</f>
        <v xml:space="preserve"> </v>
      </c>
      <c r="O21" s="13" t="s">
        <v>0</v>
      </c>
    </row>
    <row r="22" spans="1:15" ht="43.2" outlineLevel="2" x14ac:dyDescent="0.3">
      <c r="A22" s="13" t="s">
        <v>86</v>
      </c>
      <c r="B22" s="14" t="s">
        <v>0</v>
      </c>
      <c r="C22" s="14" t="s">
        <v>0</v>
      </c>
      <c r="D22" s="14" t="s">
        <v>0</v>
      </c>
      <c r="E22" s="13" t="s">
        <v>85</v>
      </c>
      <c r="F22" s="13" t="s">
        <v>80</v>
      </c>
      <c r="G22" s="16">
        <v>5.18</v>
      </c>
      <c r="H22" s="9"/>
      <c r="I22" s="9">
        <v>1</v>
      </c>
      <c r="J22" s="9"/>
      <c r="K22" s="9">
        <f t="shared" si="0"/>
        <v>0</v>
      </c>
      <c r="L22" s="15" t="s">
        <v>0</v>
      </c>
      <c r="M22" s="15" t="s">
        <v>0</v>
      </c>
      <c r="N22" s="9" t="str">
        <f>'ZBIORCZE ZESTAWIENIE KOSZTÓW'!B7</f>
        <v xml:space="preserve"> </v>
      </c>
      <c r="O22" s="13" t="s">
        <v>0</v>
      </c>
    </row>
    <row r="23" spans="1:15" ht="28.8" outlineLevel="2" x14ac:dyDescent="0.3">
      <c r="A23" s="13" t="s">
        <v>88</v>
      </c>
      <c r="B23" s="14" t="s">
        <v>0</v>
      </c>
      <c r="C23" s="14" t="s">
        <v>0</v>
      </c>
      <c r="D23" s="14" t="s">
        <v>0</v>
      </c>
      <c r="E23" s="13" t="s">
        <v>87</v>
      </c>
      <c r="F23" s="13" t="s">
        <v>77</v>
      </c>
      <c r="G23" s="16">
        <v>15</v>
      </c>
      <c r="H23" s="9"/>
      <c r="I23" s="9">
        <v>1</v>
      </c>
      <c r="J23" s="9"/>
      <c r="K23" s="9">
        <f t="shared" si="0"/>
        <v>0</v>
      </c>
      <c r="L23" s="15" t="s">
        <v>0</v>
      </c>
      <c r="M23" s="15" t="s">
        <v>0</v>
      </c>
      <c r="N23" s="9" t="str">
        <f>'ZBIORCZE ZESTAWIENIE KOSZTÓW'!B7</f>
        <v xml:space="preserve"> </v>
      </c>
      <c r="O23" s="13" t="s">
        <v>0</v>
      </c>
    </row>
    <row r="24" spans="1:15" ht="28.8" outlineLevel="2" x14ac:dyDescent="0.3">
      <c r="A24" s="13" t="s">
        <v>90</v>
      </c>
      <c r="B24" s="14" t="s">
        <v>0</v>
      </c>
      <c r="C24" s="14" t="s">
        <v>0</v>
      </c>
      <c r="D24" s="14" t="s">
        <v>0</v>
      </c>
      <c r="E24" s="13" t="s">
        <v>89</v>
      </c>
      <c r="F24" s="13" t="s">
        <v>77</v>
      </c>
      <c r="G24" s="16">
        <v>15</v>
      </c>
      <c r="H24" s="9"/>
      <c r="I24" s="9">
        <v>1</v>
      </c>
      <c r="J24" s="9"/>
      <c r="K24" s="9">
        <f t="shared" si="0"/>
        <v>0</v>
      </c>
      <c r="L24" s="15" t="s">
        <v>0</v>
      </c>
      <c r="M24" s="15" t="s">
        <v>0</v>
      </c>
      <c r="N24" s="9" t="str">
        <f>'ZBIORCZE ZESTAWIENIE KOSZTÓW'!B7</f>
        <v xml:space="preserve"> </v>
      </c>
      <c r="O24" s="13" t="s">
        <v>0</v>
      </c>
    </row>
    <row r="25" spans="1:15" outlineLevel="2" x14ac:dyDescent="0.3">
      <c r="A25" s="13" t="s">
        <v>92</v>
      </c>
      <c r="B25" s="14" t="s">
        <v>0</v>
      </c>
      <c r="C25" s="14" t="s">
        <v>0</v>
      </c>
      <c r="D25" s="14" t="s">
        <v>0</v>
      </c>
      <c r="E25" s="13" t="s">
        <v>91</v>
      </c>
      <c r="F25" s="13" t="s">
        <v>77</v>
      </c>
      <c r="G25" s="16">
        <v>15</v>
      </c>
      <c r="H25" s="9"/>
      <c r="I25" s="9">
        <v>2</v>
      </c>
      <c r="J25" s="9"/>
      <c r="K25" s="9">
        <f t="shared" si="0"/>
        <v>0</v>
      </c>
      <c r="L25" s="15" t="s">
        <v>0</v>
      </c>
      <c r="M25" s="15" t="s">
        <v>0</v>
      </c>
      <c r="N25" s="9" t="str">
        <f>'ZBIORCZE ZESTAWIENIE KOSZTÓW'!B7</f>
        <v xml:space="preserve"> </v>
      </c>
      <c r="O25" s="13" t="s">
        <v>0</v>
      </c>
    </row>
    <row r="26" spans="1:15" outlineLevel="2" x14ac:dyDescent="0.3">
      <c r="A26" s="13" t="s">
        <v>94</v>
      </c>
      <c r="B26" s="14" t="s">
        <v>0</v>
      </c>
      <c r="C26" s="14" t="s">
        <v>0</v>
      </c>
      <c r="D26" s="14" t="s">
        <v>0</v>
      </c>
      <c r="E26" s="13" t="s">
        <v>93</v>
      </c>
      <c r="F26" s="13" t="s">
        <v>56</v>
      </c>
      <c r="G26" s="16">
        <v>1</v>
      </c>
      <c r="H26" s="9"/>
      <c r="I26" s="9">
        <v>1</v>
      </c>
      <c r="J26" s="9"/>
      <c r="K26" s="9">
        <f t="shared" si="0"/>
        <v>0</v>
      </c>
      <c r="L26" s="15" t="s">
        <v>0</v>
      </c>
      <c r="M26" s="15" t="s">
        <v>0</v>
      </c>
      <c r="N26" s="9" t="str">
        <f>'ZBIORCZE ZESTAWIENIE KOSZTÓW'!B7</f>
        <v xml:space="preserve"> </v>
      </c>
      <c r="O26" s="13" t="s">
        <v>0</v>
      </c>
    </row>
    <row r="27" spans="1:15" outlineLevel="2" x14ac:dyDescent="0.3">
      <c r="A27" s="13" t="s">
        <v>96</v>
      </c>
      <c r="B27" s="14" t="s">
        <v>0</v>
      </c>
      <c r="C27" s="14" t="s">
        <v>0</v>
      </c>
      <c r="D27" s="14" t="s">
        <v>0</v>
      </c>
      <c r="E27" s="13" t="s">
        <v>95</v>
      </c>
      <c r="F27" s="13" t="s">
        <v>56</v>
      </c>
      <c r="G27" s="16">
        <v>1</v>
      </c>
      <c r="H27" s="9"/>
      <c r="I27" s="9">
        <v>1</v>
      </c>
      <c r="J27" s="9"/>
      <c r="K27" s="9">
        <f t="shared" si="0"/>
        <v>0</v>
      </c>
      <c r="L27" s="15" t="s">
        <v>0</v>
      </c>
      <c r="M27" s="15" t="s">
        <v>0</v>
      </c>
      <c r="N27" s="9" t="str">
        <f>'ZBIORCZE ZESTAWIENIE KOSZTÓW'!B7</f>
        <v xml:space="preserve"> </v>
      </c>
      <c r="O27" s="13" t="s">
        <v>0</v>
      </c>
    </row>
    <row r="28" spans="1:15" outlineLevel="2" x14ac:dyDescent="0.3">
      <c r="A28" s="13" t="s">
        <v>98</v>
      </c>
      <c r="B28" s="14" t="s">
        <v>0</v>
      </c>
      <c r="C28" s="14" t="s">
        <v>0</v>
      </c>
      <c r="D28" s="14" t="s">
        <v>0</v>
      </c>
      <c r="E28" s="13" t="s">
        <v>97</v>
      </c>
      <c r="F28" s="13" t="s">
        <v>56</v>
      </c>
      <c r="G28" s="16">
        <v>1</v>
      </c>
      <c r="H28" s="9"/>
      <c r="I28" s="9">
        <v>1</v>
      </c>
      <c r="J28" s="9"/>
      <c r="K28" s="9">
        <f t="shared" si="0"/>
        <v>0</v>
      </c>
      <c r="L28" s="15" t="s">
        <v>0</v>
      </c>
      <c r="M28" s="15" t="s">
        <v>0</v>
      </c>
      <c r="N28" s="9" t="str">
        <f>'ZBIORCZE ZESTAWIENIE KOSZTÓW'!B7</f>
        <v xml:space="preserve"> </v>
      </c>
      <c r="O28" s="13" t="s">
        <v>0</v>
      </c>
    </row>
  </sheetData>
  <mergeCells count="5">
    <mergeCell ref="A1:O1"/>
    <mergeCell ref="A2:B2"/>
    <mergeCell ref="C2:O2"/>
    <mergeCell ref="A3:B3"/>
    <mergeCell ref="C3:O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KARTA TYTUŁOWA</vt:lpstr>
      <vt:lpstr>ZBIORCZE ZESTAWIENIE KOSZTÓW</vt:lpstr>
      <vt:lpstr>1 INSTALACJA WODY LODOWEJ - wym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grzeg</cp:lastModifiedBy>
  <dcterms:created xsi:type="dcterms:W3CDTF">2022-01-28T12:38:46Z</dcterms:created>
  <dcterms:modified xsi:type="dcterms:W3CDTF">2022-01-28T11:39:08Z</dcterms:modified>
</cp:coreProperties>
</file>