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ek Kościukiewicz\Desktop\Dokumenty\ZAMÓWIENIA - Inne jednostki\2024\ŚTBS\Remont lokali mieszkalnych\"/>
    </mc:Choice>
  </mc:AlternateContent>
  <xr:revisionPtr revIDLastSave="0" documentId="13_ncr:1_{E9B6526D-3F54-46F7-9704-A966689A9EFF}" xr6:coauthVersionLast="47" xr6:coauthVersionMax="47" xr10:uidLastSave="{00000000-0000-0000-0000-000000000000}"/>
  <bookViews>
    <workbookView xWindow="5040" yWindow="1110" windowWidth="21975" windowHeight="13875" tabRatio="500" xr2:uid="{00000000-000D-0000-FFFF-FFFF00000000}"/>
  </bookViews>
  <sheets>
    <sheet name="Lokale" sheetId="1" r:id="rId1"/>
  </sheets>
  <definedNames>
    <definedName name="_xlnm.Print_Area" localSheetId="0">Lokale!$A$1:$N$65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3" i="1" l="1"/>
  <c r="G13" i="1"/>
  <c r="G55" i="1"/>
  <c r="G56" i="1"/>
  <c r="G57" i="1"/>
  <c r="G58" i="1"/>
  <c r="G60" i="1"/>
  <c r="G59" i="1"/>
  <c r="G52" i="1"/>
  <c r="G51" i="1"/>
  <c r="G30" i="1"/>
  <c r="G19" i="1"/>
  <c r="D18" i="1"/>
  <c r="E18" i="1"/>
  <c r="F18" i="1"/>
  <c r="G14" i="1"/>
  <c r="G50" i="1"/>
  <c r="G49" i="1"/>
  <c r="G48" i="1"/>
  <c r="F47" i="1"/>
  <c r="E47" i="1"/>
  <c r="D47" i="1"/>
  <c r="G28" i="1"/>
  <c r="G29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27" i="1"/>
  <c r="G24" i="1"/>
  <c r="G23" i="1"/>
  <c r="G22" i="1"/>
  <c r="G17" i="1"/>
  <c r="G15" i="1"/>
  <c r="F9" i="1"/>
  <c r="F10" i="1"/>
  <c r="F8" i="1"/>
  <c r="F6" i="1"/>
  <c r="F7" i="1"/>
  <c r="F5" i="1"/>
  <c r="E9" i="1"/>
  <c r="E10" i="1"/>
  <c r="E8" i="1"/>
  <c r="E6" i="1"/>
  <c r="E7" i="1"/>
  <c r="E5" i="1"/>
  <c r="D10" i="1"/>
  <c r="D9" i="1"/>
  <c r="D8" i="1"/>
  <c r="D7" i="1"/>
  <c r="D6" i="1"/>
  <c r="D5" i="1"/>
  <c r="G9" i="1" l="1"/>
  <c r="G47" i="1"/>
  <c r="G10" i="1"/>
  <c r="G18" i="1"/>
  <c r="G5" i="1"/>
  <c r="G7" i="1"/>
  <c r="G6" i="1"/>
  <c r="G8" i="1"/>
</calcChain>
</file>

<file path=xl/sharedStrings.xml><?xml version="1.0" encoding="utf-8"?>
<sst xmlns="http://schemas.openxmlformats.org/spreadsheetml/2006/main" count="171" uniqueCount="126">
  <si>
    <t>L.p</t>
  </si>
  <si>
    <t>Rodzaj robót</t>
  </si>
  <si>
    <t>Jedn.</t>
  </si>
  <si>
    <t>1.</t>
  </si>
  <si>
    <t>Roboty malarskie</t>
  </si>
  <si>
    <t>1.1</t>
  </si>
  <si>
    <t>Przygotowanie powierzchni oraz szpachlowanie  – ściany</t>
  </si>
  <si>
    <t>m2</t>
  </si>
  <si>
    <t>1.2</t>
  </si>
  <si>
    <t xml:space="preserve">Odgrzybianie ścian </t>
  </si>
  <si>
    <t>1.3</t>
  </si>
  <si>
    <t>Dwukrotne malowanie farbami akrylowymi wraz z gruntowaniem - ściany</t>
  </si>
  <si>
    <t>1.4</t>
  </si>
  <si>
    <t>Przygotowanie powierzchni oraz szpachlowanie  – sufity</t>
  </si>
  <si>
    <t>1.5</t>
  </si>
  <si>
    <t>Odgrzybianie sufitów</t>
  </si>
  <si>
    <t>1.6</t>
  </si>
  <si>
    <t>Dwukrotne malowanie farbami akrylowymi wraz z gruntowaniem - sufity</t>
  </si>
  <si>
    <t>2.</t>
  </si>
  <si>
    <t>Roboty posadzkowe</t>
  </si>
  <si>
    <t>2.1</t>
  </si>
  <si>
    <t>Zerwanie posadzki z tworzyw sztucznych</t>
  </si>
  <si>
    <t>2.2</t>
  </si>
  <si>
    <t>2.3</t>
  </si>
  <si>
    <t>Ułożenie płytek ceramicznych podłogowych wraz z cokolikiem w części łazienkowej wraz z fugowaniem</t>
  </si>
  <si>
    <t>2.4</t>
  </si>
  <si>
    <t>Położenie paneli podłogowych</t>
  </si>
  <si>
    <t>2.5</t>
  </si>
  <si>
    <t>Wklejenie taśmy uszczelniającej na styku ściany z posadzką</t>
  </si>
  <si>
    <t>m</t>
  </si>
  <si>
    <t>2.6</t>
  </si>
  <si>
    <t>Położenie paneli podłogowych o podwyższonej odporności na wilgoć</t>
  </si>
  <si>
    <t>2.7</t>
  </si>
  <si>
    <t>Listwy przypodłogowe</t>
  </si>
  <si>
    <t xml:space="preserve">m </t>
  </si>
  <si>
    <t>Listwy progowe</t>
  </si>
  <si>
    <t>3.</t>
  </si>
  <si>
    <t>Roboty instalacyjne - demontaże</t>
  </si>
  <si>
    <t>3.1</t>
  </si>
  <si>
    <t>Demontaż istniejącej instalacji wod-kan oraz armatury ceramicznej</t>
  </si>
  <si>
    <t>kpl.</t>
  </si>
  <si>
    <t>3.2</t>
  </si>
  <si>
    <t xml:space="preserve">Demontaż istniejącej instalacji elektrycznej </t>
  </si>
  <si>
    <t>3.3</t>
  </si>
  <si>
    <t>Demontaż istniejącej instalacji wentylacyjnej</t>
  </si>
  <si>
    <t>4.</t>
  </si>
  <si>
    <t>Roboty instalacyjne</t>
  </si>
  <si>
    <t>4.1</t>
  </si>
  <si>
    <t>Montaż instalacji elektrycznej 3-fazowej z mocą umowną 12 kW wraz z kompletną tablicą rozdzielczą.</t>
  </si>
  <si>
    <t>4.2</t>
  </si>
  <si>
    <t>Montaż instalacji wod-kan w części łazienkowej oraz części kuchennej, wykonanie przyłącza do pralki w części łazienkowej.</t>
  </si>
  <si>
    <t>4.3</t>
  </si>
  <si>
    <t>Montaż instalacji wentylacyjnej w części łazienkowej oraz części kuchennej.</t>
  </si>
  <si>
    <t>4.4</t>
  </si>
  <si>
    <t>Montaż punktów elektrycznych wraz z gniazdami wtyczkowymi oraz punktami włącznika.</t>
  </si>
  <si>
    <t>4.5</t>
  </si>
  <si>
    <t>Montaż lamp i opraw sufitowych oraz oświetlenia</t>
  </si>
  <si>
    <t>4.6</t>
  </si>
  <si>
    <t>Oczyszczenie liczników wody i orurowania</t>
  </si>
  <si>
    <t>4.7</t>
  </si>
  <si>
    <t xml:space="preserve">Montaż grzejników elektrycznych </t>
  </si>
  <si>
    <t>4.8</t>
  </si>
  <si>
    <t xml:space="preserve">Montaż grzejnika łazienkowego </t>
  </si>
  <si>
    <t>4.9</t>
  </si>
  <si>
    <t xml:space="preserve">Montaż bojlera CWU </t>
  </si>
  <si>
    <t>4.10</t>
  </si>
  <si>
    <t>Montaż wanny</t>
  </si>
  <si>
    <t>4.11</t>
  </si>
  <si>
    <t>Montaż umywalki</t>
  </si>
  <si>
    <t>4.12</t>
  </si>
  <si>
    <t>Montaż kompaktu WC</t>
  </si>
  <si>
    <t>4.13</t>
  </si>
  <si>
    <t>Montaż baterii umywalkowej</t>
  </si>
  <si>
    <t>4.14</t>
  </si>
  <si>
    <t>Montaż baterii wannowej z prysznicem</t>
  </si>
  <si>
    <t>4.15</t>
  </si>
  <si>
    <t>Montaż zlewozmywaka</t>
  </si>
  <si>
    <t>4.16</t>
  </si>
  <si>
    <t>Montaż okapu</t>
  </si>
  <si>
    <t>4.17</t>
  </si>
  <si>
    <t>Montaż lodówki</t>
  </si>
  <si>
    <t>4.18</t>
  </si>
  <si>
    <t>Montaż płyty indukcyjnej</t>
  </si>
  <si>
    <t>5.</t>
  </si>
  <si>
    <t>Roboty ogólnobudowlane</t>
  </si>
  <si>
    <t>5.1</t>
  </si>
  <si>
    <t xml:space="preserve">Zbicie tynków </t>
  </si>
  <si>
    <t>5.2</t>
  </si>
  <si>
    <t>Demontaż istniejących pieców kaflowych oraz kuchennych</t>
  </si>
  <si>
    <t>5.3</t>
  </si>
  <si>
    <t>Demontaż istniejącej stolarki drzwiowej wewnętrznej</t>
  </si>
  <si>
    <t>5.4</t>
  </si>
  <si>
    <t xml:space="preserve">Montaż ścian działowych w technologii g/k </t>
  </si>
  <si>
    <t>5.5</t>
  </si>
  <si>
    <t>Izolacja wewnętrzna ścian działowych z wełny mineralnej</t>
  </si>
  <si>
    <t>5.6</t>
  </si>
  <si>
    <t>Izolacja przeciwwilgociowa i przeciwwodna wywijana na ściany</t>
  </si>
  <si>
    <t>5.7</t>
  </si>
  <si>
    <t>5.8</t>
  </si>
  <si>
    <t xml:space="preserve">Wykonanie izolacji poziomej wraz z zagruntowaniem i wygładzeniem z folii w płynie </t>
  </si>
  <si>
    <t>5.9</t>
  </si>
  <si>
    <t xml:space="preserve">Wykonanie izolacji z folii w płynie - wklejenie taśmy uszczelniającej </t>
  </si>
  <si>
    <t>5.10</t>
  </si>
  <si>
    <t xml:space="preserve">Ułożenie płytek ceramicznych ściennych w części łazienkowej </t>
  </si>
  <si>
    <t>Ułożenie płytek ceramicznych ściennych w części kuchennej</t>
  </si>
  <si>
    <t>5.11</t>
  </si>
  <si>
    <t>Położenie tynków na ścianach</t>
  </si>
  <si>
    <t>5.12</t>
  </si>
  <si>
    <t>Montaż sufitów podwieszanych wykonanych z płyt g/k w części łazienkowej</t>
  </si>
  <si>
    <t>5.13</t>
  </si>
  <si>
    <t>Montaż stolarki drzwiowej wraz z ościeżnicami i wyposażeniem (uchwyty, klamki, zamki).</t>
  </si>
  <si>
    <t>5.14</t>
  </si>
  <si>
    <t>Montaż mebli kuchennych</t>
  </si>
  <si>
    <t>6.</t>
  </si>
  <si>
    <t>Wywóz gruzu i utylizacja</t>
  </si>
  <si>
    <t>6.1.</t>
  </si>
  <si>
    <t>Utylizacja odpadów budowlanych powstałych w wyniku remontu</t>
  </si>
  <si>
    <t>RAZEM</t>
  </si>
  <si>
    <t>UWAGA: W wycenionych pozycjach należy uwzględnić zabezpieczenie wszelkich powierzchni</t>
  </si>
  <si>
    <t xml:space="preserve">                                                       </t>
  </si>
  <si>
    <t>Moniuszki 2/3</t>
  </si>
  <si>
    <t>Piłsudskiego 1/1</t>
  </si>
  <si>
    <t>Woj. Polskiego 23/6</t>
  </si>
  <si>
    <t xml:space="preserve">całkowita ilość </t>
  </si>
  <si>
    <t>PRZEDMIAR ROBÓT</t>
  </si>
  <si>
    <t>Załącznik nr 1b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</si>
</sst>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C9211E"/>
      <name val="Arial"/>
      <family val="2"/>
      <charset val="1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D9D9D9"/>
        <bgColor rgb="FFF2F2F2"/>
      </patternFill>
    </fill>
    <fill>
      <patternFill patternType="solid">
        <fgColor rgb="FFF2F2F2"/>
        <bgColor rgb="FFFFFFCC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9" fontId="1" fillId="2" borderId="3" xfId="0" applyNumberFormat="1" applyFont="1" applyFill="1" applyBorder="1" applyAlignment="1">
      <alignment horizontal="left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right"/>
    </xf>
    <xf numFmtId="0" fontId="1" fillId="2" borderId="0" xfId="0" applyFont="1" applyFill="1"/>
    <xf numFmtId="49" fontId="2" fillId="3" borderId="5" xfId="0" applyNumberFormat="1" applyFont="1" applyFill="1" applyBorder="1" applyAlignment="1">
      <alignment horizontal="left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1" fillId="0" borderId="0" xfId="0" applyFont="1"/>
    <xf numFmtId="49" fontId="3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4" fontId="3" fillId="0" borderId="4" xfId="0" applyNumberFormat="1" applyFont="1" applyBorder="1" applyAlignment="1">
      <alignment horizontal="right"/>
    </xf>
    <xf numFmtId="49" fontId="3" fillId="2" borderId="3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right"/>
    </xf>
    <xf numFmtId="0" fontId="0" fillId="2" borderId="0" xfId="0" applyFill="1"/>
    <xf numFmtId="49" fontId="2" fillId="3" borderId="3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wrapText="1"/>
    </xf>
    <xf numFmtId="49" fontId="3" fillId="0" borderId="7" xfId="0" applyNumberFormat="1" applyFont="1" applyBorder="1" applyAlignment="1">
      <alignment horizontal="left"/>
    </xf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4" fontId="3" fillId="0" borderId="8" xfId="0" applyNumberFormat="1" applyFont="1" applyBorder="1" applyAlignment="1">
      <alignment horizontal="right"/>
    </xf>
    <xf numFmtId="49" fontId="1" fillId="4" borderId="1" xfId="0" applyNumberFormat="1" applyFont="1" applyFill="1" applyBorder="1" applyAlignment="1">
      <alignment horizontal="left"/>
    </xf>
    <xf numFmtId="0" fontId="1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horizontal="center"/>
    </xf>
    <xf numFmtId="4" fontId="1" fillId="4" borderId="2" xfId="0" applyNumberFormat="1" applyFont="1" applyFill="1" applyBorder="1" applyAlignment="1">
      <alignment horizontal="right"/>
    </xf>
    <xf numFmtId="49" fontId="1" fillId="0" borderId="9" xfId="0" applyNumberFormat="1" applyFont="1" applyBorder="1"/>
    <xf numFmtId="0" fontId="0" fillId="0" borderId="10" xfId="0" applyBorder="1"/>
    <xf numFmtId="0" fontId="0" fillId="0" borderId="10" xfId="0" applyBorder="1" applyAlignment="1">
      <alignment horizontal="center"/>
    </xf>
    <xf numFmtId="4" fontId="0" fillId="0" borderId="10" xfId="0" applyNumberFormat="1" applyBorder="1" applyAlignment="1">
      <alignment horizontal="right"/>
    </xf>
    <xf numFmtId="4" fontId="1" fillId="0" borderId="0" xfId="0" applyNumberFormat="1" applyFont="1" applyAlignment="1">
      <alignment horizontal="center" wrapText="1"/>
    </xf>
    <xf numFmtId="4" fontId="1" fillId="2" borderId="0" xfId="0" applyNumberFormat="1" applyFont="1" applyFill="1" applyAlignment="1">
      <alignment horizontal="right"/>
    </xf>
    <xf numFmtId="4" fontId="2" fillId="3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0" fillId="0" borderId="11" xfId="0" applyNumberFormat="1" applyBorder="1" applyAlignment="1">
      <alignment horizontal="right"/>
    </xf>
    <xf numFmtId="0" fontId="1" fillId="0" borderId="12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tabSelected="1" zoomScaleNormal="100" zoomScaleSheetLayoutView="100" workbookViewId="0">
      <selection activeCell="B1" sqref="B1"/>
    </sheetView>
  </sheetViews>
  <sheetFormatPr defaultColWidth="11.5703125" defaultRowHeight="12.75" x14ac:dyDescent="0.2"/>
  <cols>
    <col min="1" max="1" width="5.85546875" style="1" customWidth="1"/>
    <col min="2" max="2" width="59.140625" customWidth="1"/>
    <col min="3" max="3" width="11.5703125" style="2"/>
    <col min="4" max="6" width="21.7109375" style="2" customWidth="1"/>
    <col min="7" max="7" width="22.140625" style="3" customWidth="1"/>
    <col min="8" max="8" width="10.140625" style="3" customWidth="1"/>
    <col min="258" max="258" width="5.85546875" customWidth="1"/>
    <col min="259" max="259" width="59.140625" customWidth="1"/>
    <col min="264" max="264" width="10.140625" customWidth="1"/>
    <col min="514" max="514" width="5.85546875" customWidth="1"/>
    <col min="515" max="515" width="59.140625" customWidth="1"/>
    <col min="520" max="520" width="10.140625" customWidth="1"/>
    <col min="770" max="770" width="5.85546875" customWidth="1"/>
    <col min="771" max="771" width="59.140625" customWidth="1"/>
    <col min="776" max="776" width="10.140625" customWidth="1"/>
  </cols>
  <sheetData>
    <row r="1" spans="1:8" ht="22.5" customHeight="1" thickBot="1" x14ac:dyDescent="0.25">
      <c r="B1" s="4" t="s">
        <v>124</v>
      </c>
      <c r="F1" s="57" t="s">
        <v>125</v>
      </c>
      <c r="G1" s="57"/>
    </row>
    <row r="2" spans="1:8" ht="25.5" customHeight="1" thickBot="1" x14ac:dyDescent="0.25">
      <c r="A2" s="5" t="s">
        <v>0</v>
      </c>
      <c r="B2" s="6" t="s">
        <v>1</v>
      </c>
      <c r="C2" s="7" t="s">
        <v>2</v>
      </c>
      <c r="D2" s="7" t="s">
        <v>120</v>
      </c>
      <c r="E2" s="7" t="s">
        <v>121</v>
      </c>
      <c r="F2" s="7" t="s">
        <v>122</v>
      </c>
      <c r="G2" s="8" t="s">
        <v>123</v>
      </c>
      <c r="H2" s="49"/>
    </row>
    <row r="3" spans="1:8" s="13" customFormat="1" ht="14.1" customHeight="1" x14ac:dyDescent="0.2">
      <c r="A3" s="9"/>
      <c r="B3" s="10"/>
      <c r="C3" s="11"/>
      <c r="D3" s="11"/>
      <c r="E3" s="11"/>
      <c r="F3" s="11"/>
      <c r="G3" s="12"/>
      <c r="H3" s="50"/>
    </row>
    <row r="4" spans="1:8" s="18" customFormat="1" ht="14.1" customHeight="1" x14ac:dyDescent="0.2">
      <c r="A4" s="14" t="s">
        <v>3</v>
      </c>
      <c r="B4" s="15" t="s">
        <v>4</v>
      </c>
      <c r="C4" s="16"/>
      <c r="D4" s="16"/>
      <c r="E4" s="16"/>
      <c r="F4" s="16"/>
      <c r="G4" s="17"/>
      <c r="H4" s="51" t="s">
        <v>119</v>
      </c>
    </row>
    <row r="5" spans="1:8" ht="14.1" customHeight="1" x14ac:dyDescent="0.2">
      <c r="A5" s="19" t="s">
        <v>5</v>
      </c>
      <c r="B5" s="20" t="s">
        <v>6</v>
      </c>
      <c r="C5" s="21" t="s">
        <v>7</v>
      </c>
      <c r="D5" s="21">
        <f>11+19.7+12.04+11.5+7.67+6.35+7.52+4.25</f>
        <v>80.029999999999987</v>
      </c>
      <c r="E5" s="21">
        <f>10+8.2+11.4+8.2+10.2+11.22+2+2.61+8.5+13.86</f>
        <v>86.19</v>
      </c>
      <c r="F5" s="21">
        <f>13.8+9.7+6.7+11.5+8+11+7.7+10.4+13.5</f>
        <v>92.300000000000011</v>
      </c>
      <c r="G5" s="22">
        <f>SUM(D5:F5)</f>
        <v>258.52</v>
      </c>
      <c r="H5" s="52"/>
    </row>
    <row r="6" spans="1:8" ht="14.1" customHeight="1" x14ac:dyDescent="0.2">
      <c r="A6" s="19" t="s">
        <v>8</v>
      </c>
      <c r="B6" s="20" t="s">
        <v>9</v>
      </c>
      <c r="C6" s="21" t="s">
        <v>7</v>
      </c>
      <c r="D6" s="21">
        <f>11+19.7+12.04+11.5+7.67+6.35+7.52+4.25</f>
        <v>80.029999999999987</v>
      </c>
      <c r="E6" s="21">
        <f t="shared" ref="E6:E7" si="0">10+8.2+11.4+8.2+10.2+11.22+2+2.61+8.5+13.86</f>
        <v>86.19</v>
      </c>
      <c r="F6" s="21">
        <f t="shared" ref="F6:F7" si="1">13.8+9.7+6.7+11.5+8+11+7.7+10.4+13.5</f>
        <v>92.300000000000011</v>
      </c>
      <c r="G6" s="22">
        <f>SUM(D6:F6)</f>
        <v>258.52</v>
      </c>
      <c r="H6" s="52"/>
    </row>
    <row r="7" spans="1:8" ht="27.2" customHeight="1" x14ac:dyDescent="0.2">
      <c r="A7" s="19" t="s">
        <v>10</v>
      </c>
      <c r="B7" s="20" t="s">
        <v>11</v>
      </c>
      <c r="C7" s="21" t="s">
        <v>7</v>
      </c>
      <c r="D7" s="21">
        <f>11+19.7+12.04+11.5+7.67+6.35+7.52+4.25</f>
        <v>80.029999999999987</v>
      </c>
      <c r="E7" s="21">
        <f t="shared" si="0"/>
        <v>86.19</v>
      </c>
      <c r="F7" s="21">
        <f t="shared" si="1"/>
        <v>92.300000000000011</v>
      </c>
      <c r="G7" s="22">
        <f>SUM(D7:F7)</f>
        <v>258.52</v>
      </c>
      <c r="H7" s="52"/>
    </row>
    <row r="8" spans="1:8" ht="14.1" customHeight="1" x14ac:dyDescent="0.2">
      <c r="A8" s="19" t="s">
        <v>12</v>
      </c>
      <c r="B8" s="20" t="s">
        <v>13</v>
      </c>
      <c r="C8" s="21" t="s">
        <v>7</v>
      </c>
      <c r="D8" s="21">
        <f>20.5+4</f>
        <v>24.5</v>
      </c>
      <c r="E8" s="21">
        <f>16.5+10.5</f>
        <v>27</v>
      </c>
      <c r="F8" s="21">
        <f>13.5+12.74</f>
        <v>26.240000000000002</v>
      </c>
      <c r="G8" s="22">
        <f>SUM(D8:F8)</f>
        <v>77.740000000000009</v>
      </c>
      <c r="H8" s="52"/>
    </row>
    <row r="9" spans="1:8" ht="14.1" customHeight="1" x14ac:dyDescent="0.2">
      <c r="A9" s="19" t="s">
        <v>14</v>
      </c>
      <c r="B9" s="20" t="s">
        <v>15</v>
      </c>
      <c r="C9" s="21" t="s">
        <v>7</v>
      </c>
      <c r="D9" s="21">
        <f>20.5+4</f>
        <v>24.5</v>
      </c>
      <c r="E9" s="21">
        <f t="shared" ref="E9:E10" si="2">16.5+10.5</f>
        <v>27</v>
      </c>
      <c r="F9" s="21">
        <f t="shared" ref="F9:F10" si="3">13.5+12.74</f>
        <v>26.240000000000002</v>
      </c>
      <c r="G9" s="22">
        <f t="shared" ref="G9:G10" si="4">SUM(D9:F9)</f>
        <v>77.740000000000009</v>
      </c>
      <c r="H9" s="52"/>
    </row>
    <row r="10" spans="1:8" ht="14.1" customHeight="1" x14ac:dyDescent="0.2">
      <c r="A10" s="19" t="s">
        <v>16</v>
      </c>
      <c r="B10" s="20" t="s">
        <v>17</v>
      </c>
      <c r="C10" s="21" t="s">
        <v>7</v>
      </c>
      <c r="D10" s="21">
        <f>20.5+4</f>
        <v>24.5</v>
      </c>
      <c r="E10" s="21">
        <f t="shared" si="2"/>
        <v>27</v>
      </c>
      <c r="F10" s="21">
        <f t="shared" si="3"/>
        <v>26.240000000000002</v>
      </c>
      <c r="G10" s="22">
        <f t="shared" si="4"/>
        <v>77.740000000000009</v>
      </c>
      <c r="H10" s="52"/>
    </row>
    <row r="11" spans="1:8" s="27" customFormat="1" ht="14.1" customHeight="1" x14ac:dyDescent="0.2">
      <c r="A11" s="23"/>
      <c r="B11" s="24"/>
      <c r="C11" s="25"/>
      <c r="D11" s="25"/>
      <c r="E11" s="25"/>
      <c r="F11" s="25"/>
      <c r="G11" s="26"/>
      <c r="H11" s="53"/>
    </row>
    <row r="12" spans="1:8" s="18" customFormat="1" ht="14.1" customHeight="1" x14ac:dyDescent="0.2">
      <c r="A12" s="28" t="s">
        <v>18</v>
      </c>
      <c r="B12" s="29" t="s">
        <v>19</v>
      </c>
      <c r="C12" s="30"/>
      <c r="D12" s="30"/>
      <c r="E12" s="30"/>
      <c r="F12" s="30"/>
      <c r="G12" s="31"/>
      <c r="H12" s="51"/>
    </row>
    <row r="13" spans="1:8" ht="14.1" customHeight="1" x14ac:dyDescent="0.2">
      <c r="A13" s="19" t="s">
        <v>20</v>
      </c>
      <c r="B13" s="20" t="s">
        <v>21</v>
      </c>
      <c r="C13" s="21" t="s">
        <v>7</v>
      </c>
      <c r="D13" s="21">
        <v>7.75</v>
      </c>
      <c r="E13" s="21">
        <v>0</v>
      </c>
      <c r="F13" s="21">
        <v>26.24</v>
      </c>
      <c r="G13" s="22">
        <f>SUM(D13:F13)</f>
        <v>33.989999999999995</v>
      </c>
      <c r="H13" s="52"/>
    </row>
    <row r="14" spans="1:8" ht="27.75" customHeight="1" x14ac:dyDescent="0.2">
      <c r="A14" s="19" t="s">
        <v>22</v>
      </c>
      <c r="B14" s="20" t="s">
        <v>24</v>
      </c>
      <c r="C14" s="21" t="s">
        <v>7</v>
      </c>
      <c r="D14" s="21">
        <v>4</v>
      </c>
      <c r="E14" s="21">
        <v>4</v>
      </c>
      <c r="F14" s="21">
        <v>4</v>
      </c>
      <c r="G14" s="22">
        <f>SUM(D14:F14)</f>
        <v>12</v>
      </c>
      <c r="H14" s="52"/>
    </row>
    <row r="15" spans="1:8" ht="14.1" customHeight="1" x14ac:dyDescent="0.2">
      <c r="A15" s="19" t="s">
        <v>23</v>
      </c>
      <c r="B15" s="20" t="s">
        <v>26</v>
      </c>
      <c r="C15" s="21" t="s">
        <v>7</v>
      </c>
      <c r="D15" s="21">
        <v>20.5</v>
      </c>
      <c r="E15" s="21">
        <v>16.5</v>
      </c>
      <c r="F15" s="21">
        <v>13.5</v>
      </c>
      <c r="G15" s="22">
        <f>SUM(D15:F15)</f>
        <v>50.5</v>
      </c>
      <c r="H15" s="52"/>
    </row>
    <row r="16" spans="1:8" ht="14.1" customHeight="1" x14ac:dyDescent="0.2">
      <c r="A16" s="19" t="s">
        <v>25</v>
      </c>
      <c r="B16" s="20" t="s">
        <v>28</v>
      </c>
      <c r="C16" s="21" t="s">
        <v>29</v>
      </c>
      <c r="D16" s="21">
        <v>8</v>
      </c>
      <c r="E16" s="21">
        <v>8</v>
      </c>
      <c r="F16" s="21">
        <v>8</v>
      </c>
      <c r="G16" s="22">
        <v>24</v>
      </c>
      <c r="H16" s="52"/>
    </row>
    <row r="17" spans="1:8" ht="14.1" customHeight="1" x14ac:dyDescent="0.2">
      <c r="A17" s="19" t="s">
        <v>27</v>
      </c>
      <c r="B17" s="20" t="s">
        <v>31</v>
      </c>
      <c r="C17" s="21" t="s">
        <v>7</v>
      </c>
      <c r="D17" s="21">
        <v>7.75</v>
      </c>
      <c r="E17" s="21">
        <v>16.5</v>
      </c>
      <c r="F17" s="21">
        <v>12.74</v>
      </c>
      <c r="G17" s="22">
        <f>SUM(D17:F17)</f>
        <v>36.99</v>
      </c>
      <c r="H17" s="52"/>
    </row>
    <row r="18" spans="1:8" ht="14.1" customHeight="1" x14ac:dyDescent="0.2">
      <c r="A18" s="19" t="s">
        <v>30</v>
      </c>
      <c r="B18" s="20" t="s">
        <v>33</v>
      </c>
      <c r="C18" s="21" t="s">
        <v>34</v>
      </c>
      <c r="D18" s="21">
        <f>2.5+3.13+2.5+3.07+4.52+4.33+4.55+4.07</f>
        <v>28.669999999999998</v>
      </c>
      <c r="E18" s="21">
        <f>3.49+2.85+3.95+2.83+3.87+0.7+0.9+4.78+2+3.53</f>
        <v>28.9</v>
      </c>
      <c r="F18" s="21">
        <f>1.61+4.3+3.07+4.15+3.12+3.4+1.22+1.95+3.75+1.2+1.13+0.2+3.06+0.7</f>
        <v>32.86</v>
      </c>
      <c r="G18" s="22">
        <f>SUM(D18:F18)</f>
        <v>90.429999999999993</v>
      </c>
      <c r="H18" s="52"/>
    </row>
    <row r="19" spans="1:8" ht="14.1" customHeight="1" x14ac:dyDescent="0.2">
      <c r="A19" s="19" t="s">
        <v>32</v>
      </c>
      <c r="B19" s="20" t="s">
        <v>35</v>
      </c>
      <c r="C19" s="21" t="s">
        <v>34</v>
      </c>
      <c r="D19" s="21">
        <v>3</v>
      </c>
      <c r="E19" s="21">
        <v>3</v>
      </c>
      <c r="F19" s="21">
        <v>3</v>
      </c>
      <c r="G19" s="56">
        <f>SUM(D19:F19)</f>
        <v>9</v>
      </c>
      <c r="H19" s="52"/>
    </row>
    <row r="20" spans="1:8" s="13" customFormat="1" ht="14.1" customHeight="1" x14ac:dyDescent="0.2">
      <c r="A20" s="32"/>
      <c r="B20" s="33"/>
      <c r="C20" s="34"/>
      <c r="D20" s="34"/>
      <c r="E20" s="34"/>
      <c r="F20" s="34"/>
      <c r="G20" s="35"/>
      <c r="H20" s="54"/>
    </row>
    <row r="21" spans="1:8" s="18" customFormat="1" ht="14.1" customHeight="1" x14ac:dyDescent="0.2">
      <c r="A21" s="28" t="s">
        <v>36</v>
      </c>
      <c r="B21" s="29" t="s">
        <v>37</v>
      </c>
      <c r="C21" s="30"/>
      <c r="D21" s="30"/>
      <c r="E21" s="30"/>
      <c r="F21" s="30"/>
      <c r="G21" s="31"/>
      <c r="H21" s="51"/>
    </row>
    <row r="22" spans="1:8" ht="14.1" customHeight="1" x14ac:dyDescent="0.2">
      <c r="A22" s="19" t="s">
        <v>38</v>
      </c>
      <c r="B22" s="20" t="s">
        <v>39</v>
      </c>
      <c r="C22" s="21" t="s">
        <v>40</v>
      </c>
      <c r="D22" s="21">
        <v>1</v>
      </c>
      <c r="E22" s="21">
        <v>1</v>
      </c>
      <c r="F22" s="21">
        <v>1</v>
      </c>
      <c r="G22" s="22">
        <f>SUM(D22:F22)</f>
        <v>3</v>
      </c>
      <c r="H22" s="52"/>
    </row>
    <row r="23" spans="1:8" ht="14.1" customHeight="1" x14ac:dyDescent="0.2">
      <c r="A23" s="19" t="s">
        <v>41</v>
      </c>
      <c r="B23" s="20" t="s">
        <v>42</v>
      </c>
      <c r="C23" s="21" t="s">
        <v>40</v>
      </c>
      <c r="D23" s="21">
        <v>1</v>
      </c>
      <c r="E23" s="21">
        <v>1</v>
      </c>
      <c r="F23" s="21">
        <v>1</v>
      </c>
      <c r="G23" s="22">
        <f>SUM(D23:F23)</f>
        <v>3</v>
      </c>
      <c r="H23" s="52"/>
    </row>
    <row r="24" spans="1:8" ht="14.1" customHeight="1" x14ac:dyDescent="0.2">
      <c r="A24" s="19" t="s">
        <v>43</v>
      </c>
      <c r="B24" s="20" t="s">
        <v>44</v>
      </c>
      <c r="C24" s="21" t="s">
        <v>40</v>
      </c>
      <c r="D24" s="21">
        <v>1</v>
      </c>
      <c r="E24" s="21">
        <v>1</v>
      </c>
      <c r="F24" s="21">
        <v>1</v>
      </c>
      <c r="G24" s="22">
        <f>SUM(D24:F24)</f>
        <v>3</v>
      </c>
      <c r="H24" s="52"/>
    </row>
    <row r="25" spans="1:8" s="27" customFormat="1" ht="14.1" customHeight="1" x14ac:dyDescent="0.2">
      <c r="A25" s="23"/>
      <c r="B25" s="36"/>
      <c r="C25" s="25"/>
      <c r="D25" s="25"/>
      <c r="E25" s="25"/>
      <c r="F25" s="25"/>
      <c r="G25" s="26"/>
      <c r="H25" s="53"/>
    </row>
    <row r="26" spans="1:8" s="18" customFormat="1" ht="14.1" customHeight="1" x14ac:dyDescent="0.2">
      <c r="A26" s="28" t="s">
        <v>45</v>
      </c>
      <c r="B26" s="29" t="s">
        <v>46</v>
      </c>
      <c r="C26" s="30"/>
      <c r="D26" s="30"/>
      <c r="E26" s="30"/>
      <c r="F26" s="30"/>
      <c r="G26" s="31"/>
      <c r="H26" s="51"/>
    </row>
    <row r="27" spans="1:8" ht="30.2" customHeight="1" x14ac:dyDescent="0.2">
      <c r="A27" s="19" t="s">
        <v>47</v>
      </c>
      <c r="B27" s="20" t="s">
        <v>48</v>
      </c>
      <c r="C27" s="21" t="s">
        <v>40</v>
      </c>
      <c r="D27" s="21">
        <v>1</v>
      </c>
      <c r="E27" s="21">
        <v>1</v>
      </c>
      <c r="F27" s="21">
        <v>1</v>
      </c>
      <c r="G27" s="22">
        <f>SUM(D27:F27)</f>
        <v>3</v>
      </c>
      <c r="H27" s="52"/>
    </row>
    <row r="28" spans="1:8" ht="25.5" x14ac:dyDescent="0.2">
      <c r="A28" s="19" t="s">
        <v>49</v>
      </c>
      <c r="B28" s="20" t="s">
        <v>50</v>
      </c>
      <c r="C28" s="21" t="s">
        <v>40</v>
      </c>
      <c r="D28" s="21">
        <v>1</v>
      </c>
      <c r="E28" s="21">
        <v>1</v>
      </c>
      <c r="F28" s="21">
        <v>1</v>
      </c>
      <c r="G28" s="22">
        <f t="shared" ref="G28:G44" si="5">SUM(D28:F28)</f>
        <v>3</v>
      </c>
      <c r="H28" s="52"/>
    </row>
    <row r="29" spans="1:8" ht="25.5" x14ac:dyDescent="0.2">
      <c r="A29" s="19" t="s">
        <v>51</v>
      </c>
      <c r="B29" s="20" t="s">
        <v>52</v>
      </c>
      <c r="C29" s="21" t="s">
        <v>40</v>
      </c>
      <c r="D29" s="21">
        <v>1</v>
      </c>
      <c r="E29" s="21">
        <v>1</v>
      </c>
      <c r="F29" s="21">
        <v>1</v>
      </c>
      <c r="G29" s="22">
        <f t="shared" si="5"/>
        <v>3</v>
      </c>
      <c r="H29" s="52"/>
    </row>
    <row r="30" spans="1:8" ht="25.5" x14ac:dyDescent="0.2">
      <c r="A30" s="19" t="s">
        <v>53</v>
      </c>
      <c r="B30" s="20" t="s">
        <v>54</v>
      </c>
      <c r="C30" s="21" t="s">
        <v>40</v>
      </c>
      <c r="D30" s="21">
        <v>10</v>
      </c>
      <c r="E30" s="21">
        <v>10</v>
      </c>
      <c r="F30" s="21">
        <v>10</v>
      </c>
      <c r="G30" s="22">
        <f>SUM(D30:F30)</f>
        <v>30</v>
      </c>
      <c r="H30" s="52"/>
    </row>
    <row r="31" spans="1:8" ht="14.1" customHeight="1" x14ac:dyDescent="0.2">
      <c r="A31" s="19" t="s">
        <v>55</v>
      </c>
      <c r="B31" s="20" t="s">
        <v>56</v>
      </c>
      <c r="C31" s="21" t="s">
        <v>40</v>
      </c>
      <c r="D31" s="21">
        <v>4</v>
      </c>
      <c r="E31" s="21">
        <v>4</v>
      </c>
      <c r="F31" s="21">
        <v>4</v>
      </c>
      <c r="G31" s="22">
        <f t="shared" si="5"/>
        <v>12</v>
      </c>
      <c r="H31" s="52"/>
    </row>
    <row r="32" spans="1:8" ht="14.1" customHeight="1" x14ac:dyDescent="0.2">
      <c r="A32" s="19" t="s">
        <v>57</v>
      </c>
      <c r="B32" s="20" t="s">
        <v>58</v>
      </c>
      <c r="C32" s="21" t="s">
        <v>40</v>
      </c>
      <c r="D32" s="21">
        <v>1</v>
      </c>
      <c r="E32" s="21">
        <v>1</v>
      </c>
      <c r="F32" s="21">
        <v>1</v>
      </c>
      <c r="G32" s="22">
        <f t="shared" si="5"/>
        <v>3</v>
      </c>
      <c r="H32" s="52"/>
    </row>
    <row r="33" spans="1:8" ht="14.1" customHeight="1" x14ac:dyDescent="0.2">
      <c r="A33" s="19" t="s">
        <v>59</v>
      </c>
      <c r="B33" s="20" t="s">
        <v>60</v>
      </c>
      <c r="C33" s="21" t="s">
        <v>40</v>
      </c>
      <c r="D33" s="21">
        <v>4</v>
      </c>
      <c r="E33" s="21">
        <v>4</v>
      </c>
      <c r="F33" s="21">
        <v>4</v>
      </c>
      <c r="G33" s="22">
        <f t="shared" si="5"/>
        <v>12</v>
      </c>
      <c r="H33" s="52"/>
    </row>
    <row r="34" spans="1:8" ht="14.1" customHeight="1" x14ac:dyDescent="0.2">
      <c r="A34" s="19" t="s">
        <v>61</v>
      </c>
      <c r="B34" s="20" t="s">
        <v>62</v>
      </c>
      <c r="C34" s="21" t="s">
        <v>40</v>
      </c>
      <c r="D34" s="21">
        <v>1</v>
      </c>
      <c r="E34" s="21">
        <v>1</v>
      </c>
      <c r="F34" s="21">
        <v>1</v>
      </c>
      <c r="G34" s="22">
        <f t="shared" si="5"/>
        <v>3</v>
      </c>
      <c r="H34" s="52"/>
    </row>
    <row r="35" spans="1:8" ht="14.1" customHeight="1" x14ac:dyDescent="0.2">
      <c r="A35" s="19" t="s">
        <v>63</v>
      </c>
      <c r="B35" s="20" t="s">
        <v>64</v>
      </c>
      <c r="C35" s="21" t="s">
        <v>40</v>
      </c>
      <c r="D35" s="21">
        <v>1</v>
      </c>
      <c r="E35" s="21">
        <v>1</v>
      </c>
      <c r="F35" s="21">
        <v>1</v>
      </c>
      <c r="G35" s="22">
        <f t="shared" si="5"/>
        <v>3</v>
      </c>
      <c r="H35" s="52"/>
    </row>
    <row r="36" spans="1:8" ht="14.1" customHeight="1" x14ac:dyDescent="0.2">
      <c r="A36" s="19" t="s">
        <v>65</v>
      </c>
      <c r="B36" s="20" t="s">
        <v>66</v>
      </c>
      <c r="C36" s="21" t="s">
        <v>40</v>
      </c>
      <c r="D36" s="21">
        <v>1</v>
      </c>
      <c r="E36" s="21">
        <v>1</v>
      </c>
      <c r="F36" s="21">
        <v>1</v>
      </c>
      <c r="G36" s="22">
        <f t="shared" si="5"/>
        <v>3</v>
      </c>
      <c r="H36" s="52"/>
    </row>
    <row r="37" spans="1:8" ht="14.1" customHeight="1" x14ac:dyDescent="0.2">
      <c r="A37" s="19" t="s">
        <v>67</v>
      </c>
      <c r="B37" s="20" t="s">
        <v>68</v>
      </c>
      <c r="C37" s="21" t="s">
        <v>40</v>
      </c>
      <c r="D37" s="21">
        <v>1</v>
      </c>
      <c r="E37" s="21">
        <v>1</v>
      </c>
      <c r="F37" s="21">
        <v>1</v>
      </c>
      <c r="G37" s="22">
        <f t="shared" si="5"/>
        <v>3</v>
      </c>
      <c r="H37" s="52"/>
    </row>
    <row r="38" spans="1:8" ht="14.1" customHeight="1" x14ac:dyDescent="0.2">
      <c r="A38" s="19" t="s">
        <v>69</v>
      </c>
      <c r="B38" s="20" t="s">
        <v>70</v>
      </c>
      <c r="C38" s="21" t="s">
        <v>40</v>
      </c>
      <c r="D38" s="21">
        <v>1</v>
      </c>
      <c r="E38" s="21">
        <v>1</v>
      </c>
      <c r="F38" s="21">
        <v>1</v>
      </c>
      <c r="G38" s="22">
        <f t="shared" si="5"/>
        <v>3</v>
      </c>
      <c r="H38" s="52"/>
    </row>
    <row r="39" spans="1:8" ht="14.1" customHeight="1" x14ac:dyDescent="0.2">
      <c r="A39" s="19" t="s">
        <v>71</v>
      </c>
      <c r="B39" s="20" t="s">
        <v>72</v>
      </c>
      <c r="C39" s="21" t="s">
        <v>40</v>
      </c>
      <c r="D39" s="21">
        <v>1</v>
      </c>
      <c r="E39" s="21">
        <v>1</v>
      </c>
      <c r="F39" s="21">
        <v>1</v>
      </c>
      <c r="G39" s="22">
        <f t="shared" si="5"/>
        <v>3</v>
      </c>
      <c r="H39" s="52"/>
    </row>
    <row r="40" spans="1:8" ht="14.1" customHeight="1" x14ac:dyDescent="0.2">
      <c r="A40" s="19" t="s">
        <v>73</v>
      </c>
      <c r="B40" s="20" t="s">
        <v>74</v>
      </c>
      <c r="C40" s="21" t="s">
        <v>40</v>
      </c>
      <c r="D40" s="21">
        <v>1</v>
      </c>
      <c r="E40" s="21">
        <v>1</v>
      </c>
      <c r="F40" s="21">
        <v>1</v>
      </c>
      <c r="G40" s="22">
        <f t="shared" si="5"/>
        <v>3</v>
      </c>
      <c r="H40" s="52"/>
    </row>
    <row r="41" spans="1:8" ht="14.1" customHeight="1" x14ac:dyDescent="0.2">
      <c r="A41" s="19" t="s">
        <v>75</v>
      </c>
      <c r="B41" s="20" t="s">
        <v>76</v>
      </c>
      <c r="C41" s="21" t="s">
        <v>40</v>
      </c>
      <c r="D41" s="21">
        <v>1</v>
      </c>
      <c r="E41" s="21">
        <v>1</v>
      </c>
      <c r="F41" s="21">
        <v>1</v>
      </c>
      <c r="G41" s="22">
        <f t="shared" si="5"/>
        <v>3</v>
      </c>
      <c r="H41" s="52"/>
    </row>
    <row r="42" spans="1:8" ht="14.1" customHeight="1" x14ac:dyDescent="0.2">
      <c r="A42" s="19" t="s">
        <v>77</v>
      </c>
      <c r="B42" s="20" t="s">
        <v>78</v>
      </c>
      <c r="C42" s="21" t="s">
        <v>40</v>
      </c>
      <c r="D42" s="21">
        <v>1</v>
      </c>
      <c r="E42" s="21">
        <v>1</v>
      </c>
      <c r="F42" s="21">
        <v>1</v>
      </c>
      <c r="G42" s="22">
        <f t="shared" si="5"/>
        <v>3</v>
      </c>
      <c r="H42" s="52"/>
    </row>
    <row r="43" spans="1:8" ht="14.1" customHeight="1" x14ac:dyDescent="0.2">
      <c r="A43" s="19" t="s">
        <v>79</v>
      </c>
      <c r="B43" s="20" t="s">
        <v>80</v>
      </c>
      <c r="C43" s="21" t="s">
        <v>40</v>
      </c>
      <c r="D43" s="21">
        <v>1</v>
      </c>
      <c r="E43" s="21">
        <v>1</v>
      </c>
      <c r="F43" s="21">
        <v>1</v>
      </c>
      <c r="G43" s="22">
        <f t="shared" si="5"/>
        <v>3</v>
      </c>
      <c r="H43" s="52"/>
    </row>
    <row r="44" spans="1:8" ht="14.1" customHeight="1" x14ac:dyDescent="0.2">
      <c r="A44" s="19" t="s">
        <v>81</v>
      </c>
      <c r="B44" s="20" t="s">
        <v>82</v>
      </c>
      <c r="C44" s="21" t="s">
        <v>40</v>
      </c>
      <c r="D44" s="21">
        <v>1</v>
      </c>
      <c r="E44" s="21">
        <v>1</v>
      </c>
      <c r="F44" s="21">
        <v>1</v>
      </c>
      <c r="G44" s="22">
        <f t="shared" si="5"/>
        <v>3</v>
      </c>
      <c r="H44" s="52"/>
    </row>
    <row r="45" spans="1:8" s="27" customFormat="1" ht="14.1" customHeight="1" x14ac:dyDescent="0.2">
      <c r="A45" s="23"/>
      <c r="B45" s="24"/>
      <c r="C45" s="25"/>
      <c r="D45" s="25"/>
      <c r="E45" s="25"/>
      <c r="F45" s="25"/>
      <c r="G45" s="26"/>
      <c r="H45" s="53"/>
    </row>
    <row r="46" spans="1:8" s="18" customFormat="1" ht="14.1" customHeight="1" x14ac:dyDescent="0.2">
      <c r="A46" s="28" t="s">
        <v>83</v>
      </c>
      <c r="B46" s="29" t="s">
        <v>84</v>
      </c>
      <c r="C46" s="30"/>
      <c r="D46" s="30"/>
      <c r="E46" s="30"/>
      <c r="F46" s="30"/>
      <c r="G46" s="31"/>
      <c r="H46" s="51"/>
    </row>
    <row r="47" spans="1:8" ht="14.1" customHeight="1" x14ac:dyDescent="0.2">
      <c r="A47" s="19" t="s">
        <v>85</v>
      </c>
      <c r="B47" s="20" t="s">
        <v>86</v>
      </c>
      <c r="C47" s="21" t="s">
        <v>7</v>
      </c>
      <c r="D47" s="21">
        <f>11+19.7+12.04+11.5+7.67+6.35+7.52+4.25</f>
        <v>80.029999999999987</v>
      </c>
      <c r="E47" s="21">
        <f>10+8.2+11.4+8.2+10.2+11.22+2+2.61+8.5+13.86</f>
        <v>86.19</v>
      </c>
      <c r="F47" s="21">
        <f>13.8+9.7+6.7+11.5+8+11+7.7+10.4+13.5</f>
        <v>92.300000000000011</v>
      </c>
      <c r="G47" s="22">
        <f t="shared" ref="G47:G52" si="6">SUM(D47:F47)</f>
        <v>258.52</v>
      </c>
      <c r="H47" s="52"/>
    </row>
    <row r="48" spans="1:8" ht="14.1" customHeight="1" x14ac:dyDescent="0.2">
      <c r="A48" s="19" t="s">
        <v>87</v>
      </c>
      <c r="B48" s="20" t="s">
        <v>88</v>
      </c>
      <c r="C48" s="21" t="s">
        <v>40</v>
      </c>
      <c r="D48" s="21">
        <v>2</v>
      </c>
      <c r="E48" s="21">
        <v>1</v>
      </c>
      <c r="F48" s="21">
        <v>1</v>
      </c>
      <c r="G48" s="22">
        <f t="shared" si="6"/>
        <v>4</v>
      </c>
      <c r="H48" s="52"/>
    </row>
    <row r="49" spans="1:8" ht="14.1" customHeight="1" x14ac:dyDescent="0.2">
      <c r="A49" s="19" t="s">
        <v>89</v>
      </c>
      <c r="B49" s="20" t="s">
        <v>90</v>
      </c>
      <c r="C49" s="21" t="s">
        <v>40</v>
      </c>
      <c r="D49" s="21">
        <v>1</v>
      </c>
      <c r="E49" s="21">
        <v>1</v>
      </c>
      <c r="F49" s="21">
        <v>1</v>
      </c>
      <c r="G49" s="22">
        <f t="shared" si="6"/>
        <v>3</v>
      </c>
      <c r="H49" s="52"/>
    </row>
    <row r="50" spans="1:8" ht="14.1" customHeight="1" x14ac:dyDescent="0.2">
      <c r="A50" s="19" t="s">
        <v>91</v>
      </c>
      <c r="B50" s="20" t="s">
        <v>92</v>
      </c>
      <c r="C50" s="21" t="s">
        <v>7</v>
      </c>
      <c r="D50" s="21">
        <v>4.25</v>
      </c>
      <c r="E50" s="21">
        <v>3</v>
      </c>
      <c r="F50" s="21">
        <v>3</v>
      </c>
      <c r="G50" s="22">
        <f t="shared" si="6"/>
        <v>10.25</v>
      </c>
      <c r="H50" s="52"/>
    </row>
    <row r="51" spans="1:8" ht="14.1" customHeight="1" x14ac:dyDescent="0.2">
      <c r="A51" s="19" t="s">
        <v>93</v>
      </c>
      <c r="B51" s="20" t="s">
        <v>94</v>
      </c>
      <c r="C51" s="21" t="s">
        <v>7</v>
      </c>
      <c r="D51" s="21">
        <v>4.25</v>
      </c>
      <c r="E51" s="21">
        <v>3</v>
      </c>
      <c r="F51" s="21">
        <v>3</v>
      </c>
      <c r="G51" s="22">
        <f t="shared" si="6"/>
        <v>10.25</v>
      </c>
      <c r="H51" s="52"/>
    </row>
    <row r="52" spans="1:8" ht="14.1" customHeight="1" x14ac:dyDescent="0.2">
      <c r="A52" s="19" t="s">
        <v>95</v>
      </c>
      <c r="B52" s="20" t="s">
        <v>96</v>
      </c>
      <c r="C52" s="21" t="s">
        <v>7</v>
      </c>
      <c r="D52" s="21">
        <v>4.25</v>
      </c>
      <c r="E52" s="21">
        <v>3</v>
      </c>
      <c r="F52" s="21">
        <v>3</v>
      </c>
      <c r="G52" s="22">
        <f t="shared" si="6"/>
        <v>10.25</v>
      </c>
      <c r="H52" s="52"/>
    </row>
    <row r="53" spans="1:8" ht="28.35" customHeight="1" x14ac:dyDescent="0.2">
      <c r="A53" s="19" t="s">
        <v>97</v>
      </c>
      <c r="B53" s="20" t="s">
        <v>99</v>
      </c>
      <c r="C53" s="21" t="s">
        <v>7</v>
      </c>
      <c r="D53" s="21">
        <v>4</v>
      </c>
      <c r="E53" s="21">
        <v>4</v>
      </c>
      <c r="F53" s="21">
        <v>4</v>
      </c>
      <c r="G53" s="22">
        <f>SUM(D53:F53)</f>
        <v>12</v>
      </c>
      <c r="H53" s="52"/>
    </row>
    <row r="54" spans="1:8" ht="18.600000000000001" customHeight="1" x14ac:dyDescent="0.2">
      <c r="A54" s="19" t="s">
        <v>98</v>
      </c>
      <c r="B54" s="20" t="s">
        <v>101</v>
      </c>
      <c r="C54" s="21" t="s">
        <v>29</v>
      </c>
      <c r="D54" s="21"/>
      <c r="E54" s="21"/>
      <c r="F54" s="21"/>
      <c r="G54" s="22"/>
      <c r="H54" s="52"/>
    </row>
    <row r="55" spans="1:8" ht="14.1" customHeight="1" x14ac:dyDescent="0.2">
      <c r="A55" s="19" t="s">
        <v>100</v>
      </c>
      <c r="B55" s="20" t="s">
        <v>103</v>
      </c>
      <c r="C55" s="21" t="s">
        <v>7</v>
      </c>
      <c r="D55" s="21">
        <v>8</v>
      </c>
      <c r="E55" s="21">
        <v>8</v>
      </c>
      <c r="F55" s="21">
        <v>8</v>
      </c>
      <c r="G55" s="22">
        <f t="shared" ref="G55:G60" si="7">SUM(D55:F55)</f>
        <v>24</v>
      </c>
      <c r="H55" s="52"/>
    </row>
    <row r="56" spans="1:8" ht="14.1" customHeight="1" x14ac:dyDescent="0.2">
      <c r="A56" s="19" t="s">
        <v>102</v>
      </c>
      <c r="B56" s="20" t="s">
        <v>104</v>
      </c>
      <c r="C56" s="21" t="s">
        <v>7</v>
      </c>
      <c r="D56" s="21">
        <v>3</v>
      </c>
      <c r="E56" s="21">
        <v>3</v>
      </c>
      <c r="F56" s="21">
        <v>3</v>
      </c>
      <c r="G56" s="22">
        <f t="shared" si="7"/>
        <v>9</v>
      </c>
      <c r="H56" s="52"/>
    </row>
    <row r="57" spans="1:8" ht="14.1" customHeight="1" x14ac:dyDescent="0.2">
      <c r="A57" s="19" t="s">
        <v>105</v>
      </c>
      <c r="B57" s="20" t="s">
        <v>106</v>
      </c>
      <c r="C57" s="21" t="s">
        <v>7</v>
      </c>
      <c r="D57" s="21">
        <v>80.3</v>
      </c>
      <c r="E57" s="21">
        <v>86.19</v>
      </c>
      <c r="F57" s="21">
        <v>92.3</v>
      </c>
      <c r="G57" s="22">
        <f t="shared" si="7"/>
        <v>258.79000000000002</v>
      </c>
      <c r="H57" s="52"/>
    </row>
    <row r="58" spans="1:8" ht="25.9" customHeight="1" x14ac:dyDescent="0.2">
      <c r="A58" s="19" t="s">
        <v>107</v>
      </c>
      <c r="B58" s="20" t="s">
        <v>108</v>
      </c>
      <c r="C58" s="21" t="s">
        <v>7</v>
      </c>
      <c r="D58" s="21">
        <v>4</v>
      </c>
      <c r="E58" s="21">
        <v>4</v>
      </c>
      <c r="F58" s="21">
        <v>4</v>
      </c>
      <c r="G58" s="22">
        <f t="shared" si="7"/>
        <v>12</v>
      </c>
      <c r="H58" s="52"/>
    </row>
    <row r="59" spans="1:8" ht="28.9" customHeight="1" x14ac:dyDescent="0.2">
      <c r="A59" s="19" t="s">
        <v>109</v>
      </c>
      <c r="B59" s="20" t="s">
        <v>110</v>
      </c>
      <c r="C59" s="21" t="s">
        <v>40</v>
      </c>
      <c r="D59" s="21">
        <v>2</v>
      </c>
      <c r="E59" s="21">
        <v>1</v>
      </c>
      <c r="F59" s="21">
        <v>1</v>
      </c>
      <c r="G59" s="22">
        <f t="shared" si="7"/>
        <v>4</v>
      </c>
      <c r="H59" s="52"/>
    </row>
    <row r="60" spans="1:8" ht="14.1" customHeight="1" x14ac:dyDescent="0.2">
      <c r="A60" s="19" t="s">
        <v>111</v>
      </c>
      <c r="B60" s="20" t="s">
        <v>112</v>
      </c>
      <c r="C60" s="21" t="s">
        <v>40</v>
      </c>
      <c r="D60" s="21">
        <v>1</v>
      </c>
      <c r="E60" s="21">
        <v>1</v>
      </c>
      <c r="F60" s="21">
        <v>1</v>
      </c>
      <c r="G60" s="22">
        <f t="shared" si="7"/>
        <v>3</v>
      </c>
      <c r="H60" s="52"/>
    </row>
    <row r="61" spans="1:8" s="27" customFormat="1" ht="14.1" customHeight="1" x14ac:dyDescent="0.2">
      <c r="A61" s="23"/>
      <c r="B61" s="24"/>
      <c r="C61" s="25"/>
      <c r="D61" s="25"/>
      <c r="E61" s="25"/>
      <c r="F61" s="25"/>
      <c r="G61" s="26"/>
      <c r="H61" s="53"/>
    </row>
    <row r="62" spans="1:8" s="18" customFormat="1" ht="14.1" customHeight="1" x14ac:dyDescent="0.2">
      <c r="A62" s="28" t="s">
        <v>113</v>
      </c>
      <c r="B62" s="29" t="s">
        <v>114</v>
      </c>
      <c r="C62" s="30"/>
      <c r="D62" s="30"/>
      <c r="E62" s="30"/>
      <c r="F62" s="30"/>
      <c r="G62" s="31"/>
      <c r="H62" s="51"/>
    </row>
    <row r="63" spans="1:8" ht="14.1" customHeight="1" thickBot="1" x14ac:dyDescent="0.25">
      <c r="A63" s="37" t="s">
        <v>115</v>
      </c>
      <c r="B63" s="38" t="s">
        <v>116</v>
      </c>
      <c r="C63" s="39" t="s">
        <v>40</v>
      </c>
      <c r="D63" s="39">
        <v>1</v>
      </c>
      <c r="E63" s="39">
        <v>1</v>
      </c>
      <c r="F63" s="39">
        <v>1</v>
      </c>
      <c r="G63" s="40">
        <v>3</v>
      </c>
      <c r="H63" s="52"/>
    </row>
    <row r="64" spans="1:8" s="18" customFormat="1" ht="31.5" customHeight="1" thickBot="1" x14ac:dyDescent="0.25">
      <c r="A64" s="41"/>
      <c r="B64" s="42" t="s">
        <v>117</v>
      </c>
      <c r="C64" s="43"/>
      <c r="D64" s="43"/>
      <c r="E64" s="43"/>
      <c r="F64" s="43"/>
      <c r="G64" s="44"/>
      <c r="H64" s="55"/>
    </row>
    <row r="65" spans="1:7" ht="21.6" customHeight="1" x14ac:dyDescent="0.2">
      <c r="A65" s="45" t="s">
        <v>118</v>
      </c>
      <c r="B65" s="46"/>
      <c r="C65" s="47"/>
      <c r="D65" s="47"/>
      <c r="E65" s="47"/>
      <c r="F65" s="47"/>
      <c r="G65" s="48"/>
    </row>
  </sheetData>
  <mergeCells count="1">
    <mergeCell ref="F1:G1"/>
  </mergeCells>
  <phoneticPr fontId="6" type="noConversion"/>
  <pageMargins left="0.43333333333333302" right="0.23611111111111099" top="0.74791666666666701" bottom="0.74791666666666701" header="0.511811023622047" footer="0.31527777777777799"/>
  <pageSetup paperSize="9" scale="40" orientation="portrait" useFirstPageNumber="1" horizontalDpi="300" verticalDpi="300" r:id="rId1"/>
  <headerFooter>
    <oddFooter>&amp;CStrona &amp;P z &amp;N</oddFoot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Lokale</vt:lpstr>
      <vt:lpstr>Lokale!Obszar_wydruku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Piotr Gawęda</dc:creator>
  <dc:description/>
  <cp:lastModifiedBy>Marek Kościukiewicz</cp:lastModifiedBy>
  <cp:revision>8</cp:revision>
  <cp:lastPrinted>2024-11-15T10:05:58Z</cp:lastPrinted>
  <dcterms:created xsi:type="dcterms:W3CDTF">2024-11-13T22:00:12Z</dcterms:created>
  <dcterms:modified xsi:type="dcterms:W3CDTF">2024-11-15T10:06:06Z</dcterms:modified>
  <dc:language>pl-PL</dc:language>
</cp:coreProperties>
</file>