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WYJAŚNIENIA _II TURA_PYTANIA Z 22.02\"/>
    </mc:Choice>
  </mc:AlternateContent>
  <xr:revisionPtr revIDLastSave="0" documentId="13_ncr:1_{D9510EF2-BBFC-461C-9FF7-A4C9F1F05EAF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3.2024_30.09.2024" sheetId="3" r:id="rId1"/>
  </sheets>
  <definedNames>
    <definedName name="_xlnm._FilterDatabase" localSheetId="0" hidden="1">'01.03.2024_30.09.2024'!$A$8:$DF$8</definedName>
    <definedName name="Excel_BuiltIn__FilterDatabase" localSheetId="0">'01.03.2024_30.09.2024'!#REF!</definedName>
    <definedName name="_xlnm.Print_Area" localSheetId="0">'01.03.2024_30.09.2024'!$A$1:$DC$45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" i="3" l="1"/>
  <c r="BM10" i="3" s="1"/>
  <c r="AN11" i="3"/>
  <c r="BM11" i="3" s="1"/>
  <c r="AN12" i="3"/>
  <c r="BM12" i="3" s="1"/>
  <c r="AN13" i="3"/>
  <c r="AN14" i="3"/>
  <c r="AN15" i="3"/>
  <c r="AN16" i="3"/>
  <c r="BM16" i="3" s="1"/>
  <c r="AN17" i="3"/>
  <c r="BM17" i="3" s="1"/>
  <c r="AN18" i="3"/>
  <c r="BM18" i="3" s="1"/>
  <c r="AN19" i="3"/>
  <c r="BM19" i="3" s="1"/>
  <c r="AN20" i="3"/>
  <c r="BM20" i="3" s="1"/>
  <c r="AN21" i="3"/>
  <c r="AN22" i="3"/>
  <c r="BM22" i="3" s="1"/>
  <c r="AN23" i="3"/>
  <c r="AN24" i="3"/>
  <c r="BM24" i="3" s="1"/>
  <c r="AN25" i="3"/>
  <c r="BM25" i="3" s="1"/>
  <c r="AN26" i="3"/>
  <c r="AN27" i="3"/>
  <c r="AN28" i="3"/>
  <c r="BM28" i="3" s="1"/>
  <c r="AN29" i="3"/>
  <c r="BM29" i="3" s="1"/>
  <c r="AN30" i="3"/>
  <c r="BM30" i="3" s="1"/>
  <c r="AN31" i="3"/>
  <c r="BM31" i="3" s="1"/>
  <c r="AN32" i="3"/>
  <c r="BM32" i="3" s="1"/>
  <c r="AN33" i="3"/>
  <c r="AN34" i="3"/>
  <c r="BM34" i="3" s="1"/>
  <c r="AN35" i="3"/>
  <c r="BM35" i="3" s="1"/>
  <c r="AN36" i="3"/>
  <c r="AN37" i="3"/>
  <c r="AN38" i="3"/>
  <c r="AN39" i="3"/>
  <c r="AN40" i="3"/>
  <c r="BM40" i="3" s="1"/>
  <c r="AN41" i="3"/>
  <c r="BM41" i="3" s="1"/>
  <c r="AN42" i="3"/>
  <c r="BM42" i="3" s="1"/>
  <c r="AN43" i="3"/>
  <c r="BM43" i="3" s="1"/>
  <c r="AN44" i="3"/>
  <c r="BM44" i="3" s="1"/>
  <c r="AN45" i="3"/>
  <c r="BM45" i="3" s="1"/>
  <c r="AN9" i="3"/>
  <c r="AQ10" i="3"/>
  <c r="BP10" i="3" s="1"/>
  <c r="AQ11" i="3"/>
  <c r="BP11" i="3" s="1"/>
  <c r="AQ12" i="3"/>
  <c r="BP12" i="3" s="1"/>
  <c r="AQ13" i="3"/>
  <c r="BP13" i="3" s="1"/>
  <c r="AQ14" i="3"/>
  <c r="BP14" i="3" s="1"/>
  <c r="AQ15" i="3"/>
  <c r="BP15" i="3" s="1"/>
  <c r="AQ16" i="3"/>
  <c r="BP16" i="3" s="1"/>
  <c r="AQ17" i="3"/>
  <c r="BP17" i="3" s="1"/>
  <c r="AQ18" i="3"/>
  <c r="BP18" i="3" s="1"/>
  <c r="AQ19" i="3"/>
  <c r="BP19" i="3" s="1"/>
  <c r="AQ20" i="3"/>
  <c r="BP20" i="3" s="1"/>
  <c r="AQ21" i="3"/>
  <c r="BP21" i="3" s="1"/>
  <c r="AQ22" i="3"/>
  <c r="BP22" i="3" s="1"/>
  <c r="AQ23" i="3"/>
  <c r="BP23" i="3" s="1"/>
  <c r="AQ24" i="3"/>
  <c r="BP24" i="3" s="1"/>
  <c r="AQ25" i="3"/>
  <c r="BP25" i="3" s="1"/>
  <c r="AQ26" i="3"/>
  <c r="BP26" i="3" s="1"/>
  <c r="AQ27" i="3"/>
  <c r="BP27" i="3" s="1"/>
  <c r="AQ28" i="3"/>
  <c r="BP28" i="3" s="1"/>
  <c r="AQ29" i="3"/>
  <c r="BP29" i="3" s="1"/>
  <c r="AQ30" i="3"/>
  <c r="BP30" i="3" s="1"/>
  <c r="AQ31" i="3"/>
  <c r="BP31" i="3" s="1"/>
  <c r="AQ32" i="3"/>
  <c r="BP32" i="3" s="1"/>
  <c r="AQ33" i="3"/>
  <c r="BP33" i="3" s="1"/>
  <c r="AQ34" i="3"/>
  <c r="BP34" i="3" s="1"/>
  <c r="AQ35" i="3"/>
  <c r="BP35" i="3" s="1"/>
  <c r="AQ36" i="3"/>
  <c r="BP36" i="3" s="1"/>
  <c r="AQ37" i="3"/>
  <c r="BP37" i="3" s="1"/>
  <c r="AQ38" i="3"/>
  <c r="BP38" i="3" s="1"/>
  <c r="AQ39" i="3"/>
  <c r="BP39" i="3" s="1"/>
  <c r="AQ40" i="3"/>
  <c r="BP40" i="3" s="1"/>
  <c r="AQ41" i="3"/>
  <c r="BP41" i="3" s="1"/>
  <c r="AQ42" i="3"/>
  <c r="BP42" i="3" s="1"/>
  <c r="AQ43" i="3"/>
  <c r="BP43" i="3" s="1"/>
  <c r="AQ44" i="3"/>
  <c r="BP44" i="3" s="1"/>
  <c r="AQ45" i="3"/>
  <c r="BP45" i="3" s="1"/>
  <c r="AQ9" i="3"/>
  <c r="AR9" i="3" s="1"/>
  <c r="BQ9" i="3" s="1"/>
  <c r="AK10" i="3"/>
  <c r="BJ10" i="3" s="1"/>
  <c r="AK11" i="3"/>
  <c r="BJ11" i="3" s="1"/>
  <c r="AK12" i="3"/>
  <c r="BJ12" i="3" s="1"/>
  <c r="AK13" i="3"/>
  <c r="BJ13" i="3" s="1"/>
  <c r="AK14" i="3"/>
  <c r="BJ14" i="3" s="1"/>
  <c r="AK15" i="3"/>
  <c r="BJ15" i="3" s="1"/>
  <c r="AK16" i="3"/>
  <c r="BJ16" i="3" s="1"/>
  <c r="AK17" i="3"/>
  <c r="BJ17" i="3" s="1"/>
  <c r="AK18" i="3"/>
  <c r="BJ18" i="3" s="1"/>
  <c r="AK19" i="3"/>
  <c r="BJ19" i="3" s="1"/>
  <c r="AK20" i="3"/>
  <c r="BJ20" i="3" s="1"/>
  <c r="AK21" i="3"/>
  <c r="BJ21" i="3" s="1"/>
  <c r="AK22" i="3"/>
  <c r="BJ22" i="3" s="1"/>
  <c r="AK23" i="3"/>
  <c r="BJ23" i="3" s="1"/>
  <c r="AK24" i="3"/>
  <c r="BJ24" i="3" s="1"/>
  <c r="AK25" i="3"/>
  <c r="BJ25" i="3" s="1"/>
  <c r="AK26" i="3"/>
  <c r="BJ26" i="3" s="1"/>
  <c r="AK27" i="3"/>
  <c r="BJ27" i="3" s="1"/>
  <c r="AK28" i="3"/>
  <c r="BJ28" i="3" s="1"/>
  <c r="AK29" i="3"/>
  <c r="BJ29" i="3" s="1"/>
  <c r="AK30" i="3"/>
  <c r="BJ30" i="3" s="1"/>
  <c r="AK31" i="3"/>
  <c r="BJ31" i="3" s="1"/>
  <c r="AK32" i="3"/>
  <c r="BJ32" i="3" s="1"/>
  <c r="AK33" i="3"/>
  <c r="BJ33" i="3" s="1"/>
  <c r="AK34" i="3"/>
  <c r="BJ34" i="3" s="1"/>
  <c r="AK35" i="3"/>
  <c r="BJ35" i="3" s="1"/>
  <c r="AK36" i="3"/>
  <c r="BJ36" i="3" s="1"/>
  <c r="AK37" i="3"/>
  <c r="BJ37" i="3" s="1"/>
  <c r="AK38" i="3"/>
  <c r="BJ38" i="3" s="1"/>
  <c r="AK39" i="3"/>
  <c r="BJ39" i="3" s="1"/>
  <c r="AK40" i="3"/>
  <c r="BJ40" i="3" s="1"/>
  <c r="AK41" i="3"/>
  <c r="BJ41" i="3" s="1"/>
  <c r="AK42" i="3"/>
  <c r="BJ42" i="3" s="1"/>
  <c r="AK43" i="3"/>
  <c r="BJ43" i="3" s="1"/>
  <c r="AK44" i="3"/>
  <c r="BJ44" i="3" s="1"/>
  <c r="AK45" i="3"/>
  <c r="BJ45" i="3" s="1"/>
  <c r="AK9" i="3"/>
  <c r="BJ9" i="3" s="1"/>
  <c r="AH10" i="3"/>
  <c r="BG10" i="3" s="1"/>
  <c r="BS10" i="3" s="1"/>
  <c r="AH11" i="3"/>
  <c r="BG11" i="3" s="1"/>
  <c r="AH12" i="3"/>
  <c r="BG12" i="3" s="1"/>
  <c r="AH13" i="3"/>
  <c r="BG13" i="3" s="1"/>
  <c r="AH14" i="3"/>
  <c r="BG14" i="3" s="1"/>
  <c r="AH15" i="3"/>
  <c r="BG15" i="3" s="1"/>
  <c r="AH16" i="3"/>
  <c r="BG16" i="3" s="1"/>
  <c r="AH17" i="3"/>
  <c r="BG17" i="3" s="1"/>
  <c r="AH18" i="3"/>
  <c r="BG18" i="3" s="1"/>
  <c r="BS18" i="3" s="1"/>
  <c r="AH19" i="3"/>
  <c r="BG19" i="3" s="1"/>
  <c r="AH20" i="3"/>
  <c r="BG20" i="3" s="1"/>
  <c r="AH21" i="3"/>
  <c r="BG21" i="3" s="1"/>
  <c r="AH22" i="3"/>
  <c r="BG22" i="3" s="1"/>
  <c r="BS22" i="3" s="1"/>
  <c r="AH23" i="3"/>
  <c r="BG23" i="3" s="1"/>
  <c r="AH24" i="3"/>
  <c r="BG24" i="3" s="1"/>
  <c r="AH25" i="3"/>
  <c r="BG25" i="3" s="1"/>
  <c r="AH26" i="3"/>
  <c r="BG26" i="3" s="1"/>
  <c r="AH27" i="3"/>
  <c r="BG27" i="3" s="1"/>
  <c r="AH28" i="3"/>
  <c r="BG28" i="3" s="1"/>
  <c r="AH29" i="3"/>
  <c r="BG29" i="3" s="1"/>
  <c r="AH30" i="3"/>
  <c r="BG30" i="3" s="1"/>
  <c r="BS30" i="3" s="1"/>
  <c r="AH31" i="3"/>
  <c r="BG31" i="3" s="1"/>
  <c r="BS31" i="3" s="1"/>
  <c r="AH32" i="3"/>
  <c r="BG32" i="3" s="1"/>
  <c r="BS32" i="3" s="1"/>
  <c r="AH33" i="3"/>
  <c r="BG33" i="3" s="1"/>
  <c r="AH34" i="3"/>
  <c r="BG34" i="3" s="1"/>
  <c r="BS34" i="3" s="1"/>
  <c r="AH35" i="3"/>
  <c r="BG35" i="3" s="1"/>
  <c r="AH36" i="3"/>
  <c r="BG36" i="3" s="1"/>
  <c r="AH37" i="3"/>
  <c r="BG37" i="3" s="1"/>
  <c r="AH38" i="3"/>
  <c r="BG38" i="3" s="1"/>
  <c r="AH39" i="3"/>
  <c r="BG39" i="3" s="1"/>
  <c r="AH40" i="3"/>
  <c r="BG40" i="3" s="1"/>
  <c r="AH41" i="3"/>
  <c r="BG41" i="3" s="1"/>
  <c r="BS41" i="3" s="1"/>
  <c r="AH42" i="3"/>
  <c r="BG42" i="3" s="1"/>
  <c r="BS42" i="3" s="1"/>
  <c r="AH43" i="3"/>
  <c r="BG43" i="3" s="1"/>
  <c r="BS43" i="3" s="1"/>
  <c r="AH44" i="3"/>
  <c r="BG44" i="3" s="1"/>
  <c r="BS44" i="3" s="1"/>
  <c r="AH45" i="3"/>
  <c r="BG45" i="3" s="1"/>
  <c r="AH9" i="3"/>
  <c r="BG9" i="3" s="1"/>
  <c r="BS17" i="3" l="1"/>
  <c r="BS29" i="3"/>
  <c r="BS45" i="3"/>
  <c r="BS20" i="3"/>
  <c r="BS19" i="3"/>
  <c r="AO9" i="3"/>
  <c r="BN9" i="3" s="1"/>
  <c r="BM9" i="3"/>
  <c r="BS40" i="3"/>
  <c r="BS28" i="3"/>
  <c r="BS16" i="3"/>
  <c r="AO37" i="3"/>
  <c r="BN37" i="3" s="1"/>
  <c r="BM37" i="3"/>
  <c r="BS21" i="3"/>
  <c r="AO33" i="3"/>
  <c r="BN33" i="3" s="1"/>
  <c r="BM33" i="3"/>
  <c r="BS33" i="3" s="1"/>
  <c r="BS15" i="3"/>
  <c r="BS24" i="3"/>
  <c r="BS12" i="3"/>
  <c r="AO39" i="3"/>
  <c r="BM39" i="3"/>
  <c r="BS39" i="3" s="1"/>
  <c r="AO27" i="3"/>
  <c r="BM27" i="3"/>
  <c r="BS27" i="3" s="1"/>
  <c r="AO15" i="3"/>
  <c r="BM15" i="3"/>
  <c r="AO13" i="3"/>
  <c r="BN13" i="3" s="1"/>
  <c r="BM13" i="3"/>
  <c r="BS13" i="3" s="1"/>
  <c r="AO36" i="3"/>
  <c r="BN36" i="3" s="1"/>
  <c r="BM36" i="3"/>
  <c r="BS36" i="3" s="1"/>
  <c r="AO23" i="3"/>
  <c r="BN23" i="3" s="1"/>
  <c r="BM23" i="3"/>
  <c r="AO21" i="3"/>
  <c r="BN21" i="3" s="1"/>
  <c r="BM21" i="3"/>
  <c r="BS37" i="3"/>
  <c r="BS25" i="3"/>
  <c r="BS35" i="3"/>
  <c r="BS23" i="3"/>
  <c r="BS11" i="3"/>
  <c r="AO38" i="3"/>
  <c r="BM38" i="3"/>
  <c r="BS38" i="3" s="1"/>
  <c r="AO26" i="3"/>
  <c r="BM26" i="3"/>
  <c r="BS26" i="3" s="1"/>
  <c r="AO14" i="3"/>
  <c r="BM14" i="3"/>
  <c r="BS14" i="3" s="1"/>
  <c r="AT44" i="3"/>
  <c r="BE44" i="3" s="1"/>
  <c r="AT32" i="3"/>
  <c r="BE32" i="3" s="1"/>
  <c r="AT20" i="3"/>
  <c r="BE20" i="3" s="1"/>
  <c r="AT30" i="3"/>
  <c r="BE30" i="3" s="1"/>
  <c r="AT18" i="3"/>
  <c r="BE18" i="3" s="1"/>
  <c r="AT38" i="3"/>
  <c r="BE38" i="3" s="1"/>
  <c r="AT26" i="3"/>
  <c r="BE26" i="3" s="1"/>
  <c r="AT14" i="3"/>
  <c r="BE14" i="3" s="1"/>
  <c r="AT43" i="3"/>
  <c r="BE43" i="3" s="1"/>
  <c r="AT31" i="3"/>
  <c r="BE31" i="3" s="1"/>
  <c r="AT19" i="3"/>
  <c r="BE19" i="3" s="1"/>
  <c r="AT42" i="3"/>
  <c r="BE42" i="3" s="1"/>
  <c r="AT41" i="3"/>
  <c r="BE41" i="3" s="1"/>
  <c r="AT28" i="3"/>
  <c r="BE28" i="3" s="1"/>
  <c r="AT16" i="3"/>
  <c r="BE16" i="3" s="1"/>
  <c r="AT40" i="3"/>
  <c r="BE40" i="3" s="1"/>
  <c r="AT39" i="3"/>
  <c r="BE39" i="3" s="1"/>
  <c r="AT27" i="3"/>
  <c r="BE27" i="3" s="1"/>
  <c r="AT15" i="3"/>
  <c r="BE15" i="3" s="1"/>
  <c r="AT29" i="3"/>
  <c r="BE29" i="3" s="1"/>
  <c r="AT17" i="3"/>
  <c r="BE17" i="3" s="1"/>
  <c r="AT45" i="3"/>
  <c r="BE45" i="3" s="1"/>
  <c r="AT33" i="3"/>
  <c r="BE33" i="3" s="1"/>
  <c r="AT21" i="3"/>
  <c r="BE21" i="3" s="1"/>
  <c r="AT24" i="3"/>
  <c r="BE24" i="3" s="1"/>
  <c r="AT35" i="3"/>
  <c r="BE35" i="3" s="1"/>
  <c r="AT23" i="3"/>
  <c r="BE23" i="3" s="1"/>
  <c r="AT11" i="3"/>
  <c r="BE11" i="3" s="1"/>
  <c r="AT36" i="3"/>
  <c r="BE36" i="3" s="1"/>
  <c r="AT9" i="3"/>
  <c r="BE9" i="3" s="1"/>
  <c r="AT34" i="3"/>
  <c r="BE34" i="3" s="1"/>
  <c r="AT22" i="3"/>
  <c r="BE22" i="3" s="1"/>
  <c r="AT10" i="3"/>
  <c r="BE10" i="3" s="1"/>
  <c r="AT12" i="3"/>
  <c r="BE12" i="3" s="1"/>
  <c r="AT37" i="3"/>
  <c r="BE37" i="3" s="1"/>
  <c r="AT25" i="3"/>
  <c r="BE25" i="3" s="1"/>
  <c r="AT13" i="3"/>
  <c r="BE13" i="3" s="1"/>
  <c r="AP37" i="3"/>
  <c r="BO37" i="3" s="1"/>
  <c r="AO11" i="3"/>
  <c r="AO22" i="3"/>
  <c r="AO45" i="3"/>
  <c r="AO44" i="3"/>
  <c r="AO32" i="3"/>
  <c r="AO20" i="3"/>
  <c r="AP21" i="3"/>
  <c r="BO21" i="3" s="1"/>
  <c r="AO12" i="3"/>
  <c r="AO10" i="3"/>
  <c r="AO43" i="3"/>
  <c r="AO31" i="3"/>
  <c r="AO19" i="3"/>
  <c r="AO25" i="3"/>
  <c r="AP23" i="3"/>
  <c r="BO23" i="3" s="1"/>
  <c r="AO42" i="3"/>
  <c r="AO30" i="3"/>
  <c r="AO18" i="3"/>
  <c r="AO35" i="3"/>
  <c r="AO34" i="3"/>
  <c r="AO41" i="3"/>
  <c r="AO29" i="3"/>
  <c r="AO17" i="3"/>
  <c r="AN46" i="3"/>
  <c r="AO46" i="3" s="1"/>
  <c r="AO24" i="3"/>
  <c r="AO40" i="3"/>
  <c r="AO28" i="3"/>
  <c r="AO16" i="3"/>
  <c r="DE30" i="3"/>
  <c r="DD30" i="3"/>
  <c r="AR33" i="3"/>
  <c r="BQ33" i="3" s="1"/>
  <c r="AR45" i="3"/>
  <c r="BQ45" i="3" s="1"/>
  <c r="BP9" i="3"/>
  <c r="BS9" i="3" s="1"/>
  <c r="AR21" i="3"/>
  <c r="BQ21" i="3" s="1"/>
  <c r="AR44" i="3"/>
  <c r="BQ44" i="3" s="1"/>
  <c r="AR32" i="3"/>
  <c r="BQ32" i="3" s="1"/>
  <c r="AR20" i="3"/>
  <c r="BQ20" i="3" s="1"/>
  <c r="AR43" i="3"/>
  <c r="BQ43" i="3" s="1"/>
  <c r="AR31" i="3"/>
  <c r="BQ31" i="3" s="1"/>
  <c r="AR19" i="3"/>
  <c r="BQ19" i="3" s="1"/>
  <c r="AR42" i="3"/>
  <c r="BQ42" i="3" s="1"/>
  <c r="AR30" i="3"/>
  <c r="BQ30" i="3" s="1"/>
  <c r="AR18" i="3"/>
  <c r="BQ18" i="3" s="1"/>
  <c r="AR41" i="3"/>
  <c r="BQ41" i="3" s="1"/>
  <c r="AR29" i="3"/>
  <c r="BQ29" i="3" s="1"/>
  <c r="AR17" i="3"/>
  <c r="BQ17" i="3" s="1"/>
  <c r="AR40" i="3"/>
  <c r="BQ40" i="3" s="1"/>
  <c r="AR28" i="3"/>
  <c r="BQ28" i="3" s="1"/>
  <c r="AR16" i="3"/>
  <c r="BQ16" i="3" s="1"/>
  <c r="AR39" i="3"/>
  <c r="BQ39" i="3" s="1"/>
  <c r="AR27" i="3"/>
  <c r="BQ27" i="3" s="1"/>
  <c r="AR15" i="3"/>
  <c r="BQ15" i="3" s="1"/>
  <c r="AH46" i="3"/>
  <c r="AR38" i="3"/>
  <c r="BQ38" i="3" s="1"/>
  <c r="AR26" i="3"/>
  <c r="BQ26" i="3" s="1"/>
  <c r="AR14" i="3"/>
  <c r="BQ14" i="3" s="1"/>
  <c r="AK46" i="3"/>
  <c r="AR37" i="3"/>
  <c r="BQ37" i="3" s="1"/>
  <c r="AR25" i="3"/>
  <c r="BQ25" i="3" s="1"/>
  <c r="AR13" i="3"/>
  <c r="BQ13" i="3" s="1"/>
  <c r="AQ46" i="3"/>
  <c r="AR36" i="3"/>
  <c r="BQ36" i="3" s="1"/>
  <c r="AR24" i="3"/>
  <c r="BQ24" i="3" s="1"/>
  <c r="AR12" i="3"/>
  <c r="BQ12" i="3" s="1"/>
  <c r="AR35" i="3"/>
  <c r="BQ35" i="3" s="1"/>
  <c r="AR23" i="3"/>
  <c r="BQ23" i="3" s="1"/>
  <c r="AR11" i="3"/>
  <c r="BQ11" i="3" s="1"/>
  <c r="AS9" i="3"/>
  <c r="BR9" i="3" s="1"/>
  <c r="AR34" i="3"/>
  <c r="BQ34" i="3" s="1"/>
  <c r="AR22" i="3"/>
  <c r="BQ22" i="3" s="1"/>
  <c r="AR10" i="3"/>
  <c r="BQ10" i="3" s="1"/>
  <c r="CK17" i="3"/>
  <c r="CL17" i="3" s="1"/>
  <c r="CC17" i="3"/>
  <c r="CD17" i="3" s="1"/>
  <c r="BC17" i="3"/>
  <c r="AP9" i="3" l="1"/>
  <c r="BO9" i="3" s="1"/>
  <c r="AP30" i="3"/>
  <c r="BO30" i="3" s="1"/>
  <c r="BN30" i="3"/>
  <c r="AP16" i="3"/>
  <c r="BO16" i="3" s="1"/>
  <c r="BN16" i="3"/>
  <c r="AP42" i="3"/>
  <c r="BO42" i="3" s="1"/>
  <c r="BN42" i="3"/>
  <c r="AP33" i="3"/>
  <c r="BO33" i="3" s="1"/>
  <c r="AP26" i="3"/>
  <c r="BO26" i="3" s="1"/>
  <c r="BN26" i="3"/>
  <c r="AP31" i="3"/>
  <c r="BO31" i="3" s="1"/>
  <c r="BN31" i="3"/>
  <c r="AP41" i="3"/>
  <c r="BO41" i="3" s="1"/>
  <c r="BN41" i="3"/>
  <c r="AP14" i="3"/>
  <c r="BO14" i="3" s="1"/>
  <c r="BN14" i="3"/>
  <c r="AP28" i="3"/>
  <c r="BO28" i="3" s="1"/>
  <c r="BN28" i="3"/>
  <c r="AP20" i="3"/>
  <c r="BO20" i="3" s="1"/>
  <c r="BN20" i="3"/>
  <c r="AP29" i="3"/>
  <c r="BO29" i="3" s="1"/>
  <c r="BN29" i="3"/>
  <c r="AP11" i="3"/>
  <c r="BO11" i="3" s="1"/>
  <c r="BN11" i="3"/>
  <c r="AP39" i="3"/>
  <c r="BO39" i="3" s="1"/>
  <c r="BN39" i="3"/>
  <c r="AP10" i="3"/>
  <c r="BO10" i="3" s="1"/>
  <c r="BN10" i="3"/>
  <c r="AP18" i="3"/>
  <c r="BO18" i="3" s="1"/>
  <c r="BN18" i="3"/>
  <c r="AP12" i="3"/>
  <c r="BO12" i="3" s="1"/>
  <c r="BN12" i="3"/>
  <c r="AP40" i="3"/>
  <c r="BO40" i="3" s="1"/>
  <c r="BN40" i="3"/>
  <c r="AP36" i="3"/>
  <c r="BO36" i="3" s="1"/>
  <c r="AP32" i="3"/>
  <c r="BO32" i="3" s="1"/>
  <c r="BN32" i="3"/>
  <c r="AP38" i="3"/>
  <c r="BO38" i="3" s="1"/>
  <c r="BN38" i="3"/>
  <c r="AP24" i="3"/>
  <c r="BO24" i="3" s="1"/>
  <c r="BN24" i="3"/>
  <c r="AP13" i="3"/>
  <c r="BO13" i="3" s="1"/>
  <c r="AP44" i="3"/>
  <c r="BO44" i="3" s="1"/>
  <c r="BN44" i="3"/>
  <c r="AP25" i="3"/>
  <c r="BO25" i="3" s="1"/>
  <c r="BN25" i="3"/>
  <c r="AP45" i="3"/>
  <c r="BO45" i="3" s="1"/>
  <c r="BN45" i="3"/>
  <c r="AP27" i="3"/>
  <c r="BO27" i="3" s="1"/>
  <c r="BN27" i="3"/>
  <c r="AP43" i="3"/>
  <c r="BO43" i="3" s="1"/>
  <c r="BN43" i="3"/>
  <c r="AP34" i="3"/>
  <c r="BO34" i="3" s="1"/>
  <c r="BN34" i="3"/>
  <c r="AP35" i="3"/>
  <c r="BO35" i="3" s="1"/>
  <c r="BN35" i="3"/>
  <c r="AP15" i="3"/>
  <c r="BO15" i="3" s="1"/>
  <c r="BN15" i="3"/>
  <c r="AP17" i="3"/>
  <c r="BO17" i="3" s="1"/>
  <c r="BN17" i="3"/>
  <c r="AP19" i="3"/>
  <c r="BO19" i="3" s="1"/>
  <c r="BN19" i="3"/>
  <c r="AP22" i="3"/>
  <c r="BO22" i="3" s="1"/>
  <c r="BN22" i="3"/>
  <c r="AP46" i="3"/>
  <c r="AS35" i="3"/>
  <c r="BR35" i="3" s="1"/>
  <c r="AS19" i="3"/>
  <c r="BR19" i="3" s="1"/>
  <c r="AS24" i="3"/>
  <c r="BR24" i="3" s="1"/>
  <c r="AS45" i="3"/>
  <c r="BR45" i="3" s="1"/>
  <c r="AS28" i="3"/>
  <c r="BR28" i="3" s="1"/>
  <c r="AS25" i="3"/>
  <c r="BR25" i="3" s="1"/>
  <c r="AS40" i="3"/>
  <c r="BR40" i="3" s="1"/>
  <c r="AS44" i="3"/>
  <c r="BR44" i="3" s="1"/>
  <c r="AS15" i="3"/>
  <c r="BR15" i="3" s="1"/>
  <c r="AS31" i="3"/>
  <c r="BR31" i="3" s="1"/>
  <c r="AS39" i="3"/>
  <c r="BR39" i="3" s="1"/>
  <c r="AS16" i="3"/>
  <c r="BR16" i="3" s="1"/>
  <c r="AS13" i="3"/>
  <c r="BR13" i="3" s="1"/>
  <c r="AS32" i="3"/>
  <c r="BR32" i="3" s="1"/>
  <c r="AS22" i="3"/>
  <c r="BR22" i="3" s="1"/>
  <c r="AS17" i="3"/>
  <c r="BR17" i="3" s="1"/>
  <c r="AS21" i="3"/>
  <c r="BR21" i="3" s="1"/>
  <c r="AS34" i="3"/>
  <c r="BR34" i="3" s="1"/>
  <c r="AS29" i="3"/>
  <c r="BR29" i="3" s="1"/>
  <c r="AS14" i="3"/>
  <c r="BR14" i="3" s="1"/>
  <c r="AS11" i="3"/>
  <c r="BR11" i="3" s="1"/>
  <c r="AS26" i="3"/>
  <c r="BR26" i="3" s="1"/>
  <c r="AS18" i="3"/>
  <c r="BR18" i="3" s="1"/>
  <c r="AS42" i="3"/>
  <c r="BR42" i="3" s="1"/>
  <c r="AS12" i="3"/>
  <c r="BR12" i="3" s="1"/>
  <c r="AS27" i="3"/>
  <c r="BR27" i="3" s="1"/>
  <c r="AS36" i="3"/>
  <c r="BR36" i="3" s="1"/>
  <c r="AS43" i="3"/>
  <c r="BR43" i="3" s="1"/>
  <c r="AS20" i="3"/>
  <c r="BR20" i="3" s="1"/>
  <c r="AS37" i="3"/>
  <c r="BR37" i="3" s="1"/>
  <c r="AS41" i="3"/>
  <c r="BR41" i="3" s="1"/>
  <c r="AS23" i="3"/>
  <c r="BR23" i="3" s="1"/>
  <c r="AS38" i="3"/>
  <c r="BR38" i="3" s="1"/>
  <c r="AS30" i="3"/>
  <c r="BR30" i="3" s="1"/>
  <c r="AS33" i="3"/>
  <c r="BR33" i="3" s="1"/>
  <c r="AR46" i="3"/>
  <c r="AT46" i="3"/>
  <c r="AS10" i="3"/>
  <c r="BR10" i="3" s="1"/>
  <c r="BY17" i="3"/>
  <c r="CE17" i="3" s="1"/>
  <c r="CN17" i="3" s="1"/>
  <c r="AL17" i="3"/>
  <c r="BK17" i="3" s="1"/>
  <c r="AI17" i="3"/>
  <c r="BH17" i="3" l="1"/>
  <c r="BT17" i="3" s="1"/>
  <c r="AU17" i="3"/>
  <c r="CP17" i="3"/>
  <c r="CQ17" i="3" s="1"/>
  <c r="AM17" i="3"/>
  <c r="BL17" i="3" s="1"/>
  <c r="AS46" i="3"/>
  <c r="AJ17" i="3"/>
  <c r="CD22" i="3"/>
  <c r="CL37" i="3"/>
  <c r="CL38" i="3"/>
  <c r="CL36" i="3"/>
  <c r="CL34" i="3"/>
  <c r="CL27" i="3"/>
  <c r="CL25" i="3"/>
  <c r="CL24" i="3"/>
  <c r="CL22" i="3"/>
  <c r="CL21" i="3"/>
  <c r="BI17" i="3" l="1"/>
  <c r="BU17" i="3" s="1"/>
  <c r="AV17" i="3"/>
  <c r="BF17" i="3" s="1"/>
  <c r="CK26" i="3"/>
  <c r="CL26" i="3" s="1"/>
  <c r="CC26" i="3"/>
  <c r="CD26" i="3" s="1"/>
  <c r="BV17" i="3" l="1"/>
  <c r="CG17" i="3"/>
  <c r="CM17" i="3" s="1"/>
  <c r="CR17" i="3" s="1"/>
  <c r="CK42" i="3"/>
  <c r="CL42" i="3" s="1"/>
  <c r="CK43" i="3"/>
  <c r="CL43" i="3" s="1"/>
  <c r="CK44" i="3"/>
  <c r="CL44" i="3" s="1"/>
  <c r="CK45" i="3"/>
  <c r="CL45" i="3" s="1"/>
  <c r="CC43" i="3"/>
  <c r="CD43" i="3" s="1"/>
  <c r="CC44" i="3"/>
  <c r="CD44" i="3" s="1"/>
  <c r="CC45" i="3"/>
  <c r="CD45" i="3" s="1"/>
  <c r="CC42" i="3"/>
  <c r="CD42" i="3" s="1"/>
  <c r="CK40" i="3"/>
  <c r="CL40" i="3" s="1"/>
  <c r="CC40" i="3"/>
  <c r="CD40" i="3" s="1"/>
  <c r="CK39" i="3"/>
  <c r="CL39" i="3" s="1"/>
  <c r="CC39" i="3"/>
  <c r="CD39" i="3" s="1"/>
  <c r="CC32" i="3"/>
  <c r="CD27" i="3"/>
  <c r="CT17" i="3" l="1"/>
  <c r="CU17" i="3" s="1"/>
  <c r="CD37" i="3"/>
  <c r="CD38" i="3"/>
  <c r="CD36" i="3"/>
  <c r="CD34" i="3"/>
  <c r="CD25" i="3"/>
  <c r="CD24" i="3"/>
  <c r="CD21" i="3"/>
  <c r="CC41" i="3"/>
  <c r="CC35" i="3"/>
  <c r="CC33" i="3"/>
  <c r="CC28" i="3"/>
  <c r="CC29" i="3"/>
  <c r="CC30" i="3"/>
  <c r="CC31" i="3"/>
  <c r="CC23" i="3"/>
  <c r="CC10" i="3"/>
  <c r="CD10" i="3" s="1"/>
  <c r="CC11" i="3"/>
  <c r="CD11" i="3" s="1"/>
  <c r="CC12" i="3"/>
  <c r="CD12" i="3" s="1"/>
  <c r="CC13" i="3"/>
  <c r="CD13" i="3" s="1"/>
  <c r="CC14" i="3"/>
  <c r="CD14" i="3" s="1"/>
  <c r="CC15" i="3"/>
  <c r="CD15" i="3" s="1"/>
  <c r="CC16" i="3"/>
  <c r="CD16" i="3" s="1"/>
  <c r="CC18" i="3"/>
  <c r="CD18" i="3" s="1"/>
  <c r="CC19" i="3"/>
  <c r="CD19" i="3" s="1"/>
  <c r="CC20" i="3"/>
  <c r="CD20" i="3" s="1"/>
  <c r="CC9" i="3"/>
  <c r="CD9" i="3" s="1"/>
  <c r="AL44" i="3" l="1"/>
  <c r="BC43" i="3"/>
  <c r="BC44" i="3"/>
  <c r="BC45" i="3"/>
  <c r="AL43" i="3"/>
  <c r="BK43" i="3" s="1"/>
  <c r="AM44" i="3" l="1"/>
  <c r="BL44" i="3" s="1"/>
  <c r="BK44" i="3"/>
  <c r="AI45" i="3"/>
  <c r="AI44" i="3"/>
  <c r="AI43" i="3"/>
  <c r="AL45" i="3"/>
  <c r="AM43" i="3"/>
  <c r="BL43" i="3" s="1"/>
  <c r="BH44" i="3" l="1"/>
  <c r="BT44" i="3" s="1"/>
  <c r="AU44" i="3"/>
  <c r="BH43" i="3"/>
  <c r="BT43" i="3" s="1"/>
  <c r="AU43" i="3"/>
  <c r="BH45" i="3"/>
  <c r="AU45" i="3"/>
  <c r="AM45" i="3"/>
  <c r="BL45" i="3" s="1"/>
  <c r="BK45" i="3"/>
  <c r="AJ45" i="3"/>
  <c r="BY43" i="3"/>
  <c r="CE43" i="3" s="1"/>
  <c r="CN43" i="3" s="1"/>
  <c r="BY44" i="3"/>
  <c r="CE44" i="3" s="1"/>
  <c r="CN44" i="3" s="1"/>
  <c r="BY45" i="3"/>
  <c r="CE45" i="3" s="1"/>
  <c r="CN45" i="3" s="1"/>
  <c r="AJ44" i="3"/>
  <c r="AJ43" i="3"/>
  <c r="BT45" i="3" l="1"/>
  <c r="BI45" i="3"/>
  <c r="BU45" i="3" s="1"/>
  <c r="AV45" i="3"/>
  <c r="BF45" i="3" s="1"/>
  <c r="BI43" i="3"/>
  <c r="BU43" i="3" s="1"/>
  <c r="AV43" i="3"/>
  <c r="BF43" i="3" s="1"/>
  <c r="BI44" i="3"/>
  <c r="BU44" i="3" s="1"/>
  <c r="AV44" i="3"/>
  <c r="CP45" i="3"/>
  <c r="CQ45" i="3" s="1"/>
  <c r="CP43" i="3"/>
  <c r="CQ43" i="3" s="1"/>
  <c r="CD23" i="3"/>
  <c r="AI20" i="3"/>
  <c r="AL20" i="3"/>
  <c r="BK20" i="3" s="1"/>
  <c r="BC20" i="3"/>
  <c r="AI21" i="3"/>
  <c r="AL21" i="3"/>
  <c r="BK21" i="3" s="1"/>
  <c r="BC21" i="3"/>
  <c r="CK12" i="3"/>
  <c r="CL12" i="3" s="1"/>
  <c r="CK13" i="3"/>
  <c r="CL13" i="3" s="1"/>
  <c r="CK14" i="3"/>
  <c r="CL14" i="3" s="1"/>
  <c r="CK15" i="3"/>
  <c r="CL15" i="3" s="1"/>
  <c r="CK16" i="3"/>
  <c r="CL16" i="3" s="1"/>
  <c r="CK18" i="3"/>
  <c r="CL18" i="3" s="1"/>
  <c r="CK19" i="3"/>
  <c r="CL19" i="3" s="1"/>
  <c r="CK20" i="3"/>
  <c r="CL20" i="3" s="1"/>
  <c r="CK23" i="3"/>
  <c r="CL23" i="3" s="1"/>
  <c r="CK28" i="3"/>
  <c r="CL28" i="3" s="1"/>
  <c r="CK29" i="3"/>
  <c r="CL29" i="3" s="1"/>
  <c r="CK30" i="3"/>
  <c r="CL30" i="3" s="1"/>
  <c r="CK31" i="3"/>
  <c r="CL31" i="3" s="1"/>
  <c r="CK32" i="3"/>
  <c r="CL32" i="3" s="1"/>
  <c r="CK33" i="3"/>
  <c r="CL33" i="3" s="1"/>
  <c r="CK35" i="3"/>
  <c r="CL35" i="3" s="1"/>
  <c r="CD28" i="3"/>
  <c r="CD29" i="3"/>
  <c r="CD30" i="3"/>
  <c r="CD31" i="3"/>
  <c r="CD32" i="3"/>
  <c r="CD33" i="3"/>
  <c r="CD35" i="3"/>
  <c r="BC38" i="3"/>
  <c r="BC39" i="3"/>
  <c r="BC40" i="3"/>
  <c r="BC41" i="3"/>
  <c r="BC42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12" i="3"/>
  <c r="BC13" i="3"/>
  <c r="BC14" i="3"/>
  <c r="BC15" i="3"/>
  <c r="BC16" i="3"/>
  <c r="BC18" i="3"/>
  <c r="BC19" i="3"/>
  <c r="BC22" i="3"/>
  <c r="BC23" i="3"/>
  <c r="AL13" i="3"/>
  <c r="BK13" i="3" s="1"/>
  <c r="AL14" i="3"/>
  <c r="BK14" i="3" s="1"/>
  <c r="AL15" i="3"/>
  <c r="AL18" i="3"/>
  <c r="BK18" i="3" s="1"/>
  <c r="AL19" i="3"/>
  <c r="BK19" i="3" s="1"/>
  <c r="AL23" i="3"/>
  <c r="BK23" i="3" s="1"/>
  <c r="AL26" i="3"/>
  <c r="AL28" i="3"/>
  <c r="BK28" i="3" s="1"/>
  <c r="AL29" i="3"/>
  <c r="BK29" i="3" s="1"/>
  <c r="AL30" i="3"/>
  <c r="AL31" i="3"/>
  <c r="BK31" i="3" s="1"/>
  <c r="AL35" i="3"/>
  <c r="BK35" i="3" s="1"/>
  <c r="AL36" i="3"/>
  <c r="BK36" i="3" s="1"/>
  <c r="AL37" i="3"/>
  <c r="BK37" i="3" s="1"/>
  <c r="AL38" i="3"/>
  <c r="AL39" i="3"/>
  <c r="BK39" i="3" s="1"/>
  <c r="AL40" i="3"/>
  <c r="BK40" i="3" s="1"/>
  <c r="AL42" i="3"/>
  <c r="AI13" i="3"/>
  <c r="AI16" i="3"/>
  <c r="AI18" i="3"/>
  <c r="AI19" i="3"/>
  <c r="AI22" i="3"/>
  <c r="AI23" i="3"/>
  <c r="AI26" i="3"/>
  <c r="AI30" i="3"/>
  <c r="AI33" i="3"/>
  <c r="AI34" i="3"/>
  <c r="AI38" i="3"/>
  <c r="CG45" i="3" l="1"/>
  <c r="CG43" i="3"/>
  <c r="CM43" i="3" s="1"/>
  <c r="CR43" i="3" s="1"/>
  <c r="CT43" i="3" s="1"/>
  <c r="CU43" i="3" s="1"/>
  <c r="CG44" i="3"/>
  <c r="CM44" i="3" s="1"/>
  <c r="CR44" i="3" s="1"/>
  <c r="CT44" i="3" s="1"/>
  <c r="CU44" i="3" s="1"/>
  <c r="BF44" i="3"/>
  <c r="BV44" i="3"/>
  <c r="BV43" i="3"/>
  <c r="BV45" i="3"/>
  <c r="BH13" i="3"/>
  <c r="BT13" i="3" s="1"/>
  <c r="AU13" i="3"/>
  <c r="BH21" i="3"/>
  <c r="BT21" i="3" s="1"/>
  <c r="AU21" i="3"/>
  <c r="BH34" i="3"/>
  <c r="BH20" i="3"/>
  <c r="BT20" i="3" s="1"/>
  <c r="AU20" i="3"/>
  <c r="BH19" i="3"/>
  <c r="BT19" i="3" s="1"/>
  <c r="AU19" i="3"/>
  <c r="BH16" i="3"/>
  <c r="AU16" i="3"/>
  <c r="BH33" i="3"/>
  <c r="BH22" i="3"/>
  <c r="BT22" i="3" s="1"/>
  <c r="BH18" i="3"/>
  <c r="BT18" i="3" s="1"/>
  <c r="AU18" i="3"/>
  <c r="BH30" i="3"/>
  <c r="AU30" i="3"/>
  <c r="BH26" i="3"/>
  <c r="AU26" i="3"/>
  <c r="BH38" i="3"/>
  <c r="BT38" i="3" s="1"/>
  <c r="AU38" i="3"/>
  <c r="BH23" i="3"/>
  <c r="BT23" i="3" s="1"/>
  <c r="AU23" i="3"/>
  <c r="AM15" i="3"/>
  <c r="BL15" i="3" s="1"/>
  <c r="BK15" i="3"/>
  <c r="AM26" i="3"/>
  <c r="BL26" i="3" s="1"/>
  <c r="BK26" i="3"/>
  <c r="AM38" i="3"/>
  <c r="BL38" i="3" s="1"/>
  <c r="BK38" i="3"/>
  <c r="AM30" i="3"/>
  <c r="BL30" i="3" s="1"/>
  <c r="BK30" i="3"/>
  <c r="AM42" i="3"/>
  <c r="BL42" i="3" s="1"/>
  <c r="BK42" i="3"/>
  <c r="AM18" i="3"/>
  <c r="BL18" i="3" s="1"/>
  <c r="CP44" i="3"/>
  <c r="CQ44" i="3" s="1"/>
  <c r="AI42" i="3"/>
  <c r="AL34" i="3"/>
  <c r="AU34" i="3" s="1"/>
  <c r="AL16" i="3"/>
  <c r="AL22" i="3"/>
  <c r="BK22" i="3" s="1"/>
  <c r="AI31" i="3"/>
  <c r="AI25" i="3"/>
  <c r="AI39" i="3"/>
  <c r="AI14" i="3"/>
  <c r="AI37" i="3"/>
  <c r="AI41" i="3"/>
  <c r="AL33" i="3"/>
  <c r="AU33" i="3" s="1"/>
  <c r="AI24" i="3"/>
  <c r="AL25" i="3"/>
  <c r="AI36" i="3"/>
  <c r="AL41" i="3"/>
  <c r="AM29" i="3"/>
  <c r="BL29" i="3" s="1"/>
  <c r="AI40" i="3"/>
  <c r="AI28" i="3"/>
  <c r="AM40" i="3"/>
  <c r="BL40" i="3" s="1"/>
  <c r="AJ33" i="3"/>
  <c r="AM37" i="3"/>
  <c r="BL37" i="3" s="1"/>
  <c r="AM36" i="3"/>
  <c r="BL36" i="3" s="1"/>
  <c r="AI35" i="3"/>
  <c r="AI32" i="3"/>
  <c r="AL32" i="3"/>
  <c r="AI29" i="3"/>
  <c r="AM28" i="3"/>
  <c r="BL28" i="3" s="1"/>
  <c r="AL24" i="3"/>
  <c r="BK24" i="3" s="1"/>
  <c r="AJ23" i="3"/>
  <c r="AM20" i="3"/>
  <c r="BL20" i="3" s="1"/>
  <c r="AM21" i="3"/>
  <c r="BL21" i="3" s="1"/>
  <c r="AJ21" i="3"/>
  <c r="AJ20" i="3"/>
  <c r="AJ19" i="3"/>
  <c r="AJ16" i="3"/>
  <c r="AI15" i="3"/>
  <c r="AM13" i="3"/>
  <c r="BL13" i="3" s="1"/>
  <c r="AM39" i="3"/>
  <c r="BL39" i="3" s="1"/>
  <c r="AM35" i="3"/>
  <c r="BL35" i="3" s="1"/>
  <c r="AM31" i="3"/>
  <c r="BL31" i="3" s="1"/>
  <c r="AM23" i="3"/>
  <c r="BL23" i="3" s="1"/>
  <c r="AM19" i="3"/>
  <c r="BL19" i="3" s="1"/>
  <c r="AM14" i="3"/>
  <c r="BL14" i="3" s="1"/>
  <c r="AJ38" i="3"/>
  <c r="AJ34" i="3"/>
  <c r="AJ30" i="3"/>
  <c r="AJ26" i="3"/>
  <c r="AJ22" i="3"/>
  <c r="AJ18" i="3"/>
  <c r="AJ13" i="3"/>
  <c r="BT26" i="3" l="1"/>
  <c r="BT30" i="3"/>
  <c r="BI18" i="3"/>
  <c r="BU18" i="3" s="1"/>
  <c r="AV18" i="3"/>
  <c r="BF18" i="3" s="1"/>
  <c r="BH15" i="3"/>
  <c r="BT15" i="3" s="1"/>
  <c r="AU15" i="3"/>
  <c r="BI16" i="3"/>
  <c r="BI19" i="3"/>
  <c r="BU19" i="3" s="1"/>
  <c r="AV19" i="3"/>
  <c r="BI20" i="3"/>
  <c r="BU20" i="3" s="1"/>
  <c r="AV20" i="3"/>
  <c r="BI21" i="3"/>
  <c r="BU21" i="3" s="1"/>
  <c r="AV21" i="3"/>
  <c r="BH14" i="3"/>
  <c r="BT14" i="3" s="1"/>
  <c r="AU14" i="3"/>
  <c r="BH39" i="3"/>
  <c r="BT39" i="3" s="1"/>
  <c r="AU39" i="3"/>
  <c r="BI26" i="3"/>
  <c r="BU26" i="3" s="1"/>
  <c r="AV26" i="3"/>
  <c r="BF26" i="3" s="1"/>
  <c r="BH28" i="3"/>
  <c r="BT28" i="3" s="1"/>
  <c r="AU28" i="3"/>
  <c r="BH25" i="3"/>
  <c r="AU25" i="3"/>
  <c r="BH42" i="3"/>
  <c r="BT42" i="3" s="1"/>
  <c r="AU42" i="3"/>
  <c r="BH35" i="3"/>
  <c r="BT35" i="3" s="1"/>
  <c r="AU35" i="3"/>
  <c r="BI30" i="3"/>
  <c r="BU30" i="3" s="1"/>
  <c r="AV30" i="3"/>
  <c r="BF30" i="3" s="1"/>
  <c r="BI33" i="3"/>
  <c r="BI23" i="3"/>
  <c r="BU23" i="3" s="1"/>
  <c r="AV23" i="3"/>
  <c r="AU22" i="3"/>
  <c r="BH24" i="3"/>
  <c r="BT24" i="3" s="1"/>
  <c r="AU24" i="3"/>
  <c r="BH41" i="3"/>
  <c r="AU41" i="3"/>
  <c r="BI34" i="3"/>
  <c r="BI22" i="3"/>
  <c r="BH37" i="3"/>
  <c r="BT37" i="3" s="1"/>
  <c r="AU37" i="3"/>
  <c r="BI38" i="3"/>
  <c r="BU38" i="3" s="1"/>
  <c r="AV38" i="3"/>
  <c r="BH40" i="3"/>
  <c r="BT40" i="3" s="1"/>
  <c r="AU40" i="3"/>
  <c r="BH32" i="3"/>
  <c r="AU32" i="3"/>
  <c r="BH31" i="3"/>
  <c r="BT31" i="3" s="1"/>
  <c r="AU31" i="3"/>
  <c r="BI13" i="3"/>
  <c r="BU13" i="3" s="1"/>
  <c r="AV13" i="3"/>
  <c r="BH29" i="3"/>
  <c r="BT29" i="3" s="1"/>
  <c r="AU29" i="3"/>
  <c r="BH36" i="3"/>
  <c r="BT36" i="3" s="1"/>
  <c r="AU36" i="3"/>
  <c r="BK34" i="3"/>
  <c r="BT34" i="3" s="1"/>
  <c r="AM25" i="3"/>
  <c r="BL25" i="3" s="1"/>
  <c r="BK25" i="3"/>
  <c r="AM32" i="3"/>
  <c r="BL32" i="3" s="1"/>
  <c r="BK32" i="3"/>
  <c r="AM33" i="3"/>
  <c r="BL33" i="3" s="1"/>
  <c r="BK33" i="3"/>
  <c r="BT33" i="3" s="1"/>
  <c r="AM41" i="3"/>
  <c r="BL41" i="3" s="1"/>
  <c r="BK41" i="3"/>
  <c r="BK16" i="3"/>
  <c r="BT16" i="3" s="1"/>
  <c r="CG26" i="3"/>
  <c r="AJ41" i="3"/>
  <c r="AJ25" i="3"/>
  <c r="AJ36" i="3"/>
  <c r="AJ28" i="3"/>
  <c r="AJ40" i="3"/>
  <c r="AJ37" i="3"/>
  <c r="AJ29" i="3"/>
  <c r="AJ24" i="3"/>
  <c r="AJ31" i="3"/>
  <c r="AJ42" i="3"/>
  <c r="AI27" i="3"/>
  <c r="AL27" i="3"/>
  <c r="BK27" i="3" s="1"/>
  <c r="BY13" i="3"/>
  <c r="CE13" i="3" s="1"/>
  <c r="CN13" i="3" s="1"/>
  <c r="BY28" i="3"/>
  <c r="CE28" i="3" s="1"/>
  <c r="CN28" i="3" s="1"/>
  <c r="BY24" i="3"/>
  <c r="CE24" i="3" s="1"/>
  <c r="CN24" i="3" s="1"/>
  <c r="BY41" i="3"/>
  <c r="BY14" i="3"/>
  <c r="CE14" i="3" s="1"/>
  <c r="CN14" i="3" s="1"/>
  <c r="BY20" i="3"/>
  <c r="CE20" i="3" s="1"/>
  <c r="CN20" i="3" s="1"/>
  <c r="BY23" i="3"/>
  <c r="CE23" i="3" s="1"/>
  <c r="CN23" i="3" s="1"/>
  <c r="BY40" i="3"/>
  <c r="CE40" i="3" s="1"/>
  <c r="CN40" i="3" s="1"/>
  <c r="BY31" i="3"/>
  <c r="CE31" i="3" s="1"/>
  <c r="CN31" i="3" s="1"/>
  <c r="BY16" i="3"/>
  <c r="CE16" i="3" s="1"/>
  <c r="CN16" i="3" s="1"/>
  <c r="BY32" i="3"/>
  <c r="CE32" i="3" s="1"/>
  <c r="CN32" i="3" s="1"/>
  <c r="BY33" i="3"/>
  <c r="CE33" i="3" s="1"/>
  <c r="CN33" i="3" s="1"/>
  <c r="BY25" i="3"/>
  <c r="CE25" i="3" s="1"/>
  <c r="CN25" i="3" s="1"/>
  <c r="BY36" i="3"/>
  <c r="CE36" i="3" s="1"/>
  <c r="CN36" i="3" s="1"/>
  <c r="BY15" i="3"/>
  <c r="CE15" i="3" s="1"/>
  <c r="CN15" i="3" s="1"/>
  <c r="BY26" i="3"/>
  <c r="CE26" i="3" s="1"/>
  <c r="CN26" i="3" s="1"/>
  <c r="BY29" i="3"/>
  <c r="CE29" i="3" s="1"/>
  <c r="CN29" i="3" s="1"/>
  <c r="BY38" i="3"/>
  <c r="CE38" i="3" s="1"/>
  <c r="CN38" i="3" s="1"/>
  <c r="BY18" i="3"/>
  <c r="CE18" i="3" s="1"/>
  <c r="CN18" i="3" s="1"/>
  <c r="BY21" i="3"/>
  <c r="CE21" i="3" s="1"/>
  <c r="CN21" i="3" s="1"/>
  <c r="BY22" i="3"/>
  <c r="CE22" i="3" s="1"/>
  <c r="CN22" i="3" s="1"/>
  <c r="BY30" i="3"/>
  <c r="CE30" i="3" s="1"/>
  <c r="CN30" i="3" s="1"/>
  <c r="BY34" i="3"/>
  <c r="CE34" i="3" s="1"/>
  <c r="CN34" i="3" s="1"/>
  <c r="BY37" i="3"/>
  <c r="CE37" i="3" s="1"/>
  <c r="CN37" i="3" s="1"/>
  <c r="BY35" i="3"/>
  <c r="CE35" i="3" s="1"/>
  <c r="CN35" i="3" s="1"/>
  <c r="BY39" i="3"/>
  <c r="CE39" i="3" s="1"/>
  <c r="CN39" i="3" s="1"/>
  <c r="BY19" i="3"/>
  <c r="CE19" i="3" s="1"/>
  <c r="CN19" i="3" s="1"/>
  <c r="BY42" i="3"/>
  <c r="CE42" i="3" s="1"/>
  <c r="CN42" i="3" s="1"/>
  <c r="AM16" i="3"/>
  <c r="AV16" i="3" s="1"/>
  <c r="BF16" i="3" s="1"/>
  <c r="AM22" i="3"/>
  <c r="AV22" i="3" s="1"/>
  <c r="BF22" i="3" s="1"/>
  <c r="AM34" i="3"/>
  <c r="AV34" i="3" s="1"/>
  <c r="BF34" i="3" s="1"/>
  <c r="AJ39" i="3"/>
  <c r="AJ14" i="3"/>
  <c r="AJ35" i="3"/>
  <c r="AJ32" i="3"/>
  <c r="AM24" i="3"/>
  <c r="BL24" i="3" s="1"/>
  <c r="AJ15" i="3"/>
  <c r="CG30" i="3" l="1"/>
  <c r="CM30" i="3" s="1"/>
  <c r="CR30" i="3" s="1"/>
  <c r="CG18" i="3"/>
  <c r="CM18" i="3" s="1"/>
  <c r="CR18" i="3" s="1"/>
  <c r="BU33" i="3"/>
  <c r="CG23" i="3"/>
  <c r="CM23" i="3" s="1"/>
  <c r="BF23" i="3"/>
  <c r="BV19" i="3"/>
  <c r="CG13" i="3"/>
  <c r="BF13" i="3"/>
  <c r="BV18" i="3"/>
  <c r="BV13" i="3"/>
  <c r="CG21" i="3"/>
  <c r="CM21" i="3" s="1"/>
  <c r="BF21" i="3"/>
  <c r="CG38" i="3"/>
  <c r="BF38" i="3"/>
  <c r="BV33" i="3"/>
  <c r="BT41" i="3"/>
  <c r="BV21" i="3"/>
  <c r="BV23" i="3"/>
  <c r="BV38" i="3"/>
  <c r="BV30" i="3"/>
  <c r="BU34" i="3"/>
  <c r="CG20" i="3"/>
  <c r="BF20" i="3"/>
  <c r="CG19" i="3"/>
  <c r="BF19" i="3"/>
  <c r="BV26" i="3"/>
  <c r="BT32" i="3"/>
  <c r="BT25" i="3"/>
  <c r="BV20" i="3"/>
  <c r="BI37" i="3"/>
  <c r="BU37" i="3" s="1"/>
  <c r="AV37" i="3"/>
  <c r="BI29" i="3"/>
  <c r="BU29" i="3" s="1"/>
  <c r="AV29" i="3"/>
  <c r="BI15" i="3"/>
  <c r="BU15" i="3" s="1"/>
  <c r="AV15" i="3"/>
  <c r="BI25" i="3"/>
  <c r="BU25" i="3" s="1"/>
  <c r="AV25" i="3"/>
  <c r="AV33" i="3"/>
  <c r="BI41" i="3"/>
  <c r="BU41" i="3" s="1"/>
  <c r="AV41" i="3"/>
  <c r="BI32" i="3"/>
  <c r="BU32" i="3" s="1"/>
  <c r="AV32" i="3"/>
  <c r="BF32" i="3" s="1"/>
  <c r="BH27" i="3"/>
  <c r="BT27" i="3" s="1"/>
  <c r="AU27" i="3"/>
  <c r="BI40" i="3"/>
  <c r="BU40" i="3" s="1"/>
  <c r="AV40" i="3"/>
  <c r="BI28" i="3"/>
  <c r="BU28" i="3" s="1"/>
  <c r="AV28" i="3"/>
  <c r="BI36" i="3"/>
  <c r="BU36" i="3" s="1"/>
  <c r="AV36" i="3"/>
  <c r="BI42" i="3"/>
  <c r="BU42" i="3" s="1"/>
  <c r="AV42" i="3"/>
  <c r="BI14" i="3"/>
  <c r="BU14" i="3" s="1"/>
  <c r="AV14" i="3"/>
  <c r="BI31" i="3"/>
  <c r="BU31" i="3" s="1"/>
  <c r="AV31" i="3"/>
  <c r="BI35" i="3"/>
  <c r="BU35" i="3" s="1"/>
  <c r="AV35" i="3"/>
  <c r="BI39" i="3"/>
  <c r="BU39" i="3" s="1"/>
  <c r="AV39" i="3"/>
  <c r="BI24" i="3"/>
  <c r="BU24" i="3" s="1"/>
  <c r="AV24" i="3"/>
  <c r="BF24" i="3" s="1"/>
  <c r="CG34" i="3"/>
  <c r="CM34" i="3" s="1"/>
  <c r="BL34" i="3"/>
  <c r="CG22" i="3"/>
  <c r="CM22" i="3" s="1"/>
  <c r="BL22" i="3"/>
  <c r="BU22" i="3" s="1"/>
  <c r="CG16" i="3"/>
  <c r="CM16" i="3" s="1"/>
  <c r="BL16" i="3"/>
  <c r="BU16" i="3" s="1"/>
  <c r="CG32" i="3"/>
  <c r="AJ27" i="3"/>
  <c r="BY27" i="3"/>
  <c r="CE27" i="3" s="1"/>
  <c r="CN27" i="3" s="1"/>
  <c r="AM27" i="3"/>
  <c r="BL27" i="3" s="1"/>
  <c r="CP23" i="3"/>
  <c r="CQ23" i="3" s="1"/>
  <c r="CP14" i="3"/>
  <c r="CQ14" i="3" s="1"/>
  <c r="CP24" i="3"/>
  <c r="CQ24" i="3" s="1"/>
  <c r="CP13" i="3"/>
  <c r="CQ13" i="3" s="1"/>
  <c r="CP42" i="3"/>
  <c r="CQ42" i="3" s="1"/>
  <c r="CP35" i="3"/>
  <c r="CQ35" i="3" s="1"/>
  <c r="CP34" i="3"/>
  <c r="CQ34" i="3" s="1"/>
  <c r="CP22" i="3"/>
  <c r="CQ22" i="3" s="1"/>
  <c r="CP18" i="3"/>
  <c r="CP32" i="3"/>
  <c r="CQ32" i="3" s="1"/>
  <c r="CP31" i="3"/>
  <c r="CQ31" i="3" s="1"/>
  <c r="CP37" i="3"/>
  <c r="CQ37" i="3" s="1"/>
  <c r="CP30" i="3"/>
  <c r="CQ30" i="3" s="1"/>
  <c r="CP21" i="3"/>
  <c r="CP36" i="3"/>
  <c r="CP33" i="3"/>
  <c r="CQ33" i="3" s="1"/>
  <c r="CP16" i="3"/>
  <c r="CQ16" i="3" s="1"/>
  <c r="CM26" i="3"/>
  <c r="CR26" i="3" s="1"/>
  <c r="CM13" i="3"/>
  <c r="CP29" i="3"/>
  <c r="CQ29" i="3" s="1"/>
  <c r="CM19" i="3"/>
  <c r="CM38" i="3"/>
  <c r="CM20" i="3"/>
  <c r="CR20" i="3" s="1"/>
  <c r="CP19" i="3"/>
  <c r="CQ19" i="3" s="1"/>
  <c r="CP38" i="3"/>
  <c r="CQ38" i="3" s="1"/>
  <c r="CP26" i="3"/>
  <c r="CQ26" i="3" s="1"/>
  <c r="CR13" i="3" l="1"/>
  <c r="CR21" i="3"/>
  <c r="CR23" i="3"/>
  <c r="CR38" i="3"/>
  <c r="CT38" i="3" s="1"/>
  <c r="CU38" i="3" s="1"/>
  <c r="CR19" i="3"/>
  <c r="CT19" i="3" s="1"/>
  <c r="CU19" i="3" s="1"/>
  <c r="BV16" i="3"/>
  <c r="CR16" i="3"/>
  <c r="CT16" i="3" s="1"/>
  <c r="CU16" i="3" s="1"/>
  <c r="CG36" i="3"/>
  <c r="CM36" i="3" s="1"/>
  <c r="BF36" i="3"/>
  <c r="CG33" i="3"/>
  <c r="CM33" i="3" s="1"/>
  <c r="BF33" i="3"/>
  <c r="BV42" i="3"/>
  <c r="BV24" i="3"/>
  <c r="BV36" i="3"/>
  <c r="CR36" i="3"/>
  <c r="CT36" i="3" s="1"/>
  <c r="CU36" i="3" s="1"/>
  <c r="CG25" i="3"/>
  <c r="CM25" i="3" s="1"/>
  <c r="BF25" i="3"/>
  <c r="BV41" i="3"/>
  <c r="CR25" i="3"/>
  <c r="CT25" i="3" s="1"/>
  <c r="CU25" i="3" s="1"/>
  <c r="BV25" i="3"/>
  <c r="BV22" i="3"/>
  <c r="CR22" i="3"/>
  <c r="CT22" i="3" s="1"/>
  <c r="CU22" i="3" s="1"/>
  <c r="CG35" i="3"/>
  <c r="BF35" i="3"/>
  <c r="CG40" i="3"/>
  <c r="CM40" i="3" s="1"/>
  <c r="BF40" i="3"/>
  <c r="BV15" i="3"/>
  <c r="BV39" i="3"/>
  <c r="BV40" i="3"/>
  <c r="BV29" i="3"/>
  <c r="BV31" i="3"/>
  <c r="CG37" i="3"/>
  <c r="CM37" i="3" s="1"/>
  <c r="CR37" i="3" s="1"/>
  <c r="CT37" i="3" s="1"/>
  <c r="CU37" i="3" s="1"/>
  <c r="BF37" i="3"/>
  <c r="BV34" i="3"/>
  <c r="CR34" i="3"/>
  <c r="CT34" i="3" s="1"/>
  <c r="CU34" i="3" s="1"/>
  <c r="BV28" i="3"/>
  <c r="CG29" i="3"/>
  <c r="CM29" i="3" s="1"/>
  <c r="BF29" i="3"/>
  <c r="BV37" i="3"/>
  <c r="CG28" i="3"/>
  <c r="CM28" i="3" s="1"/>
  <c r="BF28" i="3"/>
  <c r="CG31" i="3"/>
  <c r="CM31" i="3" s="1"/>
  <c r="BF31" i="3"/>
  <c r="CG14" i="3"/>
  <c r="CM14" i="3" s="1"/>
  <c r="BF14" i="3"/>
  <c r="BV14" i="3"/>
  <c r="BV32" i="3"/>
  <c r="CR32" i="3"/>
  <c r="CG39" i="3"/>
  <c r="CM39" i="3" s="1"/>
  <c r="BF39" i="3"/>
  <c r="CG15" i="3"/>
  <c r="BF15" i="3"/>
  <c r="BV35" i="3"/>
  <c r="CG42" i="3"/>
  <c r="CM42" i="3" s="1"/>
  <c r="BF42" i="3"/>
  <c r="CR42" i="3" s="1"/>
  <c r="CT42" i="3" s="1"/>
  <c r="CU42" i="3" s="1"/>
  <c r="CG41" i="3"/>
  <c r="BF41" i="3"/>
  <c r="BI27" i="3"/>
  <c r="BU27" i="3" s="1"/>
  <c r="AV27" i="3"/>
  <c r="BF27" i="3" s="1"/>
  <c r="CG24" i="3"/>
  <c r="CM24" i="3" s="1"/>
  <c r="CR24" i="3" s="1"/>
  <c r="CP27" i="3"/>
  <c r="CQ27" i="3" s="1"/>
  <c r="CP39" i="3"/>
  <c r="CQ39" i="3" s="1"/>
  <c r="CT23" i="3"/>
  <c r="CU23" i="3" s="1"/>
  <c r="CT30" i="3"/>
  <c r="CU30" i="3" s="1"/>
  <c r="CT26" i="3"/>
  <c r="CU26" i="3" s="1"/>
  <c r="CQ18" i="3"/>
  <c r="CT18" i="3"/>
  <c r="CU18" i="3" s="1"/>
  <c r="CT20" i="3"/>
  <c r="CU20" i="3" s="1"/>
  <c r="CT21" i="3"/>
  <c r="CU21" i="3" s="1"/>
  <c r="CQ21" i="3"/>
  <c r="CQ36" i="3"/>
  <c r="CM45" i="3"/>
  <c r="CR45" i="3" s="1"/>
  <c r="CP15" i="3"/>
  <c r="CQ15" i="3" s="1"/>
  <c r="CP20" i="3"/>
  <c r="CQ20" i="3" s="1"/>
  <c r="CM15" i="3"/>
  <c r="CM35" i="3"/>
  <c r="CP28" i="3"/>
  <c r="CQ28" i="3" s="1"/>
  <c r="CP25" i="3"/>
  <c r="CQ25" i="3" s="1"/>
  <c r="CP40" i="3"/>
  <c r="CQ40" i="3" s="1"/>
  <c r="CM32" i="3"/>
  <c r="CT13" i="3"/>
  <c r="CU13" i="3" s="1"/>
  <c r="CK10" i="3"/>
  <c r="CL10" i="3" s="1"/>
  <c r="CK11" i="3"/>
  <c r="CL11" i="3" s="1"/>
  <c r="BC10" i="3"/>
  <c r="BC11" i="3"/>
  <c r="CR14" i="3" l="1"/>
  <c r="CR31" i="3"/>
  <c r="CT31" i="3" s="1"/>
  <c r="CU31" i="3" s="1"/>
  <c r="CR39" i="3"/>
  <c r="CR29" i="3"/>
  <c r="CT29" i="3" s="1"/>
  <c r="CU29" i="3" s="1"/>
  <c r="CR35" i="3"/>
  <c r="CT35" i="3" s="1"/>
  <c r="CU35" i="3" s="1"/>
  <c r="CR33" i="3"/>
  <c r="CT33" i="3" s="1"/>
  <c r="CU33" i="3" s="1"/>
  <c r="CR15" i="3"/>
  <c r="CT15" i="3" s="1"/>
  <c r="CU15" i="3" s="1"/>
  <c r="CR40" i="3"/>
  <c r="CT40" i="3" s="1"/>
  <c r="CU40" i="3" s="1"/>
  <c r="CR28" i="3"/>
  <c r="CT28" i="3" s="1"/>
  <c r="CU28" i="3" s="1"/>
  <c r="BV27" i="3"/>
  <c r="CT24" i="3"/>
  <c r="CU24" i="3" s="1"/>
  <c r="CG27" i="3"/>
  <c r="CM27" i="3" s="1"/>
  <c r="CR27" i="3" s="1"/>
  <c r="CT32" i="3"/>
  <c r="CU32" i="3" s="1"/>
  <c r="CT14" i="3"/>
  <c r="CU14" i="3" s="1"/>
  <c r="CT45" i="3"/>
  <c r="CU45" i="3" s="1"/>
  <c r="AL10" i="3"/>
  <c r="BK10" i="3" s="1"/>
  <c r="AL11" i="3"/>
  <c r="BK11" i="3" s="1"/>
  <c r="AL12" i="3"/>
  <c r="BK12" i="3" s="1"/>
  <c r="AI10" i="3"/>
  <c r="BH10" i="3" l="1"/>
  <c r="BT10" i="3" s="1"/>
  <c r="AU10" i="3"/>
  <c r="CT27" i="3"/>
  <c r="CU27" i="3" s="1"/>
  <c r="CT39" i="3"/>
  <c r="CU39" i="3" s="1"/>
  <c r="AL9" i="3"/>
  <c r="AI12" i="3"/>
  <c r="AI11" i="3"/>
  <c r="AI9" i="3"/>
  <c r="BH11" i="3" l="1"/>
  <c r="BT11" i="3" s="1"/>
  <c r="AU11" i="3"/>
  <c r="BH9" i="3"/>
  <c r="AU9" i="3"/>
  <c r="BH12" i="3"/>
  <c r="BT12" i="3" s="1"/>
  <c r="AU12" i="3"/>
  <c r="AL46" i="3"/>
  <c r="BK9" i="3"/>
  <c r="BT9" i="3" s="1"/>
  <c r="AI46" i="3"/>
  <c r="BY11" i="3"/>
  <c r="CE11" i="3" s="1"/>
  <c r="CN11" i="3" s="1"/>
  <c r="BY10" i="3"/>
  <c r="CE10" i="3" s="1"/>
  <c r="CN10" i="3" s="1"/>
  <c r="BY9" i="3"/>
  <c r="BY12" i="3"/>
  <c r="CE12" i="3" s="1"/>
  <c r="CN12" i="3" s="1"/>
  <c r="AU46" i="3" l="1"/>
  <c r="CP10" i="3"/>
  <c r="CQ10" i="3" s="1"/>
  <c r="AM10" i="3"/>
  <c r="BL10" i="3" s="1"/>
  <c r="AM12" i="3"/>
  <c r="BL12" i="3" s="1"/>
  <c r="AM11" i="3"/>
  <c r="BL11" i="3" s="1"/>
  <c r="AM9" i="3"/>
  <c r="BL9" i="3" s="1"/>
  <c r="AM46" i="3" l="1"/>
  <c r="CP11" i="3"/>
  <c r="CQ11" i="3" s="1"/>
  <c r="CP12" i="3"/>
  <c r="CQ12" i="3" s="1"/>
  <c r="AJ10" i="3"/>
  <c r="CD41" i="3"/>
  <c r="CE41" i="3" s="1"/>
  <c r="CN41" i="3" s="1"/>
  <c r="CK41" i="3"/>
  <c r="BC9" i="3"/>
  <c r="CK9" i="3"/>
  <c r="CL9" i="3" s="1"/>
  <c r="BI10" i="3" l="1"/>
  <c r="BU10" i="3" s="1"/>
  <c r="AV10" i="3"/>
  <c r="CL41" i="3"/>
  <c r="CM41" i="3" s="1"/>
  <c r="CR41" i="3" s="1"/>
  <c r="CP41" i="3"/>
  <c r="CQ41" i="3" s="1"/>
  <c r="CE9" i="3"/>
  <c r="CN9" i="3" s="1"/>
  <c r="CG10" i="3" l="1"/>
  <c r="BF10" i="3"/>
  <c r="BV10" i="3"/>
  <c r="CT41" i="3"/>
  <c r="CU41" i="3" s="1"/>
  <c r="CN46" i="3"/>
  <c r="CM10" i="3"/>
  <c r="CR10" i="3" s="1"/>
  <c r="AJ11" i="3"/>
  <c r="AJ12" i="3"/>
  <c r="AJ9" i="3"/>
  <c r="BI9" i="3" l="1"/>
  <c r="BU9" i="3" s="1"/>
  <c r="BV9" i="3" s="1"/>
  <c r="AV9" i="3"/>
  <c r="BF9" i="3" s="1"/>
  <c r="BI11" i="3"/>
  <c r="BU11" i="3" s="1"/>
  <c r="AV11" i="3"/>
  <c r="BF11" i="3" s="1"/>
  <c r="BI12" i="3"/>
  <c r="BU12" i="3" s="1"/>
  <c r="AV12" i="3"/>
  <c r="BF12" i="3" s="1"/>
  <c r="CG12" i="3"/>
  <c r="CG11" i="3"/>
  <c r="AJ46" i="3"/>
  <c r="CT10" i="3"/>
  <c r="CU10" i="3" s="1"/>
  <c r="CP9" i="3"/>
  <c r="CQ9" i="3" s="1"/>
  <c r="CQ46" i="3" s="1"/>
  <c r="BV12" i="3" l="1"/>
  <c r="BV11" i="3"/>
  <c r="AV46" i="3"/>
  <c r="CG9" i="3"/>
  <c r="CM9" i="3" s="1"/>
  <c r="CR9" i="3" s="1"/>
  <c r="CM11" i="3"/>
  <c r="CR11" i="3" s="1"/>
  <c r="CM12" i="3"/>
  <c r="CR12" i="3" s="1"/>
  <c r="CT12" i="3" l="1"/>
  <c r="CU12" i="3" s="1"/>
  <c r="CT11" i="3"/>
  <c r="CU11" i="3" s="1"/>
  <c r="CT9" i="3" l="1"/>
  <c r="CU9" i="3" s="1"/>
  <c r="CU46" i="3" s="1"/>
  <c r="CR4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<sst xmlns="http://schemas.openxmlformats.org/spreadsheetml/2006/main" count="1216" uniqueCount="464">
  <si>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</si>
  <si>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</si>
  <si>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</si>
  <si>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</si>
  <si>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</si>
  <si>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</si>
  <si>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</si>
  <si>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</si>
  <si>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</si>
  <si>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</si>
  <si>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</si>
  <si>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</si>
  <si>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</si>
  <si>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</si>
  <si>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</si>
  <si>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</si>
  <si>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</si>
  <si>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</si>
  <si>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</si>
  <si>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</si>
  <si>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</si>
  <si>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</si>
  <si>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</si>
  <si>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</si>
  <si>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</si>
  <si>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</si>
  <si>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</si>
  <si>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</si>
  <si>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</si>
  <si>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</si>
  <si>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</si>
  <si>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</si>
  <si>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</si>
  <si>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</si>
  <si>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</si>
  <si>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</si>
  <si>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</si>
  <si>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</si>
  <si>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</si>
  <si>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</si>
  <si>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</si>
  <si>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</si>
  <si>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</si>
  <si>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</si>
  <si>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</si>
  <si>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</si>
  <si>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</si>
  <si>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</si>
  <si>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</si>
  <si>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</si>
  <si>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</si>
  <si>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</si>
  <si>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</si>
  <si>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</si>
  <si>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</si>
  <si>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</si>
  <si>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</si>
  <si>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</si>
  <si>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</si>
  <si>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</si>
  <si>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</si>
  <si>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</si>
  <si>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</si>
  <si>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</si>
  <si>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</si>
  <si>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</si>
  <si>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</si>
  <si>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</si>
  <si>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</si>
  <si>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</si>
  <si>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</si>
  <si>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</si>
  <si>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</si>
  <si>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</si>
  <si>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</si>
  <si>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</si>
  <si>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</si>
  <si>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</si>
  <si>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</si>
  <si>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</si>
  <si>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</si>
  <si>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</si>
  <si>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</si>
  <si>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</si>
  <si>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</si>
  <si>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</si>
  <si>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</si>
  <si>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</si>
  <si>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</si>
  <si>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</si>
  <si>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</si>
  <si>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</si>
  <si>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</si>
  <si>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</si>
  <si>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</si>
  <si>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</si>
  <si>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</si>
  <si>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</si>
  <si>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</si>
  <si>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</si>
  <si>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</si>
  <si>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</si>
  <si>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</si>
  <si>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</si>
  <si>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</si>
  <si>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</si>
  <si>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</si>
  <si>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</si>
  <si>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</si>
  <si>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</si>
  <si>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</si>
  <si>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</si>
  <si>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</si>
  <si>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</si>
  <si>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</si>
  <si>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</si>
  <si>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</si>
  <si>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</si>
  <si>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</si>
  <si>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</si>
  <si>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</si>
  <si>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</si>
  <si>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</si>
  <si>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</si>
  <si>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</si>
  <si>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</si>
  <si>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</si>
  <si>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</si>
  <si>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</si>
  <si>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</si>
  <si>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</si>
  <si>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</si>
  <si>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</si>
  <si>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</si>
  <si>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</si>
  <si>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</si>
  <si>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</si>
  <si>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</si>
  <si>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</si>
  <si>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</si>
  <si>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</si>
  <si>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</si>
  <si>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</si>
  <si>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</si>
  <si>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</si>
  <si>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</si>
  <si>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</si>
  <si>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</si>
  <si>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</si>
  <si>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</si>
  <si>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</si>
  <si>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</si>
  <si>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</si>
  <si>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</si>
  <si>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</si>
  <si>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</si>
  <si>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</si>
  <si>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</si>
  <si>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</si>
  <si>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</si>
  <si>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</si>
  <si>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</si>
  <si>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</si>
  <si>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</si>
  <si>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</si>
  <si>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</si>
  <si>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</si>
  <si>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</si>
  <si>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</si>
  <si>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</si>
  <si>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</si>
  <si>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</si>
  <si>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</si>
  <si>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</si>
  <si>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</si>
  <si>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</si>
  <si>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</si>
  <si>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</si>
  <si>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</si>
  <si>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</si>
  <si>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</si>
  <si>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</si>
  <si>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</si>
  <si>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</si>
  <si>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</si>
  <si>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</si>
  <si>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</si>
  <si>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</si>
  <si>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</si>
  <si>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</si>
  <si>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</si>
  <si>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</si>
  <si>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</si>
  <si>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</si>
  <si>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</si>
  <si>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</si>
  <si>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</si>
  <si>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</si>
  <si>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</si>
  <si>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</si>
  <si>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</si>
  <si>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</si>
  <si>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</si>
  <si>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</si>
  <si>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</si>
  <si>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</si>
  <si>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</si>
  <si>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</si>
  <si>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</si>
  <si>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</si>
  <si>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</si>
  <si>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</si>
  <si>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</si>
  <si>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</si>
  <si>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</si>
  <si>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</si>
  <si>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</si>
  <si>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</si>
  <si>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</si>
  <si>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</si>
  <si>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</si>
  <si>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</si>
  <si>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</si>
  <si>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</si>
  <si>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</si>
  <si>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</si>
  <si>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</si>
  <si>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</si>
  <si>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</si>
  <si>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</si>
  <si>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</si>
  <si>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</si>
  <si>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</si>
  <si>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</si>
  <si>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</si>
  <si>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</si>
  <si>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</si>
  <si>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</si>
  <si>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</si>
  <si>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</si>
  <si>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</si>
  <si>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</si>
  <si>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</si>
  <si>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</si>
  <si>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</si>
  <si>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</si>
  <si>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</si>
  <si>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</si>
  <si>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</si>
  <si>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</si>
  <si>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</si>
  <si>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</si>
  <si>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</si>
  <si>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</si>
  <si>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</si>
  <si>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</si>
  <si>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</si>
  <si>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</si>
  <si>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</si>
  <si>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</si>
  <si>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</si>
  <si>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</si>
  <si>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</si>
  <si>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</si>
  <si>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</si>
  <si>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</si>
  <si>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</si>
  <si>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</si>
  <si>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</si>
  <si>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</si>
  <si>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</si>
  <si>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</si>
  <si>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</si>
  <si>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</si>
  <si>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</si>
  <si>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</si>
  <si>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</si>
  <si>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NIEOKREŚLONY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</si>
  <si>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</si>
  <si>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</si>
  <si>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</si>
  <si>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</si>
  <si>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</si>
  <si>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</si>
  <si>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</si>
  <si>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</si>
  <si>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28</t>
  </si>
  <si>
    <t>brak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</si>
  <si>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</si>
  <si>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</si>
  <si>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</si>
  <si>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</si>
  <si>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</si>
  <si>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</si>
  <si>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</si>
  <si>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</si>
  <si>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</si>
  <si>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</si>
  <si>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</si>
  <si>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</si>
  <si>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</si>
  <si>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</si>
  <si>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</si>
  <si>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</si>
  <si>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</si>
  <si>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</si>
  <si>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Sieć Badawcza Łukasiewicz - Przemysłowy Instytut automatyki i Pomiarów PIAP</t>
  </si>
  <si>
    <t>Al.. Jerozolimskie</t>
  </si>
  <si>
    <t>C.O.   C.W.</t>
  </si>
  <si>
    <t>PGNiG Obrót Detaliczny sp. Z o.o.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</si>
  <si>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</si>
  <si>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</si>
  <si>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</si>
  <si>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</si>
  <si>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</si>
  <si>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</si>
  <si>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</si>
  <si>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</si>
  <si>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</si>
  <si>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</si>
  <si>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PGNiG Obrót Detaliczny</t>
  </si>
  <si>
    <t>879-017-06-91</t>
  </si>
  <si>
    <t xml:space="preserve">M. Skłodowskiej - Curie 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</si>
  <si>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</si>
  <si>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</si>
  <si>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</si>
  <si>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</si>
  <si>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</si>
  <si>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</si>
  <si>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</si>
  <si>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</si>
  <si>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</si>
  <si>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</si>
  <si>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</si>
  <si>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</si>
  <si>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</si>
  <si>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</si>
  <si>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</si>
  <si>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NPA/127/2003</t>
  </si>
  <si>
    <t>Boryszew S.A. Oddział Boryszew Energy</t>
  </si>
  <si>
    <t>1 m-c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</si>
  <si>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</si>
  <si>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</si>
  <si>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</si>
  <si>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</si>
  <si>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</si>
  <si>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</si>
  <si>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</si>
  <si>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</si>
  <si>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</si>
  <si>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</si>
  <si>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</si>
  <si>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</si>
  <si>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</si>
  <si>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</si>
  <si>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</si>
  <si>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</si>
  <si>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</si>
  <si>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</si>
  <si>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</si>
  <si>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</si>
  <si>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</si>
  <si>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</si>
  <si>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</si>
  <si>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</si>
  <si>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</si>
  <si>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</si>
  <si>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</si>
  <si>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</si>
  <si>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</si>
  <si>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</si>
  <si>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</si>
  <si>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</si>
  <si>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</si>
  <si>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</si>
  <si>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</si>
  <si>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</si>
  <si>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</si>
  <si>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</si>
  <si>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</si>
  <si>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</si>
  <si>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</si>
  <si>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</si>
  <si>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</si>
  <si>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SZACOWANE ZAPOTRZEBOWANIE NA PALIWO GAZOWE W OKRESIE 01.03.2024-30.09.2024 [kWh]</t>
  </si>
  <si>
    <t>7 m-cy</t>
  </si>
  <si>
    <t>Wolumen objęty ochroną taryfową</t>
  </si>
  <si>
    <t>[%]</t>
  </si>
  <si>
    <t>8a</t>
  </si>
  <si>
    <t>8018590365500030441557</t>
  </si>
  <si>
    <t>badania, podgrzewanie pomiesdczeń, podgrzewanie wody</t>
  </si>
  <si>
    <t>K17</t>
  </si>
  <si>
    <t>K20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</si>
  <si>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</si>
  <si>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</si>
  <si>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</si>
  <si>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</si>
  <si>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</si>
  <si>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</si>
  <si>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</si>
  <si>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</si>
  <si>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</si>
  <si>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</si>
  <si>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</si>
  <si>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</si>
  <si>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</si>
  <si>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</si>
  <si>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</si>
  <si>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</si>
  <si>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Załącznik nr 2a - Formularz cenowy (3-9.2024)</t>
  </si>
  <si>
    <t>6 m-cy</t>
  </si>
  <si>
    <t>wolumen objęty ochroną taryfową 
marzec-czerwiec</t>
  </si>
  <si>
    <t>wolumen nie objęty ochroną taryfową
marzec-czerwiec</t>
  </si>
  <si>
    <t>JEDNOSTKOWA CENA NETTO DLA ZAMÓWIENIA PODSTAWOWEGO I PRAWA OPCJI objętego ochroną taryfową 
marzec-czerwiec</t>
  </si>
  <si>
    <t>JEDNOSTKOWA CENA NETTO DLA ZAMÓWIENIA PODSTAWOWEGO I PRAWA OPCJI nie objętego ochroną taryfową 
marzec-czerwiec</t>
  </si>
  <si>
    <t>WARTOŚĆ ŁĄCZNA NETTO MARZEC-WRZESIEŃ</t>
  </si>
  <si>
    <t>wolumen nie objęty ochroną taryfową 
lipiec-wrzesień</t>
  </si>
  <si>
    <t>JEDNOSTKOWA CENA NETTO DLA ZAMÓWIENIA PODSTAWOWEGO I PRAWA OPCJI  nie objętego ochroną taryfową 
lipiec-wrzesień</t>
  </si>
  <si>
    <t>umowa z urzędu od 01.01.2024</t>
  </si>
  <si>
    <t>czas nieokreślony , umowa z urzędu</t>
  </si>
  <si>
    <t xml:space="preserve">b.d. 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</si>
  <si>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</si>
  <si>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</si>
  <si>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</si>
  <si>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</si>
  <si>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</si>
  <si>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</si>
  <si>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</si>
  <si>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</si>
  <si>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</si>
  <si>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</si>
  <si>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</si>
  <si>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</si>
  <si>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</si>
  <si>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</si>
  <si>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wolumen objęty ochroną taryfową 
lipiec-wrzesień</t>
  </si>
  <si>
    <t>JEDNOSTKOWA CENA NETTO DLA ZAMÓWIENIA PODSTAWOWEGO I PRAWA OPCJI objętego ochroną taryfową 
lipiec-wrzesień</t>
  </si>
  <si>
    <t>Wartość Podatku akcyzowego zamówienie podstawowe</t>
  </si>
  <si>
    <t>Wartość Podatku akcyzowego zamówienie podstawowe z prawem opcji</t>
  </si>
  <si>
    <t>CENA ZAKUPU ORAZ DYSTRYBUCJI PALIWA GAZOWEGO WRAZ Z ABONAMENTEM I PODATKIEM AKCYZOWYM W OKRESIE (ZAM.PODSTAWOWE)</t>
  </si>
  <si>
    <t>CENA ZAKUPU ORAZ DYSTRYBUCJI PALIWA GAZOWEGO WRAZ Z ABONAMENTEM I PODATKIEM AKCYZOWYM W OKRESIE (ZAM.PODSTAWOWE+PRAWO OPCJI)</t>
  </si>
  <si>
    <t>[PLN/kWh]*</t>
  </si>
  <si>
    <t>Cena jednostkowa Podatku akcyzowego</t>
  </si>
  <si>
    <t>Wartość dla wolumenu objętego ochroną taryfową marzec-czerwiec</t>
  </si>
  <si>
    <t>Wartość dla wolumenu objętego ochroną taryfową lipiec-wrzesień</t>
  </si>
  <si>
    <t>K100</t>
  </si>
  <si>
    <t>K101</t>
  </si>
  <si>
    <t>K102</t>
  </si>
  <si>
    <t>K103</t>
  </si>
  <si>
    <t>K104</t>
  </si>
  <si>
    <t>Podział procentowy wolumenu (marzec-wrzesień 2024)</t>
  </si>
  <si>
    <t>K105</t>
  </si>
  <si>
    <t>K106</t>
  </si>
  <si>
    <t>K107</t>
  </si>
  <si>
    <t>K108</t>
  </si>
  <si>
    <t>K109</t>
  </si>
  <si>
    <t>K110</t>
  </si>
  <si>
    <t>NIE</t>
  </si>
  <si>
    <t>TAK (70%) , NIE (30%)</t>
  </si>
  <si>
    <t>Punkt PPG zwolniony 
z podatku akcyzowego
TAK/NIE</t>
  </si>
  <si>
    <t>Wartość dla wolumenu nieobjętego ochroną taryfową marzec-czerwiec</t>
  </si>
  <si>
    <t>Wartość dla wolumenu nieobjętego ochroną taryfową  lipiec-wrzesień</t>
  </si>
  <si>
    <t>Wolumen nieobjęty ochroną taryfową</t>
  </si>
  <si>
    <t>W-4_ZA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</si>
</sst>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3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  <font>
      <sz val="11"/>
      <color rgb="FFFF0000"/>
      <name val="Czcionka tekstu podstawowego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sz val="18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1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4" fontId="15" fillId="0" borderId="17" xfId="1" applyNumberFormat="1" applyFont="1" applyFill="1" applyBorder="1" applyAlignment="1">
      <alignment horizontal="center" vertical="center"/>
    </xf>
    <xf numFmtId="4" fontId="15" fillId="0" borderId="18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67" fontId="15" fillId="0" borderId="21" xfId="1" applyNumberFormat="1" applyFont="1" applyFill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0" fontId="9" fillId="0" borderId="9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8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12" fontId="15" fillId="0" borderId="2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7" xfId="3" applyNumberFormat="1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4" fontId="6" fillId="13" borderId="9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5" borderId="9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9" fillId="0" borderId="15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6" fillId="6" borderId="31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15" fillId="0" borderId="32" xfId="1" applyNumberFormat="1" applyFont="1" applyFill="1" applyBorder="1" applyAlignment="1">
      <alignment horizontal="center" vertical="center"/>
    </xf>
    <xf numFmtId="4" fontId="15" fillId="0" borderId="33" xfId="1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4" fontId="9" fillId="0" borderId="34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2" fontId="6" fillId="17" borderId="9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2" fontId="7" fillId="17" borderId="9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/>
    </xf>
    <xf numFmtId="4" fontId="13" fillId="10" borderId="5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2" fontId="7" fillId="17" borderId="5" xfId="0" applyNumberFormat="1" applyFont="1" applyFill="1" applyBorder="1" applyAlignment="1">
      <alignment horizontal="center" vertical="center" wrapText="1"/>
    </xf>
    <xf numFmtId="4" fontId="9" fillId="17" borderId="5" xfId="0" applyNumberFormat="1" applyFont="1" applyFill="1" applyBorder="1" applyAlignment="1">
      <alignment horizontal="center" vertical="center" wrapText="1"/>
    </xf>
    <xf numFmtId="2" fontId="7" fillId="13" borderId="38" xfId="0" applyNumberFormat="1" applyFont="1" applyFill="1" applyBorder="1" applyAlignment="1">
      <alignment horizontal="center" vertical="center" wrapText="1"/>
    </xf>
    <xf numFmtId="4" fontId="9" fillId="13" borderId="38" xfId="0" applyNumberFormat="1" applyFont="1" applyFill="1" applyBorder="1" applyAlignment="1">
      <alignment horizontal="center" vertical="center" wrapText="1"/>
    </xf>
    <xf numFmtId="2" fontId="7" fillId="17" borderId="3" xfId="0" applyNumberFormat="1" applyFont="1" applyFill="1" applyBorder="1" applyAlignment="1">
      <alignment horizontal="center" vertical="center" wrapText="1"/>
    </xf>
    <xf numFmtId="4" fontId="9" fillId="17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14" borderId="37" xfId="0" applyNumberFormat="1" applyFont="1" applyFill="1" applyBorder="1" applyAlignment="1">
      <alignment horizontal="center" vertical="center" wrapText="1"/>
    </xf>
    <xf numFmtId="2" fontId="7" fillId="14" borderId="38" xfId="0" applyNumberFormat="1" applyFont="1" applyFill="1" applyBorder="1" applyAlignment="1">
      <alignment horizontal="center" vertical="center" wrapText="1"/>
    </xf>
    <xf numFmtId="4" fontId="9" fillId="14" borderId="37" xfId="0" applyNumberFormat="1" applyFont="1" applyFill="1" applyBorder="1" applyAlignment="1">
      <alignment horizontal="center" vertical="center" wrapText="1"/>
    </xf>
    <xf numFmtId="4" fontId="9" fillId="14" borderId="38" xfId="0" applyNumberFormat="1" applyFont="1" applyFill="1" applyBorder="1" applyAlignment="1">
      <alignment horizontal="center" vertical="center" wrapText="1"/>
    </xf>
    <xf numFmtId="170" fontId="9" fillId="0" borderId="39" xfId="0" applyNumberFormat="1" applyFont="1" applyBorder="1" applyAlignment="1">
      <alignment horizontal="center" vertical="center" wrapText="1"/>
    </xf>
    <xf numFmtId="170" fontId="9" fillId="0" borderId="8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2" fontId="7" fillId="13" borderId="5" xfId="0" applyNumberFormat="1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3" fontId="9" fillId="8" borderId="37" xfId="0" applyNumberFormat="1" applyFont="1" applyFill="1" applyBorder="1" applyAlignment="1">
      <alignment horizontal="center" vertical="center" wrapText="1"/>
    </xf>
    <xf numFmtId="3" fontId="9" fillId="8" borderId="38" xfId="0" applyNumberFormat="1" applyFont="1" applyFill="1" applyBorder="1" applyAlignment="1">
      <alignment horizontal="center" vertical="center" wrapText="1"/>
    </xf>
    <xf numFmtId="3" fontId="7" fillId="8" borderId="37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38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0" fontId="15" fillId="6" borderId="3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8" fillId="13" borderId="42" xfId="0" applyFont="1" applyFill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6" fillId="15" borderId="37" xfId="0" applyNumberFormat="1" applyFont="1" applyFill="1" applyBorder="1" applyAlignment="1">
      <alignment horizontal="center" vertical="center"/>
    </xf>
    <xf numFmtId="4" fontId="6" fillId="15" borderId="38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3" fontId="16" fillId="13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13" borderId="37" xfId="0" applyNumberFormat="1" applyFont="1" applyFill="1" applyBorder="1" applyAlignment="1">
      <alignment horizontal="center" vertical="center" wrapText="1"/>
    </xf>
    <xf numFmtId="4" fontId="9" fillId="13" borderId="37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3" fontId="7" fillId="13" borderId="5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2" fontId="24" fillId="13" borderId="37" xfId="0" applyNumberFormat="1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38" xfId="0" applyFont="1" applyFill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2" fontId="22" fillId="6" borderId="29" xfId="0" applyNumberFormat="1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 wrapText="1"/>
    </xf>
    <xf numFmtId="2" fontId="22" fillId="6" borderId="40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2" fontId="24" fillId="13" borderId="31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6" xfId="0" applyFont="1" applyFill="1" applyBorder="1" applyAlignment="1">
      <alignment horizontal="center" vertical="center" wrapText="1"/>
    </xf>
    <xf numFmtId="2" fontId="24" fillId="17" borderId="4" xfId="0" applyNumberFormat="1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2" fontId="24" fillId="14" borderId="31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6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Y529"/>
  <sheetViews>
    <sheetView tabSelected="1" zoomScale="85" zoomScaleNormal="85" zoomScaleSheetLayoutView="80" workbookViewId="0">
      <pane xSplit="3" ySplit="8" topLeftCell="D20" activePane="bottomRight" state="frozen"/>
      <selection pane="topRight" activeCell="D1" sqref="D1"/>
      <selection pane="bottomLeft" activeCell="A9" sqref="A9"/>
      <selection pane="bottomRight" activeCell="O21" sqref="O21"/>
    </sheetView>
  </sheetViews>
  <sheetFormatPr defaultColWidth="9" defaultRowHeight="12.75" customHeight="1"/>
  <cols>
    <col min="1" max="1" width="9" style="174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19" width="13.25" style="1" customWidth="1"/>
    <col min="20" max="32" width="11.75" style="1" customWidth="1"/>
    <col min="33" max="33" width="14.5" style="7" customWidth="1"/>
    <col min="34" max="34" width="19.25" style="28" customWidth="1"/>
    <col min="35" max="35" width="24.375" style="28" customWidth="1"/>
    <col min="36" max="47" width="22.5" style="28" customWidth="1"/>
    <col min="48" max="48" width="24.75" style="28" customWidth="1"/>
    <col min="49" max="53" width="22.5" style="6" customWidth="1"/>
    <col min="54" max="54" width="22.5" style="11" customWidth="1"/>
    <col min="55" max="58" width="22.5" style="6" customWidth="1"/>
    <col min="59" max="74" width="22.5" style="28" customWidth="1"/>
    <col min="75" max="75" width="19.25" style="6" customWidth="1"/>
    <col min="76" max="76" width="19.25" style="24" customWidth="1"/>
    <col min="77" max="77" width="19.25" style="25" customWidth="1"/>
    <col min="78" max="80" width="19.25" style="22" customWidth="1"/>
    <col min="81" max="81" width="19.25" style="26" customWidth="1"/>
    <col min="82" max="83" width="19.25" style="25" customWidth="1"/>
    <col min="84" max="84" width="19.25" style="59" customWidth="1"/>
    <col min="85" max="85" width="19.25" style="25" customWidth="1"/>
    <col min="86" max="88" width="19.25" style="22" customWidth="1"/>
    <col min="89" max="89" width="19.25" style="26" customWidth="1"/>
    <col min="90" max="90" width="19.25" style="25" customWidth="1"/>
    <col min="91" max="91" width="19.625" style="25" customWidth="1"/>
    <col min="92" max="92" width="19.25" style="25" customWidth="1"/>
    <col min="93" max="93" width="9.625" style="25" customWidth="1"/>
    <col min="94" max="94" width="14.625" style="25" customWidth="1"/>
    <col min="95" max="95" width="19.625" style="25" customWidth="1"/>
    <col min="96" max="96" width="19.25" style="6" customWidth="1"/>
    <col min="97" max="97" width="9.625" style="55" customWidth="1"/>
    <col min="98" max="98" width="14.625" style="6" customWidth="1"/>
    <col min="99" max="99" width="19.75" style="6" customWidth="1"/>
    <col min="100" max="100" width="14.625" style="1" customWidth="1"/>
    <col min="101" max="101" width="18.5" style="2" customWidth="1"/>
    <col min="102" max="102" width="16.5" style="2" customWidth="1"/>
    <col min="103" max="103" width="23" style="1" customWidth="1"/>
    <col min="104" max="104" width="14" style="1" customWidth="1"/>
    <col min="105" max="105" width="20.625" style="1" customWidth="1"/>
    <col min="106" max="106" width="15" style="1" customWidth="1"/>
    <col min="107" max="107" width="14.375" style="1" customWidth="1"/>
    <col min="108" max="108" width="21.375" style="8" customWidth="1"/>
    <col min="109" max="109" width="26.625" style="8" customWidth="1"/>
    <col min="110" max="110" width="29.375" style="8" customWidth="1"/>
    <col min="111" max="207" width="9" style="8"/>
    <col min="208" max="16384" width="9" style="1"/>
  </cols>
  <sheetData>
    <row r="1" spans="1:207" ht="18" customHeight="1">
      <c r="A1" s="247" t="s">
        <v>409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4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12"/>
      <c r="CW1" s="12"/>
      <c r="CX1" s="12"/>
      <c r="CY1" s="12"/>
      <c r="CZ1" s="12"/>
      <c r="DA1" s="12"/>
      <c r="DB1" s="12"/>
      <c r="DC1" s="12"/>
    </row>
    <row r="2" spans="1:207" ht="18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12"/>
      <c r="CW2" s="12"/>
      <c r="CX2" s="12"/>
      <c r="CY2" s="12"/>
      <c r="CZ2" s="12"/>
      <c r="DA2" s="12"/>
      <c r="DB2" s="12"/>
      <c r="DC2" s="12"/>
    </row>
    <row r="3" spans="1:207" ht="18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9"/>
      <c r="BX3" s="262" t="s">
        <v>66</v>
      </c>
      <c r="BY3" s="262"/>
      <c r="BZ3" s="262"/>
      <c r="CA3" s="262"/>
      <c r="CB3" s="262"/>
      <c r="CC3" s="262"/>
      <c r="CD3" s="262"/>
      <c r="CE3" s="262"/>
      <c r="CF3" s="262" t="s">
        <v>67</v>
      </c>
      <c r="CG3" s="262"/>
      <c r="CH3" s="262"/>
      <c r="CI3" s="262"/>
      <c r="CJ3" s="262"/>
      <c r="CK3" s="262"/>
      <c r="CL3" s="262"/>
      <c r="CM3" s="262"/>
      <c r="CN3" s="75"/>
      <c r="CO3" s="75"/>
      <c r="CP3" s="75"/>
      <c r="CQ3" s="75"/>
      <c r="CR3" s="29"/>
      <c r="CS3" s="52"/>
      <c r="CT3" s="29"/>
      <c r="CU3" s="29"/>
      <c r="CV3" s="12"/>
      <c r="CW3" s="12"/>
      <c r="CX3" s="12"/>
      <c r="CY3" s="12"/>
      <c r="CZ3" s="12"/>
      <c r="DA3" s="12"/>
      <c r="DB3" s="12"/>
      <c r="DC3" s="12"/>
    </row>
    <row r="4" spans="1:207" ht="57" customHeight="1" thickBot="1">
      <c r="A4" s="170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60"/>
      <c r="AH4" s="253" t="s">
        <v>411</v>
      </c>
      <c r="AI4" s="254"/>
      <c r="AJ4" s="255"/>
      <c r="AK4" s="256" t="s">
        <v>412</v>
      </c>
      <c r="AL4" s="257"/>
      <c r="AM4" s="258"/>
      <c r="AN4" s="253" t="s">
        <v>435</v>
      </c>
      <c r="AO4" s="275"/>
      <c r="AP4" s="276"/>
      <c r="AQ4" s="256" t="s">
        <v>416</v>
      </c>
      <c r="AR4" s="270"/>
      <c r="AS4" s="271"/>
      <c r="AT4" s="278" t="s">
        <v>253</v>
      </c>
      <c r="AU4" s="279"/>
      <c r="AV4" s="280"/>
      <c r="AW4" s="60"/>
      <c r="AX4" s="60"/>
      <c r="AY4" s="60"/>
      <c r="AZ4" s="60"/>
      <c r="BA4" s="60"/>
      <c r="BB4" s="60"/>
      <c r="BC4" s="60"/>
      <c r="BD4" s="232"/>
      <c r="BE4" s="232"/>
      <c r="BF4" s="232"/>
      <c r="BG4" s="307" t="s">
        <v>443</v>
      </c>
      <c r="BH4" s="308"/>
      <c r="BI4" s="309"/>
      <c r="BJ4" s="310" t="s">
        <v>460</v>
      </c>
      <c r="BK4" s="311"/>
      <c r="BL4" s="311"/>
      <c r="BM4" s="281" t="s">
        <v>444</v>
      </c>
      <c r="BN4" s="282"/>
      <c r="BO4" s="283"/>
      <c r="BP4" s="312" t="s">
        <v>461</v>
      </c>
      <c r="BQ4" s="313"/>
      <c r="BR4" s="314"/>
      <c r="BS4" s="284" t="s">
        <v>415</v>
      </c>
      <c r="BT4" s="285"/>
      <c r="BU4" s="286"/>
      <c r="BV4" s="31"/>
      <c r="BW4" s="263" t="s">
        <v>54</v>
      </c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76"/>
      <c r="CO4" s="76"/>
      <c r="CP4" s="76"/>
      <c r="CQ4" s="76"/>
      <c r="CR4" s="32"/>
      <c r="CS4" s="32"/>
      <c r="CT4" s="32"/>
      <c r="CU4" s="32"/>
      <c r="CV4" s="33"/>
      <c r="CW4" s="33"/>
      <c r="CX4" s="33"/>
      <c r="CY4" s="33"/>
      <c r="CZ4" s="33"/>
      <c r="DA4" s="33"/>
      <c r="DB4" s="33"/>
      <c r="DC4" s="33"/>
      <c r="DD4" s="301" t="s">
        <v>450</v>
      </c>
      <c r="DE4" s="302"/>
      <c r="DF4" s="235"/>
    </row>
    <row r="5" spans="1:207" s="3" customFormat="1" ht="111.75" customHeight="1">
      <c r="A5" s="171"/>
      <c r="B5" s="251" t="s">
        <v>26</v>
      </c>
      <c r="C5" s="251"/>
      <c r="D5" s="251"/>
      <c r="E5" s="251"/>
      <c r="F5" s="251"/>
      <c r="G5" s="251"/>
      <c r="H5" s="251" t="s">
        <v>25</v>
      </c>
      <c r="I5" s="251"/>
      <c r="J5" s="251"/>
      <c r="K5" s="251"/>
      <c r="L5" s="251"/>
      <c r="M5" s="251" t="s">
        <v>0</v>
      </c>
      <c r="N5" s="251"/>
      <c r="O5" s="251"/>
      <c r="P5" s="251"/>
      <c r="Q5" s="251"/>
      <c r="R5" s="252"/>
      <c r="S5" s="288" t="s">
        <v>384</v>
      </c>
      <c r="T5" s="289"/>
      <c r="U5" s="289"/>
      <c r="V5" s="289"/>
      <c r="W5" s="289"/>
      <c r="X5" s="289"/>
      <c r="Y5" s="289"/>
      <c r="Z5" s="289"/>
      <c r="AA5" s="290"/>
      <c r="AB5" s="290"/>
      <c r="AC5" s="290"/>
      <c r="AD5" s="290"/>
      <c r="AE5" s="290"/>
      <c r="AF5" s="291"/>
      <c r="AG5" s="287" t="s">
        <v>33</v>
      </c>
      <c r="AH5" s="67" t="s">
        <v>21</v>
      </c>
      <c r="AI5" s="68" t="s">
        <v>254</v>
      </c>
      <c r="AJ5" s="69" t="s">
        <v>255</v>
      </c>
      <c r="AK5" s="181" t="s">
        <v>21</v>
      </c>
      <c r="AL5" s="182" t="s">
        <v>254</v>
      </c>
      <c r="AM5" s="183" t="s">
        <v>255</v>
      </c>
      <c r="AN5" s="67" t="s">
        <v>21</v>
      </c>
      <c r="AO5" s="68" t="s">
        <v>254</v>
      </c>
      <c r="AP5" s="69" t="s">
        <v>255</v>
      </c>
      <c r="AQ5" s="181" t="s">
        <v>21</v>
      </c>
      <c r="AR5" s="182" t="s">
        <v>254</v>
      </c>
      <c r="AS5" s="183" t="s">
        <v>255</v>
      </c>
      <c r="AT5" s="78" t="s">
        <v>21</v>
      </c>
      <c r="AU5" s="79" t="s">
        <v>353</v>
      </c>
      <c r="AV5" s="80" t="s">
        <v>255</v>
      </c>
      <c r="AW5" s="277" t="s">
        <v>413</v>
      </c>
      <c r="AX5" s="273" t="s">
        <v>414</v>
      </c>
      <c r="AY5" s="259" t="s">
        <v>436</v>
      </c>
      <c r="AZ5" s="274" t="s">
        <v>417</v>
      </c>
      <c r="BA5" s="248" t="s">
        <v>69</v>
      </c>
      <c r="BB5" s="249"/>
      <c r="BC5" s="250"/>
      <c r="BD5" s="268" t="s">
        <v>442</v>
      </c>
      <c r="BE5" s="268" t="s">
        <v>437</v>
      </c>
      <c r="BF5" s="268" t="s">
        <v>438</v>
      </c>
      <c r="BG5" s="222" t="s">
        <v>21</v>
      </c>
      <c r="BH5" s="71" t="s">
        <v>353</v>
      </c>
      <c r="BI5" s="203" t="s">
        <v>255</v>
      </c>
      <c r="BJ5" s="201" t="s">
        <v>21</v>
      </c>
      <c r="BK5" s="185" t="s">
        <v>353</v>
      </c>
      <c r="BL5" s="205" t="s">
        <v>255</v>
      </c>
      <c r="BM5" s="244" t="s">
        <v>21</v>
      </c>
      <c r="BN5" s="71" t="s">
        <v>353</v>
      </c>
      <c r="BO5" s="203" t="s">
        <v>255</v>
      </c>
      <c r="BP5" s="208" t="s">
        <v>21</v>
      </c>
      <c r="BQ5" s="73" t="s">
        <v>353</v>
      </c>
      <c r="BR5" s="209" t="s">
        <v>255</v>
      </c>
      <c r="BS5" s="207" t="s">
        <v>21</v>
      </c>
      <c r="BT5" s="198" t="s">
        <v>353</v>
      </c>
      <c r="BU5" s="198" t="s">
        <v>255</v>
      </c>
      <c r="BV5" s="266" t="s">
        <v>74</v>
      </c>
      <c r="BW5" s="264" t="s">
        <v>44</v>
      </c>
      <c r="BX5" s="265" t="s">
        <v>65</v>
      </c>
      <c r="BY5" s="265"/>
      <c r="BZ5" s="265" t="s">
        <v>55</v>
      </c>
      <c r="CA5" s="265"/>
      <c r="CB5" s="265"/>
      <c r="CC5" s="265"/>
      <c r="CD5" s="265"/>
      <c r="CE5" s="295" t="s">
        <v>56</v>
      </c>
      <c r="CF5" s="296" t="s">
        <v>45</v>
      </c>
      <c r="CG5" s="296"/>
      <c r="CH5" s="296" t="s">
        <v>55</v>
      </c>
      <c r="CI5" s="296"/>
      <c r="CJ5" s="296"/>
      <c r="CK5" s="296"/>
      <c r="CL5" s="296"/>
      <c r="CM5" s="315" t="s">
        <v>56</v>
      </c>
      <c r="CN5" s="316" t="s">
        <v>439</v>
      </c>
      <c r="CO5" s="316"/>
      <c r="CP5" s="316"/>
      <c r="CQ5" s="316"/>
      <c r="CR5" s="317" t="s">
        <v>440</v>
      </c>
      <c r="CS5" s="317"/>
      <c r="CT5" s="317"/>
      <c r="CU5" s="317"/>
      <c r="CV5" s="252" t="s">
        <v>1</v>
      </c>
      <c r="CW5" s="297"/>
      <c r="CX5" s="297"/>
      <c r="CY5" s="297"/>
      <c r="CZ5" s="297"/>
      <c r="DA5" s="297"/>
      <c r="DB5" s="297"/>
      <c r="DC5" s="298"/>
      <c r="DD5" s="303" t="s">
        <v>386</v>
      </c>
      <c r="DE5" s="305" t="s">
        <v>462</v>
      </c>
      <c r="DF5" s="299" t="s">
        <v>459</v>
      </c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</row>
    <row r="6" spans="1:207" s="4" customFormat="1" ht="126.75" thickBot="1">
      <c r="A6" s="260" t="s">
        <v>2</v>
      </c>
      <c r="B6" s="261" t="s">
        <v>27</v>
      </c>
      <c r="C6" s="261" t="s">
        <v>28</v>
      </c>
      <c r="D6" s="261" t="s">
        <v>3</v>
      </c>
      <c r="E6" s="261" t="s">
        <v>4</v>
      </c>
      <c r="F6" s="261" t="s">
        <v>6</v>
      </c>
      <c r="G6" s="261" t="s">
        <v>7</v>
      </c>
      <c r="H6" s="261" t="s">
        <v>3</v>
      </c>
      <c r="I6" s="261" t="s">
        <v>4</v>
      </c>
      <c r="J6" s="261" t="s">
        <v>5</v>
      </c>
      <c r="K6" s="261" t="s">
        <v>6</v>
      </c>
      <c r="L6" s="261" t="s">
        <v>7</v>
      </c>
      <c r="M6" s="261" t="s">
        <v>32</v>
      </c>
      <c r="N6" s="261" t="s">
        <v>8</v>
      </c>
      <c r="O6" s="261" t="s">
        <v>9</v>
      </c>
      <c r="P6" s="261" t="s">
        <v>17</v>
      </c>
      <c r="Q6" s="261" t="s">
        <v>18</v>
      </c>
      <c r="R6" s="272" t="s">
        <v>19</v>
      </c>
      <c r="S6" s="292"/>
      <c r="T6" s="293"/>
      <c r="U6" s="293"/>
      <c r="V6" s="293"/>
      <c r="W6" s="293"/>
      <c r="X6" s="293"/>
      <c r="Y6" s="293"/>
      <c r="Z6" s="293"/>
      <c r="AA6" s="294"/>
      <c r="AB6" s="294"/>
      <c r="AC6" s="294"/>
      <c r="AD6" s="294"/>
      <c r="AE6" s="294"/>
      <c r="AF6" s="269"/>
      <c r="AG6" s="287"/>
      <c r="AH6" s="70" t="s">
        <v>22</v>
      </c>
      <c r="AI6" s="71" t="s">
        <v>256</v>
      </c>
      <c r="AJ6" s="72" t="s">
        <v>257</v>
      </c>
      <c r="AK6" s="184" t="s">
        <v>22</v>
      </c>
      <c r="AL6" s="185" t="s">
        <v>256</v>
      </c>
      <c r="AM6" s="186" t="s">
        <v>257</v>
      </c>
      <c r="AN6" s="70" t="s">
        <v>22</v>
      </c>
      <c r="AO6" s="71" t="s">
        <v>256</v>
      </c>
      <c r="AP6" s="72" t="s">
        <v>257</v>
      </c>
      <c r="AQ6" s="184" t="s">
        <v>22</v>
      </c>
      <c r="AR6" s="185" t="s">
        <v>256</v>
      </c>
      <c r="AS6" s="186" t="s">
        <v>257</v>
      </c>
      <c r="AT6" s="81" t="s">
        <v>22</v>
      </c>
      <c r="AU6" s="82" t="s">
        <v>354</v>
      </c>
      <c r="AV6" s="83" t="s">
        <v>257</v>
      </c>
      <c r="AW6" s="277"/>
      <c r="AX6" s="273"/>
      <c r="AY6" s="259"/>
      <c r="AZ6" s="274"/>
      <c r="BA6" s="224" t="s">
        <v>70</v>
      </c>
      <c r="BB6" s="116" t="s">
        <v>33</v>
      </c>
      <c r="BC6" s="225" t="s">
        <v>71</v>
      </c>
      <c r="BD6" s="269"/>
      <c r="BE6" s="269"/>
      <c r="BF6" s="269"/>
      <c r="BG6" s="222" t="s">
        <v>62</v>
      </c>
      <c r="BH6" s="71" t="s">
        <v>355</v>
      </c>
      <c r="BI6" s="203" t="s">
        <v>63</v>
      </c>
      <c r="BJ6" s="201" t="s">
        <v>62</v>
      </c>
      <c r="BK6" s="185" t="s">
        <v>355</v>
      </c>
      <c r="BL6" s="205" t="s">
        <v>63</v>
      </c>
      <c r="BM6" s="244" t="s">
        <v>62</v>
      </c>
      <c r="BN6" s="71" t="s">
        <v>355</v>
      </c>
      <c r="BO6" s="203" t="s">
        <v>63</v>
      </c>
      <c r="BP6" s="208" t="s">
        <v>62</v>
      </c>
      <c r="BQ6" s="73" t="s">
        <v>355</v>
      </c>
      <c r="BR6" s="209" t="s">
        <v>63</v>
      </c>
      <c r="BS6" s="207" t="s">
        <v>62</v>
      </c>
      <c r="BT6" s="198" t="s">
        <v>355</v>
      </c>
      <c r="BU6" s="198" t="s">
        <v>63</v>
      </c>
      <c r="BV6" s="267"/>
      <c r="BW6" s="264"/>
      <c r="BX6" s="34" t="s">
        <v>46</v>
      </c>
      <c r="BY6" s="74" t="s">
        <v>64</v>
      </c>
      <c r="BZ6" s="35" t="s">
        <v>47</v>
      </c>
      <c r="CA6" s="62" t="s">
        <v>48</v>
      </c>
      <c r="CB6" s="62" t="s">
        <v>49</v>
      </c>
      <c r="CC6" s="36" t="s">
        <v>50</v>
      </c>
      <c r="CD6" s="74" t="s">
        <v>51</v>
      </c>
      <c r="CE6" s="295"/>
      <c r="CF6" s="56" t="s">
        <v>46</v>
      </c>
      <c r="CG6" s="77" t="s">
        <v>64</v>
      </c>
      <c r="CH6" s="42" t="s">
        <v>47</v>
      </c>
      <c r="CI6" s="63" t="s">
        <v>48</v>
      </c>
      <c r="CJ6" s="63" t="s">
        <v>49</v>
      </c>
      <c r="CK6" s="43" t="s">
        <v>50</v>
      </c>
      <c r="CL6" s="77" t="s">
        <v>51</v>
      </c>
      <c r="CM6" s="315"/>
      <c r="CN6" s="50" t="s">
        <v>57</v>
      </c>
      <c r="CO6" s="53" t="s">
        <v>58</v>
      </c>
      <c r="CP6" s="50" t="s">
        <v>58</v>
      </c>
      <c r="CQ6" s="50" t="s">
        <v>59</v>
      </c>
      <c r="CR6" s="48" t="s">
        <v>57</v>
      </c>
      <c r="CS6" s="54" t="s">
        <v>58</v>
      </c>
      <c r="CT6" s="48" t="s">
        <v>58</v>
      </c>
      <c r="CU6" s="48" t="s">
        <v>59</v>
      </c>
      <c r="CV6" s="261" t="s">
        <v>10</v>
      </c>
      <c r="CW6" s="261" t="s">
        <v>11</v>
      </c>
      <c r="CX6" s="261" t="s">
        <v>43</v>
      </c>
      <c r="CY6" s="261" t="s">
        <v>12</v>
      </c>
      <c r="CZ6" s="261" t="s">
        <v>13</v>
      </c>
      <c r="DA6" s="261" t="s">
        <v>14</v>
      </c>
      <c r="DB6" s="261" t="s">
        <v>15</v>
      </c>
      <c r="DC6" s="261" t="s">
        <v>16</v>
      </c>
      <c r="DD6" s="304"/>
      <c r="DE6" s="306"/>
      <c r="DF6" s="30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</row>
    <row r="7" spans="1:207" s="5" customFormat="1" ht="79.5" thickBot="1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72"/>
      <c r="S7" s="151" t="s">
        <v>245</v>
      </c>
      <c r="T7" s="152" t="s">
        <v>246</v>
      </c>
      <c r="U7" s="151" t="s">
        <v>247</v>
      </c>
      <c r="V7" s="152" t="s">
        <v>248</v>
      </c>
      <c r="W7" s="151" t="s">
        <v>249</v>
      </c>
      <c r="X7" s="152" t="s">
        <v>250</v>
      </c>
      <c r="Y7" s="151" t="s">
        <v>251</v>
      </c>
      <c r="Z7" s="152" t="s">
        <v>252</v>
      </c>
      <c r="AA7" s="151" t="s">
        <v>371</v>
      </c>
      <c r="AB7" s="152" t="s">
        <v>372</v>
      </c>
      <c r="AC7" s="151" t="s">
        <v>373</v>
      </c>
      <c r="AD7" s="152" t="s">
        <v>374</v>
      </c>
      <c r="AE7" s="151" t="s">
        <v>375</v>
      </c>
      <c r="AF7" s="152" t="s">
        <v>376</v>
      </c>
      <c r="AG7" s="153" t="s">
        <v>30</v>
      </c>
      <c r="AH7" s="70" t="s">
        <v>20</v>
      </c>
      <c r="AI7" s="71" t="s">
        <v>20</v>
      </c>
      <c r="AJ7" s="72" t="s">
        <v>20</v>
      </c>
      <c r="AK7" s="184" t="s">
        <v>20</v>
      </c>
      <c r="AL7" s="185" t="s">
        <v>20</v>
      </c>
      <c r="AM7" s="186" t="s">
        <v>20</v>
      </c>
      <c r="AN7" s="70" t="s">
        <v>20</v>
      </c>
      <c r="AO7" s="71" t="s">
        <v>20</v>
      </c>
      <c r="AP7" s="72" t="s">
        <v>20</v>
      </c>
      <c r="AQ7" s="184" t="s">
        <v>20</v>
      </c>
      <c r="AR7" s="185" t="s">
        <v>20</v>
      </c>
      <c r="AS7" s="186" t="s">
        <v>20</v>
      </c>
      <c r="AT7" s="81" t="s">
        <v>20</v>
      </c>
      <c r="AU7" s="82" t="s">
        <v>20</v>
      </c>
      <c r="AV7" s="83" t="s">
        <v>20</v>
      </c>
      <c r="AW7" s="192" t="s">
        <v>73</v>
      </c>
      <c r="AX7" s="193" t="s">
        <v>73</v>
      </c>
      <c r="AY7" s="242" t="s">
        <v>73</v>
      </c>
      <c r="AZ7" s="229" t="s">
        <v>73</v>
      </c>
      <c r="BA7" s="226" t="s">
        <v>72</v>
      </c>
      <c r="BB7" s="227" t="s">
        <v>30</v>
      </c>
      <c r="BC7" s="228" t="s">
        <v>52</v>
      </c>
      <c r="BD7" s="243" t="s">
        <v>441</v>
      </c>
      <c r="BE7" s="243" t="s">
        <v>52</v>
      </c>
      <c r="BF7" s="243" t="s">
        <v>52</v>
      </c>
      <c r="BG7" s="223" t="s">
        <v>52</v>
      </c>
      <c r="BH7" s="195" t="s">
        <v>52</v>
      </c>
      <c r="BI7" s="204" t="s">
        <v>52</v>
      </c>
      <c r="BJ7" s="202" t="s">
        <v>52</v>
      </c>
      <c r="BK7" s="196" t="s">
        <v>52</v>
      </c>
      <c r="BL7" s="206" t="s">
        <v>52</v>
      </c>
      <c r="BM7" s="245" t="s">
        <v>52</v>
      </c>
      <c r="BN7" s="195" t="s">
        <v>52</v>
      </c>
      <c r="BO7" s="204" t="s">
        <v>52</v>
      </c>
      <c r="BP7" s="210" t="s">
        <v>52</v>
      </c>
      <c r="BQ7" s="197" t="s">
        <v>52</v>
      </c>
      <c r="BR7" s="211" t="s">
        <v>52</v>
      </c>
      <c r="BS7" s="189" t="s">
        <v>52</v>
      </c>
      <c r="BT7" s="30" t="s">
        <v>52</v>
      </c>
      <c r="BU7" s="30" t="s">
        <v>52</v>
      </c>
      <c r="BV7" s="61" t="s">
        <v>52</v>
      </c>
      <c r="BW7" s="264"/>
      <c r="BX7" s="37" t="s">
        <v>73</v>
      </c>
      <c r="BY7" s="38" t="s">
        <v>52</v>
      </c>
      <c r="BZ7" s="39" t="s">
        <v>143</v>
      </c>
      <c r="CA7" s="40" t="s">
        <v>30</v>
      </c>
      <c r="CB7" s="40" t="s">
        <v>30</v>
      </c>
      <c r="CC7" s="41" t="s">
        <v>53</v>
      </c>
      <c r="CD7" s="38" t="s">
        <v>52</v>
      </c>
      <c r="CE7" s="38" t="s">
        <v>52</v>
      </c>
      <c r="CF7" s="57" t="s">
        <v>73</v>
      </c>
      <c r="CG7" s="44" t="s">
        <v>52</v>
      </c>
      <c r="CH7" s="45" t="s">
        <v>143</v>
      </c>
      <c r="CI7" s="46" t="s">
        <v>30</v>
      </c>
      <c r="CJ7" s="46" t="s">
        <v>30</v>
      </c>
      <c r="CK7" s="47" t="s">
        <v>53</v>
      </c>
      <c r="CL7" s="44" t="s">
        <v>52</v>
      </c>
      <c r="CM7" s="44" t="s">
        <v>52</v>
      </c>
      <c r="CN7" s="51" t="s">
        <v>52</v>
      </c>
      <c r="CO7" s="53" t="s">
        <v>60</v>
      </c>
      <c r="CP7" s="51" t="s">
        <v>52</v>
      </c>
      <c r="CQ7" s="51" t="s">
        <v>52</v>
      </c>
      <c r="CR7" s="49" t="s">
        <v>52</v>
      </c>
      <c r="CS7" s="54" t="s">
        <v>60</v>
      </c>
      <c r="CT7" s="49" t="s">
        <v>52</v>
      </c>
      <c r="CU7" s="49" t="s">
        <v>52</v>
      </c>
      <c r="CV7" s="261"/>
      <c r="CW7" s="261"/>
      <c r="CX7" s="261"/>
      <c r="CY7" s="261"/>
      <c r="CZ7" s="261"/>
      <c r="DA7" s="261"/>
      <c r="DB7" s="261"/>
      <c r="DC7" s="261"/>
      <c r="DD7" s="168" t="s">
        <v>387</v>
      </c>
      <c r="DE7" s="233" t="s">
        <v>387</v>
      </c>
      <c r="DF7" s="236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</row>
    <row r="8" spans="1:207" s="11" customFormat="1" ht="30" customHeight="1">
      <c r="A8" s="172" t="s">
        <v>75</v>
      </c>
      <c r="B8" s="172" t="s">
        <v>76</v>
      </c>
      <c r="C8" s="172" t="s">
        <v>77</v>
      </c>
      <c r="D8" s="172" t="s">
        <v>78</v>
      </c>
      <c r="E8" s="172" t="s">
        <v>79</v>
      </c>
      <c r="F8" s="172" t="s">
        <v>80</v>
      </c>
      <c r="G8" s="172" t="s">
        <v>81</v>
      </c>
      <c r="H8" s="172" t="s">
        <v>82</v>
      </c>
      <c r="I8" s="172" t="s">
        <v>83</v>
      </c>
      <c r="J8" s="172" t="s">
        <v>84</v>
      </c>
      <c r="K8" s="172" t="s">
        <v>85</v>
      </c>
      <c r="L8" s="172" t="s">
        <v>86</v>
      </c>
      <c r="M8" s="172" t="s">
        <v>87</v>
      </c>
      <c r="N8" s="172" t="s">
        <v>88</v>
      </c>
      <c r="O8" s="172" t="s">
        <v>89</v>
      </c>
      <c r="P8" s="172" t="s">
        <v>90</v>
      </c>
      <c r="Q8" s="172" t="s">
        <v>391</v>
      </c>
      <c r="R8" s="172" t="s">
        <v>91</v>
      </c>
      <c r="S8" s="172" t="s">
        <v>92</v>
      </c>
      <c r="T8" s="172" t="s">
        <v>392</v>
      </c>
      <c r="U8" s="172" t="s">
        <v>393</v>
      </c>
      <c r="V8" s="172" t="s">
        <v>394</v>
      </c>
      <c r="W8" s="172" t="s">
        <v>395</v>
      </c>
      <c r="X8" s="172" t="s">
        <v>93</v>
      </c>
      <c r="Y8" s="172" t="s">
        <v>94</v>
      </c>
      <c r="Z8" s="172" t="s">
        <v>95</v>
      </c>
      <c r="AA8" s="172" t="s">
        <v>96</v>
      </c>
      <c r="AB8" s="172" t="s">
        <v>97</v>
      </c>
      <c r="AC8" s="172" t="s">
        <v>98</v>
      </c>
      <c r="AD8" s="172" t="s">
        <v>99</v>
      </c>
      <c r="AE8" s="172" t="s">
        <v>100</v>
      </c>
      <c r="AF8" s="172" t="s">
        <v>396</v>
      </c>
      <c r="AG8" s="172" t="s">
        <v>397</v>
      </c>
      <c r="AH8" s="172" t="s">
        <v>398</v>
      </c>
      <c r="AI8" s="172" t="s">
        <v>399</v>
      </c>
      <c r="AJ8" s="172" t="s">
        <v>400</v>
      </c>
      <c r="AK8" s="172" t="s">
        <v>401</v>
      </c>
      <c r="AL8" s="172" t="s">
        <v>402</v>
      </c>
      <c r="AM8" s="221" t="s">
        <v>403</v>
      </c>
      <c r="AN8" s="221" t="s">
        <v>404</v>
      </c>
      <c r="AO8" s="221" t="s">
        <v>405</v>
      </c>
      <c r="AP8" s="221" t="s">
        <v>406</v>
      </c>
      <c r="AQ8" s="221" t="s">
        <v>407</v>
      </c>
      <c r="AR8" s="221" t="s">
        <v>101</v>
      </c>
      <c r="AS8" s="221" t="s">
        <v>102</v>
      </c>
      <c r="AT8" s="221" t="s">
        <v>103</v>
      </c>
      <c r="AU8" s="221" t="s">
        <v>104</v>
      </c>
      <c r="AV8" s="221" t="s">
        <v>105</v>
      </c>
      <c r="AW8" s="221" t="s">
        <v>106</v>
      </c>
      <c r="AX8" s="221" t="s">
        <v>107</v>
      </c>
      <c r="AY8" s="221" t="s">
        <v>108</v>
      </c>
      <c r="AZ8" s="221" t="s">
        <v>109</v>
      </c>
      <c r="BA8" s="221" t="s">
        <v>110</v>
      </c>
      <c r="BB8" s="221" t="s">
        <v>111</v>
      </c>
      <c r="BC8" s="221" t="s">
        <v>408</v>
      </c>
      <c r="BD8" s="221" t="s">
        <v>112</v>
      </c>
      <c r="BE8" s="221" t="s">
        <v>113</v>
      </c>
      <c r="BF8" s="221" t="s">
        <v>114</v>
      </c>
      <c r="BG8" s="221" t="s">
        <v>115</v>
      </c>
      <c r="BH8" s="221" t="s">
        <v>116</v>
      </c>
      <c r="BI8" s="221" t="s">
        <v>117</v>
      </c>
      <c r="BJ8" s="221" t="s">
        <v>118</v>
      </c>
      <c r="BK8" s="221" t="s">
        <v>119</v>
      </c>
      <c r="BL8" s="221" t="s">
        <v>120</v>
      </c>
      <c r="BM8" s="221" t="s">
        <v>121</v>
      </c>
      <c r="BN8" s="221" t="s">
        <v>122</v>
      </c>
      <c r="BO8" s="221" t="s">
        <v>123</v>
      </c>
      <c r="BP8" s="221" t="s">
        <v>124</v>
      </c>
      <c r="BQ8" s="221" t="s">
        <v>125</v>
      </c>
      <c r="BR8" s="221" t="s">
        <v>126</v>
      </c>
      <c r="BS8" s="221" t="s">
        <v>127</v>
      </c>
      <c r="BT8" s="221" t="s">
        <v>128</v>
      </c>
      <c r="BU8" s="221" t="s">
        <v>129</v>
      </c>
      <c r="BV8" s="221" t="s">
        <v>130</v>
      </c>
      <c r="BW8" s="221" t="s">
        <v>131</v>
      </c>
      <c r="BX8" s="221" t="s">
        <v>132</v>
      </c>
      <c r="BY8" s="221" t="s">
        <v>341</v>
      </c>
      <c r="BZ8" s="221" t="s">
        <v>342</v>
      </c>
      <c r="CA8" s="221" t="s">
        <v>343</v>
      </c>
      <c r="CB8" s="221" t="s">
        <v>344</v>
      </c>
      <c r="CC8" s="221" t="s">
        <v>345</v>
      </c>
      <c r="CD8" s="221" t="s">
        <v>346</v>
      </c>
      <c r="CE8" s="221" t="s">
        <v>347</v>
      </c>
      <c r="CF8" s="221" t="s">
        <v>348</v>
      </c>
      <c r="CG8" s="221" t="s">
        <v>349</v>
      </c>
      <c r="CH8" s="221" t="s">
        <v>421</v>
      </c>
      <c r="CI8" s="221" t="s">
        <v>422</v>
      </c>
      <c r="CJ8" s="221" t="s">
        <v>423</v>
      </c>
      <c r="CK8" s="221" t="s">
        <v>424</v>
      </c>
      <c r="CL8" s="221" t="s">
        <v>425</v>
      </c>
      <c r="CM8" s="221" t="s">
        <v>426</v>
      </c>
      <c r="CN8" s="221" t="s">
        <v>427</v>
      </c>
      <c r="CO8" s="221" t="s">
        <v>428</v>
      </c>
      <c r="CP8" s="221" t="s">
        <v>429</v>
      </c>
      <c r="CQ8" s="221" t="s">
        <v>430</v>
      </c>
      <c r="CR8" s="221" t="s">
        <v>431</v>
      </c>
      <c r="CS8" s="221" t="s">
        <v>432</v>
      </c>
      <c r="CT8" s="221" t="s">
        <v>433</v>
      </c>
      <c r="CU8" s="221" t="s">
        <v>434</v>
      </c>
      <c r="CV8" s="221" t="s">
        <v>445</v>
      </c>
      <c r="CW8" s="221" t="s">
        <v>446</v>
      </c>
      <c r="CX8" s="221" t="s">
        <v>447</v>
      </c>
      <c r="CY8" s="221" t="s">
        <v>448</v>
      </c>
      <c r="CZ8" s="221" t="s">
        <v>449</v>
      </c>
      <c r="DA8" s="221" t="s">
        <v>451</v>
      </c>
      <c r="DB8" s="221" t="s">
        <v>452</v>
      </c>
      <c r="DC8" s="221" t="s">
        <v>453</v>
      </c>
      <c r="DD8" s="221" t="s">
        <v>454</v>
      </c>
      <c r="DE8" s="221" t="s">
        <v>455</v>
      </c>
      <c r="DF8" s="221" t="s">
        <v>456</v>
      </c>
    </row>
    <row r="9" spans="1:207" ht="65.099999999999994" customHeight="1">
      <c r="A9" s="92">
        <v>1</v>
      </c>
      <c r="B9" s="109" t="s">
        <v>223</v>
      </c>
      <c r="C9" s="85">
        <v>6340125399</v>
      </c>
      <c r="D9" s="85" t="s">
        <v>224</v>
      </c>
      <c r="E9" s="85">
        <v>31</v>
      </c>
      <c r="F9" s="85" t="s">
        <v>225</v>
      </c>
      <c r="G9" s="85" t="s">
        <v>148</v>
      </c>
      <c r="H9" s="85" t="s">
        <v>226</v>
      </c>
      <c r="I9" s="85">
        <v>1</v>
      </c>
      <c r="J9" s="85" t="s">
        <v>137</v>
      </c>
      <c r="K9" s="85" t="s">
        <v>227</v>
      </c>
      <c r="L9" s="85" t="s">
        <v>228</v>
      </c>
      <c r="M9" s="85" t="s">
        <v>258</v>
      </c>
      <c r="N9" s="110" t="s">
        <v>229</v>
      </c>
      <c r="O9" s="85" t="s">
        <v>23</v>
      </c>
      <c r="P9" s="166">
        <v>111</v>
      </c>
      <c r="Q9" s="85" t="s">
        <v>24</v>
      </c>
      <c r="R9" s="88" t="s">
        <v>29</v>
      </c>
      <c r="S9" s="154">
        <v>0</v>
      </c>
      <c r="T9" s="155">
        <v>23000</v>
      </c>
      <c r="U9" s="154">
        <v>0</v>
      </c>
      <c r="V9" s="155">
        <v>15000</v>
      </c>
      <c r="W9" s="154">
        <v>0</v>
      </c>
      <c r="X9" s="155">
        <v>3000</v>
      </c>
      <c r="Y9" s="154">
        <v>0</v>
      </c>
      <c r="Z9" s="155">
        <v>0</v>
      </c>
      <c r="AA9" s="89">
        <v>0</v>
      </c>
      <c r="AB9" s="90">
        <v>0</v>
      </c>
      <c r="AC9" s="89">
        <v>0</v>
      </c>
      <c r="AD9" s="90">
        <v>0</v>
      </c>
      <c r="AE9" s="89">
        <v>0</v>
      </c>
      <c r="AF9" s="90">
        <v>3000</v>
      </c>
      <c r="AG9" s="111" t="s">
        <v>385</v>
      </c>
      <c r="AH9" s="112">
        <f>S9+U9+W9+Y9</f>
        <v>0</v>
      </c>
      <c r="AI9" s="30">
        <f>AH9*20%</f>
        <v>0</v>
      </c>
      <c r="AJ9" s="113">
        <f>(AH9+AI9)</f>
        <v>0</v>
      </c>
      <c r="AK9" s="112">
        <f>T9+V9+X9+Z9</f>
        <v>41000</v>
      </c>
      <c r="AL9" s="30">
        <f>AK9*20%</f>
        <v>8200</v>
      </c>
      <c r="AM9" s="187">
        <f>AK9+AL9</f>
        <v>49200</v>
      </c>
      <c r="AN9" s="237">
        <f>AA9+AC9+AE9</f>
        <v>0</v>
      </c>
      <c r="AO9" s="30">
        <f>AN9*20%</f>
        <v>0</v>
      </c>
      <c r="AP9" s="214">
        <f>AN9+AO9</f>
        <v>0</v>
      </c>
      <c r="AQ9" s="189">
        <f>AB9+AD9+AF9</f>
        <v>3000</v>
      </c>
      <c r="AR9" s="30">
        <f>AQ9*20%</f>
        <v>600</v>
      </c>
      <c r="AS9" s="113">
        <f>AQ9+AR9</f>
        <v>3600</v>
      </c>
      <c r="AT9" s="189">
        <f>AH9+AK9+AN9+AQ9</f>
        <v>44000</v>
      </c>
      <c r="AU9" s="30">
        <f>AI9+AL9+AO9+AR9</f>
        <v>8800</v>
      </c>
      <c r="AV9" s="113">
        <f>AJ9+AM9+AP9+AS9</f>
        <v>52800</v>
      </c>
      <c r="AW9" s="212"/>
      <c r="AX9" s="194"/>
      <c r="AY9" s="231"/>
      <c r="AZ9" s="230"/>
      <c r="BA9" s="115"/>
      <c r="BB9" s="116">
        <v>7</v>
      </c>
      <c r="BC9" s="199">
        <f t="shared" ref="BC9:BC45" si="0">BA9*BB9</f>
        <v>0</v>
      </c>
      <c r="BD9" s="30"/>
      <c r="BE9" s="189">
        <f>AT9*BD9</f>
        <v>0</v>
      </c>
      <c r="BF9" s="189">
        <f>AV9*BD9</f>
        <v>0</v>
      </c>
      <c r="BG9" s="189">
        <f>AH9*AW9</f>
        <v>0</v>
      </c>
      <c r="BH9" s="30">
        <f t="shared" ref="BH9:BH45" si="1">AI9*AW9</f>
        <v>0</v>
      </c>
      <c r="BI9" s="214">
        <f t="shared" ref="BI9:BI45" si="2">AJ9*AW9</f>
        <v>0</v>
      </c>
      <c r="BJ9" s="189">
        <f>AK9*AX9</f>
        <v>0</v>
      </c>
      <c r="BK9" s="30">
        <f t="shared" ref="BK9:BK45" si="3">AL9*AX9</f>
        <v>0</v>
      </c>
      <c r="BL9" s="187">
        <f t="shared" ref="BL9:BL45" si="4">AM9*AX9</f>
        <v>0</v>
      </c>
      <c r="BM9" s="237">
        <f>AN9*AY9</f>
        <v>0</v>
      </c>
      <c r="BN9" s="30">
        <f>AO9*AY9</f>
        <v>0</v>
      </c>
      <c r="BO9" s="214">
        <f>AP9*AY9</f>
        <v>0</v>
      </c>
      <c r="BP9" s="189">
        <f t="shared" ref="BP9:BP45" si="5">AQ9*AZ9</f>
        <v>0</v>
      </c>
      <c r="BQ9" s="30">
        <f t="shared" ref="BQ9:BQ45" si="6">AR9*AZ9</f>
        <v>0</v>
      </c>
      <c r="BR9" s="214">
        <f t="shared" ref="BR9:BR45" si="7">AS9*AZ9</f>
        <v>0</v>
      </c>
      <c r="BS9" s="215">
        <f>BG9+BJ9+BM9+BP9</f>
        <v>0</v>
      </c>
      <c r="BT9" s="216">
        <f>BH9+BK9+BN9+BQ9</f>
        <v>0</v>
      </c>
      <c r="BU9" s="216">
        <f>BI9+BL9+BO9+BR9</f>
        <v>0</v>
      </c>
      <c r="BV9" s="115">
        <f>BU9+BC9</f>
        <v>0</v>
      </c>
      <c r="BW9" s="117" t="s">
        <v>61</v>
      </c>
      <c r="BX9" s="217"/>
      <c r="BY9" s="118">
        <f t="shared" ref="BY9:BY45" si="8">AT9*BX9</f>
        <v>0</v>
      </c>
      <c r="BZ9" s="218"/>
      <c r="CA9" s="119"/>
      <c r="CB9" s="120">
        <v>5136</v>
      </c>
      <c r="CC9" s="120">
        <f t="shared" ref="CC9:CC20" si="9">P9*CB9</f>
        <v>570096</v>
      </c>
      <c r="CD9" s="121">
        <f>CC9*BZ9</f>
        <v>0</v>
      </c>
      <c r="CE9" s="121">
        <f t="shared" ref="CE9:CE45" si="10">BY9+CD9</f>
        <v>0</v>
      </c>
      <c r="CF9" s="219"/>
      <c r="CG9" s="122">
        <f t="shared" ref="CG9:CG45" si="11">AV9*CF9</f>
        <v>0</v>
      </c>
      <c r="CH9" s="219"/>
      <c r="CI9" s="64"/>
      <c r="CJ9" s="123">
        <v>5136</v>
      </c>
      <c r="CK9" s="123">
        <f t="shared" ref="CK9:CK20" si="12">P9*CJ9</f>
        <v>570096</v>
      </c>
      <c r="CL9" s="124">
        <f>CK9*CH9</f>
        <v>0</v>
      </c>
      <c r="CM9" s="124">
        <f t="shared" ref="CM9:CM45" si="13">CG9+CL9</f>
        <v>0</v>
      </c>
      <c r="CN9" s="125">
        <f>BS9+CE9+BC9+BE9</f>
        <v>0</v>
      </c>
      <c r="CO9" s="126"/>
      <c r="CP9" s="125">
        <f>CN9*CO9</f>
        <v>0</v>
      </c>
      <c r="CQ9" s="125">
        <f>CN9+CP9</f>
        <v>0</v>
      </c>
      <c r="CR9" s="127">
        <f>BU9+CM9+BC9+BF9</f>
        <v>0</v>
      </c>
      <c r="CS9" s="128"/>
      <c r="CT9" s="127">
        <f>CR9*CS9</f>
        <v>0</v>
      </c>
      <c r="CU9" s="127">
        <f>CR9+CT9</f>
        <v>0</v>
      </c>
      <c r="CV9" s="85" t="s">
        <v>418</v>
      </c>
      <c r="CW9" s="85" t="s">
        <v>145</v>
      </c>
      <c r="CX9" s="104" t="s">
        <v>419</v>
      </c>
      <c r="CY9" s="91" t="s">
        <v>277</v>
      </c>
      <c r="CZ9" s="85" t="s">
        <v>208</v>
      </c>
      <c r="DA9" s="91" t="s">
        <v>420</v>
      </c>
      <c r="DB9" s="104">
        <v>45352</v>
      </c>
      <c r="DC9" s="129" t="s">
        <v>146</v>
      </c>
      <c r="DD9" s="169">
        <v>0</v>
      </c>
      <c r="DE9" s="234">
        <v>1</v>
      </c>
      <c r="DF9" s="246" t="s">
        <v>457</v>
      </c>
    </row>
    <row r="10" spans="1:207" ht="65.099999999999994" customHeight="1">
      <c r="A10" s="92">
        <v>2</v>
      </c>
      <c r="B10" s="130" t="s">
        <v>200</v>
      </c>
      <c r="C10" s="85">
        <v>5252836114</v>
      </c>
      <c r="D10" s="131" t="s">
        <v>201</v>
      </c>
      <c r="E10" s="131">
        <v>8</v>
      </c>
      <c r="F10" s="131" t="s">
        <v>202</v>
      </c>
      <c r="G10" s="131" t="s">
        <v>158</v>
      </c>
      <c r="H10" s="131" t="s">
        <v>201</v>
      </c>
      <c r="I10" s="131">
        <v>8</v>
      </c>
      <c r="J10" s="132" t="s">
        <v>137</v>
      </c>
      <c r="K10" s="131" t="s">
        <v>202</v>
      </c>
      <c r="L10" s="131" t="s">
        <v>158</v>
      </c>
      <c r="M10" s="131" t="s">
        <v>166</v>
      </c>
      <c r="N10" s="133" t="s">
        <v>203</v>
      </c>
      <c r="O10" s="131" t="s">
        <v>23</v>
      </c>
      <c r="P10" s="167">
        <v>439</v>
      </c>
      <c r="Q10" s="131" t="s">
        <v>24</v>
      </c>
      <c r="R10" s="85" t="s">
        <v>199</v>
      </c>
      <c r="S10" s="89">
        <v>96255</v>
      </c>
      <c r="T10" s="90">
        <v>0</v>
      </c>
      <c r="U10" s="89">
        <v>64167</v>
      </c>
      <c r="V10" s="90">
        <v>0</v>
      </c>
      <c r="W10" s="89">
        <v>8336</v>
      </c>
      <c r="X10" s="90">
        <v>0</v>
      </c>
      <c r="Y10" s="89">
        <v>23101</v>
      </c>
      <c r="Z10" s="90">
        <v>0</v>
      </c>
      <c r="AA10" s="89">
        <v>21147</v>
      </c>
      <c r="AB10" s="90">
        <v>0</v>
      </c>
      <c r="AC10" s="89">
        <v>9196</v>
      </c>
      <c r="AD10" s="90">
        <v>0</v>
      </c>
      <c r="AE10" s="89">
        <v>50144</v>
      </c>
      <c r="AF10" s="90">
        <v>0</v>
      </c>
      <c r="AG10" s="111" t="s">
        <v>385</v>
      </c>
      <c r="AH10" s="112">
        <f t="shared" ref="AH10:AH45" si="14">S10+U10+W10+Y10</f>
        <v>191859</v>
      </c>
      <c r="AI10" s="30">
        <f t="shared" ref="AI10:AI12" si="15">AH10*20%</f>
        <v>38371.800000000003</v>
      </c>
      <c r="AJ10" s="113">
        <f t="shared" ref="AJ10:AJ12" si="16">(AH10+AI10)</f>
        <v>230230.8</v>
      </c>
      <c r="AK10" s="112">
        <f t="shared" ref="AK10:AK45" si="17">T10+V10+X10+Z10</f>
        <v>0</v>
      </c>
      <c r="AL10" s="30">
        <f t="shared" ref="AL10:AL12" si="18">AK10*20%</f>
        <v>0</v>
      </c>
      <c r="AM10" s="187">
        <f t="shared" ref="AM10:AM12" si="19">AK10+AL10</f>
        <v>0</v>
      </c>
      <c r="AN10" s="237">
        <f t="shared" ref="AN10:AN45" si="20">AA10+AC10+AE10</f>
        <v>80487</v>
      </c>
      <c r="AO10" s="30">
        <f t="shared" ref="AO10:AO46" si="21">AN10*20%</f>
        <v>16097.400000000001</v>
      </c>
      <c r="AP10" s="214">
        <f t="shared" ref="AP10:AP46" si="22">AN10+AO10</f>
        <v>96584.4</v>
      </c>
      <c r="AQ10" s="189">
        <f t="shared" ref="AQ10:AQ45" si="23">AB10+AD10+AF10</f>
        <v>0</v>
      </c>
      <c r="AR10" s="30">
        <f t="shared" ref="AR10:AR45" si="24">AQ10*20%</f>
        <v>0</v>
      </c>
      <c r="AS10" s="113">
        <f t="shared" ref="AS10:AS45" si="25">AQ10+AR10</f>
        <v>0</v>
      </c>
      <c r="AT10" s="189">
        <f t="shared" ref="AT10:AT45" si="26">AH10+AK10+AN10+AQ10</f>
        <v>272346</v>
      </c>
      <c r="AU10" s="30">
        <f t="shared" ref="AU10:AU45" si="27">AI10+AL10+AO10+AR10</f>
        <v>54469.200000000004</v>
      </c>
      <c r="AV10" s="113">
        <f t="shared" ref="AV10:AV45" si="28">AJ10+AM10+AP10+AS10</f>
        <v>326815.19999999995</v>
      </c>
      <c r="AW10" s="114"/>
      <c r="AX10" s="213"/>
      <c r="AY10" s="230"/>
      <c r="AZ10" s="231"/>
      <c r="BA10" s="115"/>
      <c r="BB10" s="116">
        <v>7</v>
      </c>
      <c r="BC10" s="199">
        <f t="shared" si="0"/>
        <v>0</v>
      </c>
      <c r="BD10" s="30"/>
      <c r="BE10" s="189">
        <f t="shared" ref="BE10:BE45" si="29">AT10*BD10</f>
        <v>0</v>
      </c>
      <c r="BF10" s="189">
        <f t="shared" ref="BF10:BF45" si="30">AV10*BD10</f>
        <v>0</v>
      </c>
      <c r="BG10" s="189">
        <f t="shared" ref="BG10:BG45" si="31">AH10*AW10</f>
        <v>0</v>
      </c>
      <c r="BH10" s="30">
        <f t="shared" si="1"/>
        <v>0</v>
      </c>
      <c r="BI10" s="214">
        <f t="shared" si="2"/>
        <v>0</v>
      </c>
      <c r="BJ10" s="189">
        <f t="shared" ref="BJ10:BJ45" si="32">AK10*AX10</f>
        <v>0</v>
      </c>
      <c r="BK10" s="30">
        <f t="shared" si="3"/>
        <v>0</v>
      </c>
      <c r="BL10" s="187">
        <f t="shared" si="4"/>
        <v>0</v>
      </c>
      <c r="BM10" s="237">
        <f t="shared" ref="BM10:BM45" si="33">AN10*AY10</f>
        <v>0</v>
      </c>
      <c r="BN10" s="30">
        <f t="shared" ref="BN10:BN45" si="34">AO10*AY10</f>
        <v>0</v>
      </c>
      <c r="BO10" s="214">
        <f t="shared" ref="BO10:BO45" si="35">AP10*AY10</f>
        <v>0</v>
      </c>
      <c r="BP10" s="189">
        <f t="shared" si="5"/>
        <v>0</v>
      </c>
      <c r="BQ10" s="30">
        <f t="shared" si="6"/>
        <v>0</v>
      </c>
      <c r="BR10" s="214">
        <f t="shared" si="7"/>
        <v>0</v>
      </c>
      <c r="BS10" s="215">
        <f t="shared" ref="BS10:BS45" si="36">BG10+BJ10+BM10+BP10</f>
        <v>0</v>
      </c>
      <c r="BT10" s="216">
        <f t="shared" ref="BT10:BT45" si="37">BH10+BK10+BN10+BQ10</f>
        <v>0</v>
      </c>
      <c r="BU10" s="216">
        <f t="shared" ref="BU10:BU45" si="38">BI10+BL10+BO10+BR10</f>
        <v>0</v>
      </c>
      <c r="BV10" s="115">
        <f t="shared" ref="BV10:BV45" si="39">BU10+BC10</f>
        <v>0</v>
      </c>
      <c r="BW10" s="117" t="s">
        <v>155</v>
      </c>
      <c r="BX10" s="217"/>
      <c r="BY10" s="118">
        <f t="shared" si="8"/>
        <v>0</v>
      </c>
      <c r="BZ10" s="218"/>
      <c r="CA10" s="119"/>
      <c r="CB10" s="120">
        <v>5136</v>
      </c>
      <c r="CC10" s="120">
        <f t="shared" si="9"/>
        <v>2254704</v>
      </c>
      <c r="CD10" s="121">
        <f t="shared" ref="CD10:CD20" si="40">CC10*BZ10</f>
        <v>0</v>
      </c>
      <c r="CE10" s="121">
        <f t="shared" si="10"/>
        <v>0</v>
      </c>
      <c r="CF10" s="219"/>
      <c r="CG10" s="122">
        <f t="shared" si="11"/>
        <v>0</v>
      </c>
      <c r="CH10" s="219"/>
      <c r="CI10" s="64"/>
      <c r="CJ10" s="123">
        <v>5136</v>
      </c>
      <c r="CK10" s="123">
        <f t="shared" si="12"/>
        <v>2254704</v>
      </c>
      <c r="CL10" s="124">
        <f t="shared" ref="CL10:CL44" si="41">CK10*CH10</f>
        <v>0</v>
      </c>
      <c r="CM10" s="124">
        <f t="shared" si="13"/>
        <v>0</v>
      </c>
      <c r="CN10" s="125">
        <f t="shared" ref="CN10:CN45" si="42">BS10+CE10+BC10+BE10</f>
        <v>0</v>
      </c>
      <c r="CO10" s="126"/>
      <c r="CP10" s="125">
        <f t="shared" ref="CP10:CP45" si="43">CN10*CO10</f>
        <v>0</v>
      </c>
      <c r="CQ10" s="125">
        <f t="shared" ref="CQ10:CQ45" si="44">CN10+CP10</f>
        <v>0</v>
      </c>
      <c r="CR10" s="127">
        <f t="shared" ref="CR10:CR45" si="45">BU10+CM10+BC10+BF10</f>
        <v>0</v>
      </c>
      <c r="CS10" s="128"/>
      <c r="CT10" s="127">
        <f t="shared" ref="CT10:CT45" si="46">CR10*CS10</f>
        <v>0</v>
      </c>
      <c r="CU10" s="127">
        <f t="shared" ref="CU10:CU45" si="47">CR10+CT10</f>
        <v>0</v>
      </c>
      <c r="CV10" s="85" t="s">
        <v>418</v>
      </c>
      <c r="CW10" s="134" t="s">
        <v>145</v>
      </c>
      <c r="CX10" s="104" t="s">
        <v>419</v>
      </c>
      <c r="CY10" s="91" t="s">
        <v>277</v>
      </c>
      <c r="CZ10" s="85" t="s">
        <v>208</v>
      </c>
      <c r="DA10" s="91" t="s">
        <v>420</v>
      </c>
      <c r="DB10" s="104">
        <v>45352</v>
      </c>
      <c r="DC10" s="129" t="s">
        <v>146</v>
      </c>
      <c r="DD10" s="169">
        <v>1</v>
      </c>
      <c r="DE10" s="234">
        <v>0</v>
      </c>
      <c r="DF10" s="246" t="s">
        <v>457</v>
      </c>
    </row>
    <row r="11" spans="1:207" ht="65.099999999999994" customHeight="1">
      <c r="A11" s="92">
        <v>3</v>
      </c>
      <c r="B11" s="84" t="s">
        <v>200</v>
      </c>
      <c r="C11" s="85">
        <v>5252836114</v>
      </c>
      <c r="D11" s="85" t="s">
        <v>201</v>
      </c>
      <c r="E11" s="85">
        <v>8</v>
      </c>
      <c r="F11" s="85" t="s">
        <v>202</v>
      </c>
      <c r="G11" s="85" t="s">
        <v>158</v>
      </c>
      <c r="H11" s="85" t="s">
        <v>204</v>
      </c>
      <c r="I11" s="85">
        <v>5</v>
      </c>
      <c r="J11" s="135" t="s">
        <v>137</v>
      </c>
      <c r="K11" s="85" t="s">
        <v>205</v>
      </c>
      <c r="L11" s="85" t="s">
        <v>158</v>
      </c>
      <c r="M11" s="85" t="s">
        <v>166</v>
      </c>
      <c r="N11" s="133" t="s">
        <v>206</v>
      </c>
      <c r="O11" s="85" t="s">
        <v>23</v>
      </c>
      <c r="P11" s="92">
        <v>494</v>
      </c>
      <c r="Q11" s="85" t="s">
        <v>24</v>
      </c>
      <c r="R11" s="85" t="s">
        <v>207</v>
      </c>
      <c r="S11" s="89">
        <v>109676</v>
      </c>
      <c r="T11" s="90">
        <v>0</v>
      </c>
      <c r="U11" s="89">
        <v>76266</v>
      </c>
      <c r="V11" s="90">
        <v>0</v>
      </c>
      <c r="W11" s="89">
        <v>28077</v>
      </c>
      <c r="X11" s="90">
        <v>0</v>
      </c>
      <c r="Y11" s="89">
        <v>18107</v>
      </c>
      <c r="Z11" s="90">
        <v>0</v>
      </c>
      <c r="AA11" s="89">
        <v>20470</v>
      </c>
      <c r="AB11" s="90">
        <v>0</v>
      </c>
      <c r="AC11" s="89">
        <v>23494</v>
      </c>
      <c r="AD11" s="90">
        <v>0</v>
      </c>
      <c r="AE11" s="89">
        <v>47381</v>
      </c>
      <c r="AF11" s="90">
        <v>0</v>
      </c>
      <c r="AG11" s="111" t="s">
        <v>385</v>
      </c>
      <c r="AH11" s="112">
        <f t="shared" si="14"/>
        <v>232126</v>
      </c>
      <c r="AI11" s="30">
        <f t="shared" si="15"/>
        <v>46425.200000000004</v>
      </c>
      <c r="AJ11" s="113">
        <f t="shared" si="16"/>
        <v>278551.2</v>
      </c>
      <c r="AK11" s="112">
        <f t="shared" si="17"/>
        <v>0</v>
      </c>
      <c r="AL11" s="30">
        <f t="shared" si="18"/>
        <v>0</v>
      </c>
      <c r="AM11" s="187">
        <f t="shared" si="19"/>
        <v>0</v>
      </c>
      <c r="AN11" s="237">
        <f t="shared" si="20"/>
        <v>91345</v>
      </c>
      <c r="AO11" s="30">
        <f t="shared" si="21"/>
        <v>18269</v>
      </c>
      <c r="AP11" s="214">
        <f t="shared" si="22"/>
        <v>109614</v>
      </c>
      <c r="AQ11" s="189">
        <f t="shared" si="23"/>
        <v>0</v>
      </c>
      <c r="AR11" s="30">
        <f t="shared" si="24"/>
        <v>0</v>
      </c>
      <c r="AS11" s="113">
        <f t="shared" si="25"/>
        <v>0</v>
      </c>
      <c r="AT11" s="189">
        <f t="shared" si="26"/>
        <v>323471</v>
      </c>
      <c r="AU11" s="30">
        <f t="shared" si="27"/>
        <v>64694.200000000004</v>
      </c>
      <c r="AV11" s="113">
        <f t="shared" si="28"/>
        <v>388165.2</v>
      </c>
      <c r="AW11" s="114"/>
      <c r="AX11" s="213"/>
      <c r="AY11" s="230"/>
      <c r="AZ11" s="231"/>
      <c r="BA11" s="115"/>
      <c r="BB11" s="116">
        <v>7</v>
      </c>
      <c r="BC11" s="199">
        <f t="shared" si="0"/>
        <v>0</v>
      </c>
      <c r="BD11" s="30"/>
      <c r="BE11" s="189">
        <f t="shared" si="29"/>
        <v>0</v>
      </c>
      <c r="BF11" s="189">
        <f t="shared" si="30"/>
        <v>0</v>
      </c>
      <c r="BG11" s="189">
        <f t="shared" si="31"/>
        <v>0</v>
      </c>
      <c r="BH11" s="30">
        <f t="shared" si="1"/>
        <v>0</v>
      </c>
      <c r="BI11" s="214">
        <f t="shared" si="2"/>
        <v>0</v>
      </c>
      <c r="BJ11" s="189">
        <f t="shared" si="32"/>
        <v>0</v>
      </c>
      <c r="BK11" s="30">
        <f t="shared" si="3"/>
        <v>0</v>
      </c>
      <c r="BL11" s="187">
        <f t="shared" si="4"/>
        <v>0</v>
      </c>
      <c r="BM11" s="237">
        <f t="shared" si="33"/>
        <v>0</v>
      </c>
      <c r="BN11" s="30">
        <f t="shared" si="34"/>
        <v>0</v>
      </c>
      <c r="BO11" s="214">
        <f t="shared" si="35"/>
        <v>0</v>
      </c>
      <c r="BP11" s="189">
        <f t="shared" si="5"/>
        <v>0</v>
      </c>
      <c r="BQ11" s="30">
        <f t="shared" si="6"/>
        <v>0</v>
      </c>
      <c r="BR11" s="214">
        <f t="shared" si="7"/>
        <v>0</v>
      </c>
      <c r="BS11" s="215">
        <f t="shared" si="36"/>
        <v>0</v>
      </c>
      <c r="BT11" s="216">
        <f t="shared" si="37"/>
        <v>0</v>
      </c>
      <c r="BU11" s="216">
        <f t="shared" si="38"/>
        <v>0</v>
      </c>
      <c r="BV11" s="115">
        <f t="shared" si="39"/>
        <v>0</v>
      </c>
      <c r="BW11" s="117" t="s">
        <v>155</v>
      </c>
      <c r="BX11" s="217"/>
      <c r="BY11" s="118">
        <f t="shared" si="8"/>
        <v>0</v>
      </c>
      <c r="BZ11" s="218"/>
      <c r="CA11" s="119"/>
      <c r="CB11" s="120">
        <v>5136</v>
      </c>
      <c r="CC11" s="120">
        <f t="shared" si="9"/>
        <v>2537184</v>
      </c>
      <c r="CD11" s="121">
        <f t="shared" si="40"/>
        <v>0</v>
      </c>
      <c r="CE11" s="121">
        <f t="shared" si="10"/>
        <v>0</v>
      </c>
      <c r="CF11" s="219"/>
      <c r="CG11" s="122">
        <f t="shared" si="11"/>
        <v>0</v>
      </c>
      <c r="CH11" s="219"/>
      <c r="CI11" s="64"/>
      <c r="CJ11" s="123">
        <v>5136</v>
      </c>
      <c r="CK11" s="123">
        <f t="shared" si="12"/>
        <v>2537184</v>
      </c>
      <c r="CL11" s="124">
        <f t="shared" si="41"/>
        <v>0</v>
      </c>
      <c r="CM11" s="124">
        <f t="shared" si="13"/>
        <v>0</v>
      </c>
      <c r="CN11" s="125">
        <f t="shared" si="42"/>
        <v>0</v>
      </c>
      <c r="CO11" s="126"/>
      <c r="CP11" s="125">
        <f t="shared" si="43"/>
        <v>0</v>
      </c>
      <c r="CQ11" s="125">
        <f t="shared" si="44"/>
        <v>0</v>
      </c>
      <c r="CR11" s="127">
        <f t="shared" si="45"/>
        <v>0</v>
      </c>
      <c r="CS11" s="128"/>
      <c r="CT11" s="127">
        <f t="shared" si="46"/>
        <v>0</v>
      </c>
      <c r="CU11" s="127">
        <f t="shared" si="47"/>
        <v>0</v>
      </c>
      <c r="CV11" s="85" t="s">
        <v>418</v>
      </c>
      <c r="CW11" s="134" t="s">
        <v>145</v>
      </c>
      <c r="CX11" s="104" t="s">
        <v>419</v>
      </c>
      <c r="CY11" s="91" t="s">
        <v>277</v>
      </c>
      <c r="CZ11" s="85" t="s">
        <v>208</v>
      </c>
      <c r="DA11" s="91" t="s">
        <v>420</v>
      </c>
      <c r="DB11" s="104">
        <v>45352</v>
      </c>
      <c r="DC11" s="129" t="s">
        <v>146</v>
      </c>
      <c r="DD11" s="169">
        <v>1</v>
      </c>
      <c r="DE11" s="234">
        <v>0</v>
      </c>
      <c r="DF11" s="246" t="s">
        <v>457</v>
      </c>
    </row>
    <row r="12" spans="1:207" ht="65.099999999999994" customHeight="1">
      <c r="A12" s="92">
        <v>4</v>
      </c>
      <c r="B12" s="84" t="s">
        <v>133</v>
      </c>
      <c r="C12" s="85">
        <v>5250007626</v>
      </c>
      <c r="D12" s="85" t="s">
        <v>134</v>
      </c>
      <c r="E12" s="85">
        <v>8</v>
      </c>
      <c r="F12" s="85" t="s">
        <v>135</v>
      </c>
      <c r="G12" s="85" t="s">
        <v>42</v>
      </c>
      <c r="H12" s="85" t="s">
        <v>136</v>
      </c>
      <c r="I12" s="85">
        <v>99</v>
      </c>
      <c r="J12" s="135" t="s">
        <v>137</v>
      </c>
      <c r="K12" s="85" t="s">
        <v>138</v>
      </c>
      <c r="L12" s="85" t="s">
        <v>139</v>
      </c>
      <c r="M12" s="85" t="s">
        <v>31</v>
      </c>
      <c r="N12" s="86" t="s">
        <v>140</v>
      </c>
      <c r="O12" s="85" t="s">
        <v>368</v>
      </c>
      <c r="P12" s="92">
        <v>1700</v>
      </c>
      <c r="Q12" s="85" t="s">
        <v>24</v>
      </c>
      <c r="R12" s="85" t="s">
        <v>141</v>
      </c>
      <c r="S12" s="89">
        <v>12000</v>
      </c>
      <c r="T12" s="90">
        <v>48000</v>
      </c>
      <c r="U12" s="89">
        <v>10000</v>
      </c>
      <c r="V12" s="90">
        <v>40000</v>
      </c>
      <c r="W12" s="89">
        <v>10000</v>
      </c>
      <c r="X12" s="90">
        <v>40000</v>
      </c>
      <c r="Y12" s="89">
        <v>10000</v>
      </c>
      <c r="Z12" s="90">
        <v>40000</v>
      </c>
      <c r="AA12" s="89">
        <v>10000</v>
      </c>
      <c r="AB12" s="90">
        <v>40000</v>
      </c>
      <c r="AC12" s="89">
        <v>10000</v>
      </c>
      <c r="AD12" s="90">
        <v>40000</v>
      </c>
      <c r="AE12" s="89">
        <v>10000</v>
      </c>
      <c r="AF12" s="90">
        <v>40000</v>
      </c>
      <c r="AG12" s="111" t="s">
        <v>385</v>
      </c>
      <c r="AH12" s="112">
        <f t="shared" si="14"/>
        <v>42000</v>
      </c>
      <c r="AI12" s="30">
        <f t="shared" si="15"/>
        <v>8400</v>
      </c>
      <c r="AJ12" s="113">
        <f t="shared" si="16"/>
        <v>50400</v>
      </c>
      <c r="AK12" s="112">
        <f t="shared" si="17"/>
        <v>168000</v>
      </c>
      <c r="AL12" s="30">
        <f t="shared" si="18"/>
        <v>33600</v>
      </c>
      <c r="AM12" s="187">
        <f t="shared" si="19"/>
        <v>201600</v>
      </c>
      <c r="AN12" s="237">
        <f t="shared" si="20"/>
        <v>30000</v>
      </c>
      <c r="AO12" s="30">
        <f t="shared" si="21"/>
        <v>6000</v>
      </c>
      <c r="AP12" s="214">
        <f t="shared" si="22"/>
        <v>36000</v>
      </c>
      <c r="AQ12" s="189">
        <f t="shared" si="23"/>
        <v>120000</v>
      </c>
      <c r="AR12" s="30">
        <f t="shared" si="24"/>
        <v>24000</v>
      </c>
      <c r="AS12" s="113">
        <f t="shared" si="25"/>
        <v>144000</v>
      </c>
      <c r="AT12" s="189">
        <f t="shared" si="26"/>
        <v>360000</v>
      </c>
      <c r="AU12" s="30">
        <f t="shared" si="27"/>
        <v>72000</v>
      </c>
      <c r="AV12" s="113">
        <f t="shared" si="28"/>
        <v>432000</v>
      </c>
      <c r="AW12" s="114"/>
      <c r="AX12" s="194"/>
      <c r="AY12" s="230"/>
      <c r="AZ12" s="230"/>
      <c r="BA12" s="115"/>
      <c r="BB12" s="116">
        <v>7</v>
      </c>
      <c r="BC12" s="199">
        <f t="shared" si="0"/>
        <v>0</v>
      </c>
      <c r="BD12" s="30"/>
      <c r="BE12" s="189">
        <f t="shared" si="29"/>
        <v>0</v>
      </c>
      <c r="BF12" s="189">
        <f t="shared" si="30"/>
        <v>0</v>
      </c>
      <c r="BG12" s="189">
        <f t="shared" si="31"/>
        <v>0</v>
      </c>
      <c r="BH12" s="30">
        <f t="shared" si="1"/>
        <v>0</v>
      </c>
      <c r="BI12" s="214">
        <f t="shared" si="2"/>
        <v>0</v>
      </c>
      <c r="BJ12" s="189">
        <f t="shared" si="32"/>
        <v>0</v>
      </c>
      <c r="BK12" s="30">
        <f t="shared" si="3"/>
        <v>0</v>
      </c>
      <c r="BL12" s="187">
        <f t="shared" si="4"/>
        <v>0</v>
      </c>
      <c r="BM12" s="237">
        <f t="shared" si="33"/>
        <v>0</v>
      </c>
      <c r="BN12" s="30">
        <f t="shared" si="34"/>
        <v>0</v>
      </c>
      <c r="BO12" s="214">
        <f t="shared" si="35"/>
        <v>0</v>
      </c>
      <c r="BP12" s="189">
        <f t="shared" si="5"/>
        <v>0</v>
      </c>
      <c r="BQ12" s="30">
        <f t="shared" si="6"/>
        <v>0</v>
      </c>
      <c r="BR12" s="214">
        <f t="shared" si="7"/>
        <v>0</v>
      </c>
      <c r="BS12" s="215">
        <f t="shared" si="36"/>
        <v>0</v>
      </c>
      <c r="BT12" s="216">
        <f t="shared" si="37"/>
        <v>0</v>
      </c>
      <c r="BU12" s="216">
        <f t="shared" si="38"/>
        <v>0</v>
      </c>
      <c r="BV12" s="115">
        <f t="shared" si="39"/>
        <v>0</v>
      </c>
      <c r="BW12" s="85" t="s">
        <v>61</v>
      </c>
      <c r="BX12" s="217"/>
      <c r="BY12" s="118">
        <f t="shared" si="8"/>
        <v>0</v>
      </c>
      <c r="BZ12" s="218"/>
      <c r="CA12" s="119"/>
      <c r="CB12" s="120">
        <v>5136</v>
      </c>
      <c r="CC12" s="120">
        <f t="shared" si="9"/>
        <v>8731200</v>
      </c>
      <c r="CD12" s="121">
        <f t="shared" si="40"/>
        <v>0</v>
      </c>
      <c r="CE12" s="121">
        <f t="shared" si="10"/>
        <v>0</v>
      </c>
      <c r="CF12" s="219"/>
      <c r="CG12" s="122">
        <f t="shared" si="11"/>
        <v>0</v>
      </c>
      <c r="CH12" s="219"/>
      <c r="CI12" s="64"/>
      <c r="CJ12" s="123">
        <v>5136</v>
      </c>
      <c r="CK12" s="123">
        <f t="shared" si="12"/>
        <v>8731200</v>
      </c>
      <c r="CL12" s="124">
        <f t="shared" si="41"/>
        <v>0</v>
      </c>
      <c r="CM12" s="124">
        <f t="shared" si="13"/>
        <v>0</v>
      </c>
      <c r="CN12" s="125">
        <f t="shared" si="42"/>
        <v>0</v>
      </c>
      <c r="CO12" s="126"/>
      <c r="CP12" s="125">
        <f t="shared" si="43"/>
        <v>0</v>
      </c>
      <c r="CQ12" s="125">
        <f t="shared" si="44"/>
        <v>0</v>
      </c>
      <c r="CR12" s="127">
        <f t="shared" si="45"/>
        <v>0</v>
      </c>
      <c r="CS12" s="128"/>
      <c r="CT12" s="127">
        <f t="shared" si="46"/>
        <v>0</v>
      </c>
      <c r="CU12" s="127">
        <f t="shared" si="47"/>
        <v>0</v>
      </c>
      <c r="CV12" s="85" t="s">
        <v>418</v>
      </c>
      <c r="CW12" s="85" t="s">
        <v>145</v>
      </c>
      <c r="CX12" s="104" t="s">
        <v>419</v>
      </c>
      <c r="CY12" s="91" t="s">
        <v>277</v>
      </c>
      <c r="CZ12" s="85" t="s">
        <v>208</v>
      </c>
      <c r="DA12" s="91" t="s">
        <v>420</v>
      </c>
      <c r="DB12" s="104">
        <v>45352</v>
      </c>
      <c r="DC12" s="129" t="s">
        <v>146</v>
      </c>
      <c r="DD12" s="169">
        <v>0.2</v>
      </c>
      <c r="DE12" s="234">
        <v>0.8</v>
      </c>
      <c r="DF12" s="246" t="s">
        <v>208</v>
      </c>
    </row>
    <row r="13" spans="1:207" ht="65.099999999999994" customHeight="1">
      <c r="A13" s="92">
        <v>5</v>
      </c>
      <c r="B13" s="84" t="s">
        <v>133</v>
      </c>
      <c r="C13" s="85">
        <v>5250007626</v>
      </c>
      <c r="D13" s="85" t="s">
        <v>134</v>
      </c>
      <c r="E13" s="85">
        <v>8</v>
      </c>
      <c r="F13" s="85" t="s">
        <v>135</v>
      </c>
      <c r="G13" s="85" t="s">
        <v>42</v>
      </c>
      <c r="H13" s="85" t="s">
        <v>160</v>
      </c>
      <c r="I13" s="85">
        <v>21</v>
      </c>
      <c r="J13" s="85" t="s">
        <v>137</v>
      </c>
      <c r="K13" s="85" t="s">
        <v>161</v>
      </c>
      <c r="L13" s="85" t="s">
        <v>162</v>
      </c>
      <c r="M13" s="85" t="s">
        <v>31</v>
      </c>
      <c r="N13" s="87" t="s">
        <v>163</v>
      </c>
      <c r="O13" s="85" t="s">
        <v>265</v>
      </c>
      <c r="P13" s="166">
        <v>143</v>
      </c>
      <c r="Q13" s="85" t="s">
        <v>24</v>
      </c>
      <c r="R13" s="85" t="s">
        <v>164</v>
      </c>
      <c r="S13" s="89">
        <v>15204</v>
      </c>
      <c r="T13" s="90">
        <v>14796</v>
      </c>
      <c r="U13" s="89">
        <v>12163.2</v>
      </c>
      <c r="V13" s="90">
        <v>11836.8</v>
      </c>
      <c r="W13" s="89">
        <v>5068</v>
      </c>
      <c r="X13" s="90">
        <v>4932</v>
      </c>
      <c r="Y13" s="89">
        <v>354.76</v>
      </c>
      <c r="Z13" s="90">
        <v>345.24</v>
      </c>
      <c r="AA13" s="89">
        <v>354.76</v>
      </c>
      <c r="AB13" s="90">
        <v>345.24</v>
      </c>
      <c r="AC13" s="89">
        <v>354.76</v>
      </c>
      <c r="AD13" s="90">
        <v>345.24</v>
      </c>
      <c r="AE13" s="89">
        <v>1013.6</v>
      </c>
      <c r="AF13" s="90">
        <v>986.4</v>
      </c>
      <c r="AG13" s="111" t="s">
        <v>385</v>
      </c>
      <c r="AH13" s="112">
        <f t="shared" si="14"/>
        <v>32789.96</v>
      </c>
      <c r="AI13" s="30">
        <f t="shared" ref="AI13:AI45" si="48">AH13*20%</f>
        <v>6557.9920000000002</v>
      </c>
      <c r="AJ13" s="113">
        <f t="shared" ref="AJ13:AJ45" si="49">(AH13+AI13)</f>
        <v>39347.951999999997</v>
      </c>
      <c r="AK13" s="112">
        <f t="shared" si="17"/>
        <v>31910.04</v>
      </c>
      <c r="AL13" s="30">
        <f t="shared" ref="AL13:AL45" si="50">AK13*20%</f>
        <v>6382.0080000000007</v>
      </c>
      <c r="AM13" s="187">
        <f t="shared" ref="AM13:AM45" si="51">AK13+AL13</f>
        <v>38292.048000000003</v>
      </c>
      <c r="AN13" s="237">
        <f t="shared" si="20"/>
        <v>1723.12</v>
      </c>
      <c r="AO13" s="30">
        <f t="shared" si="21"/>
        <v>344.62400000000002</v>
      </c>
      <c r="AP13" s="214">
        <f t="shared" si="22"/>
        <v>2067.7439999999997</v>
      </c>
      <c r="AQ13" s="189">
        <f t="shared" si="23"/>
        <v>1676.88</v>
      </c>
      <c r="AR13" s="30">
        <f t="shared" si="24"/>
        <v>335.37600000000003</v>
      </c>
      <c r="AS13" s="113">
        <f t="shared" si="25"/>
        <v>2012.2560000000001</v>
      </c>
      <c r="AT13" s="189">
        <f t="shared" si="26"/>
        <v>68100</v>
      </c>
      <c r="AU13" s="30">
        <f t="shared" si="27"/>
        <v>13620</v>
      </c>
      <c r="AV13" s="113">
        <f t="shared" si="28"/>
        <v>81720</v>
      </c>
      <c r="AW13" s="114"/>
      <c r="AX13" s="194"/>
      <c r="AY13" s="230"/>
      <c r="AZ13" s="230"/>
      <c r="BA13" s="115"/>
      <c r="BB13" s="116">
        <v>7</v>
      </c>
      <c r="BC13" s="199">
        <f t="shared" si="0"/>
        <v>0</v>
      </c>
      <c r="BD13" s="30"/>
      <c r="BE13" s="189">
        <f t="shared" si="29"/>
        <v>0</v>
      </c>
      <c r="BF13" s="189">
        <f t="shared" si="30"/>
        <v>0</v>
      </c>
      <c r="BG13" s="189">
        <f t="shared" si="31"/>
        <v>0</v>
      </c>
      <c r="BH13" s="30">
        <f t="shared" si="1"/>
        <v>0</v>
      </c>
      <c r="BI13" s="214">
        <f t="shared" si="2"/>
        <v>0</v>
      </c>
      <c r="BJ13" s="189">
        <f t="shared" si="32"/>
        <v>0</v>
      </c>
      <c r="BK13" s="30">
        <f t="shared" si="3"/>
        <v>0</v>
      </c>
      <c r="BL13" s="187">
        <f t="shared" si="4"/>
        <v>0</v>
      </c>
      <c r="BM13" s="237">
        <f t="shared" si="33"/>
        <v>0</v>
      </c>
      <c r="BN13" s="30">
        <f t="shared" si="34"/>
        <v>0</v>
      </c>
      <c r="BO13" s="214">
        <f t="shared" si="35"/>
        <v>0</v>
      </c>
      <c r="BP13" s="189">
        <f t="shared" si="5"/>
        <v>0</v>
      </c>
      <c r="BQ13" s="30">
        <f t="shared" si="6"/>
        <v>0</v>
      </c>
      <c r="BR13" s="214">
        <f t="shared" si="7"/>
        <v>0</v>
      </c>
      <c r="BS13" s="215">
        <f t="shared" si="36"/>
        <v>0</v>
      </c>
      <c r="BT13" s="216">
        <f t="shared" si="37"/>
        <v>0</v>
      </c>
      <c r="BU13" s="216">
        <f t="shared" si="38"/>
        <v>0</v>
      </c>
      <c r="BV13" s="115">
        <f t="shared" si="39"/>
        <v>0</v>
      </c>
      <c r="BW13" s="85" t="s">
        <v>61</v>
      </c>
      <c r="BX13" s="217"/>
      <c r="BY13" s="118">
        <f t="shared" si="8"/>
        <v>0</v>
      </c>
      <c r="BZ13" s="218"/>
      <c r="CA13" s="119"/>
      <c r="CB13" s="120">
        <v>5136</v>
      </c>
      <c r="CC13" s="120">
        <f t="shared" si="9"/>
        <v>734448</v>
      </c>
      <c r="CD13" s="121">
        <f t="shared" si="40"/>
        <v>0</v>
      </c>
      <c r="CE13" s="121">
        <f t="shared" si="10"/>
        <v>0</v>
      </c>
      <c r="CF13" s="219"/>
      <c r="CG13" s="122">
        <f t="shared" si="11"/>
        <v>0</v>
      </c>
      <c r="CH13" s="219"/>
      <c r="CI13" s="64"/>
      <c r="CJ13" s="123">
        <v>5136</v>
      </c>
      <c r="CK13" s="123">
        <f t="shared" si="12"/>
        <v>734448</v>
      </c>
      <c r="CL13" s="124">
        <f t="shared" si="41"/>
        <v>0</v>
      </c>
      <c r="CM13" s="124">
        <f t="shared" si="13"/>
        <v>0</v>
      </c>
      <c r="CN13" s="125">
        <f t="shared" si="42"/>
        <v>0</v>
      </c>
      <c r="CO13" s="126"/>
      <c r="CP13" s="125">
        <f t="shared" si="43"/>
        <v>0</v>
      </c>
      <c r="CQ13" s="125">
        <f t="shared" si="44"/>
        <v>0</v>
      </c>
      <c r="CR13" s="127">
        <f t="shared" si="45"/>
        <v>0</v>
      </c>
      <c r="CS13" s="128"/>
      <c r="CT13" s="127">
        <f t="shared" si="46"/>
        <v>0</v>
      </c>
      <c r="CU13" s="127">
        <f t="shared" si="47"/>
        <v>0</v>
      </c>
      <c r="CV13" s="85" t="s">
        <v>418</v>
      </c>
      <c r="CW13" s="85" t="s">
        <v>145</v>
      </c>
      <c r="CX13" s="104" t="s">
        <v>419</v>
      </c>
      <c r="CY13" s="91" t="s">
        <v>277</v>
      </c>
      <c r="CZ13" s="85" t="s">
        <v>208</v>
      </c>
      <c r="DA13" s="91" t="s">
        <v>420</v>
      </c>
      <c r="DB13" s="104">
        <v>45352</v>
      </c>
      <c r="DC13" s="129" t="s">
        <v>146</v>
      </c>
      <c r="DD13" s="169">
        <v>0.50680000000000003</v>
      </c>
      <c r="DE13" s="234">
        <v>0.49320000000000003</v>
      </c>
      <c r="DF13" s="246" t="s">
        <v>208</v>
      </c>
    </row>
    <row r="14" spans="1:207" ht="65.099999999999994" customHeight="1">
      <c r="A14" s="92">
        <v>6</v>
      </c>
      <c r="B14" s="84" t="s">
        <v>133</v>
      </c>
      <c r="C14" s="85">
        <v>5250007626</v>
      </c>
      <c r="D14" s="85" t="s">
        <v>266</v>
      </c>
      <c r="E14" s="85">
        <v>8</v>
      </c>
      <c r="F14" s="85" t="s">
        <v>135</v>
      </c>
      <c r="G14" s="85" t="s">
        <v>42</v>
      </c>
      <c r="H14" s="85" t="s">
        <v>156</v>
      </c>
      <c r="I14" s="85">
        <v>9</v>
      </c>
      <c r="J14" s="135" t="s">
        <v>137</v>
      </c>
      <c r="K14" s="85" t="s">
        <v>157</v>
      </c>
      <c r="L14" s="85" t="s">
        <v>158</v>
      </c>
      <c r="M14" s="85" t="s">
        <v>267</v>
      </c>
      <c r="N14" s="86" t="s">
        <v>361</v>
      </c>
      <c r="O14" s="85" t="s">
        <v>369</v>
      </c>
      <c r="P14" s="166">
        <v>1100</v>
      </c>
      <c r="Q14" s="85" t="s">
        <v>24</v>
      </c>
      <c r="R14" s="88" t="s">
        <v>159</v>
      </c>
      <c r="S14" s="89">
        <v>8400</v>
      </c>
      <c r="T14" s="90">
        <v>33600</v>
      </c>
      <c r="U14" s="89">
        <v>8400</v>
      </c>
      <c r="V14" s="90">
        <v>33600</v>
      </c>
      <c r="W14" s="89">
        <v>8400</v>
      </c>
      <c r="X14" s="90">
        <v>33600</v>
      </c>
      <c r="Y14" s="89">
        <v>8400</v>
      </c>
      <c r="Z14" s="90">
        <v>33600</v>
      </c>
      <c r="AA14" s="89">
        <v>8400</v>
      </c>
      <c r="AB14" s="90">
        <v>33600</v>
      </c>
      <c r="AC14" s="89">
        <v>8400</v>
      </c>
      <c r="AD14" s="90">
        <v>33600</v>
      </c>
      <c r="AE14" s="89">
        <v>8400</v>
      </c>
      <c r="AF14" s="90">
        <v>33600</v>
      </c>
      <c r="AG14" s="111" t="s">
        <v>385</v>
      </c>
      <c r="AH14" s="112">
        <f t="shared" si="14"/>
        <v>33600</v>
      </c>
      <c r="AI14" s="30">
        <f t="shared" si="48"/>
        <v>6720</v>
      </c>
      <c r="AJ14" s="113">
        <f t="shared" si="49"/>
        <v>40320</v>
      </c>
      <c r="AK14" s="112">
        <f t="shared" si="17"/>
        <v>134400</v>
      </c>
      <c r="AL14" s="30">
        <f t="shared" si="50"/>
        <v>26880</v>
      </c>
      <c r="AM14" s="187">
        <f t="shared" si="51"/>
        <v>161280</v>
      </c>
      <c r="AN14" s="237">
        <f t="shared" si="20"/>
        <v>25200</v>
      </c>
      <c r="AO14" s="30">
        <f t="shared" si="21"/>
        <v>5040</v>
      </c>
      <c r="AP14" s="214">
        <f t="shared" si="22"/>
        <v>30240</v>
      </c>
      <c r="AQ14" s="189">
        <f t="shared" si="23"/>
        <v>100800</v>
      </c>
      <c r="AR14" s="30">
        <f t="shared" si="24"/>
        <v>20160</v>
      </c>
      <c r="AS14" s="113">
        <f t="shared" si="25"/>
        <v>120960</v>
      </c>
      <c r="AT14" s="189">
        <f t="shared" si="26"/>
        <v>294000</v>
      </c>
      <c r="AU14" s="30">
        <f t="shared" si="27"/>
        <v>58800</v>
      </c>
      <c r="AV14" s="113">
        <f t="shared" si="28"/>
        <v>352800</v>
      </c>
      <c r="AW14" s="114"/>
      <c r="AX14" s="194"/>
      <c r="AY14" s="230"/>
      <c r="AZ14" s="230"/>
      <c r="BA14" s="115"/>
      <c r="BB14" s="116">
        <v>7</v>
      </c>
      <c r="BC14" s="199">
        <f t="shared" si="0"/>
        <v>0</v>
      </c>
      <c r="BD14" s="30"/>
      <c r="BE14" s="189">
        <f t="shared" si="29"/>
        <v>0</v>
      </c>
      <c r="BF14" s="189">
        <f t="shared" si="30"/>
        <v>0</v>
      </c>
      <c r="BG14" s="189">
        <f t="shared" si="31"/>
        <v>0</v>
      </c>
      <c r="BH14" s="30">
        <f t="shared" si="1"/>
        <v>0</v>
      </c>
      <c r="BI14" s="214">
        <f t="shared" si="2"/>
        <v>0</v>
      </c>
      <c r="BJ14" s="189">
        <f t="shared" si="32"/>
        <v>0</v>
      </c>
      <c r="BK14" s="30">
        <f t="shared" si="3"/>
        <v>0</v>
      </c>
      <c r="BL14" s="187">
        <f t="shared" si="4"/>
        <v>0</v>
      </c>
      <c r="BM14" s="237">
        <f t="shared" si="33"/>
        <v>0</v>
      </c>
      <c r="BN14" s="30">
        <f t="shared" si="34"/>
        <v>0</v>
      </c>
      <c r="BO14" s="214">
        <f t="shared" si="35"/>
        <v>0</v>
      </c>
      <c r="BP14" s="189">
        <f t="shared" si="5"/>
        <v>0</v>
      </c>
      <c r="BQ14" s="30">
        <f t="shared" si="6"/>
        <v>0</v>
      </c>
      <c r="BR14" s="214">
        <f t="shared" si="7"/>
        <v>0</v>
      </c>
      <c r="BS14" s="215">
        <f t="shared" si="36"/>
        <v>0</v>
      </c>
      <c r="BT14" s="216">
        <f t="shared" si="37"/>
        <v>0</v>
      </c>
      <c r="BU14" s="216">
        <f t="shared" si="38"/>
        <v>0</v>
      </c>
      <c r="BV14" s="115">
        <f t="shared" si="39"/>
        <v>0</v>
      </c>
      <c r="BW14" s="85" t="s">
        <v>155</v>
      </c>
      <c r="BX14" s="217"/>
      <c r="BY14" s="118">
        <f t="shared" si="8"/>
        <v>0</v>
      </c>
      <c r="BZ14" s="218"/>
      <c r="CA14" s="119"/>
      <c r="CB14" s="120">
        <v>5136</v>
      </c>
      <c r="CC14" s="120">
        <f t="shared" si="9"/>
        <v>5649600</v>
      </c>
      <c r="CD14" s="121">
        <f t="shared" si="40"/>
        <v>0</v>
      </c>
      <c r="CE14" s="121">
        <f t="shared" si="10"/>
        <v>0</v>
      </c>
      <c r="CF14" s="219"/>
      <c r="CG14" s="122">
        <f t="shared" si="11"/>
        <v>0</v>
      </c>
      <c r="CH14" s="219"/>
      <c r="CI14" s="64"/>
      <c r="CJ14" s="123">
        <v>5136</v>
      </c>
      <c r="CK14" s="123">
        <f t="shared" si="12"/>
        <v>5649600</v>
      </c>
      <c r="CL14" s="124">
        <f t="shared" si="41"/>
        <v>0</v>
      </c>
      <c r="CM14" s="124">
        <f t="shared" si="13"/>
        <v>0</v>
      </c>
      <c r="CN14" s="125">
        <f t="shared" si="42"/>
        <v>0</v>
      </c>
      <c r="CO14" s="126"/>
      <c r="CP14" s="125">
        <f t="shared" si="43"/>
        <v>0</v>
      </c>
      <c r="CQ14" s="125">
        <f t="shared" si="44"/>
        <v>0</v>
      </c>
      <c r="CR14" s="127">
        <f t="shared" si="45"/>
        <v>0</v>
      </c>
      <c r="CS14" s="128"/>
      <c r="CT14" s="127">
        <f t="shared" si="46"/>
        <v>0</v>
      </c>
      <c r="CU14" s="127">
        <f t="shared" si="47"/>
        <v>0</v>
      </c>
      <c r="CV14" s="85" t="s">
        <v>418</v>
      </c>
      <c r="CW14" s="85" t="s">
        <v>142</v>
      </c>
      <c r="CX14" s="104" t="s">
        <v>419</v>
      </c>
      <c r="CY14" s="91" t="s">
        <v>277</v>
      </c>
      <c r="CZ14" s="85" t="s">
        <v>208</v>
      </c>
      <c r="DA14" s="91" t="s">
        <v>420</v>
      </c>
      <c r="DB14" s="104">
        <v>45352</v>
      </c>
      <c r="DC14" s="129" t="s">
        <v>146</v>
      </c>
      <c r="DD14" s="169">
        <v>0.2</v>
      </c>
      <c r="DE14" s="234">
        <v>0.8</v>
      </c>
      <c r="DF14" s="246" t="s">
        <v>208</v>
      </c>
    </row>
    <row r="15" spans="1:207" ht="65.099999999999994" customHeight="1">
      <c r="A15" s="92">
        <v>7</v>
      </c>
      <c r="B15" s="84" t="s">
        <v>133</v>
      </c>
      <c r="C15" s="85">
        <v>5250007626</v>
      </c>
      <c r="D15" s="85" t="s">
        <v>266</v>
      </c>
      <c r="E15" s="85">
        <v>8</v>
      </c>
      <c r="F15" s="85" t="s">
        <v>135</v>
      </c>
      <c r="G15" s="85" t="s">
        <v>42</v>
      </c>
      <c r="H15" s="85" t="s">
        <v>269</v>
      </c>
      <c r="I15" s="85">
        <v>4</v>
      </c>
      <c r="J15" s="135" t="s">
        <v>137</v>
      </c>
      <c r="K15" s="85" t="s">
        <v>270</v>
      </c>
      <c r="L15" s="85" t="s">
        <v>158</v>
      </c>
      <c r="M15" s="85" t="s">
        <v>267</v>
      </c>
      <c r="N15" s="110" t="s">
        <v>271</v>
      </c>
      <c r="O15" s="85" t="s">
        <v>268</v>
      </c>
      <c r="P15" s="166">
        <v>500</v>
      </c>
      <c r="Q15" s="85" t="s">
        <v>24</v>
      </c>
      <c r="R15" s="88" t="s">
        <v>150</v>
      </c>
      <c r="S15" s="89">
        <v>50600</v>
      </c>
      <c r="T15" s="90">
        <v>4400</v>
      </c>
      <c r="U15" s="89">
        <v>36800</v>
      </c>
      <c r="V15" s="90">
        <v>3200</v>
      </c>
      <c r="W15" s="89">
        <v>7360</v>
      </c>
      <c r="X15" s="90">
        <v>640</v>
      </c>
      <c r="Y15" s="89">
        <v>0</v>
      </c>
      <c r="Z15" s="90">
        <v>0</v>
      </c>
      <c r="AA15" s="89">
        <v>0</v>
      </c>
      <c r="AB15" s="90">
        <v>0</v>
      </c>
      <c r="AC15" s="89">
        <v>0</v>
      </c>
      <c r="AD15" s="90">
        <v>0</v>
      </c>
      <c r="AE15" s="89">
        <v>0</v>
      </c>
      <c r="AF15" s="90">
        <v>0</v>
      </c>
      <c r="AG15" s="111" t="s">
        <v>385</v>
      </c>
      <c r="AH15" s="112">
        <f t="shared" si="14"/>
        <v>94760</v>
      </c>
      <c r="AI15" s="30">
        <f t="shared" si="48"/>
        <v>18952</v>
      </c>
      <c r="AJ15" s="113">
        <f t="shared" si="49"/>
        <v>113712</v>
      </c>
      <c r="AK15" s="112">
        <f t="shared" si="17"/>
        <v>8240</v>
      </c>
      <c r="AL15" s="30">
        <f t="shared" si="50"/>
        <v>1648</v>
      </c>
      <c r="AM15" s="187">
        <f t="shared" si="51"/>
        <v>9888</v>
      </c>
      <c r="AN15" s="237">
        <f t="shared" si="20"/>
        <v>0</v>
      </c>
      <c r="AO15" s="30">
        <f t="shared" si="21"/>
        <v>0</v>
      </c>
      <c r="AP15" s="214">
        <f t="shared" si="22"/>
        <v>0</v>
      </c>
      <c r="AQ15" s="189">
        <f t="shared" si="23"/>
        <v>0</v>
      </c>
      <c r="AR15" s="30">
        <f t="shared" si="24"/>
        <v>0</v>
      </c>
      <c r="AS15" s="113">
        <f t="shared" si="25"/>
        <v>0</v>
      </c>
      <c r="AT15" s="189">
        <f t="shared" si="26"/>
        <v>103000</v>
      </c>
      <c r="AU15" s="30">
        <f t="shared" si="27"/>
        <v>20600</v>
      </c>
      <c r="AV15" s="113">
        <f t="shared" si="28"/>
        <v>123600</v>
      </c>
      <c r="AW15" s="114"/>
      <c r="AX15" s="194"/>
      <c r="AY15" s="230"/>
      <c r="AZ15" s="230"/>
      <c r="BA15" s="115"/>
      <c r="BB15" s="116">
        <v>7</v>
      </c>
      <c r="BC15" s="199">
        <f t="shared" si="0"/>
        <v>0</v>
      </c>
      <c r="BD15" s="30"/>
      <c r="BE15" s="189">
        <f t="shared" si="29"/>
        <v>0</v>
      </c>
      <c r="BF15" s="189">
        <f t="shared" si="30"/>
        <v>0</v>
      </c>
      <c r="BG15" s="189">
        <f t="shared" si="31"/>
        <v>0</v>
      </c>
      <c r="BH15" s="30">
        <f t="shared" si="1"/>
        <v>0</v>
      </c>
      <c r="BI15" s="214">
        <f t="shared" si="2"/>
        <v>0</v>
      </c>
      <c r="BJ15" s="189">
        <f t="shared" si="32"/>
        <v>0</v>
      </c>
      <c r="BK15" s="30">
        <f t="shared" si="3"/>
        <v>0</v>
      </c>
      <c r="BL15" s="187">
        <f t="shared" si="4"/>
        <v>0</v>
      </c>
      <c r="BM15" s="237">
        <f t="shared" si="33"/>
        <v>0</v>
      </c>
      <c r="BN15" s="30">
        <f t="shared" si="34"/>
        <v>0</v>
      </c>
      <c r="BO15" s="214">
        <f t="shared" si="35"/>
        <v>0</v>
      </c>
      <c r="BP15" s="189">
        <f t="shared" si="5"/>
        <v>0</v>
      </c>
      <c r="BQ15" s="30">
        <f t="shared" si="6"/>
        <v>0</v>
      </c>
      <c r="BR15" s="214">
        <f t="shared" si="7"/>
        <v>0</v>
      </c>
      <c r="BS15" s="215">
        <f t="shared" si="36"/>
        <v>0</v>
      </c>
      <c r="BT15" s="216">
        <f t="shared" si="37"/>
        <v>0</v>
      </c>
      <c r="BU15" s="216">
        <f t="shared" si="38"/>
        <v>0</v>
      </c>
      <c r="BV15" s="115">
        <f t="shared" si="39"/>
        <v>0</v>
      </c>
      <c r="BW15" s="85" t="s">
        <v>155</v>
      </c>
      <c r="BX15" s="217"/>
      <c r="BY15" s="118">
        <f t="shared" si="8"/>
        <v>0</v>
      </c>
      <c r="BZ15" s="218"/>
      <c r="CA15" s="119"/>
      <c r="CB15" s="120">
        <v>5136</v>
      </c>
      <c r="CC15" s="120">
        <f t="shared" si="9"/>
        <v>2568000</v>
      </c>
      <c r="CD15" s="121">
        <f t="shared" si="40"/>
        <v>0</v>
      </c>
      <c r="CE15" s="121">
        <f t="shared" si="10"/>
        <v>0</v>
      </c>
      <c r="CF15" s="219"/>
      <c r="CG15" s="122">
        <f t="shared" si="11"/>
        <v>0</v>
      </c>
      <c r="CH15" s="219"/>
      <c r="CI15" s="64"/>
      <c r="CJ15" s="123">
        <v>5136</v>
      </c>
      <c r="CK15" s="123">
        <f t="shared" si="12"/>
        <v>2568000</v>
      </c>
      <c r="CL15" s="124">
        <f t="shared" si="41"/>
        <v>0</v>
      </c>
      <c r="CM15" s="124">
        <f t="shared" si="13"/>
        <v>0</v>
      </c>
      <c r="CN15" s="125">
        <f t="shared" si="42"/>
        <v>0</v>
      </c>
      <c r="CO15" s="126"/>
      <c r="CP15" s="125">
        <f t="shared" si="43"/>
        <v>0</v>
      </c>
      <c r="CQ15" s="125">
        <f t="shared" si="44"/>
        <v>0</v>
      </c>
      <c r="CR15" s="127">
        <f t="shared" si="45"/>
        <v>0</v>
      </c>
      <c r="CS15" s="128"/>
      <c r="CT15" s="127">
        <f t="shared" si="46"/>
        <v>0</v>
      </c>
      <c r="CU15" s="127">
        <f t="shared" si="47"/>
        <v>0</v>
      </c>
      <c r="CV15" s="85" t="s">
        <v>418</v>
      </c>
      <c r="CW15" s="85" t="s">
        <v>142</v>
      </c>
      <c r="CX15" s="104" t="s">
        <v>419</v>
      </c>
      <c r="CY15" s="91" t="s">
        <v>277</v>
      </c>
      <c r="CZ15" s="85" t="s">
        <v>208</v>
      </c>
      <c r="DA15" s="91" t="s">
        <v>420</v>
      </c>
      <c r="DB15" s="104">
        <v>45352</v>
      </c>
      <c r="DC15" s="129" t="s">
        <v>146</v>
      </c>
      <c r="DD15" s="169">
        <v>0.92</v>
      </c>
      <c r="DE15" s="234">
        <v>0.08</v>
      </c>
      <c r="DF15" s="246" t="s">
        <v>208</v>
      </c>
    </row>
    <row r="16" spans="1:207" ht="65.099999999999994" customHeight="1">
      <c r="A16" s="92">
        <v>8</v>
      </c>
      <c r="B16" s="84" t="s">
        <v>133</v>
      </c>
      <c r="C16" s="85" t="s">
        <v>272</v>
      </c>
      <c r="D16" s="85" t="s">
        <v>134</v>
      </c>
      <c r="E16" s="85">
        <v>8</v>
      </c>
      <c r="F16" s="85" t="s">
        <v>135</v>
      </c>
      <c r="G16" s="85" t="s">
        <v>42</v>
      </c>
      <c r="H16" s="85" t="s">
        <v>273</v>
      </c>
      <c r="I16" s="85">
        <v>3</v>
      </c>
      <c r="J16" s="85"/>
      <c r="K16" s="85" t="s">
        <v>274</v>
      </c>
      <c r="L16" s="85" t="s">
        <v>42</v>
      </c>
      <c r="M16" s="85" t="s">
        <v>267</v>
      </c>
      <c r="N16" s="86" t="s">
        <v>275</v>
      </c>
      <c r="O16" s="85" t="s">
        <v>276</v>
      </c>
      <c r="P16" s="166">
        <v>220</v>
      </c>
      <c r="Q16" s="85" t="s">
        <v>24</v>
      </c>
      <c r="R16" s="88" t="s">
        <v>159</v>
      </c>
      <c r="S16" s="89">
        <v>0</v>
      </c>
      <c r="T16" s="90">
        <v>56000</v>
      </c>
      <c r="U16" s="89">
        <v>0</v>
      </c>
      <c r="V16" s="90">
        <v>56000</v>
      </c>
      <c r="W16" s="89">
        <v>0</v>
      </c>
      <c r="X16" s="90">
        <v>56000</v>
      </c>
      <c r="Y16" s="89">
        <v>0</v>
      </c>
      <c r="Z16" s="90">
        <v>56000</v>
      </c>
      <c r="AA16" s="89">
        <v>0</v>
      </c>
      <c r="AB16" s="90">
        <v>55000</v>
      </c>
      <c r="AC16" s="89">
        <v>0</v>
      </c>
      <c r="AD16" s="90">
        <v>55000</v>
      </c>
      <c r="AE16" s="89">
        <v>0</v>
      </c>
      <c r="AF16" s="90">
        <v>56000</v>
      </c>
      <c r="AG16" s="111" t="s">
        <v>385</v>
      </c>
      <c r="AH16" s="112">
        <f t="shared" si="14"/>
        <v>0</v>
      </c>
      <c r="AI16" s="30">
        <f t="shared" si="48"/>
        <v>0</v>
      </c>
      <c r="AJ16" s="113">
        <f t="shared" si="49"/>
        <v>0</v>
      </c>
      <c r="AK16" s="112">
        <f t="shared" si="17"/>
        <v>224000</v>
      </c>
      <c r="AL16" s="30">
        <f t="shared" si="50"/>
        <v>44800</v>
      </c>
      <c r="AM16" s="187">
        <f t="shared" si="51"/>
        <v>268800</v>
      </c>
      <c r="AN16" s="237">
        <f t="shared" si="20"/>
        <v>0</v>
      </c>
      <c r="AO16" s="30">
        <f t="shared" si="21"/>
        <v>0</v>
      </c>
      <c r="AP16" s="214">
        <f t="shared" si="22"/>
        <v>0</v>
      </c>
      <c r="AQ16" s="189">
        <f t="shared" si="23"/>
        <v>166000</v>
      </c>
      <c r="AR16" s="30">
        <f t="shared" si="24"/>
        <v>33200</v>
      </c>
      <c r="AS16" s="113">
        <f t="shared" si="25"/>
        <v>199200</v>
      </c>
      <c r="AT16" s="189">
        <f t="shared" si="26"/>
        <v>390000</v>
      </c>
      <c r="AU16" s="30">
        <f t="shared" si="27"/>
        <v>78000</v>
      </c>
      <c r="AV16" s="113">
        <f t="shared" si="28"/>
        <v>468000</v>
      </c>
      <c r="AW16" s="212"/>
      <c r="AX16" s="194"/>
      <c r="AY16" s="231"/>
      <c r="AZ16" s="230"/>
      <c r="BA16" s="115"/>
      <c r="BB16" s="116">
        <v>7</v>
      </c>
      <c r="BC16" s="199">
        <f t="shared" si="0"/>
        <v>0</v>
      </c>
      <c r="BD16" s="30"/>
      <c r="BE16" s="189">
        <f t="shared" si="29"/>
        <v>0</v>
      </c>
      <c r="BF16" s="189">
        <f t="shared" si="30"/>
        <v>0</v>
      </c>
      <c r="BG16" s="189">
        <f t="shared" si="31"/>
        <v>0</v>
      </c>
      <c r="BH16" s="30">
        <f t="shared" si="1"/>
        <v>0</v>
      </c>
      <c r="BI16" s="214">
        <f t="shared" si="2"/>
        <v>0</v>
      </c>
      <c r="BJ16" s="189">
        <f t="shared" si="32"/>
        <v>0</v>
      </c>
      <c r="BK16" s="30">
        <f t="shared" si="3"/>
        <v>0</v>
      </c>
      <c r="BL16" s="187">
        <f t="shared" si="4"/>
        <v>0</v>
      </c>
      <c r="BM16" s="237">
        <f t="shared" si="33"/>
        <v>0</v>
      </c>
      <c r="BN16" s="30">
        <f t="shared" si="34"/>
        <v>0</v>
      </c>
      <c r="BO16" s="214">
        <f t="shared" si="35"/>
        <v>0</v>
      </c>
      <c r="BP16" s="189">
        <f t="shared" si="5"/>
        <v>0</v>
      </c>
      <c r="BQ16" s="30">
        <f t="shared" si="6"/>
        <v>0</v>
      </c>
      <c r="BR16" s="214">
        <f t="shared" si="7"/>
        <v>0</v>
      </c>
      <c r="BS16" s="215">
        <f t="shared" si="36"/>
        <v>0</v>
      </c>
      <c r="BT16" s="216">
        <f t="shared" si="37"/>
        <v>0</v>
      </c>
      <c r="BU16" s="216">
        <f t="shared" si="38"/>
        <v>0</v>
      </c>
      <c r="BV16" s="115">
        <f t="shared" si="39"/>
        <v>0</v>
      </c>
      <c r="BW16" s="85" t="s">
        <v>220</v>
      </c>
      <c r="BX16" s="217"/>
      <c r="BY16" s="118">
        <f t="shared" si="8"/>
        <v>0</v>
      </c>
      <c r="BZ16" s="218"/>
      <c r="CA16" s="119"/>
      <c r="CB16" s="120">
        <v>5136</v>
      </c>
      <c r="CC16" s="120">
        <f t="shared" si="9"/>
        <v>1129920</v>
      </c>
      <c r="CD16" s="121">
        <f t="shared" si="40"/>
        <v>0</v>
      </c>
      <c r="CE16" s="121">
        <f t="shared" si="10"/>
        <v>0</v>
      </c>
      <c r="CF16" s="219"/>
      <c r="CG16" s="122">
        <f t="shared" si="11"/>
        <v>0</v>
      </c>
      <c r="CH16" s="219"/>
      <c r="CI16" s="64"/>
      <c r="CJ16" s="123">
        <v>5136</v>
      </c>
      <c r="CK16" s="123">
        <f t="shared" si="12"/>
        <v>1129920</v>
      </c>
      <c r="CL16" s="124">
        <f t="shared" si="41"/>
        <v>0</v>
      </c>
      <c r="CM16" s="124">
        <f t="shared" si="13"/>
        <v>0</v>
      </c>
      <c r="CN16" s="125">
        <f t="shared" si="42"/>
        <v>0</v>
      </c>
      <c r="CO16" s="126"/>
      <c r="CP16" s="125">
        <f t="shared" si="43"/>
        <v>0</v>
      </c>
      <c r="CQ16" s="125">
        <f t="shared" si="44"/>
        <v>0</v>
      </c>
      <c r="CR16" s="127">
        <f t="shared" si="45"/>
        <v>0</v>
      </c>
      <c r="CS16" s="128"/>
      <c r="CT16" s="127">
        <f t="shared" si="46"/>
        <v>0</v>
      </c>
      <c r="CU16" s="127">
        <f t="shared" si="47"/>
        <v>0</v>
      </c>
      <c r="CV16" s="85" t="s">
        <v>418</v>
      </c>
      <c r="CW16" s="85" t="s">
        <v>142</v>
      </c>
      <c r="CX16" s="104" t="s">
        <v>419</v>
      </c>
      <c r="CY16" s="91" t="s">
        <v>277</v>
      </c>
      <c r="CZ16" s="85" t="s">
        <v>208</v>
      </c>
      <c r="DA16" s="91" t="s">
        <v>420</v>
      </c>
      <c r="DB16" s="104">
        <v>45352</v>
      </c>
      <c r="DC16" s="129" t="s">
        <v>146</v>
      </c>
      <c r="DD16" s="169">
        <v>0</v>
      </c>
      <c r="DE16" s="234">
        <v>1</v>
      </c>
      <c r="DF16" s="246" t="s">
        <v>208</v>
      </c>
    </row>
    <row r="17" spans="1:110" ht="65.099999999999994" customHeight="1">
      <c r="A17" s="92">
        <v>9</v>
      </c>
      <c r="B17" s="144" t="s">
        <v>133</v>
      </c>
      <c r="C17" s="145" t="s">
        <v>272</v>
      </c>
      <c r="D17" s="105" t="s">
        <v>134</v>
      </c>
      <c r="E17" s="175">
        <v>8</v>
      </c>
      <c r="F17" s="175" t="s">
        <v>135</v>
      </c>
      <c r="G17" s="175" t="s">
        <v>42</v>
      </c>
      <c r="H17" s="105" t="s">
        <v>134</v>
      </c>
      <c r="I17" s="105" t="s">
        <v>388</v>
      </c>
      <c r="J17" s="105"/>
      <c r="K17" s="105" t="s">
        <v>135</v>
      </c>
      <c r="L17" s="105" t="s">
        <v>42</v>
      </c>
      <c r="M17" s="105" t="s">
        <v>267</v>
      </c>
      <c r="N17" s="106" t="s">
        <v>389</v>
      </c>
      <c r="O17" s="175" t="s">
        <v>276</v>
      </c>
      <c r="P17" s="105">
        <v>395</v>
      </c>
      <c r="Q17" s="105" t="s">
        <v>24</v>
      </c>
      <c r="R17" s="107" t="s">
        <v>390</v>
      </c>
      <c r="S17" s="176">
        <v>15000</v>
      </c>
      <c r="T17" s="177">
        <v>0</v>
      </c>
      <c r="U17" s="176">
        <v>15000</v>
      </c>
      <c r="V17" s="177">
        <v>0</v>
      </c>
      <c r="W17" s="176">
        <v>9000</v>
      </c>
      <c r="X17" s="177">
        <v>0</v>
      </c>
      <c r="Y17" s="176">
        <v>6000</v>
      </c>
      <c r="Z17" s="177">
        <v>0</v>
      </c>
      <c r="AA17" s="176">
        <v>6000</v>
      </c>
      <c r="AB17" s="177">
        <v>0</v>
      </c>
      <c r="AC17" s="176">
        <v>6000</v>
      </c>
      <c r="AD17" s="177">
        <v>0</v>
      </c>
      <c r="AE17" s="176">
        <v>11000</v>
      </c>
      <c r="AF17" s="177">
        <v>0</v>
      </c>
      <c r="AG17" s="111" t="s">
        <v>385</v>
      </c>
      <c r="AH17" s="112">
        <f t="shared" si="14"/>
        <v>45000</v>
      </c>
      <c r="AI17" s="30">
        <f t="shared" si="48"/>
        <v>9000</v>
      </c>
      <c r="AJ17" s="113">
        <f t="shared" si="49"/>
        <v>54000</v>
      </c>
      <c r="AK17" s="112">
        <f t="shared" si="17"/>
        <v>0</v>
      </c>
      <c r="AL17" s="30">
        <f t="shared" si="50"/>
        <v>0</v>
      </c>
      <c r="AM17" s="187">
        <f t="shared" si="51"/>
        <v>0</v>
      </c>
      <c r="AN17" s="237">
        <f t="shared" si="20"/>
        <v>23000</v>
      </c>
      <c r="AO17" s="30">
        <f t="shared" si="21"/>
        <v>4600</v>
      </c>
      <c r="AP17" s="214">
        <f t="shared" si="22"/>
        <v>27600</v>
      </c>
      <c r="AQ17" s="189">
        <f t="shared" si="23"/>
        <v>0</v>
      </c>
      <c r="AR17" s="30">
        <f t="shared" si="24"/>
        <v>0</v>
      </c>
      <c r="AS17" s="113">
        <f t="shared" si="25"/>
        <v>0</v>
      </c>
      <c r="AT17" s="189">
        <f t="shared" si="26"/>
        <v>68000</v>
      </c>
      <c r="AU17" s="30">
        <f t="shared" si="27"/>
        <v>13600</v>
      </c>
      <c r="AV17" s="113">
        <f t="shared" si="28"/>
        <v>81600</v>
      </c>
      <c r="AW17" s="114"/>
      <c r="AX17" s="213"/>
      <c r="AY17" s="230"/>
      <c r="AZ17" s="231"/>
      <c r="BA17" s="115"/>
      <c r="BB17" s="116">
        <v>7</v>
      </c>
      <c r="BC17" s="199">
        <f t="shared" si="0"/>
        <v>0</v>
      </c>
      <c r="BD17" s="30"/>
      <c r="BE17" s="189">
        <f t="shared" si="29"/>
        <v>0</v>
      </c>
      <c r="BF17" s="189">
        <f t="shared" si="30"/>
        <v>0</v>
      </c>
      <c r="BG17" s="189">
        <f t="shared" si="31"/>
        <v>0</v>
      </c>
      <c r="BH17" s="30">
        <f t="shared" si="1"/>
        <v>0</v>
      </c>
      <c r="BI17" s="214">
        <f t="shared" si="2"/>
        <v>0</v>
      </c>
      <c r="BJ17" s="189">
        <f t="shared" si="32"/>
        <v>0</v>
      </c>
      <c r="BK17" s="30">
        <f t="shared" si="3"/>
        <v>0</v>
      </c>
      <c r="BL17" s="187">
        <f t="shared" si="4"/>
        <v>0</v>
      </c>
      <c r="BM17" s="237">
        <f t="shared" si="33"/>
        <v>0</v>
      </c>
      <c r="BN17" s="30">
        <f t="shared" si="34"/>
        <v>0</v>
      </c>
      <c r="BO17" s="214">
        <f t="shared" si="35"/>
        <v>0</v>
      </c>
      <c r="BP17" s="189">
        <f t="shared" si="5"/>
        <v>0</v>
      </c>
      <c r="BQ17" s="30">
        <f t="shared" si="6"/>
        <v>0</v>
      </c>
      <c r="BR17" s="214">
        <f t="shared" si="7"/>
        <v>0</v>
      </c>
      <c r="BS17" s="215">
        <f t="shared" si="36"/>
        <v>0</v>
      </c>
      <c r="BT17" s="216">
        <f t="shared" si="37"/>
        <v>0</v>
      </c>
      <c r="BU17" s="216">
        <f t="shared" si="38"/>
        <v>0</v>
      </c>
      <c r="BV17" s="115">
        <f t="shared" si="39"/>
        <v>0</v>
      </c>
      <c r="BW17" s="85" t="s">
        <v>220</v>
      </c>
      <c r="BX17" s="217"/>
      <c r="BY17" s="118">
        <f t="shared" si="8"/>
        <v>0</v>
      </c>
      <c r="BZ17" s="218"/>
      <c r="CA17" s="119"/>
      <c r="CB17" s="120">
        <v>5136</v>
      </c>
      <c r="CC17" s="120">
        <f t="shared" si="9"/>
        <v>2028720</v>
      </c>
      <c r="CD17" s="121">
        <f t="shared" si="40"/>
        <v>0</v>
      </c>
      <c r="CE17" s="121">
        <f t="shared" si="10"/>
        <v>0</v>
      </c>
      <c r="CF17" s="219"/>
      <c r="CG17" s="122">
        <f t="shared" si="11"/>
        <v>0</v>
      </c>
      <c r="CH17" s="219"/>
      <c r="CI17" s="64"/>
      <c r="CJ17" s="123">
        <v>5136</v>
      </c>
      <c r="CK17" s="123">
        <f t="shared" si="12"/>
        <v>2028720</v>
      </c>
      <c r="CL17" s="124">
        <f t="shared" si="41"/>
        <v>0</v>
      </c>
      <c r="CM17" s="124">
        <f t="shared" si="13"/>
        <v>0</v>
      </c>
      <c r="CN17" s="125">
        <f t="shared" si="42"/>
        <v>0</v>
      </c>
      <c r="CO17" s="126"/>
      <c r="CP17" s="125">
        <f t="shared" si="43"/>
        <v>0</v>
      </c>
      <c r="CQ17" s="125">
        <f t="shared" si="44"/>
        <v>0</v>
      </c>
      <c r="CR17" s="127">
        <f t="shared" si="45"/>
        <v>0</v>
      </c>
      <c r="CS17" s="128"/>
      <c r="CT17" s="127">
        <f t="shared" si="46"/>
        <v>0</v>
      </c>
      <c r="CU17" s="127">
        <f t="shared" si="47"/>
        <v>0</v>
      </c>
      <c r="CV17" s="85" t="s">
        <v>418</v>
      </c>
      <c r="CW17" s="105" t="s">
        <v>142</v>
      </c>
      <c r="CX17" s="104" t="s">
        <v>419</v>
      </c>
      <c r="CY17" s="91" t="s">
        <v>277</v>
      </c>
      <c r="CZ17" s="85" t="s">
        <v>208</v>
      </c>
      <c r="DA17" s="91" t="s">
        <v>420</v>
      </c>
      <c r="DB17" s="104">
        <v>45352</v>
      </c>
      <c r="DC17" s="129" t="s">
        <v>146</v>
      </c>
      <c r="DD17" s="169">
        <v>1</v>
      </c>
      <c r="DE17" s="234">
        <v>0</v>
      </c>
      <c r="DF17" s="246" t="s">
        <v>208</v>
      </c>
    </row>
    <row r="18" spans="1:110" ht="65.099999999999994" customHeight="1">
      <c r="A18" s="92">
        <v>10</v>
      </c>
      <c r="B18" s="109" t="s">
        <v>168</v>
      </c>
      <c r="C18" s="85">
        <v>7492109260</v>
      </c>
      <c r="D18" s="85" t="s">
        <v>169</v>
      </c>
      <c r="E18" s="85">
        <v>9</v>
      </c>
      <c r="F18" s="85" t="s">
        <v>170</v>
      </c>
      <c r="G18" s="85" t="s">
        <v>171</v>
      </c>
      <c r="H18" s="85" t="s">
        <v>169</v>
      </c>
      <c r="I18" s="85">
        <v>9</v>
      </c>
      <c r="J18" s="85"/>
      <c r="K18" s="85" t="s">
        <v>170</v>
      </c>
      <c r="L18" s="85" t="s">
        <v>171</v>
      </c>
      <c r="M18" s="85" t="s">
        <v>258</v>
      </c>
      <c r="N18" s="86" t="s">
        <v>172</v>
      </c>
      <c r="O18" s="85" t="s">
        <v>34</v>
      </c>
      <c r="P18" s="166">
        <v>900</v>
      </c>
      <c r="Q18" s="85" t="s">
        <v>24</v>
      </c>
      <c r="R18" s="88" t="s">
        <v>173</v>
      </c>
      <c r="S18" s="89">
        <v>282712</v>
      </c>
      <c r="T18" s="90">
        <v>0</v>
      </c>
      <c r="U18" s="89">
        <v>152721</v>
      </c>
      <c r="V18" s="90">
        <v>0</v>
      </c>
      <c r="W18" s="89">
        <v>57796</v>
      </c>
      <c r="X18" s="90">
        <v>0</v>
      </c>
      <c r="Y18" s="89">
        <v>14004</v>
      </c>
      <c r="Z18" s="90">
        <v>0</v>
      </c>
      <c r="AA18" s="89">
        <v>12953</v>
      </c>
      <c r="AB18" s="90">
        <v>0</v>
      </c>
      <c r="AC18" s="89">
        <v>12507</v>
      </c>
      <c r="AD18" s="90">
        <v>0</v>
      </c>
      <c r="AE18" s="89">
        <v>49193</v>
      </c>
      <c r="AF18" s="90">
        <v>0</v>
      </c>
      <c r="AG18" s="111" t="s">
        <v>385</v>
      </c>
      <c r="AH18" s="112">
        <f t="shared" si="14"/>
        <v>507233</v>
      </c>
      <c r="AI18" s="30">
        <f t="shared" si="48"/>
        <v>101446.6</v>
      </c>
      <c r="AJ18" s="113">
        <f t="shared" si="49"/>
        <v>608679.6</v>
      </c>
      <c r="AK18" s="112">
        <f t="shared" si="17"/>
        <v>0</v>
      </c>
      <c r="AL18" s="30">
        <f t="shared" si="50"/>
        <v>0</v>
      </c>
      <c r="AM18" s="187">
        <f t="shared" si="51"/>
        <v>0</v>
      </c>
      <c r="AN18" s="237">
        <f t="shared" si="20"/>
        <v>74653</v>
      </c>
      <c r="AO18" s="30">
        <f t="shared" si="21"/>
        <v>14930.6</v>
      </c>
      <c r="AP18" s="214">
        <f t="shared" si="22"/>
        <v>89583.6</v>
      </c>
      <c r="AQ18" s="189">
        <f t="shared" si="23"/>
        <v>0</v>
      </c>
      <c r="AR18" s="30">
        <f t="shared" si="24"/>
        <v>0</v>
      </c>
      <c r="AS18" s="113">
        <f t="shared" si="25"/>
        <v>0</v>
      </c>
      <c r="AT18" s="189">
        <f t="shared" si="26"/>
        <v>581886</v>
      </c>
      <c r="AU18" s="30">
        <f t="shared" si="27"/>
        <v>116377.20000000001</v>
      </c>
      <c r="AV18" s="113">
        <f t="shared" si="28"/>
        <v>698263.2</v>
      </c>
      <c r="AW18" s="114"/>
      <c r="AX18" s="213"/>
      <c r="AY18" s="230"/>
      <c r="AZ18" s="231"/>
      <c r="BA18" s="115"/>
      <c r="BB18" s="116">
        <v>7</v>
      </c>
      <c r="BC18" s="199">
        <f t="shared" si="0"/>
        <v>0</v>
      </c>
      <c r="BD18" s="30"/>
      <c r="BE18" s="189">
        <f t="shared" si="29"/>
        <v>0</v>
      </c>
      <c r="BF18" s="189">
        <f t="shared" si="30"/>
        <v>0</v>
      </c>
      <c r="BG18" s="189">
        <f t="shared" si="31"/>
        <v>0</v>
      </c>
      <c r="BH18" s="30">
        <f t="shared" si="1"/>
        <v>0</v>
      </c>
      <c r="BI18" s="214">
        <f t="shared" si="2"/>
        <v>0</v>
      </c>
      <c r="BJ18" s="189">
        <f t="shared" si="32"/>
        <v>0</v>
      </c>
      <c r="BK18" s="30">
        <f t="shared" si="3"/>
        <v>0</v>
      </c>
      <c r="BL18" s="187">
        <f t="shared" si="4"/>
        <v>0</v>
      </c>
      <c r="BM18" s="237">
        <f t="shared" si="33"/>
        <v>0</v>
      </c>
      <c r="BN18" s="30">
        <f t="shared" si="34"/>
        <v>0</v>
      </c>
      <c r="BO18" s="214">
        <f t="shared" si="35"/>
        <v>0</v>
      </c>
      <c r="BP18" s="189">
        <f t="shared" si="5"/>
        <v>0</v>
      </c>
      <c r="BQ18" s="30">
        <f t="shared" si="6"/>
        <v>0</v>
      </c>
      <c r="BR18" s="214">
        <f t="shared" si="7"/>
        <v>0</v>
      </c>
      <c r="BS18" s="215">
        <f t="shared" si="36"/>
        <v>0</v>
      </c>
      <c r="BT18" s="216">
        <f t="shared" si="37"/>
        <v>0</v>
      </c>
      <c r="BU18" s="216">
        <f t="shared" si="38"/>
        <v>0</v>
      </c>
      <c r="BV18" s="115">
        <f t="shared" si="39"/>
        <v>0</v>
      </c>
      <c r="BW18" s="85" t="s">
        <v>61</v>
      </c>
      <c r="BX18" s="217"/>
      <c r="BY18" s="118">
        <f t="shared" si="8"/>
        <v>0</v>
      </c>
      <c r="BZ18" s="218"/>
      <c r="CA18" s="119"/>
      <c r="CB18" s="120">
        <v>5136</v>
      </c>
      <c r="CC18" s="120">
        <f t="shared" si="9"/>
        <v>4622400</v>
      </c>
      <c r="CD18" s="121">
        <f t="shared" si="40"/>
        <v>0</v>
      </c>
      <c r="CE18" s="121">
        <f t="shared" si="10"/>
        <v>0</v>
      </c>
      <c r="CF18" s="219"/>
      <c r="CG18" s="122">
        <f t="shared" si="11"/>
        <v>0</v>
      </c>
      <c r="CH18" s="219"/>
      <c r="CI18" s="64"/>
      <c r="CJ18" s="123">
        <v>5136</v>
      </c>
      <c r="CK18" s="123">
        <f t="shared" si="12"/>
        <v>4622400</v>
      </c>
      <c r="CL18" s="124">
        <f t="shared" si="41"/>
        <v>0</v>
      </c>
      <c r="CM18" s="124">
        <f t="shared" si="13"/>
        <v>0</v>
      </c>
      <c r="CN18" s="125">
        <f t="shared" si="42"/>
        <v>0</v>
      </c>
      <c r="CO18" s="126"/>
      <c r="CP18" s="125">
        <f t="shared" si="43"/>
        <v>0</v>
      </c>
      <c r="CQ18" s="125">
        <f t="shared" si="44"/>
        <v>0</v>
      </c>
      <c r="CR18" s="127">
        <f t="shared" si="45"/>
        <v>0</v>
      </c>
      <c r="CS18" s="128"/>
      <c r="CT18" s="127">
        <f t="shared" si="46"/>
        <v>0</v>
      </c>
      <c r="CU18" s="127">
        <f t="shared" si="47"/>
        <v>0</v>
      </c>
      <c r="CV18" s="85" t="s">
        <v>418</v>
      </c>
      <c r="CW18" s="85" t="s">
        <v>145</v>
      </c>
      <c r="CX18" s="104" t="s">
        <v>419</v>
      </c>
      <c r="CY18" s="91" t="s">
        <v>277</v>
      </c>
      <c r="CZ18" s="85" t="s">
        <v>208</v>
      </c>
      <c r="DA18" s="91" t="s">
        <v>420</v>
      </c>
      <c r="DB18" s="104">
        <v>45352</v>
      </c>
      <c r="DC18" s="129" t="s">
        <v>146</v>
      </c>
      <c r="DD18" s="169">
        <v>1</v>
      </c>
      <c r="DE18" s="234">
        <v>0</v>
      </c>
      <c r="DF18" s="246" t="s">
        <v>457</v>
      </c>
    </row>
    <row r="19" spans="1:110" ht="65.099999999999994" customHeight="1">
      <c r="A19" s="92">
        <v>11</v>
      </c>
      <c r="B19" s="109" t="s">
        <v>151</v>
      </c>
      <c r="C19" s="85">
        <v>5213910680</v>
      </c>
      <c r="D19" s="85" t="s">
        <v>278</v>
      </c>
      <c r="E19" s="85" t="s">
        <v>152</v>
      </c>
      <c r="F19" s="85" t="s">
        <v>279</v>
      </c>
      <c r="G19" s="85" t="s">
        <v>158</v>
      </c>
      <c r="H19" s="85" t="s">
        <v>280</v>
      </c>
      <c r="I19" s="85">
        <v>34</v>
      </c>
      <c r="J19" s="85" t="s">
        <v>137</v>
      </c>
      <c r="K19" s="85" t="s">
        <v>153</v>
      </c>
      <c r="L19" s="85" t="s">
        <v>154</v>
      </c>
      <c r="M19" s="85" t="s">
        <v>258</v>
      </c>
      <c r="N19" s="87" t="s">
        <v>377</v>
      </c>
      <c r="O19" s="85" t="s">
        <v>23</v>
      </c>
      <c r="P19" s="166">
        <v>351</v>
      </c>
      <c r="Q19" s="85" t="s">
        <v>24</v>
      </c>
      <c r="R19" s="88" t="s">
        <v>150</v>
      </c>
      <c r="S19" s="89">
        <v>55000</v>
      </c>
      <c r="T19" s="90">
        <v>0</v>
      </c>
      <c r="U19" s="89">
        <v>38000</v>
      </c>
      <c r="V19" s="90">
        <v>0</v>
      </c>
      <c r="W19" s="89">
        <v>18500</v>
      </c>
      <c r="X19" s="90">
        <v>0</v>
      </c>
      <c r="Y19" s="89">
        <v>2000</v>
      </c>
      <c r="Z19" s="90">
        <v>0</v>
      </c>
      <c r="AA19" s="89">
        <v>0</v>
      </c>
      <c r="AB19" s="90">
        <v>0</v>
      </c>
      <c r="AC19" s="89">
        <v>0</v>
      </c>
      <c r="AD19" s="90">
        <v>0</v>
      </c>
      <c r="AE19" s="89">
        <v>11000</v>
      </c>
      <c r="AF19" s="90">
        <v>0</v>
      </c>
      <c r="AG19" s="111" t="s">
        <v>385</v>
      </c>
      <c r="AH19" s="112">
        <f t="shared" si="14"/>
        <v>113500</v>
      </c>
      <c r="AI19" s="30">
        <f t="shared" si="48"/>
        <v>22700</v>
      </c>
      <c r="AJ19" s="113">
        <f t="shared" si="49"/>
        <v>136200</v>
      </c>
      <c r="AK19" s="112">
        <f t="shared" si="17"/>
        <v>0</v>
      </c>
      <c r="AL19" s="30">
        <f t="shared" si="50"/>
        <v>0</v>
      </c>
      <c r="AM19" s="187">
        <f t="shared" si="51"/>
        <v>0</v>
      </c>
      <c r="AN19" s="237">
        <f t="shared" si="20"/>
        <v>11000</v>
      </c>
      <c r="AO19" s="30">
        <f t="shared" si="21"/>
        <v>2200</v>
      </c>
      <c r="AP19" s="214">
        <f t="shared" si="22"/>
        <v>13200</v>
      </c>
      <c r="AQ19" s="189">
        <f t="shared" si="23"/>
        <v>0</v>
      </c>
      <c r="AR19" s="30">
        <f t="shared" si="24"/>
        <v>0</v>
      </c>
      <c r="AS19" s="113">
        <f t="shared" si="25"/>
        <v>0</v>
      </c>
      <c r="AT19" s="189">
        <f t="shared" si="26"/>
        <v>124500</v>
      </c>
      <c r="AU19" s="30">
        <f t="shared" si="27"/>
        <v>24900</v>
      </c>
      <c r="AV19" s="113">
        <f t="shared" si="28"/>
        <v>149400</v>
      </c>
      <c r="AW19" s="114"/>
      <c r="AX19" s="213"/>
      <c r="AY19" s="230"/>
      <c r="AZ19" s="231"/>
      <c r="BA19" s="115"/>
      <c r="BB19" s="116">
        <v>7</v>
      </c>
      <c r="BC19" s="199">
        <f t="shared" si="0"/>
        <v>0</v>
      </c>
      <c r="BD19" s="30"/>
      <c r="BE19" s="189">
        <f t="shared" si="29"/>
        <v>0</v>
      </c>
      <c r="BF19" s="189">
        <f t="shared" si="30"/>
        <v>0</v>
      </c>
      <c r="BG19" s="189">
        <f t="shared" si="31"/>
        <v>0</v>
      </c>
      <c r="BH19" s="30">
        <f t="shared" si="1"/>
        <v>0</v>
      </c>
      <c r="BI19" s="214">
        <f t="shared" si="2"/>
        <v>0</v>
      </c>
      <c r="BJ19" s="189">
        <f t="shared" si="32"/>
        <v>0</v>
      </c>
      <c r="BK19" s="30">
        <f t="shared" si="3"/>
        <v>0</v>
      </c>
      <c r="BL19" s="187">
        <f t="shared" si="4"/>
        <v>0</v>
      </c>
      <c r="BM19" s="237">
        <f t="shared" si="33"/>
        <v>0</v>
      </c>
      <c r="BN19" s="30">
        <f t="shared" si="34"/>
        <v>0</v>
      </c>
      <c r="BO19" s="214">
        <f t="shared" si="35"/>
        <v>0</v>
      </c>
      <c r="BP19" s="189">
        <f t="shared" si="5"/>
        <v>0</v>
      </c>
      <c r="BQ19" s="30">
        <f t="shared" si="6"/>
        <v>0</v>
      </c>
      <c r="BR19" s="214">
        <f t="shared" si="7"/>
        <v>0</v>
      </c>
      <c r="BS19" s="215">
        <f t="shared" si="36"/>
        <v>0</v>
      </c>
      <c r="BT19" s="216">
        <f t="shared" si="37"/>
        <v>0</v>
      </c>
      <c r="BU19" s="216">
        <f t="shared" si="38"/>
        <v>0</v>
      </c>
      <c r="BV19" s="115">
        <f t="shared" si="39"/>
        <v>0</v>
      </c>
      <c r="BW19" s="85" t="s">
        <v>155</v>
      </c>
      <c r="BX19" s="217"/>
      <c r="BY19" s="118">
        <f t="shared" si="8"/>
        <v>0</v>
      </c>
      <c r="BZ19" s="218"/>
      <c r="CA19" s="119"/>
      <c r="CB19" s="120">
        <v>5136</v>
      </c>
      <c r="CC19" s="120">
        <f t="shared" si="9"/>
        <v>1802736</v>
      </c>
      <c r="CD19" s="121">
        <f t="shared" si="40"/>
        <v>0</v>
      </c>
      <c r="CE19" s="121">
        <f t="shared" si="10"/>
        <v>0</v>
      </c>
      <c r="CF19" s="219"/>
      <c r="CG19" s="122">
        <f t="shared" si="11"/>
        <v>0</v>
      </c>
      <c r="CH19" s="219"/>
      <c r="CI19" s="64"/>
      <c r="CJ19" s="123">
        <v>5136</v>
      </c>
      <c r="CK19" s="123">
        <f t="shared" si="12"/>
        <v>1802736</v>
      </c>
      <c r="CL19" s="124">
        <f t="shared" si="41"/>
        <v>0</v>
      </c>
      <c r="CM19" s="124">
        <f t="shared" si="13"/>
        <v>0</v>
      </c>
      <c r="CN19" s="125">
        <f t="shared" si="42"/>
        <v>0</v>
      </c>
      <c r="CO19" s="126"/>
      <c r="CP19" s="125">
        <f t="shared" si="43"/>
        <v>0</v>
      </c>
      <c r="CQ19" s="125">
        <f t="shared" si="44"/>
        <v>0</v>
      </c>
      <c r="CR19" s="127">
        <f t="shared" si="45"/>
        <v>0</v>
      </c>
      <c r="CS19" s="128"/>
      <c r="CT19" s="127">
        <f t="shared" si="46"/>
        <v>0</v>
      </c>
      <c r="CU19" s="127">
        <f t="shared" si="47"/>
        <v>0</v>
      </c>
      <c r="CV19" s="85" t="s">
        <v>418</v>
      </c>
      <c r="CW19" s="85" t="s">
        <v>145</v>
      </c>
      <c r="CX19" s="104" t="s">
        <v>419</v>
      </c>
      <c r="CY19" s="91" t="s">
        <v>277</v>
      </c>
      <c r="CZ19" s="85" t="s">
        <v>208</v>
      </c>
      <c r="DA19" s="91" t="s">
        <v>420</v>
      </c>
      <c r="DB19" s="104">
        <v>45352</v>
      </c>
      <c r="DC19" s="129" t="s">
        <v>146</v>
      </c>
      <c r="DD19" s="169">
        <v>1</v>
      </c>
      <c r="DE19" s="234">
        <v>0</v>
      </c>
      <c r="DF19" s="246" t="s">
        <v>208</v>
      </c>
    </row>
    <row r="20" spans="1:110" ht="65.099999999999994" customHeight="1">
      <c r="A20" s="92">
        <v>12</v>
      </c>
      <c r="B20" s="109" t="s">
        <v>181</v>
      </c>
      <c r="C20" s="85">
        <v>5250008577</v>
      </c>
      <c r="D20" s="85" t="s">
        <v>182</v>
      </c>
      <c r="E20" s="85">
        <v>6</v>
      </c>
      <c r="F20" s="85" t="s">
        <v>183</v>
      </c>
      <c r="G20" s="85" t="s">
        <v>158</v>
      </c>
      <c r="H20" s="85" t="s">
        <v>281</v>
      </c>
      <c r="I20" s="85">
        <v>27</v>
      </c>
      <c r="J20" s="85"/>
      <c r="K20" s="85" t="s">
        <v>184</v>
      </c>
      <c r="L20" s="85" t="s">
        <v>185</v>
      </c>
      <c r="M20" s="85" t="s">
        <v>282</v>
      </c>
      <c r="N20" s="86" t="s">
        <v>283</v>
      </c>
      <c r="O20" s="85" t="s">
        <v>284</v>
      </c>
      <c r="P20" s="166">
        <v>230</v>
      </c>
      <c r="Q20" s="85" t="s">
        <v>24</v>
      </c>
      <c r="R20" s="88" t="s">
        <v>164</v>
      </c>
      <c r="S20" s="89">
        <v>55000</v>
      </c>
      <c r="T20" s="90">
        <v>0</v>
      </c>
      <c r="U20" s="89">
        <v>45000</v>
      </c>
      <c r="V20" s="90">
        <v>0</v>
      </c>
      <c r="W20" s="89">
        <v>11000</v>
      </c>
      <c r="X20" s="90">
        <v>0</v>
      </c>
      <c r="Y20" s="89">
        <v>1400</v>
      </c>
      <c r="Z20" s="90">
        <v>0</v>
      </c>
      <c r="AA20" s="89">
        <v>1000</v>
      </c>
      <c r="AB20" s="90">
        <v>0</v>
      </c>
      <c r="AC20" s="89">
        <v>1000</v>
      </c>
      <c r="AD20" s="90">
        <v>0</v>
      </c>
      <c r="AE20" s="89">
        <v>14000</v>
      </c>
      <c r="AF20" s="90">
        <v>0</v>
      </c>
      <c r="AG20" s="111" t="s">
        <v>385</v>
      </c>
      <c r="AH20" s="112">
        <f t="shared" si="14"/>
        <v>112400</v>
      </c>
      <c r="AI20" s="30">
        <f t="shared" si="48"/>
        <v>22480</v>
      </c>
      <c r="AJ20" s="113">
        <f t="shared" si="49"/>
        <v>134880</v>
      </c>
      <c r="AK20" s="112">
        <f t="shared" si="17"/>
        <v>0</v>
      </c>
      <c r="AL20" s="30">
        <f t="shared" si="50"/>
        <v>0</v>
      </c>
      <c r="AM20" s="187">
        <f t="shared" si="51"/>
        <v>0</v>
      </c>
      <c r="AN20" s="237">
        <f t="shared" si="20"/>
        <v>16000</v>
      </c>
      <c r="AO20" s="30">
        <f t="shared" si="21"/>
        <v>3200</v>
      </c>
      <c r="AP20" s="214">
        <f t="shared" si="22"/>
        <v>19200</v>
      </c>
      <c r="AQ20" s="189">
        <f t="shared" si="23"/>
        <v>0</v>
      </c>
      <c r="AR20" s="30">
        <f t="shared" si="24"/>
        <v>0</v>
      </c>
      <c r="AS20" s="113">
        <f t="shared" si="25"/>
        <v>0</v>
      </c>
      <c r="AT20" s="189">
        <f t="shared" si="26"/>
        <v>128400</v>
      </c>
      <c r="AU20" s="30">
        <f t="shared" si="27"/>
        <v>25680</v>
      </c>
      <c r="AV20" s="113">
        <f t="shared" si="28"/>
        <v>154080</v>
      </c>
      <c r="AW20" s="114"/>
      <c r="AX20" s="213"/>
      <c r="AY20" s="230"/>
      <c r="AZ20" s="231"/>
      <c r="BA20" s="115"/>
      <c r="BB20" s="116">
        <v>7</v>
      </c>
      <c r="BC20" s="199">
        <f t="shared" si="0"/>
        <v>0</v>
      </c>
      <c r="BD20" s="30"/>
      <c r="BE20" s="189">
        <f t="shared" si="29"/>
        <v>0</v>
      </c>
      <c r="BF20" s="189">
        <f t="shared" si="30"/>
        <v>0</v>
      </c>
      <c r="BG20" s="189">
        <f t="shared" si="31"/>
        <v>0</v>
      </c>
      <c r="BH20" s="30">
        <f t="shared" si="1"/>
        <v>0</v>
      </c>
      <c r="BI20" s="214">
        <f t="shared" si="2"/>
        <v>0</v>
      </c>
      <c r="BJ20" s="189">
        <f t="shared" si="32"/>
        <v>0</v>
      </c>
      <c r="BK20" s="30">
        <f t="shared" si="3"/>
        <v>0</v>
      </c>
      <c r="BL20" s="187">
        <f t="shared" si="4"/>
        <v>0</v>
      </c>
      <c r="BM20" s="237">
        <f t="shared" si="33"/>
        <v>0</v>
      </c>
      <c r="BN20" s="30">
        <f t="shared" si="34"/>
        <v>0</v>
      </c>
      <c r="BO20" s="214">
        <f t="shared" si="35"/>
        <v>0</v>
      </c>
      <c r="BP20" s="189">
        <f t="shared" si="5"/>
        <v>0</v>
      </c>
      <c r="BQ20" s="30">
        <f t="shared" si="6"/>
        <v>0</v>
      </c>
      <c r="BR20" s="214">
        <f t="shared" si="7"/>
        <v>0</v>
      </c>
      <c r="BS20" s="215">
        <f t="shared" si="36"/>
        <v>0</v>
      </c>
      <c r="BT20" s="216">
        <f t="shared" si="37"/>
        <v>0</v>
      </c>
      <c r="BU20" s="216">
        <f t="shared" si="38"/>
        <v>0</v>
      </c>
      <c r="BV20" s="115">
        <f t="shared" si="39"/>
        <v>0</v>
      </c>
      <c r="BW20" s="85" t="s">
        <v>61</v>
      </c>
      <c r="BX20" s="217"/>
      <c r="BY20" s="118">
        <f t="shared" si="8"/>
        <v>0</v>
      </c>
      <c r="BZ20" s="218"/>
      <c r="CA20" s="119"/>
      <c r="CB20" s="120">
        <v>5136</v>
      </c>
      <c r="CC20" s="120">
        <f t="shared" si="9"/>
        <v>1181280</v>
      </c>
      <c r="CD20" s="121">
        <f t="shared" si="40"/>
        <v>0</v>
      </c>
      <c r="CE20" s="121">
        <f t="shared" si="10"/>
        <v>0</v>
      </c>
      <c r="CF20" s="219"/>
      <c r="CG20" s="122">
        <f t="shared" si="11"/>
        <v>0</v>
      </c>
      <c r="CH20" s="219"/>
      <c r="CI20" s="64"/>
      <c r="CJ20" s="123">
        <v>5136</v>
      </c>
      <c r="CK20" s="123">
        <f t="shared" si="12"/>
        <v>1181280</v>
      </c>
      <c r="CL20" s="124">
        <f t="shared" si="41"/>
        <v>0</v>
      </c>
      <c r="CM20" s="124">
        <f t="shared" si="13"/>
        <v>0</v>
      </c>
      <c r="CN20" s="125">
        <f t="shared" si="42"/>
        <v>0</v>
      </c>
      <c r="CO20" s="126"/>
      <c r="CP20" s="125">
        <f t="shared" si="43"/>
        <v>0</v>
      </c>
      <c r="CQ20" s="125">
        <f t="shared" si="44"/>
        <v>0</v>
      </c>
      <c r="CR20" s="127">
        <f t="shared" si="45"/>
        <v>0</v>
      </c>
      <c r="CS20" s="128"/>
      <c r="CT20" s="127">
        <f t="shared" si="46"/>
        <v>0</v>
      </c>
      <c r="CU20" s="127">
        <f t="shared" si="47"/>
        <v>0</v>
      </c>
      <c r="CV20" s="85" t="s">
        <v>418</v>
      </c>
      <c r="CW20" s="85" t="s">
        <v>145</v>
      </c>
      <c r="CX20" s="104" t="s">
        <v>419</v>
      </c>
      <c r="CY20" s="91" t="s">
        <v>277</v>
      </c>
      <c r="CZ20" s="85" t="s">
        <v>208</v>
      </c>
      <c r="DA20" s="91" t="s">
        <v>420</v>
      </c>
      <c r="DB20" s="104">
        <v>45352</v>
      </c>
      <c r="DC20" s="129" t="s">
        <v>146</v>
      </c>
      <c r="DD20" s="169">
        <v>1</v>
      </c>
      <c r="DE20" s="234">
        <v>0</v>
      </c>
      <c r="DF20" s="246" t="s">
        <v>457</v>
      </c>
    </row>
    <row r="21" spans="1:110" ht="65.099999999999994" customHeight="1">
      <c r="A21" s="92">
        <v>13</v>
      </c>
      <c r="B21" s="109" t="s">
        <v>181</v>
      </c>
      <c r="C21" s="85">
        <v>5250008577</v>
      </c>
      <c r="D21" s="85" t="s">
        <v>182</v>
      </c>
      <c r="E21" s="85">
        <v>6</v>
      </c>
      <c r="F21" s="85" t="s">
        <v>183</v>
      </c>
      <c r="G21" s="85" t="s">
        <v>158</v>
      </c>
      <c r="H21" s="85" t="s">
        <v>281</v>
      </c>
      <c r="I21" s="85">
        <v>27</v>
      </c>
      <c r="J21" s="85"/>
      <c r="K21" s="85" t="s">
        <v>184</v>
      </c>
      <c r="L21" s="85" t="s">
        <v>185</v>
      </c>
      <c r="M21" s="85" t="s">
        <v>282</v>
      </c>
      <c r="N21" s="110" t="s">
        <v>285</v>
      </c>
      <c r="O21" s="85" t="s">
        <v>463</v>
      </c>
      <c r="P21" s="166">
        <v>110</v>
      </c>
      <c r="Q21" s="85" t="s">
        <v>24</v>
      </c>
      <c r="R21" s="88" t="s">
        <v>164</v>
      </c>
      <c r="S21" s="89">
        <v>11000</v>
      </c>
      <c r="T21" s="90">
        <v>0</v>
      </c>
      <c r="U21" s="89">
        <v>10000</v>
      </c>
      <c r="V21" s="90">
        <v>0</v>
      </c>
      <c r="W21" s="89">
        <v>1000</v>
      </c>
      <c r="X21" s="90">
        <v>0</v>
      </c>
      <c r="Y21" s="89">
        <v>0</v>
      </c>
      <c r="Z21" s="90">
        <v>0</v>
      </c>
      <c r="AA21" s="89">
        <v>0</v>
      </c>
      <c r="AB21" s="90">
        <v>0</v>
      </c>
      <c r="AC21" s="89">
        <v>0</v>
      </c>
      <c r="AD21" s="90">
        <v>0</v>
      </c>
      <c r="AE21" s="89">
        <v>3500</v>
      </c>
      <c r="AF21" s="90">
        <v>0</v>
      </c>
      <c r="AG21" s="111" t="s">
        <v>385</v>
      </c>
      <c r="AH21" s="112">
        <f t="shared" si="14"/>
        <v>22000</v>
      </c>
      <c r="AI21" s="30">
        <f t="shared" si="48"/>
        <v>4400</v>
      </c>
      <c r="AJ21" s="113">
        <f t="shared" si="49"/>
        <v>26400</v>
      </c>
      <c r="AK21" s="112">
        <f t="shared" si="17"/>
        <v>0</v>
      </c>
      <c r="AL21" s="30">
        <f t="shared" si="50"/>
        <v>0</v>
      </c>
      <c r="AM21" s="187">
        <f t="shared" si="51"/>
        <v>0</v>
      </c>
      <c r="AN21" s="237">
        <f t="shared" si="20"/>
        <v>3500</v>
      </c>
      <c r="AO21" s="30">
        <f t="shared" si="21"/>
        <v>700</v>
      </c>
      <c r="AP21" s="214">
        <f t="shared" si="22"/>
        <v>4200</v>
      </c>
      <c r="AQ21" s="189">
        <f t="shared" si="23"/>
        <v>0</v>
      </c>
      <c r="AR21" s="30">
        <f t="shared" si="24"/>
        <v>0</v>
      </c>
      <c r="AS21" s="113">
        <f t="shared" si="25"/>
        <v>0</v>
      </c>
      <c r="AT21" s="189">
        <f t="shared" si="26"/>
        <v>25500</v>
      </c>
      <c r="AU21" s="30">
        <f t="shared" si="27"/>
        <v>5100</v>
      </c>
      <c r="AV21" s="113">
        <f t="shared" si="28"/>
        <v>30600</v>
      </c>
      <c r="AW21" s="114"/>
      <c r="AX21" s="213"/>
      <c r="AY21" s="230"/>
      <c r="AZ21" s="231"/>
      <c r="BA21" s="115"/>
      <c r="BB21" s="116">
        <v>7</v>
      </c>
      <c r="BC21" s="199">
        <f t="shared" si="0"/>
        <v>0</v>
      </c>
      <c r="BD21" s="30"/>
      <c r="BE21" s="189">
        <f t="shared" si="29"/>
        <v>0</v>
      </c>
      <c r="BF21" s="189">
        <f t="shared" si="30"/>
        <v>0</v>
      </c>
      <c r="BG21" s="189">
        <f t="shared" si="31"/>
        <v>0</v>
      </c>
      <c r="BH21" s="30">
        <f t="shared" si="1"/>
        <v>0</v>
      </c>
      <c r="BI21" s="214">
        <f t="shared" si="2"/>
        <v>0</v>
      </c>
      <c r="BJ21" s="189">
        <f t="shared" si="32"/>
        <v>0</v>
      </c>
      <c r="BK21" s="30">
        <f t="shared" si="3"/>
        <v>0</v>
      </c>
      <c r="BL21" s="187">
        <f t="shared" si="4"/>
        <v>0</v>
      </c>
      <c r="BM21" s="237">
        <f t="shared" si="33"/>
        <v>0</v>
      </c>
      <c r="BN21" s="30">
        <f t="shared" si="34"/>
        <v>0</v>
      </c>
      <c r="BO21" s="214">
        <f t="shared" si="35"/>
        <v>0</v>
      </c>
      <c r="BP21" s="189">
        <f t="shared" si="5"/>
        <v>0</v>
      </c>
      <c r="BQ21" s="30">
        <f t="shared" si="6"/>
        <v>0</v>
      </c>
      <c r="BR21" s="214">
        <f t="shared" si="7"/>
        <v>0</v>
      </c>
      <c r="BS21" s="215">
        <f t="shared" si="36"/>
        <v>0</v>
      </c>
      <c r="BT21" s="216">
        <f t="shared" si="37"/>
        <v>0</v>
      </c>
      <c r="BU21" s="216">
        <f t="shared" si="38"/>
        <v>0</v>
      </c>
      <c r="BV21" s="115">
        <f t="shared" si="39"/>
        <v>0</v>
      </c>
      <c r="BW21" s="85" t="s">
        <v>61</v>
      </c>
      <c r="BX21" s="217"/>
      <c r="BY21" s="118">
        <f t="shared" si="8"/>
        <v>0</v>
      </c>
      <c r="BZ21" s="218"/>
      <c r="CA21" s="120">
        <v>7</v>
      </c>
      <c r="CB21" s="119"/>
      <c r="CC21" s="119"/>
      <c r="CD21" s="121">
        <f>CA21*BZ21</f>
        <v>0</v>
      </c>
      <c r="CE21" s="121">
        <f t="shared" si="10"/>
        <v>0</v>
      </c>
      <c r="CF21" s="219"/>
      <c r="CG21" s="122">
        <f t="shared" si="11"/>
        <v>0</v>
      </c>
      <c r="CH21" s="219"/>
      <c r="CI21" s="136">
        <v>7</v>
      </c>
      <c r="CJ21" s="137"/>
      <c r="CK21" s="137"/>
      <c r="CL21" s="124">
        <f>CI21*CH21</f>
        <v>0</v>
      </c>
      <c r="CM21" s="124">
        <f t="shared" si="13"/>
        <v>0</v>
      </c>
      <c r="CN21" s="125">
        <f t="shared" si="42"/>
        <v>0</v>
      </c>
      <c r="CO21" s="126"/>
      <c r="CP21" s="125">
        <f t="shared" si="43"/>
        <v>0</v>
      </c>
      <c r="CQ21" s="125">
        <f t="shared" si="44"/>
        <v>0</v>
      </c>
      <c r="CR21" s="127">
        <f t="shared" si="45"/>
        <v>0</v>
      </c>
      <c r="CS21" s="128"/>
      <c r="CT21" s="127">
        <f t="shared" si="46"/>
        <v>0</v>
      </c>
      <c r="CU21" s="127">
        <f t="shared" si="47"/>
        <v>0</v>
      </c>
      <c r="CV21" s="85" t="s">
        <v>418</v>
      </c>
      <c r="CW21" s="85" t="s">
        <v>145</v>
      </c>
      <c r="CX21" s="104" t="s">
        <v>419</v>
      </c>
      <c r="CY21" s="91" t="s">
        <v>277</v>
      </c>
      <c r="CZ21" s="85" t="s">
        <v>208</v>
      </c>
      <c r="DA21" s="91" t="s">
        <v>420</v>
      </c>
      <c r="DB21" s="104">
        <v>45352</v>
      </c>
      <c r="DC21" s="129" t="s">
        <v>146</v>
      </c>
      <c r="DD21" s="169">
        <v>1</v>
      </c>
      <c r="DE21" s="234">
        <v>0</v>
      </c>
      <c r="DF21" s="246" t="s">
        <v>457</v>
      </c>
    </row>
    <row r="22" spans="1:110" ht="47.25">
      <c r="A22" s="92">
        <v>14</v>
      </c>
      <c r="B22" s="109" t="s">
        <v>186</v>
      </c>
      <c r="C22" s="85">
        <v>5250007684</v>
      </c>
      <c r="D22" s="85" t="s">
        <v>187</v>
      </c>
      <c r="E22" s="85" t="s">
        <v>286</v>
      </c>
      <c r="F22" s="85" t="s">
        <v>188</v>
      </c>
      <c r="G22" s="85" t="s">
        <v>158</v>
      </c>
      <c r="H22" s="85" t="s">
        <v>189</v>
      </c>
      <c r="I22" s="85" t="s">
        <v>190</v>
      </c>
      <c r="J22" s="85" t="s">
        <v>287</v>
      </c>
      <c r="K22" s="85" t="s">
        <v>191</v>
      </c>
      <c r="L22" s="85" t="s">
        <v>35</v>
      </c>
      <c r="M22" s="85" t="s">
        <v>36</v>
      </c>
      <c r="N22" s="85" t="s">
        <v>288</v>
      </c>
      <c r="O22" s="85" t="s">
        <v>289</v>
      </c>
      <c r="P22" s="166" t="s">
        <v>177</v>
      </c>
      <c r="Q22" s="85" t="s">
        <v>24</v>
      </c>
      <c r="R22" s="88" t="s">
        <v>192</v>
      </c>
      <c r="S22" s="89">
        <v>0</v>
      </c>
      <c r="T22" s="90">
        <v>2361</v>
      </c>
      <c r="U22" s="89">
        <v>0</v>
      </c>
      <c r="V22" s="90">
        <v>2361</v>
      </c>
      <c r="W22" s="89">
        <v>0</v>
      </c>
      <c r="X22" s="90">
        <v>1484</v>
      </c>
      <c r="Y22" s="89">
        <v>0</v>
      </c>
      <c r="Z22" s="90">
        <v>2586</v>
      </c>
      <c r="AA22" s="89">
        <v>0</v>
      </c>
      <c r="AB22" s="90">
        <v>2134</v>
      </c>
      <c r="AC22" s="89">
        <v>0</v>
      </c>
      <c r="AD22" s="90">
        <v>2683</v>
      </c>
      <c r="AE22" s="89">
        <v>0</v>
      </c>
      <c r="AF22" s="90">
        <v>1909</v>
      </c>
      <c r="AG22" s="111" t="s">
        <v>385</v>
      </c>
      <c r="AH22" s="112">
        <f t="shared" si="14"/>
        <v>0</v>
      </c>
      <c r="AI22" s="30">
        <f t="shared" si="48"/>
        <v>0</v>
      </c>
      <c r="AJ22" s="113">
        <f t="shared" si="49"/>
        <v>0</v>
      </c>
      <c r="AK22" s="112">
        <f t="shared" si="17"/>
        <v>8792</v>
      </c>
      <c r="AL22" s="30">
        <f t="shared" si="50"/>
        <v>1758.4</v>
      </c>
      <c r="AM22" s="187">
        <f t="shared" si="51"/>
        <v>10550.4</v>
      </c>
      <c r="AN22" s="237">
        <f t="shared" si="20"/>
        <v>0</v>
      </c>
      <c r="AO22" s="30">
        <f t="shared" si="21"/>
        <v>0</v>
      </c>
      <c r="AP22" s="214">
        <f t="shared" si="22"/>
        <v>0</v>
      </c>
      <c r="AQ22" s="189">
        <f t="shared" si="23"/>
        <v>6726</v>
      </c>
      <c r="AR22" s="30">
        <f t="shared" si="24"/>
        <v>1345.2</v>
      </c>
      <c r="AS22" s="113">
        <f t="shared" si="25"/>
        <v>8071.2</v>
      </c>
      <c r="AT22" s="189">
        <f t="shared" si="26"/>
        <v>15518</v>
      </c>
      <c r="AU22" s="30">
        <f t="shared" si="27"/>
        <v>3103.6000000000004</v>
      </c>
      <c r="AV22" s="113">
        <f t="shared" si="28"/>
        <v>18621.599999999999</v>
      </c>
      <c r="AW22" s="212"/>
      <c r="AX22" s="194"/>
      <c r="AY22" s="231"/>
      <c r="AZ22" s="230"/>
      <c r="BA22" s="115"/>
      <c r="BB22" s="116">
        <v>7</v>
      </c>
      <c r="BC22" s="199">
        <f t="shared" si="0"/>
        <v>0</v>
      </c>
      <c r="BD22" s="30"/>
      <c r="BE22" s="189">
        <f t="shared" si="29"/>
        <v>0</v>
      </c>
      <c r="BF22" s="189">
        <f t="shared" si="30"/>
        <v>0</v>
      </c>
      <c r="BG22" s="189">
        <f t="shared" si="31"/>
        <v>0</v>
      </c>
      <c r="BH22" s="30">
        <f t="shared" si="1"/>
        <v>0</v>
      </c>
      <c r="BI22" s="214">
        <f t="shared" si="2"/>
        <v>0</v>
      </c>
      <c r="BJ22" s="189">
        <f t="shared" si="32"/>
        <v>0</v>
      </c>
      <c r="BK22" s="30">
        <f t="shared" si="3"/>
        <v>0</v>
      </c>
      <c r="BL22" s="187">
        <f t="shared" si="4"/>
        <v>0</v>
      </c>
      <c r="BM22" s="237">
        <f t="shared" si="33"/>
        <v>0</v>
      </c>
      <c r="BN22" s="30">
        <f t="shared" si="34"/>
        <v>0</v>
      </c>
      <c r="BO22" s="214">
        <f t="shared" si="35"/>
        <v>0</v>
      </c>
      <c r="BP22" s="189">
        <f t="shared" si="5"/>
        <v>0</v>
      </c>
      <c r="BQ22" s="30">
        <f t="shared" si="6"/>
        <v>0</v>
      </c>
      <c r="BR22" s="214">
        <f t="shared" si="7"/>
        <v>0</v>
      </c>
      <c r="BS22" s="215">
        <f t="shared" si="36"/>
        <v>0</v>
      </c>
      <c r="BT22" s="216">
        <f t="shared" si="37"/>
        <v>0</v>
      </c>
      <c r="BU22" s="216">
        <f t="shared" si="38"/>
        <v>0</v>
      </c>
      <c r="BV22" s="115">
        <f t="shared" si="39"/>
        <v>0</v>
      </c>
      <c r="BW22" s="85" t="s">
        <v>144</v>
      </c>
      <c r="BX22" s="217"/>
      <c r="BY22" s="118">
        <f t="shared" si="8"/>
        <v>0</v>
      </c>
      <c r="BZ22" s="218"/>
      <c r="CA22" s="120">
        <v>7</v>
      </c>
      <c r="CB22" s="119"/>
      <c r="CC22" s="119"/>
      <c r="CD22" s="121">
        <f>CA22*BZ22</f>
        <v>0</v>
      </c>
      <c r="CE22" s="121">
        <f t="shared" si="10"/>
        <v>0</v>
      </c>
      <c r="CF22" s="219"/>
      <c r="CG22" s="122">
        <f t="shared" si="11"/>
        <v>0</v>
      </c>
      <c r="CH22" s="219"/>
      <c r="CI22" s="136">
        <v>7</v>
      </c>
      <c r="CJ22" s="137"/>
      <c r="CK22" s="137"/>
      <c r="CL22" s="124">
        <f>CI22*CH22</f>
        <v>0</v>
      </c>
      <c r="CM22" s="124">
        <f t="shared" si="13"/>
        <v>0</v>
      </c>
      <c r="CN22" s="125">
        <f t="shared" si="42"/>
        <v>0</v>
      </c>
      <c r="CO22" s="126"/>
      <c r="CP22" s="125">
        <f t="shared" si="43"/>
        <v>0</v>
      </c>
      <c r="CQ22" s="125">
        <f t="shared" si="44"/>
        <v>0</v>
      </c>
      <c r="CR22" s="127">
        <f t="shared" si="45"/>
        <v>0</v>
      </c>
      <c r="CS22" s="128"/>
      <c r="CT22" s="127">
        <f t="shared" si="46"/>
        <v>0</v>
      </c>
      <c r="CU22" s="127">
        <f t="shared" si="47"/>
        <v>0</v>
      </c>
      <c r="CV22" s="85" t="s">
        <v>418</v>
      </c>
      <c r="CW22" s="85" t="s">
        <v>145</v>
      </c>
      <c r="CX22" s="104" t="s">
        <v>419</v>
      </c>
      <c r="CY22" s="91" t="s">
        <v>277</v>
      </c>
      <c r="CZ22" s="85" t="s">
        <v>208</v>
      </c>
      <c r="DA22" s="91" t="s">
        <v>420</v>
      </c>
      <c r="DB22" s="104">
        <v>45352</v>
      </c>
      <c r="DC22" s="129" t="s">
        <v>146</v>
      </c>
      <c r="DD22" s="169">
        <v>0</v>
      </c>
      <c r="DE22" s="234">
        <v>1</v>
      </c>
      <c r="DF22" s="246" t="s">
        <v>457</v>
      </c>
    </row>
    <row r="23" spans="1:110" ht="47.25">
      <c r="A23" s="92">
        <v>15</v>
      </c>
      <c r="B23" s="109" t="s">
        <v>186</v>
      </c>
      <c r="C23" s="85">
        <v>5250007684</v>
      </c>
      <c r="D23" s="85" t="s">
        <v>187</v>
      </c>
      <c r="E23" s="85" t="s">
        <v>286</v>
      </c>
      <c r="F23" s="85" t="s">
        <v>188</v>
      </c>
      <c r="G23" s="85" t="s">
        <v>158</v>
      </c>
      <c r="H23" s="85" t="s">
        <v>187</v>
      </c>
      <c r="I23" s="85" t="s">
        <v>286</v>
      </c>
      <c r="J23" s="85" t="s">
        <v>287</v>
      </c>
      <c r="K23" s="85" t="s">
        <v>188</v>
      </c>
      <c r="L23" s="85" t="s">
        <v>158</v>
      </c>
      <c r="M23" s="85" t="s">
        <v>166</v>
      </c>
      <c r="N23" s="87" t="s">
        <v>290</v>
      </c>
      <c r="O23" s="85" t="s">
        <v>291</v>
      </c>
      <c r="P23" s="166">
        <v>1900</v>
      </c>
      <c r="Q23" s="85" t="s">
        <v>24</v>
      </c>
      <c r="R23" s="88" t="s">
        <v>164</v>
      </c>
      <c r="S23" s="89">
        <v>556423.19999999995</v>
      </c>
      <c r="T23" s="90">
        <v>139105.79999999999</v>
      </c>
      <c r="U23" s="89">
        <v>309245.59999999998</v>
      </c>
      <c r="V23" s="90">
        <v>77311.399999999994</v>
      </c>
      <c r="W23" s="89">
        <v>98440</v>
      </c>
      <c r="X23" s="90">
        <v>24610</v>
      </c>
      <c r="Y23" s="89">
        <v>38224.800000000003</v>
      </c>
      <c r="Z23" s="90">
        <v>9556.2000000000007</v>
      </c>
      <c r="AA23" s="89">
        <v>31712</v>
      </c>
      <c r="AB23" s="90">
        <v>7928</v>
      </c>
      <c r="AC23" s="89">
        <v>29003.200000000001</v>
      </c>
      <c r="AD23" s="90">
        <v>7250.8</v>
      </c>
      <c r="AE23" s="89">
        <v>31603.200000000001</v>
      </c>
      <c r="AF23" s="90">
        <v>7900.8</v>
      </c>
      <c r="AG23" s="111" t="s">
        <v>385</v>
      </c>
      <c r="AH23" s="112">
        <f t="shared" si="14"/>
        <v>1002333.6</v>
      </c>
      <c r="AI23" s="30">
        <f t="shared" si="48"/>
        <v>200466.72</v>
      </c>
      <c r="AJ23" s="113">
        <f t="shared" si="49"/>
        <v>1202800.32</v>
      </c>
      <c r="AK23" s="112">
        <f t="shared" si="17"/>
        <v>250583.4</v>
      </c>
      <c r="AL23" s="30">
        <f t="shared" si="50"/>
        <v>50116.68</v>
      </c>
      <c r="AM23" s="187">
        <f t="shared" si="51"/>
        <v>300700.08</v>
      </c>
      <c r="AN23" s="237">
        <f t="shared" si="20"/>
        <v>92318.399999999994</v>
      </c>
      <c r="AO23" s="30">
        <f t="shared" si="21"/>
        <v>18463.68</v>
      </c>
      <c r="AP23" s="214">
        <f t="shared" si="22"/>
        <v>110782.07999999999</v>
      </c>
      <c r="AQ23" s="189">
        <f t="shared" si="23"/>
        <v>23079.599999999999</v>
      </c>
      <c r="AR23" s="30">
        <f t="shared" si="24"/>
        <v>4615.92</v>
      </c>
      <c r="AS23" s="113">
        <f t="shared" si="25"/>
        <v>27695.519999999997</v>
      </c>
      <c r="AT23" s="189">
        <f t="shared" si="26"/>
        <v>1368315</v>
      </c>
      <c r="AU23" s="30">
        <f t="shared" si="27"/>
        <v>273663</v>
      </c>
      <c r="AV23" s="113">
        <f t="shared" si="28"/>
        <v>1641978.0000000002</v>
      </c>
      <c r="AW23" s="114"/>
      <c r="AX23" s="194"/>
      <c r="AY23" s="230"/>
      <c r="AZ23" s="230"/>
      <c r="BA23" s="115"/>
      <c r="BB23" s="116">
        <v>7</v>
      </c>
      <c r="BC23" s="199">
        <f t="shared" si="0"/>
        <v>0</v>
      </c>
      <c r="BD23" s="30"/>
      <c r="BE23" s="189">
        <f t="shared" si="29"/>
        <v>0</v>
      </c>
      <c r="BF23" s="189">
        <f t="shared" si="30"/>
        <v>0</v>
      </c>
      <c r="BG23" s="189">
        <f t="shared" si="31"/>
        <v>0</v>
      </c>
      <c r="BH23" s="30">
        <f t="shared" si="1"/>
        <v>0</v>
      </c>
      <c r="BI23" s="214">
        <f t="shared" si="2"/>
        <v>0</v>
      </c>
      <c r="BJ23" s="189">
        <f t="shared" si="32"/>
        <v>0</v>
      </c>
      <c r="BK23" s="30">
        <f t="shared" si="3"/>
        <v>0</v>
      </c>
      <c r="BL23" s="187">
        <f t="shared" si="4"/>
        <v>0</v>
      </c>
      <c r="BM23" s="237">
        <f t="shared" si="33"/>
        <v>0</v>
      </c>
      <c r="BN23" s="30">
        <f t="shared" si="34"/>
        <v>0</v>
      </c>
      <c r="BO23" s="214">
        <f t="shared" si="35"/>
        <v>0</v>
      </c>
      <c r="BP23" s="189">
        <f t="shared" si="5"/>
        <v>0</v>
      </c>
      <c r="BQ23" s="30">
        <f t="shared" si="6"/>
        <v>0</v>
      </c>
      <c r="BR23" s="214">
        <f t="shared" si="7"/>
        <v>0</v>
      </c>
      <c r="BS23" s="215">
        <f t="shared" si="36"/>
        <v>0</v>
      </c>
      <c r="BT23" s="216">
        <f t="shared" si="37"/>
        <v>0</v>
      </c>
      <c r="BU23" s="216">
        <f t="shared" si="38"/>
        <v>0</v>
      </c>
      <c r="BV23" s="115">
        <f t="shared" si="39"/>
        <v>0</v>
      </c>
      <c r="BW23" s="85" t="s">
        <v>155</v>
      </c>
      <c r="BX23" s="217"/>
      <c r="BY23" s="118">
        <f t="shared" si="8"/>
        <v>0</v>
      </c>
      <c r="BZ23" s="218"/>
      <c r="CA23" s="119"/>
      <c r="CB23" s="120">
        <v>5136</v>
      </c>
      <c r="CC23" s="120">
        <f>P23*CB23</f>
        <v>9758400</v>
      </c>
      <c r="CD23" s="121">
        <f t="shared" ref="CD23:CD41" si="52">CC23*BZ23</f>
        <v>0</v>
      </c>
      <c r="CE23" s="121">
        <f t="shared" si="10"/>
        <v>0</v>
      </c>
      <c r="CF23" s="219"/>
      <c r="CG23" s="122">
        <f t="shared" si="11"/>
        <v>0</v>
      </c>
      <c r="CH23" s="219"/>
      <c r="CI23" s="64"/>
      <c r="CJ23" s="123">
        <v>5136</v>
      </c>
      <c r="CK23" s="123">
        <f>P23*CJ23</f>
        <v>9758400</v>
      </c>
      <c r="CL23" s="124">
        <f t="shared" si="41"/>
        <v>0</v>
      </c>
      <c r="CM23" s="124">
        <f t="shared" si="13"/>
        <v>0</v>
      </c>
      <c r="CN23" s="125">
        <f t="shared" si="42"/>
        <v>0</v>
      </c>
      <c r="CO23" s="126"/>
      <c r="CP23" s="125">
        <f t="shared" si="43"/>
        <v>0</v>
      </c>
      <c r="CQ23" s="125">
        <f t="shared" si="44"/>
        <v>0</v>
      </c>
      <c r="CR23" s="127">
        <f t="shared" si="45"/>
        <v>0</v>
      </c>
      <c r="CS23" s="128"/>
      <c r="CT23" s="127">
        <f t="shared" si="46"/>
        <v>0</v>
      </c>
      <c r="CU23" s="127">
        <f t="shared" si="47"/>
        <v>0</v>
      </c>
      <c r="CV23" s="85" t="s">
        <v>418</v>
      </c>
      <c r="CW23" s="85" t="s">
        <v>145</v>
      </c>
      <c r="CX23" s="104" t="s">
        <v>419</v>
      </c>
      <c r="CY23" s="91" t="s">
        <v>277</v>
      </c>
      <c r="CZ23" s="85" t="s">
        <v>208</v>
      </c>
      <c r="DA23" s="91" t="s">
        <v>420</v>
      </c>
      <c r="DB23" s="104">
        <v>45352</v>
      </c>
      <c r="DC23" s="129" t="s">
        <v>146</v>
      </c>
      <c r="DD23" s="169">
        <v>0.8</v>
      </c>
      <c r="DE23" s="234">
        <v>0.2</v>
      </c>
      <c r="DF23" s="246" t="s">
        <v>457</v>
      </c>
    </row>
    <row r="24" spans="1:110" ht="63" customHeight="1">
      <c r="A24" s="92">
        <v>16</v>
      </c>
      <c r="B24" s="84" t="s">
        <v>209</v>
      </c>
      <c r="C24" s="85">
        <v>6750000088</v>
      </c>
      <c r="D24" s="85" t="s">
        <v>210</v>
      </c>
      <c r="E24" s="85">
        <v>73</v>
      </c>
      <c r="F24" s="85" t="s">
        <v>211</v>
      </c>
      <c r="G24" s="85" t="s">
        <v>42</v>
      </c>
      <c r="H24" s="85" t="s">
        <v>212</v>
      </c>
      <c r="I24" s="85" t="s">
        <v>213</v>
      </c>
      <c r="J24" s="135" t="s">
        <v>137</v>
      </c>
      <c r="K24" s="85" t="s">
        <v>214</v>
      </c>
      <c r="L24" s="85" t="s">
        <v>42</v>
      </c>
      <c r="M24" s="85" t="s">
        <v>149</v>
      </c>
      <c r="N24" s="87" t="s">
        <v>378</v>
      </c>
      <c r="O24" s="85" t="s">
        <v>179</v>
      </c>
      <c r="P24" s="92">
        <v>110</v>
      </c>
      <c r="Q24" s="85" t="s">
        <v>24</v>
      </c>
      <c r="R24" s="138" t="s">
        <v>215</v>
      </c>
      <c r="S24" s="89">
        <v>75</v>
      </c>
      <c r="T24" s="90">
        <v>0</v>
      </c>
      <c r="U24" s="89">
        <v>75</v>
      </c>
      <c r="V24" s="90">
        <v>0</v>
      </c>
      <c r="W24" s="89">
        <v>75</v>
      </c>
      <c r="X24" s="90">
        <v>0</v>
      </c>
      <c r="Y24" s="89">
        <v>75</v>
      </c>
      <c r="Z24" s="90">
        <v>0</v>
      </c>
      <c r="AA24" s="89">
        <v>75</v>
      </c>
      <c r="AB24" s="90">
        <v>0</v>
      </c>
      <c r="AC24" s="89">
        <v>75</v>
      </c>
      <c r="AD24" s="90">
        <v>0</v>
      </c>
      <c r="AE24" s="89">
        <v>75</v>
      </c>
      <c r="AF24" s="90">
        <v>0</v>
      </c>
      <c r="AG24" s="111" t="s">
        <v>385</v>
      </c>
      <c r="AH24" s="112">
        <f t="shared" si="14"/>
        <v>300</v>
      </c>
      <c r="AI24" s="30">
        <f t="shared" si="48"/>
        <v>60</v>
      </c>
      <c r="AJ24" s="113">
        <f t="shared" si="49"/>
        <v>360</v>
      </c>
      <c r="AK24" s="112">
        <f t="shared" si="17"/>
        <v>0</v>
      </c>
      <c r="AL24" s="30">
        <f t="shared" si="50"/>
        <v>0</v>
      </c>
      <c r="AM24" s="187">
        <f t="shared" si="51"/>
        <v>0</v>
      </c>
      <c r="AN24" s="237">
        <f t="shared" si="20"/>
        <v>225</v>
      </c>
      <c r="AO24" s="30">
        <f t="shared" si="21"/>
        <v>45</v>
      </c>
      <c r="AP24" s="214">
        <f t="shared" si="22"/>
        <v>270</v>
      </c>
      <c r="AQ24" s="189">
        <f t="shared" si="23"/>
        <v>0</v>
      </c>
      <c r="AR24" s="30">
        <f t="shared" si="24"/>
        <v>0</v>
      </c>
      <c r="AS24" s="113">
        <f t="shared" si="25"/>
        <v>0</v>
      </c>
      <c r="AT24" s="189">
        <f t="shared" si="26"/>
        <v>525</v>
      </c>
      <c r="AU24" s="30">
        <f t="shared" si="27"/>
        <v>105</v>
      </c>
      <c r="AV24" s="113">
        <f t="shared" si="28"/>
        <v>630</v>
      </c>
      <c r="AW24" s="114"/>
      <c r="AX24" s="213"/>
      <c r="AY24" s="230"/>
      <c r="AZ24" s="231"/>
      <c r="BA24" s="115"/>
      <c r="BB24" s="116">
        <v>7</v>
      </c>
      <c r="BC24" s="199">
        <f t="shared" si="0"/>
        <v>0</v>
      </c>
      <c r="BD24" s="30"/>
      <c r="BE24" s="189">
        <f t="shared" si="29"/>
        <v>0</v>
      </c>
      <c r="BF24" s="189">
        <f t="shared" si="30"/>
        <v>0</v>
      </c>
      <c r="BG24" s="189">
        <f t="shared" si="31"/>
        <v>0</v>
      </c>
      <c r="BH24" s="30">
        <f t="shared" si="1"/>
        <v>0</v>
      </c>
      <c r="BI24" s="214">
        <f t="shared" si="2"/>
        <v>0</v>
      </c>
      <c r="BJ24" s="189">
        <f t="shared" si="32"/>
        <v>0</v>
      </c>
      <c r="BK24" s="30">
        <f t="shared" si="3"/>
        <v>0</v>
      </c>
      <c r="BL24" s="187">
        <f t="shared" si="4"/>
        <v>0</v>
      </c>
      <c r="BM24" s="237">
        <f t="shared" si="33"/>
        <v>0</v>
      </c>
      <c r="BN24" s="30">
        <f t="shared" si="34"/>
        <v>0</v>
      </c>
      <c r="BO24" s="214">
        <f t="shared" si="35"/>
        <v>0</v>
      </c>
      <c r="BP24" s="189">
        <f t="shared" si="5"/>
        <v>0</v>
      </c>
      <c r="BQ24" s="30">
        <f t="shared" si="6"/>
        <v>0</v>
      </c>
      <c r="BR24" s="214">
        <f t="shared" si="7"/>
        <v>0</v>
      </c>
      <c r="BS24" s="215">
        <f t="shared" si="36"/>
        <v>0</v>
      </c>
      <c r="BT24" s="216">
        <f t="shared" si="37"/>
        <v>0</v>
      </c>
      <c r="BU24" s="216">
        <f t="shared" si="38"/>
        <v>0</v>
      </c>
      <c r="BV24" s="115">
        <f t="shared" si="39"/>
        <v>0</v>
      </c>
      <c r="BW24" s="117" t="s">
        <v>220</v>
      </c>
      <c r="BX24" s="217"/>
      <c r="BY24" s="118">
        <f t="shared" si="8"/>
        <v>0</v>
      </c>
      <c r="BZ24" s="218"/>
      <c r="CA24" s="120">
        <v>7</v>
      </c>
      <c r="CB24" s="119"/>
      <c r="CC24" s="119"/>
      <c r="CD24" s="121">
        <f>CA24*BZ24</f>
        <v>0</v>
      </c>
      <c r="CE24" s="121">
        <f t="shared" si="10"/>
        <v>0</v>
      </c>
      <c r="CF24" s="219"/>
      <c r="CG24" s="122">
        <f t="shared" si="11"/>
        <v>0</v>
      </c>
      <c r="CH24" s="219"/>
      <c r="CI24" s="136">
        <v>7</v>
      </c>
      <c r="CJ24" s="137"/>
      <c r="CK24" s="137"/>
      <c r="CL24" s="124">
        <f>CI24*CH24</f>
        <v>0</v>
      </c>
      <c r="CM24" s="124">
        <f t="shared" si="13"/>
        <v>0</v>
      </c>
      <c r="CN24" s="125">
        <f t="shared" si="42"/>
        <v>0</v>
      </c>
      <c r="CO24" s="126"/>
      <c r="CP24" s="125">
        <f t="shared" si="43"/>
        <v>0</v>
      </c>
      <c r="CQ24" s="125">
        <f t="shared" si="44"/>
        <v>0</v>
      </c>
      <c r="CR24" s="127">
        <f t="shared" si="45"/>
        <v>0</v>
      </c>
      <c r="CS24" s="128"/>
      <c r="CT24" s="127">
        <f t="shared" si="46"/>
        <v>0</v>
      </c>
      <c r="CU24" s="127">
        <f t="shared" si="47"/>
        <v>0</v>
      </c>
      <c r="CV24" s="85" t="s">
        <v>418</v>
      </c>
      <c r="CW24" s="85" t="s">
        <v>145</v>
      </c>
      <c r="CX24" s="104" t="s">
        <v>419</v>
      </c>
      <c r="CY24" s="91" t="s">
        <v>277</v>
      </c>
      <c r="CZ24" s="85" t="s">
        <v>208</v>
      </c>
      <c r="DA24" s="91" t="s">
        <v>420</v>
      </c>
      <c r="DB24" s="104">
        <v>45352</v>
      </c>
      <c r="DC24" s="129" t="s">
        <v>146</v>
      </c>
      <c r="DD24" s="169">
        <v>1</v>
      </c>
      <c r="DE24" s="234">
        <v>0</v>
      </c>
      <c r="DF24" s="246" t="s">
        <v>208</v>
      </c>
    </row>
    <row r="25" spans="1:110" ht="47.25">
      <c r="A25" s="92">
        <v>17</v>
      </c>
      <c r="B25" s="84" t="s">
        <v>209</v>
      </c>
      <c r="C25" s="85">
        <v>6750000088</v>
      </c>
      <c r="D25" s="85" t="s">
        <v>210</v>
      </c>
      <c r="E25" s="85">
        <v>73</v>
      </c>
      <c r="F25" s="85" t="s">
        <v>211</v>
      </c>
      <c r="G25" s="85" t="s">
        <v>42</v>
      </c>
      <c r="H25" s="85" t="s">
        <v>216</v>
      </c>
      <c r="I25" s="85">
        <v>8</v>
      </c>
      <c r="J25" s="135" t="s">
        <v>137</v>
      </c>
      <c r="K25" s="85" t="s">
        <v>214</v>
      </c>
      <c r="L25" s="85" t="s">
        <v>42</v>
      </c>
      <c r="M25" s="85" t="s">
        <v>149</v>
      </c>
      <c r="N25" s="87" t="s">
        <v>379</v>
      </c>
      <c r="O25" s="85" t="s">
        <v>217</v>
      </c>
      <c r="P25" s="92">
        <v>110</v>
      </c>
      <c r="Q25" s="85" t="s">
        <v>24</v>
      </c>
      <c r="R25" s="138" t="s">
        <v>218</v>
      </c>
      <c r="S25" s="89">
        <v>300</v>
      </c>
      <c r="T25" s="90">
        <v>0</v>
      </c>
      <c r="U25" s="89">
        <v>300</v>
      </c>
      <c r="V25" s="90">
        <v>0</v>
      </c>
      <c r="W25" s="89">
        <v>300</v>
      </c>
      <c r="X25" s="90">
        <v>0</v>
      </c>
      <c r="Y25" s="89">
        <v>300</v>
      </c>
      <c r="Z25" s="90">
        <v>0</v>
      </c>
      <c r="AA25" s="89">
        <v>300</v>
      </c>
      <c r="AB25" s="90">
        <v>0</v>
      </c>
      <c r="AC25" s="89">
        <v>300</v>
      </c>
      <c r="AD25" s="90">
        <v>0</v>
      </c>
      <c r="AE25" s="89">
        <v>300</v>
      </c>
      <c r="AF25" s="90">
        <v>0</v>
      </c>
      <c r="AG25" s="111" t="s">
        <v>385</v>
      </c>
      <c r="AH25" s="112">
        <f t="shared" si="14"/>
        <v>1200</v>
      </c>
      <c r="AI25" s="30">
        <f t="shared" si="48"/>
        <v>240</v>
      </c>
      <c r="AJ25" s="113">
        <f t="shared" si="49"/>
        <v>1440</v>
      </c>
      <c r="AK25" s="112">
        <f t="shared" si="17"/>
        <v>0</v>
      </c>
      <c r="AL25" s="30">
        <f t="shared" si="50"/>
        <v>0</v>
      </c>
      <c r="AM25" s="187">
        <f t="shared" si="51"/>
        <v>0</v>
      </c>
      <c r="AN25" s="237">
        <f t="shared" si="20"/>
        <v>900</v>
      </c>
      <c r="AO25" s="30">
        <f t="shared" si="21"/>
        <v>180</v>
      </c>
      <c r="AP25" s="214">
        <f t="shared" si="22"/>
        <v>1080</v>
      </c>
      <c r="AQ25" s="189">
        <f t="shared" si="23"/>
        <v>0</v>
      </c>
      <c r="AR25" s="30">
        <f t="shared" si="24"/>
        <v>0</v>
      </c>
      <c r="AS25" s="113">
        <f t="shared" si="25"/>
        <v>0</v>
      </c>
      <c r="AT25" s="189">
        <f t="shared" si="26"/>
        <v>2100</v>
      </c>
      <c r="AU25" s="30">
        <f t="shared" si="27"/>
        <v>420</v>
      </c>
      <c r="AV25" s="113">
        <f t="shared" si="28"/>
        <v>2520</v>
      </c>
      <c r="AW25" s="114"/>
      <c r="AX25" s="213"/>
      <c r="AY25" s="230"/>
      <c r="AZ25" s="231"/>
      <c r="BA25" s="115"/>
      <c r="BB25" s="116">
        <v>7</v>
      </c>
      <c r="BC25" s="199">
        <f t="shared" si="0"/>
        <v>0</v>
      </c>
      <c r="BD25" s="30"/>
      <c r="BE25" s="189">
        <f t="shared" si="29"/>
        <v>0</v>
      </c>
      <c r="BF25" s="189">
        <f t="shared" si="30"/>
        <v>0</v>
      </c>
      <c r="BG25" s="189">
        <f t="shared" si="31"/>
        <v>0</v>
      </c>
      <c r="BH25" s="30">
        <f t="shared" si="1"/>
        <v>0</v>
      </c>
      <c r="BI25" s="214">
        <f t="shared" si="2"/>
        <v>0</v>
      </c>
      <c r="BJ25" s="189">
        <f t="shared" si="32"/>
        <v>0</v>
      </c>
      <c r="BK25" s="30">
        <f t="shared" si="3"/>
        <v>0</v>
      </c>
      <c r="BL25" s="187">
        <f t="shared" si="4"/>
        <v>0</v>
      </c>
      <c r="BM25" s="237">
        <f t="shared" si="33"/>
        <v>0</v>
      </c>
      <c r="BN25" s="30">
        <f t="shared" si="34"/>
        <v>0</v>
      </c>
      <c r="BO25" s="214">
        <f t="shared" si="35"/>
        <v>0</v>
      </c>
      <c r="BP25" s="189">
        <f t="shared" si="5"/>
        <v>0</v>
      </c>
      <c r="BQ25" s="30">
        <f t="shared" si="6"/>
        <v>0</v>
      </c>
      <c r="BR25" s="214">
        <f t="shared" si="7"/>
        <v>0</v>
      </c>
      <c r="BS25" s="215">
        <f t="shared" si="36"/>
        <v>0</v>
      </c>
      <c r="BT25" s="216">
        <f t="shared" si="37"/>
        <v>0</v>
      </c>
      <c r="BU25" s="216">
        <f t="shared" si="38"/>
        <v>0</v>
      </c>
      <c r="BV25" s="115">
        <f t="shared" si="39"/>
        <v>0</v>
      </c>
      <c r="BW25" s="117" t="s">
        <v>220</v>
      </c>
      <c r="BX25" s="217"/>
      <c r="BY25" s="118">
        <f t="shared" si="8"/>
        <v>0</v>
      </c>
      <c r="BZ25" s="218"/>
      <c r="CA25" s="120">
        <v>7</v>
      </c>
      <c r="CB25" s="119"/>
      <c r="CC25" s="119"/>
      <c r="CD25" s="121">
        <f t="shared" ref="CD25:CD27" si="53">CA25*BZ25</f>
        <v>0</v>
      </c>
      <c r="CE25" s="121">
        <f t="shared" si="10"/>
        <v>0</v>
      </c>
      <c r="CF25" s="219"/>
      <c r="CG25" s="122">
        <f t="shared" si="11"/>
        <v>0</v>
      </c>
      <c r="CH25" s="219"/>
      <c r="CI25" s="136">
        <v>7</v>
      </c>
      <c r="CJ25" s="137"/>
      <c r="CK25" s="137"/>
      <c r="CL25" s="124">
        <f>CI25*CH25</f>
        <v>0</v>
      </c>
      <c r="CM25" s="124">
        <f t="shared" si="13"/>
        <v>0</v>
      </c>
      <c r="CN25" s="125">
        <f t="shared" si="42"/>
        <v>0</v>
      </c>
      <c r="CO25" s="126"/>
      <c r="CP25" s="125">
        <f t="shared" si="43"/>
        <v>0</v>
      </c>
      <c r="CQ25" s="125">
        <f t="shared" si="44"/>
        <v>0</v>
      </c>
      <c r="CR25" s="127">
        <f t="shared" si="45"/>
        <v>0</v>
      </c>
      <c r="CS25" s="128"/>
      <c r="CT25" s="127">
        <f t="shared" si="46"/>
        <v>0</v>
      </c>
      <c r="CU25" s="127">
        <f t="shared" si="47"/>
        <v>0</v>
      </c>
      <c r="CV25" s="85" t="s">
        <v>418</v>
      </c>
      <c r="CW25" s="85" t="s">
        <v>145</v>
      </c>
      <c r="CX25" s="104" t="s">
        <v>419</v>
      </c>
      <c r="CY25" s="91" t="s">
        <v>277</v>
      </c>
      <c r="CZ25" s="85" t="s">
        <v>208</v>
      </c>
      <c r="DA25" s="91" t="s">
        <v>420</v>
      </c>
      <c r="DB25" s="104">
        <v>45352</v>
      </c>
      <c r="DC25" s="129" t="s">
        <v>146</v>
      </c>
      <c r="DD25" s="169">
        <v>1</v>
      </c>
      <c r="DE25" s="234">
        <v>0</v>
      </c>
      <c r="DF25" s="246" t="s">
        <v>208</v>
      </c>
    </row>
    <row r="26" spans="1:110" ht="47.25">
      <c r="A26" s="92">
        <v>18</v>
      </c>
      <c r="B26" s="84" t="s">
        <v>209</v>
      </c>
      <c r="C26" s="85">
        <v>6750000088</v>
      </c>
      <c r="D26" s="85" t="s">
        <v>210</v>
      </c>
      <c r="E26" s="85">
        <v>73</v>
      </c>
      <c r="F26" s="85" t="s">
        <v>211</v>
      </c>
      <c r="G26" s="85" t="s">
        <v>42</v>
      </c>
      <c r="H26" s="85" t="s">
        <v>219</v>
      </c>
      <c r="I26" s="85">
        <v>73</v>
      </c>
      <c r="J26" s="135" t="s">
        <v>137</v>
      </c>
      <c r="K26" s="85" t="s">
        <v>211</v>
      </c>
      <c r="L26" s="85" t="s">
        <v>42</v>
      </c>
      <c r="M26" s="85" t="s">
        <v>149</v>
      </c>
      <c r="N26" s="87" t="s">
        <v>380</v>
      </c>
      <c r="O26" s="85" t="s">
        <v>23</v>
      </c>
      <c r="P26" s="92">
        <v>220</v>
      </c>
      <c r="Q26" s="85" t="s">
        <v>24</v>
      </c>
      <c r="R26" s="138" t="s">
        <v>215</v>
      </c>
      <c r="S26" s="89">
        <v>300</v>
      </c>
      <c r="T26" s="90">
        <v>0</v>
      </c>
      <c r="U26" s="89">
        <v>300</v>
      </c>
      <c r="V26" s="90">
        <v>0</v>
      </c>
      <c r="W26" s="89">
        <v>300</v>
      </c>
      <c r="X26" s="90">
        <v>0</v>
      </c>
      <c r="Y26" s="89">
        <v>300</v>
      </c>
      <c r="Z26" s="90">
        <v>0</v>
      </c>
      <c r="AA26" s="89">
        <v>300</v>
      </c>
      <c r="AB26" s="90">
        <v>0</v>
      </c>
      <c r="AC26" s="89">
        <v>300</v>
      </c>
      <c r="AD26" s="90">
        <v>0</v>
      </c>
      <c r="AE26" s="89">
        <v>300</v>
      </c>
      <c r="AF26" s="90">
        <v>0</v>
      </c>
      <c r="AG26" s="111" t="s">
        <v>385</v>
      </c>
      <c r="AH26" s="112">
        <f t="shared" si="14"/>
        <v>1200</v>
      </c>
      <c r="AI26" s="30">
        <f t="shared" si="48"/>
        <v>240</v>
      </c>
      <c r="AJ26" s="113">
        <f t="shared" si="49"/>
        <v>1440</v>
      </c>
      <c r="AK26" s="112">
        <f t="shared" si="17"/>
        <v>0</v>
      </c>
      <c r="AL26" s="30">
        <f t="shared" si="50"/>
        <v>0</v>
      </c>
      <c r="AM26" s="187">
        <f t="shared" si="51"/>
        <v>0</v>
      </c>
      <c r="AN26" s="237">
        <f t="shared" si="20"/>
        <v>900</v>
      </c>
      <c r="AO26" s="30">
        <f t="shared" si="21"/>
        <v>180</v>
      </c>
      <c r="AP26" s="214">
        <f t="shared" si="22"/>
        <v>1080</v>
      </c>
      <c r="AQ26" s="189">
        <f t="shared" si="23"/>
        <v>0</v>
      </c>
      <c r="AR26" s="30">
        <f t="shared" si="24"/>
        <v>0</v>
      </c>
      <c r="AS26" s="113">
        <f t="shared" si="25"/>
        <v>0</v>
      </c>
      <c r="AT26" s="189">
        <f t="shared" si="26"/>
        <v>2100</v>
      </c>
      <c r="AU26" s="30">
        <f t="shared" si="27"/>
        <v>420</v>
      </c>
      <c r="AV26" s="113">
        <f t="shared" si="28"/>
        <v>2520</v>
      </c>
      <c r="AW26" s="114"/>
      <c r="AX26" s="213"/>
      <c r="AY26" s="230"/>
      <c r="AZ26" s="231"/>
      <c r="BA26" s="115"/>
      <c r="BB26" s="116">
        <v>7</v>
      </c>
      <c r="BC26" s="199">
        <f t="shared" si="0"/>
        <v>0</v>
      </c>
      <c r="BD26" s="30"/>
      <c r="BE26" s="189">
        <f t="shared" si="29"/>
        <v>0</v>
      </c>
      <c r="BF26" s="189">
        <f t="shared" si="30"/>
        <v>0</v>
      </c>
      <c r="BG26" s="189">
        <f t="shared" si="31"/>
        <v>0</v>
      </c>
      <c r="BH26" s="30">
        <f t="shared" si="1"/>
        <v>0</v>
      </c>
      <c r="BI26" s="214">
        <f t="shared" si="2"/>
        <v>0</v>
      </c>
      <c r="BJ26" s="189">
        <f t="shared" si="32"/>
        <v>0</v>
      </c>
      <c r="BK26" s="30">
        <f t="shared" si="3"/>
        <v>0</v>
      </c>
      <c r="BL26" s="187">
        <f t="shared" si="4"/>
        <v>0</v>
      </c>
      <c r="BM26" s="237">
        <f t="shared" si="33"/>
        <v>0</v>
      </c>
      <c r="BN26" s="30">
        <f t="shared" si="34"/>
        <v>0</v>
      </c>
      <c r="BO26" s="214">
        <f t="shared" si="35"/>
        <v>0</v>
      </c>
      <c r="BP26" s="189">
        <f t="shared" si="5"/>
        <v>0</v>
      </c>
      <c r="BQ26" s="30">
        <f t="shared" si="6"/>
        <v>0</v>
      </c>
      <c r="BR26" s="214">
        <f t="shared" si="7"/>
        <v>0</v>
      </c>
      <c r="BS26" s="215">
        <f t="shared" si="36"/>
        <v>0</v>
      </c>
      <c r="BT26" s="216">
        <f t="shared" si="37"/>
        <v>0</v>
      </c>
      <c r="BU26" s="216">
        <f t="shared" si="38"/>
        <v>0</v>
      </c>
      <c r="BV26" s="115">
        <f t="shared" si="39"/>
        <v>0</v>
      </c>
      <c r="BW26" s="117" t="s">
        <v>220</v>
      </c>
      <c r="BX26" s="217"/>
      <c r="BY26" s="118">
        <f t="shared" si="8"/>
        <v>0</v>
      </c>
      <c r="BZ26" s="218"/>
      <c r="CA26" s="119"/>
      <c r="CB26" s="120">
        <v>5136</v>
      </c>
      <c r="CC26" s="120">
        <f>P26*CB26</f>
        <v>1129920</v>
      </c>
      <c r="CD26" s="121">
        <f t="shared" ref="CD26" si="54">CC26*BZ26</f>
        <v>0</v>
      </c>
      <c r="CE26" s="121">
        <f t="shared" si="10"/>
        <v>0</v>
      </c>
      <c r="CF26" s="219"/>
      <c r="CG26" s="122">
        <f t="shared" si="11"/>
        <v>0</v>
      </c>
      <c r="CH26" s="219"/>
      <c r="CI26" s="64"/>
      <c r="CJ26" s="123">
        <v>5136</v>
      </c>
      <c r="CK26" s="123">
        <f>P26*CJ26</f>
        <v>1129920</v>
      </c>
      <c r="CL26" s="124">
        <f t="shared" si="41"/>
        <v>0</v>
      </c>
      <c r="CM26" s="124">
        <f t="shared" si="13"/>
        <v>0</v>
      </c>
      <c r="CN26" s="125">
        <f t="shared" si="42"/>
        <v>0</v>
      </c>
      <c r="CO26" s="126"/>
      <c r="CP26" s="125">
        <f t="shared" si="43"/>
        <v>0</v>
      </c>
      <c r="CQ26" s="125">
        <f t="shared" si="44"/>
        <v>0</v>
      </c>
      <c r="CR26" s="127">
        <f t="shared" si="45"/>
        <v>0</v>
      </c>
      <c r="CS26" s="128"/>
      <c r="CT26" s="127">
        <f t="shared" si="46"/>
        <v>0</v>
      </c>
      <c r="CU26" s="127">
        <f t="shared" si="47"/>
        <v>0</v>
      </c>
      <c r="CV26" s="85" t="s">
        <v>418</v>
      </c>
      <c r="CW26" s="85" t="s">
        <v>145</v>
      </c>
      <c r="CX26" s="104" t="s">
        <v>419</v>
      </c>
      <c r="CY26" s="91" t="s">
        <v>277</v>
      </c>
      <c r="CZ26" s="85" t="s">
        <v>208</v>
      </c>
      <c r="DA26" s="91" t="s">
        <v>420</v>
      </c>
      <c r="DB26" s="104">
        <v>45352</v>
      </c>
      <c r="DC26" s="129" t="s">
        <v>146</v>
      </c>
      <c r="DD26" s="169">
        <v>1</v>
      </c>
      <c r="DE26" s="234">
        <v>0</v>
      </c>
      <c r="DF26" s="246" t="s">
        <v>208</v>
      </c>
    </row>
    <row r="27" spans="1:110" ht="58.5" customHeight="1">
      <c r="A27" s="92">
        <v>19</v>
      </c>
      <c r="B27" s="84" t="s">
        <v>209</v>
      </c>
      <c r="C27" s="85">
        <v>6750000088</v>
      </c>
      <c r="D27" s="85" t="s">
        <v>210</v>
      </c>
      <c r="E27" s="85">
        <v>73</v>
      </c>
      <c r="F27" s="85" t="s">
        <v>211</v>
      </c>
      <c r="G27" s="85" t="s">
        <v>42</v>
      </c>
      <c r="H27" s="85" t="s">
        <v>212</v>
      </c>
      <c r="I27" s="85">
        <v>37</v>
      </c>
      <c r="J27" s="135" t="s">
        <v>137</v>
      </c>
      <c r="K27" s="85" t="s">
        <v>214</v>
      </c>
      <c r="L27" s="85" t="s">
        <v>42</v>
      </c>
      <c r="M27" s="85" t="s">
        <v>149</v>
      </c>
      <c r="N27" s="87" t="s">
        <v>381</v>
      </c>
      <c r="O27" s="85" t="s">
        <v>176</v>
      </c>
      <c r="P27" s="92">
        <v>110</v>
      </c>
      <c r="Q27" s="85" t="s">
        <v>24</v>
      </c>
      <c r="R27" s="138" t="s">
        <v>218</v>
      </c>
      <c r="S27" s="89">
        <v>44</v>
      </c>
      <c r="T27" s="90">
        <v>2156</v>
      </c>
      <c r="U27" s="89">
        <v>44</v>
      </c>
      <c r="V27" s="90">
        <v>2156</v>
      </c>
      <c r="W27" s="89">
        <v>44</v>
      </c>
      <c r="X27" s="90">
        <v>2156</v>
      </c>
      <c r="Y27" s="89">
        <v>44</v>
      </c>
      <c r="Z27" s="90">
        <v>2156</v>
      </c>
      <c r="AA27" s="89">
        <v>44</v>
      </c>
      <c r="AB27" s="90">
        <v>2156</v>
      </c>
      <c r="AC27" s="89">
        <v>44</v>
      </c>
      <c r="AD27" s="90">
        <v>2156</v>
      </c>
      <c r="AE27" s="89">
        <v>44</v>
      </c>
      <c r="AF27" s="90">
        <v>2156</v>
      </c>
      <c r="AG27" s="111" t="s">
        <v>385</v>
      </c>
      <c r="AH27" s="112">
        <f t="shared" si="14"/>
        <v>176</v>
      </c>
      <c r="AI27" s="30">
        <f t="shared" si="48"/>
        <v>35.200000000000003</v>
      </c>
      <c r="AJ27" s="113">
        <f t="shared" si="49"/>
        <v>211.2</v>
      </c>
      <c r="AK27" s="112">
        <f t="shared" si="17"/>
        <v>8624</v>
      </c>
      <c r="AL27" s="30">
        <f t="shared" si="50"/>
        <v>1724.8000000000002</v>
      </c>
      <c r="AM27" s="187">
        <f t="shared" si="51"/>
        <v>10348.799999999999</v>
      </c>
      <c r="AN27" s="237">
        <f t="shared" si="20"/>
        <v>132</v>
      </c>
      <c r="AO27" s="30">
        <f t="shared" si="21"/>
        <v>26.400000000000002</v>
      </c>
      <c r="AP27" s="214">
        <f t="shared" si="22"/>
        <v>158.4</v>
      </c>
      <c r="AQ27" s="189">
        <f t="shared" si="23"/>
        <v>6468</v>
      </c>
      <c r="AR27" s="30">
        <f t="shared" si="24"/>
        <v>1293.6000000000001</v>
      </c>
      <c r="AS27" s="113">
        <f t="shared" si="25"/>
        <v>7761.6</v>
      </c>
      <c r="AT27" s="189">
        <f t="shared" si="26"/>
        <v>15400</v>
      </c>
      <c r="AU27" s="30">
        <f t="shared" si="27"/>
        <v>3080.0000000000005</v>
      </c>
      <c r="AV27" s="113">
        <f t="shared" si="28"/>
        <v>18480</v>
      </c>
      <c r="AW27" s="114"/>
      <c r="AX27" s="194"/>
      <c r="AY27" s="230"/>
      <c r="AZ27" s="230"/>
      <c r="BA27" s="115"/>
      <c r="BB27" s="116">
        <v>7</v>
      </c>
      <c r="BC27" s="199">
        <f t="shared" si="0"/>
        <v>0</v>
      </c>
      <c r="BD27" s="30"/>
      <c r="BE27" s="189">
        <f t="shared" si="29"/>
        <v>0</v>
      </c>
      <c r="BF27" s="189">
        <f t="shared" si="30"/>
        <v>0</v>
      </c>
      <c r="BG27" s="189">
        <f t="shared" si="31"/>
        <v>0</v>
      </c>
      <c r="BH27" s="30">
        <f t="shared" si="1"/>
        <v>0</v>
      </c>
      <c r="BI27" s="214">
        <f t="shared" si="2"/>
        <v>0</v>
      </c>
      <c r="BJ27" s="189">
        <f t="shared" si="32"/>
        <v>0</v>
      </c>
      <c r="BK27" s="30">
        <f t="shared" si="3"/>
        <v>0</v>
      </c>
      <c r="BL27" s="187">
        <f t="shared" si="4"/>
        <v>0</v>
      </c>
      <c r="BM27" s="237">
        <f t="shared" si="33"/>
        <v>0</v>
      </c>
      <c r="BN27" s="30">
        <f t="shared" si="34"/>
        <v>0</v>
      </c>
      <c r="BO27" s="214">
        <f t="shared" si="35"/>
        <v>0</v>
      </c>
      <c r="BP27" s="189">
        <f t="shared" si="5"/>
        <v>0</v>
      </c>
      <c r="BQ27" s="30">
        <f t="shared" si="6"/>
        <v>0</v>
      </c>
      <c r="BR27" s="214">
        <f t="shared" si="7"/>
        <v>0</v>
      </c>
      <c r="BS27" s="215">
        <f t="shared" si="36"/>
        <v>0</v>
      </c>
      <c r="BT27" s="216">
        <f t="shared" si="37"/>
        <v>0</v>
      </c>
      <c r="BU27" s="216">
        <f t="shared" si="38"/>
        <v>0</v>
      </c>
      <c r="BV27" s="115">
        <f t="shared" si="39"/>
        <v>0</v>
      </c>
      <c r="BW27" s="117" t="s">
        <v>220</v>
      </c>
      <c r="BX27" s="217"/>
      <c r="BY27" s="118">
        <f t="shared" si="8"/>
        <v>0</v>
      </c>
      <c r="BZ27" s="218"/>
      <c r="CA27" s="120">
        <v>7</v>
      </c>
      <c r="CB27" s="119"/>
      <c r="CC27" s="119"/>
      <c r="CD27" s="121">
        <f t="shared" si="53"/>
        <v>0</v>
      </c>
      <c r="CE27" s="121">
        <f t="shared" si="10"/>
        <v>0</v>
      </c>
      <c r="CF27" s="219"/>
      <c r="CG27" s="122">
        <f t="shared" si="11"/>
        <v>0</v>
      </c>
      <c r="CH27" s="219"/>
      <c r="CI27" s="136">
        <v>7</v>
      </c>
      <c r="CJ27" s="137"/>
      <c r="CK27" s="137"/>
      <c r="CL27" s="124">
        <f>CI27*CH27</f>
        <v>0</v>
      </c>
      <c r="CM27" s="124">
        <f t="shared" si="13"/>
        <v>0</v>
      </c>
      <c r="CN27" s="125">
        <f t="shared" si="42"/>
        <v>0</v>
      </c>
      <c r="CO27" s="126"/>
      <c r="CP27" s="125">
        <f t="shared" si="43"/>
        <v>0</v>
      </c>
      <c r="CQ27" s="125">
        <f t="shared" si="44"/>
        <v>0</v>
      </c>
      <c r="CR27" s="127">
        <f t="shared" si="45"/>
        <v>0</v>
      </c>
      <c r="CS27" s="128"/>
      <c r="CT27" s="127">
        <f t="shared" si="46"/>
        <v>0</v>
      </c>
      <c r="CU27" s="127">
        <f t="shared" si="47"/>
        <v>0</v>
      </c>
      <c r="CV27" s="85" t="s">
        <v>418</v>
      </c>
      <c r="CW27" s="85" t="s">
        <v>145</v>
      </c>
      <c r="CX27" s="104" t="s">
        <v>419</v>
      </c>
      <c r="CY27" s="91" t="s">
        <v>277</v>
      </c>
      <c r="CZ27" s="85" t="s">
        <v>208</v>
      </c>
      <c r="DA27" s="91" t="s">
        <v>420</v>
      </c>
      <c r="DB27" s="104">
        <v>45352</v>
      </c>
      <c r="DC27" s="129" t="s">
        <v>146</v>
      </c>
      <c r="DD27" s="169">
        <v>0.02</v>
      </c>
      <c r="DE27" s="234">
        <v>0.98</v>
      </c>
      <c r="DF27" s="246" t="s">
        <v>208</v>
      </c>
    </row>
    <row r="28" spans="1:110" ht="54.75" customHeight="1">
      <c r="A28" s="92">
        <v>20</v>
      </c>
      <c r="B28" s="109" t="s">
        <v>292</v>
      </c>
      <c r="C28" s="85">
        <v>7272857474</v>
      </c>
      <c r="D28" s="85" t="s">
        <v>293</v>
      </c>
      <c r="E28" s="85" t="s">
        <v>294</v>
      </c>
      <c r="F28" s="85" t="s">
        <v>295</v>
      </c>
      <c r="G28" s="85" t="s">
        <v>296</v>
      </c>
      <c r="H28" s="85" t="s">
        <v>297</v>
      </c>
      <c r="I28" s="85">
        <v>5</v>
      </c>
      <c r="J28" s="85" t="s">
        <v>137</v>
      </c>
      <c r="K28" s="85" t="s">
        <v>298</v>
      </c>
      <c r="L28" s="85" t="s">
        <v>296</v>
      </c>
      <c r="M28" s="85" t="s">
        <v>258</v>
      </c>
      <c r="N28" s="110" t="s">
        <v>299</v>
      </c>
      <c r="O28" s="85" t="s">
        <v>34</v>
      </c>
      <c r="P28" s="166">
        <v>1800</v>
      </c>
      <c r="Q28" s="85" t="s">
        <v>24</v>
      </c>
      <c r="R28" s="88" t="s">
        <v>300</v>
      </c>
      <c r="S28" s="89">
        <v>219528</v>
      </c>
      <c r="T28" s="90">
        <v>20472</v>
      </c>
      <c r="U28" s="89">
        <v>219528</v>
      </c>
      <c r="V28" s="90">
        <v>20472</v>
      </c>
      <c r="W28" s="89">
        <v>219528</v>
      </c>
      <c r="X28" s="90">
        <v>20472</v>
      </c>
      <c r="Y28" s="89">
        <v>219528</v>
      </c>
      <c r="Z28" s="90">
        <v>20472</v>
      </c>
      <c r="AA28" s="89">
        <v>219528</v>
      </c>
      <c r="AB28" s="90">
        <v>20472</v>
      </c>
      <c r="AC28" s="89">
        <v>219528</v>
      </c>
      <c r="AD28" s="90">
        <v>20472</v>
      </c>
      <c r="AE28" s="89">
        <v>219528</v>
      </c>
      <c r="AF28" s="90">
        <v>20472</v>
      </c>
      <c r="AG28" s="111" t="s">
        <v>385</v>
      </c>
      <c r="AH28" s="112">
        <f t="shared" si="14"/>
        <v>878112</v>
      </c>
      <c r="AI28" s="30">
        <f t="shared" si="48"/>
        <v>175622.40000000002</v>
      </c>
      <c r="AJ28" s="113">
        <f t="shared" si="49"/>
        <v>1053734.3999999999</v>
      </c>
      <c r="AK28" s="112">
        <f t="shared" si="17"/>
        <v>81888</v>
      </c>
      <c r="AL28" s="30">
        <f t="shared" si="50"/>
        <v>16377.6</v>
      </c>
      <c r="AM28" s="187">
        <f t="shared" si="51"/>
        <v>98265.600000000006</v>
      </c>
      <c r="AN28" s="237">
        <f t="shared" si="20"/>
        <v>658584</v>
      </c>
      <c r="AO28" s="30">
        <f t="shared" si="21"/>
        <v>131716.80000000002</v>
      </c>
      <c r="AP28" s="214">
        <f t="shared" si="22"/>
        <v>790300.8</v>
      </c>
      <c r="AQ28" s="189">
        <f t="shared" si="23"/>
        <v>61416</v>
      </c>
      <c r="AR28" s="30">
        <f t="shared" si="24"/>
        <v>12283.2</v>
      </c>
      <c r="AS28" s="113">
        <f t="shared" si="25"/>
        <v>73699.199999999997</v>
      </c>
      <c r="AT28" s="189">
        <f t="shared" si="26"/>
        <v>1680000</v>
      </c>
      <c r="AU28" s="30">
        <f t="shared" si="27"/>
        <v>336000.00000000006</v>
      </c>
      <c r="AV28" s="113">
        <f t="shared" si="28"/>
        <v>2016000</v>
      </c>
      <c r="AW28" s="114"/>
      <c r="AX28" s="194"/>
      <c r="AY28" s="230"/>
      <c r="AZ28" s="230"/>
      <c r="BA28" s="115"/>
      <c r="BB28" s="116">
        <v>7</v>
      </c>
      <c r="BC28" s="199">
        <f t="shared" si="0"/>
        <v>0</v>
      </c>
      <c r="BD28" s="30"/>
      <c r="BE28" s="189">
        <f t="shared" si="29"/>
        <v>0</v>
      </c>
      <c r="BF28" s="189">
        <f t="shared" si="30"/>
        <v>0</v>
      </c>
      <c r="BG28" s="189">
        <f t="shared" si="31"/>
        <v>0</v>
      </c>
      <c r="BH28" s="30">
        <f t="shared" si="1"/>
        <v>0</v>
      </c>
      <c r="BI28" s="214">
        <f t="shared" si="2"/>
        <v>0</v>
      </c>
      <c r="BJ28" s="189">
        <f t="shared" si="32"/>
        <v>0</v>
      </c>
      <c r="BK28" s="30">
        <f t="shared" si="3"/>
        <v>0</v>
      </c>
      <c r="BL28" s="187">
        <f t="shared" si="4"/>
        <v>0</v>
      </c>
      <c r="BM28" s="237">
        <f t="shared" si="33"/>
        <v>0</v>
      </c>
      <c r="BN28" s="30">
        <f t="shared" si="34"/>
        <v>0</v>
      </c>
      <c r="BO28" s="214">
        <f t="shared" si="35"/>
        <v>0</v>
      </c>
      <c r="BP28" s="189">
        <f t="shared" si="5"/>
        <v>0</v>
      </c>
      <c r="BQ28" s="30">
        <f t="shared" si="6"/>
        <v>0</v>
      </c>
      <c r="BR28" s="214">
        <f t="shared" si="7"/>
        <v>0</v>
      </c>
      <c r="BS28" s="215">
        <f t="shared" si="36"/>
        <v>0</v>
      </c>
      <c r="BT28" s="216">
        <f t="shared" si="37"/>
        <v>0</v>
      </c>
      <c r="BU28" s="216">
        <f t="shared" si="38"/>
        <v>0</v>
      </c>
      <c r="BV28" s="115">
        <f t="shared" si="39"/>
        <v>0</v>
      </c>
      <c r="BW28" s="117" t="s">
        <v>155</v>
      </c>
      <c r="BX28" s="217"/>
      <c r="BY28" s="118">
        <f t="shared" si="8"/>
        <v>0</v>
      </c>
      <c r="BZ28" s="218"/>
      <c r="CA28" s="119"/>
      <c r="CB28" s="120">
        <v>5136</v>
      </c>
      <c r="CC28" s="120">
        <f t="shared" ref="CC28:CC33" si="55">P28*CB28</f>
        <v>9244800</v>
      </c>
      <c r="CD28" s="121">
        <f t="shared" si="52"/>
        <v>0</v>
      </c>
      <c r="CE28" s="121">
        <f t="shared" si="10"/>
        <v>0</v>
      </c>
      <c r="CF28" s="219"/>
      <c r="CG28" s="122">
        <f t="shared" si="11"/>
        <v>0</v>
      </c>
      <c r="CH28" s="219"/>
      <c r="CI28" s="64"/>
      <c r="CJ28" s="123">
        <v>5136</v>
      </c>
      <c r="CK28" s="123">
        <f t="shared" ref="CK28:CK33" si="56">P28*CJ28</f>
        <v>9244800</v>
      </c>
      <c r="CL28" s="124">
        <f t="shared" si="41"/>
        <v>0</v>
      </c>
      <c r="CM28" s="124">
        <f t="shared" si="13"/>
        <v>0</v>
      </c>
      <c r="CN28" s="125">
        <f t="shared" si="42"/>
        <v>0</v>
      </c>
      <c r="CO28" s="126"/>
      <c r="CP28" s="125">
        <f t="shared" si="43"/>
        <v>0</v>
      </c>
      <c r="CQ28" s="125">
        <f t="shared" si="44"/>
        <v>0</v>
      </c>
      <c r="CR28" s="127">
        <f t="shared" si="45"/>
        <v>0</v>
      </c>
      <c r="CS28" s="128"/>
      <c r="CT28" s="127">
        <f t="shared" si="46"/>
        <v>0</v>
      </c>
      <c r="CU28" s="127">
        <f t="shared" si="47"/>
        <v>0</v>
      </c>
      <c r="CV28" s="85" t="s">
        <v>418</v>
      </c>
      <c r="CW28" s="85" t="s">
        <v>305</v>
      </c>
      <c r="CX28" s="104" t="s">
        <v>419</v>
      </c>
      <c r="CY28" s="91" t="s">
        <v>277</v>
      </c>
      <c r="CZ28" s="85" t="s">
        <v>208</v>
      </c>
      <c r="DA28" s="91" t="s">
        <v>420</v>
      </c>
      <c r="DB28" s="104">
        <v>45352</v>
      </c>
      <c r="DC28" s="129" t="s">
        <v>146</v>
      </c>
      <c r="DD28" s="169">
        <v>0.91469999999999996</v>
      </c>
      <c r="DE28" s="234">
        <v>8.5300000000000001E-2</v>
      </c>
      <c r="DF28" s="246" t="s">
        <v>457</v>
      </c>
    </row>
    <row r="29" spans="1:110" ht="57" customHeight="1">
      <c r="A29" s="92">
        <v>21</v>
      </c>
      <c r="B29" s="109" t="s">
        <v>292</v>
      </c>
      <c r="C29" s="85">
        <v>7272857474</v>
      </c>
      <c r="D29" s="85" t="s">
        <v>293</v>
      </c>
      <c r="E29" s="85" t="s">
        <v>294</v>
      </c>
      <c r="F29" s="85" t="s">
        <v>295</v>
      </c>
      <c r="G29" s="85" t="s">
        <v>296</v>
      </c>
      <c r="H29" s="85" t="s">
        <v>301</v>
      </c>
      <c r="I29" s="85">
        <v>73</v>
      </c>
      <c r="J29" s="85" t="s">
        <v>137</v>
      </c>
      <c r="K29" s="85" t="s">
        <v>302</v>
      </c>
      <c r="L29" s="85" t="s">
        <v>296</v>
      </c>
      <c r="M29" s="85" t="s">
        <v>258</v>
      </c>
      <c r="N29" s="110" t="s">
        <v>303</v>
      </c>
      <c r="O29" s="85" t="s">
        <v>350</v>
      </c>
      <c r="P29" s="166">
        <v>450</v>
      </c>
      <c r="Q29" s="85" t="s">
        <v>24</v>
      </c>
      <c r="R29" s="88" t="s">
        <v>304</v>
      </c>
      <c r="S29" s="147">
        <v>97000</v>
      </c>
      <c r="T29" s="148">
        <v>0</v>
      </c>
      <c r="U29" s="147">
        <v>43000</v>
      </c>
      <c r="V29" s="148">
        <v>0</v>
      </c>
      <c r="W29" s="147">
        <v>13000</v>
      </c>
      <c r="X29" s="148">
        <v>0</v>
      </c>
      <c r="Y29" s="147">
        <v>0</v>
      </c>
      <c r="Z29" s="148">
        <v>0</v>
      </c>
      <c r="AA29" s="147">
        <v>0</v>
      </c>
      <c r="AB29" s="148">
        <v>0</v>
      </c>
      <c r="AC29" s="147">
        <v>0</v>
      </c>
      <c r="AD29" s="148">
        <v>0</v>
      </c>
      <c r="AE29" s="147">
        <v>7200</v>
      </c>
      <c r="AF29" s="148">
        <v>0</v>
      </c>
      <c r="AG29" s="111" t="s">
        <v>385</v>
      </c>
      <c r="AH29" s="112">
        <f t="shared" si="14"/>
        <v>153000</v>
      </c>
      <c r="AI29" s="30">
        <f t="shared" si="48"/>
        <v>30600</v>
      </c>
      <c r="AJ29" s="113">
        <f t="shared" si="49"/>
        <v>183600</v>
      </c>
      <c r="AK29" s="112">
        <f t="shared" si="17"/>
        <v>0</v>
      </c>
      <c r="AL29" s="30">
        <f t="shared" si="50"/>
        <v>0</v>
      </c>
      <c r="AM29" s="187">
        <f t="shared" si="51"/>
        <v>0</v>
      </c>
      <c r="AN29" s="237">
        <f t="shared" si="20"/>
        <v>7200</v>
      </c>
      <c r="AO29" s="30">
        <f t="shared" si="21"/>
        <v>1440</v>
      </c>
      <c r="AP29" s="214">
        <f t="shared" si="22"/>
        <v>8640</v>
      </c>
      <c r="AQ29" s="189">
        <f t="shared" si="23"/>
        <v>0</v>
      </c>
      <c r="AR29" s="30">
        <f t="shared" si="24"/>
        <v>0</v>
      </c>
      <c r="AS29" s="113">
        <f t="shared" si="25"/>
        <v>0</v>
      </c>
      <c r="AT29" s="189">
        <f t="shared" si="26"/>
        <v>160200</v>
      </c>
      <c r="AU29" s="30">
        <f t="shared" si="27"/>
        <v>32040</v>
      </c>
      <c r="AV29" s="113">
        <f t="shared" si="28"/>
        <v>192240</v>
      </c>
      <c r="AW29" s="114"/>
      <c r="AX29" s="213"/>
      <c r="AY29" s="230"/>
      <c r="AZ29" s="231"/>
      <c r="BA29" s="115"/>
      <c r="BB29" s="116">
        <v>7</v>
      </c>
      <c r="BC29" s="199">
        <f t="shared" si="0"/>
        <v>0</v>
      </c>
      <c r="BD29" s="30"/>
      <c r="BE29" s="189">
        <f t="shared" si="29"/>
        <v>0</v>
      </c>
      <c r="BF29" s="189">
        <f t="shared" si="30"/>
        <v>0</v>
      </c>
      <c r="BG29" s="189">
        <f t="shared" si="31"/>
        <v>0</v>
      </c>
      <c r="BH29" s="30">
        <f t="shared" si="1"/>
        <v>0</v>
      </c>
      <c r="BI29" s="214">
        <f t="shared" si="2"/>
        <v>0</v>
      </c>
      <c r="BJ29" s="189">
        <f t="shared" si="32"/>
        <v>0</v>
      </c>
      <c r="BK29" s="30">
        <f t="shared" si="3"/>
        <v>0</v>
      </c>
      <c r="BL29" s="187">
        <f t="shared" si="4"/>
        <v>0</v>
      </c>
      <c r="BM29" s="237">
        <f t="shared" si="33"/>
        <v>0</v>
      </c>
      <c r="BN29" s="30">
        <f t="shared" si="34"/>
        <v>0</v>
      </c>
      <c r="BO29" s="214">
        <f t="shared" si="35"/>
        <v>0</v>
      </c>
      <c r="BP29" s="189">
        <f t="shared" si="5"/>
        <v>0</v>
      </c>
      <c r="BQ29" s="30">
        <f t="shared" si="6"/>
        <v>0</v>
      </c>
      <c r="BR29" s="214">
        <f t="shared" si="7"/>
        <v>0</v>
      </c>
      <c r="BS29" s="215">
        <f t="shared" si="36"/>
        <v>0</v>
      </c>
      <c r="BT29" s="216">
        <f t="shared" si="37"/>
        <v>0</v>
      </c>
      <c r="BU29" s="216">
        <f t="shared" si="38"/>
        <v>0</v>
      </c>
      <c r="BV29" s="115">
        <f t="shared" si="39"/>
        <v>0</v>
      </c>
      <c r="BW29" s="117" t="s">
        <v>155</v>
      </c>
      <c r="BX29" s="217"/>
      <c r="BY29" s="118">
        <f t="shared" si="8"/>
        <v>0</v>
      </c>
      <c r="BZ29" s="218"/>
      <c r="CA29" s="119"/>
      <c r="CB29" s="120">
        <v>5136</v>
      </c>
      <c r="CC29" s="120">
        <f t="shared" si="55"/>
        <v>2311200</v>
      </c>
      <c r="CD29" s="121">
        <f t="shared" si="52"/>
        <v>0</v>
      </c>
      <c r="CE29" s="121">
        <f t="shared" si="10"/>
        <v>0</v>
      </c>
      <c r="CF29" s="219"/>
      <c r="CG29" s="122">
        <f t="shared" si="11"/>
        <v>0</v>
      </c>
      <c r="CH29" s="219"/>
      <c r="CI29" s="64"/>
      <c r="CJ29" s="123">
        <v>5136</v>
      </c>
      <c r="CK29" s="123">
        <f t="shared" si="56"/>
        <v>2311200</v>
      </c>
      <c r="CL29" s="124">
        <f t="shared" si="41"/>
        <v>0</v>
      </c>
      <c r="CM29" s="124">
        <f t="shared" si="13"/>
        <v>0</v>
      </c>
      <c r="CN29" s="125">
        <f t="shared" si="42"/>
        <v>0</v>
      </c>
      <c r="CO29" s="126"/>
      <c r="CP29" s="125">
        <f t="shared" si="43"/>
        <v>0</v>
      </c>
      <c r="CQ29" s="125">
        <f t="shared" si="44"/>
        <v>0</v>
      </c>
      <c r="CR29" s="127">
        <f t="shared" si="45"/>
        <v>0</v>
      </c>
      <c r="CS29" s="128"/>
      <c r="CT29" s="127">
        <f t="shared" si="46"/>
        <v>0</v>
      </c>
      <c r="CU29" s="127">
        <f t="shared" si="47"/>
        <v>0</v>
      </c>
      <c r="CV29" s="85" t="s">
        <v>418</v>
      </c>
      <c r="CW29" s="85" t="s">
        <v>305</v>
      </c>
      <c r="CX29" s="104" t="s">
        <v>419</v>
      </c>
      <c r="CY29" s="91" t="s">
        <v>277</v>
      </c>
      <c r="CZ29" s="85" t="s">
        <v>208</v>
      </c>
      <c r="DA29" s="91" t="s">
        <v>420</v>
      </c>
      <c r="DB29" s="104">
        <v>45352</v>
      </c>
      <c r="DC29" s="129" t="s">
        <v>146</v>
      </c>
      <c r="DD29" s="169">
        <v>1</v>
      </c>
      <c r="DE29" s="234">
        <v>0</v>
      </c>
      <c r="DF29" s="246" t="s">
        <v>457</v>
      </c>
    </row>
    <row r="30" spans="1:110" ht="60" customHeight="1">
      <c r="A30" s="92">
        <v>22</v>
      </c>
      <c r="B30" s="109" t="s">
        <v>306</v>
      </c>
      <c r="C30" s="85">
        <v>5223185370</v>
      </c>
      <c r="D30" s="85" t="s">
        <v>307</v>
      </c>
      <c r="E30" s="85">
        <v>202</v>
      </c>
      <c r="F30" s="85" t="s">
        <v>165</v>
      </c>
      <c r="G30" s="85" t="s">
        <v>158</v>
      </c>
      <c r="H30" s="85" t="s">
        <v>351</v>
      </c>
      <c r="I30" s="85">
        <v>202</v>
      </c>
      <c r="J30" s="85"/>
      <c r="K30" s="85" t="s">
        <v>165</v>
      </c>
      <c r="L30" s="85" t="s">
        <v>158</v>
      </c>
      <c r="M30" s="139" t="s">
        <v>258</v>
      </c>
      <c r="N30" s="86" t="s">
        <v>167</v>
      </c>
      <c r="O30" s="85" t="s">
        <v>34</v>
      </c>
      <c r="P30" s="166">
        <v>2030</v>
      </c>
      <c r="Q30" s="85" t="s">
        <v>24</v>
      </c>
      <c r="R30" s="88" t="s">
        <v>308</v>
      </c>
      <c r="S30" s="89">
        <v>422995.8</v>
      </c>
      <c r="T30" s="90">
        <v>0</v>
      </c>
      <c r="U30" s="89">
        <v>267286.8</v>
      </c>
      <c r="V30" s="90">
        <v>0</v>
      </c>
      <c r="W30" s="89">
        <v>130682.2</v>
      </c>
      <c r="X30" s="90">
        <v>0</v>
      </c>
      <c r="Y30" s="89">
        <v>24872.6</v>
      </c>
      <c r="Z30" s="90">
        <v>0</v>
      </c>
      <c r="AA30" s="164">
        <v>21656.6</v>
      </c>
      <c r="AB30" s="165">
        <v>0</v>
      </c>
      <c r="AC30" s="164">
        <v>21281.599999999999</v>
      </c>
      <c r="AD30" s="165">
        <v>0</v>
      </c>
      <c r="AE30" s="164">
        <v>82186.399999999994</v>
      </c>
      <c r="AF30" s="165">
        <v>0</v>
      </c>
      <c r="AG30" s="111" t="s">
        <v>385</v>
      </c>
      <c r="AH30" s="112">
        <f t="shared" si="14"/>
        <v>845837.39999999991</v>
      </c>
      <c r="AI30" s="30">
        <f t="shared" si="48"/>
        <v>169167.47999999998</v>
      </c>
      <c r="AJ30" s="113">
        <f t="shared" si="49"/>
        <v>1015004.8799999999</v>
      </c>
      <c r="AK30" s="112">
        <f t="shared" si="17"/>
        <v>0</v>
      </c>
      <c r="AL30" s="30">
        <f t="shared" si="50"/>
        <v>0</v>
      </c>
      <c r="AM30" s="187">
        <f t="shared" si="51"/>
        <v>0</v>
      </c>
      <c r="AN30" s="237">
        <f t="shared" si="20"/>
        <v>125124.59999999999</v>
      </c>
      <c r="AO30" s="30">
        <f t="shared" si="21"/>
        <v>25024.92</v>
      </c>
      <c r="AP30" s="214">
        <f t="shared" si="22"/>
        <v>150149.51999999999</v>
      </c>
      <c r="AQ30" s="189">
        <f t="shared" si="23"/>
        <v>0</v>
      </c>
      <c r="AR30" s="30">
        <f t="shared" si="24"/>
        <v>0</v>
      </c>
      <c r="AS30" s="113">
        <f t="shared" si="25"/>
        <v>0</v>
      </c>
      <c r="AT30" s="189">
        <f t="shared" si="26"/>
        <v>970961.99999999988</v>
      </c>
      <c r="AU30" s="30">
        <f t="shared" si="27"/>
        <v>194192.39999999997</v>
      </c>
      <c r="AV30" s="113">
        <f t="shared" si="28"/>
        <v>1165154.3999999999</v>
      </c>
      <c r="AW30" s="114"/>
      <c r="AX30" s="213"/>
      <c r="AY30" s="230"/>
      <c r="AZ30" s="231"/>
      <c r="BA30" s="115"/>
      <c r="BB30" s="116">
        <v>7</v>
      </c>
      <c r="BC30" s="199">
        <f t="shared" si="0"/>
        <v>0</v>
      </c>
      <c r="BD30" s="30"/>
      <c r="BE30" s="189">
        <f t="shared" si="29"/>
        <v>0</v>
      </c>
      <c r="BF30" s="189">
        <f t="shared" si="30"/>
        <v>0</v>
      </c>
      <c r="BG30" s="189">
        <f t="shared" si="31"/>
        <v>0</v>
      </c>
      <c r="BH30" s="30">
        <f t="shared" si="1"/>
        <v>0</v>
      </c>
      <c r="BI30" s="214">
        <f t="shared" si="2"/>
        <v>0</v>
      </c>
      <c r="BJ30" s="189">
        <f t="shared" si="32"/>
        <v>0</v>
      </c>
      <c r="BK30" s="30">
        <f t="shared" si="3"/>
        <v>0</v>
      </c>
      <c r="BL30" s="187">
        <f t="shared" si="4"/>
        <v>0</v>
      </c>
      <c r="BM30" s="237">
        <f t="shared" si="33"/>
        <v>0</v>
      </c>
      <c r="BN30" s="30">
        <f t="shared" si="34"/>
        <v>0</v>
      </c>
      <c r="BO30" s="214">
        <f t="shared" si="35"/>
        <v>0</v>
      </c>
      <c r="BP30" s="189">
        <f t="shared" si="5"/>
        <v>0</v>
      </c>
      <c r="BQ30" s="30">
        <f t="shared" si="6"/>
        <v>0</v>
      </c>
      <c r="BR30" s="214">
        <f t="shared" si="7"/>
        <v>0</v>
      </c>
      <c r="BS30" s="215">
        <f t="shared" si="36"/>
        <v>0</v>
      </c>
      <c r="BT30" s="216">
        <f t="shared" si="37"/>
        <v>0</v>
      </c>
      <c r="BU30" s="216">
        <f t="shared" si="38"/>
        <v>0</v>
      </c>
      <c r="BV30" s="115">
        <f t="shared" si="39"/>
        <v>0</v>
      </c>
      <c r="BW30" s="117" t="s">
        <v>155</v>
      </c>
      <c r="BX30" s="217"/>
      <c r="BY30" s="118">
        <f t="shared" si="8"/>
        <v>0</v>
      </c>
      <c r="BZ30" s="218"/>
      <c r="CA30" s="119"/>
      <c r="CB30" s="120">
        <v>5136</v>
      </c>
      <c r="CC30" s="120">
        <f t="shared" si="55"/>
        <v>10426080</v>
      </c>
      <c r="CD30" s="121">
        <f t="shared" si="52"/>
        <v>0</v>
      </c>
      <c r="CE30" s="121">
        <f t="shared" si="10"/>
        <v>0</v>
      </c>
      <c r="CF30" s="219"/>
      <c r="CG30" s="122">
        <f t="shared" si="11"/>
        <v>0</v>
      </c>
      <c r="CH30" s="219"/>
      <c r="CI30" s="64"/>
      <c r="CJ30" s="123">
        <v>5136</v>
      </c>
      <c r="CK30" s="123">
        <f t="shared" si="56"/>
        <v>10426080</v>
      </c>
      <c r="CL30" s="124">
        <f t="shared" si="41"/>
        <v>0</v>
      </c>
      <c r="CM30" s="124">
        <f t="shared" si="13"/>
        <v>0</v>
      </c>
      <c r="CN30" s="125">
        <f t="shared" si="42"/>
        <v>0</v>
      </c>
      <c r="CO30" s="126"/>
      <c r="CP30" s="125">
        <f t="shared" si="43"/>
        <v>0</v>
      </c>
      <c r="CQ30" s="125">
        <f t="shared" si="44"/>
        <v>0</v>
      </c>
      <c r="CR30" s="127">
        <f t="shared" si="45"/>
        <v>0</v>
      </c>
      <c r="CS30" s="128"/>
      <c r="CT30" s="127">
        <f t="shared" si="46"/>
        <v>0</v>
      </c>
      <c r="CU30" s="127">
        <f t="shared" si="47"/>
        <v>0</v>
      </c>
      <c r="CV30" s="85" t="s">
        <v>418</v>
      </c>
      <c r="CW30" s="85" t="s">
        <v>309</v>
      </c>
      <c r="CX30" s="104" t="s">
        <v>419</v>
      </c>
      <c r="CY30" s="91" t="s">
        <v>277</v>
      </c>
      <c r="CZ30" s="85" t="s">
        <v>208</v>
      </c>
      <c r="DA30" s="91" t="s">
        <v>420</v>
      </c>
      <c r="DB30" s="104">
        <v>45352</v>
      </c>
      <c r="DC30" s="129" t="s">
        <v>146</v>
      </c>
      <c r="DD30" s="169">
        <f>(100%*AH30)/(AH30+AK30)</f>
        <v>1</v>
      </c>
      <c r="DE30" s="234">
        <f>(100%*AK30)/(AH30+AK30)</f>
        <v>0</v>
      </c>
      <c r="DF30" s="246" t="s">
        <v>457</v>
      </c>
    </row>
    <row r="31" spans="1:110" ht="47.25">
      <c r="A31" s="92">
        <v>23</v>
      </c>
      <c r="B31" s="109" t="s">
        <v>37</v>
      </c>
      <c r="C31" s="85">
        <v>8943140523</v>
      </c>
      <c r="D31" s="85" t="s">
        <v>38</v>
      </c>
      <c r="E31" s="85">
        <v>147</v>
      </c>
      <c r="F31" s="85" t="s">
        <v>39</v>
      </c>
      <c r="G31" s="85" t="s">
        <v>35</v>
      </c>
      <c r="H31" s="85" t="s">
        <v>38</v>
      </c>
      <c r="I31" s="85">
        <v>147</v>
      </c>
      <c r="J31" s="140" t="s">
        <v>137</v>
      </c>
      <c r="K31" s="85" t="s">
        <v>39</v>
      </c>
      <c r="L31" s="85" t="s">
        <v>35</v>
      </c>
      <c r="M31" s="85" t="s">
        <v>36</v>
      </c>
      <c r="N31" s="141" t="s">
        <v>68</v>
      </c>
      <c r="O31" s="85" t="s">
        <v>34</v>
      </c>
      <c r="P31" s="92">
        <v>3300</v>
      </c>
      <c r="Q31" s="85" t="s">
        <v>24</v>
      </c>
      <c r="R31" s="85" t="s">
        <v>29</v>
      </c>
      <c r="S31" s="89">
        <v>904821</v>
      </c>
      <c r="T31" s="90">
        <v>79643</v>
      </c>
      <c r="U31" s="89">
        <v>729336</v>
      </c>
      <c r="V31" s="90">
        <v>64197</v>
      </c>
      <c r="W31" s="89">
        <v>451998</v>
      </c>
      <c r="X31" s="90">
        <v>39785</v>
      </c>
      <c r="Y31" s="89">
        <v>275032</v>
      </c>
      <c r="Z31" s="90">
        <v>24209</v>
      </c>
      <c r="AA31" s="89">
        <v>382845</v>
      </c>
      <c r="AB31" s="90">
        <v>33698</v>
      </c>
      <c r="AC31" s="89">
        <v>458775</v>
      </c>
      <c r="AD31" s="90">
        <v>40382</v>
      </c>
      <c r="AE31" s="89">
        <v>514822</v>
      </c>
      <c r="AF31" s="90">
        <v>45315</v>
      </c>
      <c r="AG31" s="111" t="s">
        <v>385</v>
      </c>
      <c r="AH31" s="112">
        <f t="shared" si="14"/>
        <v>2361187</v>
      </c>
      <c r="AI31" s="30">
        <f t="shared" si="48"/>
        <v>472237.4</v>
      </c>
      <c r="AJ31" s="113">
        <f t="shared" si="49"/>
        <v>2833424.4</v>
      </c>
      <c r="AK31" s="112">
        <f t="shared" si="17"/>
        <v>207834</v>
      </c>
      <c r="AL31" s="30">
        <f t="shared" si="50"/>
        <v>41566.800000000003</v>
      </c>
      <c r="AM31" s="187">
        <f t="shared" si="51"/>
        <v>249400.8</v>
      </c>
      <c r="AN31" s="237">
        <f t="shared" si="20"/>
        <v>1356442</v>
      </c>
      <c r="AO31" s="30">
        <f t="shared" si="21"/>
        <v>271288.40000000002</v>
      </c>
      <c r="AP31" s="214">
        <f t="shared" si="22"/>
        <v>1627730.4</v>
      </c>
      <c r="AQ31" s="189">
        <f t="shared" si="23"/>
        <v>119395</v>
      </c>
      <c r="AR31" s="30">
        <f t="shared" si="24"/>
        <v>23879</v>
      </c>
      <c r="AS31" s="113">
        <f t="shared" si="25"/>
        <v>143274</v>
      </c>
      <c r="AT31" s="189">
        <f t="shared" si="26"/>
        <v>4044858</v>
      </c>
      <c r="AU31" s="30">
        <f t="shared" si="27"/>
        <v>808971.60000000009</v>
      </c>
      <c r="AV31" s="113">
        <f t="shared" si="28"/>
        <v>4853829.5999999996</v>
      </c>
      <c r="AW31" s="114"/>
      <c r="AX31" s="194"/>
      <c r="AY31" s="230"/>
      <c r="AZ31" s="230"/>
      <c r="BA31" s="115"/>
      <c r="BB31" s="116">
        <v>7</v>
      </c>
      <c r="BC31" s="199">
        <f t="shared" si="0"/>
        <v>0</v>
      </c>
      <c r="BD31" s="30"/>
      <c r="BE31" s="189">
        <f t="shared" si="29"/>
        <v>0</v>
      </c>
      <c r="BF31" s="189">
        <f t="shared" si="30"/>
        <v>0</v>
      </c>
      <c r="BG31" s="189">
        <f t="shared" si="31"/>
        <v>0</v>
      </c>
      <c r="BH31" s="30">
        <f t="shared" si="1"/>
        <v>0</v>
      </c>
      <c r="BI31" s="214">
        <f t="shared" si="2"/>
        <v>0</v>
      </c>
      <c r="BJ31" s="189">
        <f t="shared" si="32"/>
        <v>0</v>
      </c>
      <c r="BK31" s="30">
        <f t="shared" si="3"/>
        <v>0</v>
      </c>
      <c r="BL31" s="187">
        <f t="shared" si="4"/>
        <v>0</v>
      </c>
      <c r="BM31" s="237">
        <f t="shared" si="33"/>
        <v>0</v>
      </c>
      <c r="BN31" s="30">
        <f t="shared" si="34"/>
        <v>0</v>
      </c>
      <c r="BO31" s="214">
        <f t="shared" si="35"/>
        <v>0</v>
      </c>
      <c r="BP31" s="189">
        <f t="shared" si="5"/>
        <v>0</v>
      </c>
      <c r="BQ31" s="30">
        <f t="shared" si="6"/>
        <v>0</v>
      </c>
      <c r="BR31" s="214">
        <f t="shared" si="7"/>
        <v>0</v>
      </c>
      <c r="BS31" s="215">
        <f t="shared" si="36"/>
        <v>0</v>
      </c>
      <c r="BT31" s="216">
        <f t="shared" si="37"/>
        <v>0</v>
      </c>
      <c r="BU31" s="216">
        <f t="shared" si="38"/>
        <v>0</v>
      </c>
      <c r="BV31" s="115">
        <f t="shared" si="39"/>
        <v>0</v>
      </c>
      <c r="BW31" s="117" t="s">
        <v>144</v>
      </c>
      <c r="BX31" s="217"/>
      <c r="BY31" s="118">
        <f t="shared" si="8"/>
        <v>0</v>
      </c>
      <c r="BZ31" s="218"/>
      <c r="CA31" s="119"/>
      <c r="CB31" s="120">
        <v>5136</v>
      </c>
      <c r="CC31" s="120">
        <f t="shared" si="55"/>
        <v>16948800</v>
      </c>
      <c r="CD31" s="121">
        <f t="shared" si="52"/>
        <v>0</v>
      </c>
      <c r="CE31" s="121">
        <f t="shared" si="10"/>
        <v>0</v>
      </c>
      <c r="CF31" s="219"/>
      <c r="CG31" s="122">
        <f t="shared" si="11"/>
        <v>0</v>
      </c>
      <c r="CH31" s="219"/>
      <c r="CI31" s="64"/>
      <c r="CJ31" s="123">
        <v>5136</v>
      </c>
      <c r="CK31" s="123">
        <f t="shared" si="56"/>
        <v>16948800</v>
      </c>
      <c r="CL31" s="124">
        <f t="shared" si="41"/>
        <v>0</v>
      </c>
      <c r="CM31" s="124">
        <f t="shared" si="13"/>
        <v>0</v>
      </c>
      <c r="CN31" s="125">
        <f t="shared" si="42"/>
        <v>0</v>
      </c>
      <c r="CO31" s="126"/>
      <c r="CP31" s="125">
        <f t="shared" si="43"/>
        <v>0</v>
      </c>
      <c r="CQ31" s="125">
        <f t="shared" si="44"/>
        <v>0</v>
      </c>
      <c r="CR31" s="127">
        <f t="shared" si="45"/>
        <v>0</v>
      </c>
      <c r="CS31" s="128"/>
      <c r="CT31" s="127">
        <f t="shared" si="46"/>
        <v>0</v>
      </c>
      <c r="CU31" s="127">
        <f t="shared" si="47"/>
        <v>0</v>
      </c>
      <c r="CV31" s="85" t="s">
        <v>418</v>
      </c>
      <c r="CW31" s="85" t="s">
        <v>145</v>
      </c>
      <c r="CX31" s="104" t="s">
        <v>419</v>
      </c>
      <c r="CY31" s="91" t="s">
        <v>277</v>
      </c>
      <c r="CZ31" s="85" t="s">
        <v>208</v>
      </c>
      <c r="DA31" s="91" t="s">
        <v>420</v>
      </c>
      <c r="DB31" s="104">
        <v>45352</v>
      </c>
      <c r="DC31" s="129" t="s">
        <v>146</v>
      </c>
      <c r="DD31" s="169">
        <v>0.91910000000000003</v>
      </c>
      <c r="DE31" s="234">
        <v>8.09E-2</v>
      </c>
      <c r="DF31" s="246" t="s">
        <v>457</v>
      </c>
    </row>
    <row r="32" spans="1:110" ht="47.25">
      <c r="A32" s="92">
        <v>24</v>
      </c>
      <c r="B32" s="109" t="s">
        <v>37</v>
      </c>
      <c r="C32" s="85">
        <v>8943140523</v>
      </c>
      <c r="D32" s="85" t="s">
        <v>38</v>
      </c>
      <c r="E32" s="85">
        <v>147</v>
      </c>
      <c r="F32" s="85" t="s">
        <v>39</v>
      </c>
      <c r="G32" s="85" t="s">
        <v>35</v>
      </c>
      <c r="H32" s="85" t="s">
        <v>38</v>
      </c>
      <c r="I32" s="85">
        <v>147</v>
      </c>
      <c r="J32" s="140" t="s">
        <v>137</v>
      </c>
      <c r="K32" s="85" t="s">
        <v>39</v>
      </c>
      <c r="L32" s="85" t="s">
        <v>35</v>
      </c>
      <c r="M32" s="85" t="s">
        <v>36</v>
      </c>
      <c r="N32" s="141" t="s">
        <v>40</v>
      </c>
      <c r="O32" s="85" t="s">
        <v>23</v>
      </c>
      <c r="P32" s="92">
        <v>450</v>
      </c>
      <c r="Q32" s="85" t="s">
        <v>24</v>
      </c>
      <c r="R32" s="85" t="s">
        <v>29</v>
      </c>
      <c r="S32" s="89">
        <v>125888</v>
      </c>
      <c r="T32" s="90">
        <v>824</v>
      </c>
      <c r="U32" s="89">
        <v>88021</v>
      </c>
      <c r="V32" s="90">
        <v>576</v>
      </c>
      <c r="W32" s="89">
        <v>49858</v>
      </c>
      <c r="X32" s="90">
        <v>326</v>
      </c>
      <c r="Y32" s="89">
        <v>18900</v>
      </c>
      <c r="Z32" s="90">
        <v>124</v>
      </c>
      <c r="AA32" s="89">
        <v>33713</v>
      </c>
      <c r="AB32" s="90">
        <v>221</v>
      </c>
      <c r="AC32" s="89">
        <v>56468</v>
      </c>
      <c r="AD32" s="90">
        <v>369</v>
      </c>
      <c r="AE32" s="89">
        <v>59556</v>
      </c>
      <c r="AF32" s="90">
        <v>390</v>
      </c>
      <c r="AG32" s="111" t="s">
        <v>385</v>
      </c>
      <c r="AH32" s="112">
        <f t="shared" si="14"/>
        <v>282667</v>
      </c>
      <c r="AI32" s="30">
        <f t="shared" si="48"/>
        <v>56533.4</v>
      </c>
      <c r="AJ32" s="113">
        <f t="shared" si="49"/>
        <v>339200.4</v>
      </c>
      <c r="AK32" s="112">
        <f t="shared" si="17"/>
        <v>1850</v>
      </c>
      <c r="AL32" s="30">
        <f t="shared" si="50"/>
        <v>370</v>
      </c>
      <c r="AM32" s="187">
        <f t="shared" si="51"/>
        <v>2220</v>
      </c>
      <c r="AN32" s="237">
        <f t="shared" si="20"/>
        <v>149737</v>
      </c>
      <c r="AO32" s="30">
        <f t="shared" si="21"/>
        <v>29947.4</v>
      </c>
      <c r="AP32" s="214">
        <f t="shared" si="22"/>
        <v>179684.4</v>
      </c>
      <c r="AQ32" s="189">
        <f t="shared" si="23"/>
        <v>980</v>
      </c>
      <c r="AR32" s="30">
        <f t="shared" si="24"/>
        <v>196</v>
      </c>
      <c r="AS32" s="113">
        <f t="shared" si="25"/>
        <v>1176</v>
      </c>
      <c r="AT32" s="189">
        <f t="shared" si="26"/>
        <v>435234</v>
      </c>
      <c r="AU32" s="30">
        <f t="shared" si="27"/>
        <v>87046.8</v>
      </c>
      <c r="AV32" s="113">
        <f t="shared" si="28"/>
        <v>522280.80000000005</v>
      </c>
      <c r="AW32" s="114"/>
      <c r="AX32" s="194"/>
      <c r="AY32" s="230"/>
      <c r="AZ32" s="230"/>
      <c r="BA32" s="115"/>
      <c r="BB32" s="116">
        <v>7</v>
      </c>
      <c r="BC32" s="199">
        <f t="shared" si="0"/>
        <v>0</v>
      </c>
      <c r="BD32" s="30"/>
      <c r="BE32" s="189">
        <f t="shared" si="29"/>
        <v>0</v>
      </c>
      <c r="BF32" s="189">
        <f t="shared" si="30"/>
        <v>0</v>
      </c>
      <c r="BG32" s="189">
        <f t="shared" si="31"/>
        <v>0</v>
      </c>
      <c r="BH32" s="30">
        <f t="shared" si="1"/>
        <v>0</v>
      </c>
      <c r="BI32" s="214">
        <f t="shared" si="2"/>
        <v>0</v>
      </c>
      <c r="BJ32" s="189">
        <f t="shared" si="32"/>
        <v>0</v>
      </c>
      <c r="BK32" s="30">
        <f t="shared" si="3"/>
        <v>0</v>
      </c>
      <c r="BL32" s="187">
        <f t="shared" si="4"/>
        <v>0</v>
      </c>
      <c r="BM32" s="237">
        <f t="shared" si="33"/>
        <v>0</v>
      </c>
      <c r="BN32" s="30">
        <f t="shared" si="34"/>
        <v>0</v>
      </c>
      <c r="BO32" s="214">
        <f t="shared" si="35"/>
        <v>0</v>
      </c>
      <c r="BP32" s="189">
        <f t="shared" si="5"/>
        <v>0</v>
      </c>
      <c r="BQ32" s="30">
        <f t="shared" si="6"/>
        <v>0</v>
      </c>
      <c r="BR32" s="214">
        <f t="shared" si="7"/>
        <v>0</v>
      </c>
      <c r="BS32" s="215">
        <f t="shared" si="36"/>
        <v>0</v>
      </c>
      <c r="BT32" s="216">
        <f t="shared" si="37"/>
        <v>0</v>
      </c>
      <c r="BU32" s="216">
        <f t="shared" si="38"/>
        <v>0</v>
      </c>
      <c r="BV32" s="115">
        <f t="shared" si="39"/>
        <v>0</v>
      </c>
      <c r="BW32" s="117" t="s">
        <v>144</v>
      </c>
      <c r="BX32" s="217"/>
      <c r="BY32" s="118">
        <f t="shared" si="8"/>
        <v>0</v>
      </c>
      <c r="BZ32" s="218"/>
      <c r="CA32" s="119"/>
      <c r="CB32" s="120">
        <v>5136</v>
      </c>
      <c r="CC32" s="120">
        <f t="shared" si="55"/>
        <v>2311200</v>
      </c>
      <c r="CD32" s="121">
        <f t="shared" si="52"/>
        <v>0</v>
      </c>
      <c r="CE32" s="121">
        <f t="shared" si="10"/>
        <v>0</v>
      </c>
      <c r="CF32" s="219"/>
      <c r="CG32" s="122">
        <f t="shared" si="11"/>
        <v>0</v>
      </c>
      <c r="CH32" s="219"/>
      <c r="CI32" s="64"/>
      <c r="CJ32" s="123">
        <v>5136</v>
      </c>
      <c r="CK32" s="123">
        <f t="shared" si="56"/>
        <v>2311200</v>
      </c>
      <c r="CL32" s="124">
        <f t="shared" si="41"/>
        <v>0</v>
      </c>
      <c r="CM32" s="124">
        <f t="shared" si="13"/>
        <v>0</v>
      </c>
      <c r="CN32" s="125">
        <f t="shared" si="42"/>
        <v>0</v>
      </c>
      <c r="CO32" s="126"/>
      <c r="CP32" s="125">
        <f t="shared" si="43"/>
        <v>0</v>
      </c>
      <c r="CQ32" s="125">
        <f t="shared" si="44"/>
        <v>0</v>
      </c>
      <c r="CR32" s="127">
        <f t="shared" si="45"/>
        <v>0</v>
      </c>
      <c r="CS32" s="128"/>
      <c r="CT32" s="127">
        <f t="shared" si="46"/>
        <v>0</v>
      </c>
      <c r="CU32" s="127">
        <f t="shared" si="47"/>
        <v>0</v>
      </c>
      <c r="CV32" s="85" t="s">
        <v>418</v>
      </c>
      <c r="CW32" s="85" t="s">
        <v>145</v>
      </c>
      <c r="CX32" s="104" t="s">
        <v>419</v>
      </c>
      <c r="CY32" s="91" t="s">
        <v>277</v>
      </c>
      <c r="CZ32" s="85" t="s">
        <v>208</v>
      </c>
      <c r="DA32" s="91" t="s">
        <v>420</v>
      </c>
      <c r="DB32" s="104">
        <v>45352</v>
      </c>
      <c r="DC32" s="129" t="s">
        <v>146</v>
      </c>
      <c r="DD32" s="169">
        <v>0.99350000000000005</v>
      </c>
      <c r="DE32" s="234">
        <v>6.4999999999999997E-3</v>
      </c>
      <c r="DF32" s="246" t="s">
        <v>457</v>
      </c>
    </row>
    <row r="33" spans="1:207" ht="47.25">
      <c r="A33" s="92">
        <v>25</v>
      </c>
      <c r="B33" s="109" t="s">
        <v>310</v>
      </c>
      <c r="C33" s="85" t="s">
        <v>311</v>
      </c>
      <c r="D33" s="85" t="s">
        <v>312</v>
      </c>
      <c r="E33" s="85" t="s">
        <v>313</v>
      </c>
      <c r="F33" s="85" t="s">
        <v>230</v>
      </c>
      <c r="G33" s="85" t="s">
        <v>158</v>
      </c>
      <c r="H33" s="85" t="s">
        <v>314</v>
      </c>
      <c r="I33" s="85">
        <v>243</v>
      </c>
      <c r="J33" s="85"/>
      <c r="K33" s="85" t="s">
        <v>231</v>
      </c>
      <c r="L33" s="85" t="s">
        <v>158</v>
      </c>
      <c r="M33" s="85" t="s">
        <v>315</v>
      </c>
      <c r="N33" s="86" t="s">
        <v>362</v>
      </c>
      <c r="O33" s="85" t="s">
        <v>23</v>
      </c>
      <c r="P33" s="166">
        <v>500</v>
      </c>
      <c r="Q33" s="85" t="s">
        <v>24</v>
      </c>
      <c r="R33" s="88" t="s">
        <v>29</v>
      </c>
      <c r="S33" s="89">
        <v>53207</v>
      </c>
      <c r="T33" s="90">
        <v>53207</v>
      </c>
      <c r="U33" s="89">
        <v>25456.5</v>
      </c>
      <c r="V33" s="90">
        <v>25456.5</v>
      </c>
      <c r="W33" s="89">
        <v>17498</v>
      </c>
      <c r="X33" s="90">
        <v>17498</v>
      </c>
      <c r="Y33" s="89">
        <v>3871</v>
      </c>
      <c r="Z33" s="90">
        <v>3871</v>
      </c>
      <c r="AA33" s="89">
        <v>3641</v>
      </c>
      <c r="AB33" s="90">
        <v>3641</v>
      </c>
      <c r="AC33" s="89">
        <v>3861</v>
      </c>
      <c r="AD33" s="90">
        <v>3861</v>
      </c>
      <c r="AE33" s="89">
        <v>4337.5</v>
      </c>
      <c r="AF33" s="90">
        <v>4337.5</v>
      </c>
      <c r="AG33" s="111" t="s">
        <v>385</v>
      </c>
      <c r="AH33" s="112">
        <f t="shared" si="14"/>
        <v>100032.5</v>
      </c>
      <c r="AI33" s="30">
        <f t="shared" si="48"/>
        <v>20006.5</v>
      </c>
      <c r="AJ33" s="113">
        <f t="shared" si="49"/>
        <v>120039</v>
      </c>
      <c r="AK33" s="112">
        <f t="shared" si="17"/>
        <v>100032.5</v>
      </c>
      <c r="AL33" s="30">
        <f t="shared" si="50"/>
        <v>20006.5</v>
      </c>
      <c r="AM33" s="187">
        <f t="shared" si="51"/>
        <v>120039</v>
      </c>
      <c r="AN33" s="237">
        <f t="shared" si="20"/>
        <v>11839.5</v>
      </c>
      <c r="AO33" s="30">
        <f t="shared" si="21"/>
        <v>2367.9</v>
      </c>
      <c r="AP33" s="214">
        <f t="shared" si="22"/>
        <v>14207.4</v>
      </c>
      <c r="AQ33" s="189">
        <f t="shared" si="23"/>
        <v>11839.5</v>
      </c>
      <c r="AR33" s="30">
        <f t="shared" si="24"/>
        <v>2367.9</v>
      </c>
      <c r="AS33" s="113">
        <f t="shared" si="25"/>
        <v>14207.4</v>
      </c>
      <c r="AT33" s="189">
        <f t="shared" si="26"/>
        <v>223744</v>
      </c>
      <c r="AU33" s="30">
        <f t="shared" si="27"/>
        <v>44748.800000000003</v>
      </c>
      <c r="AV33" s="113">
        <f t="shared" si="28"/>
        <v>268492.79999999999</v>
      </c>
      <c r="AW33" s="114"/>
      <c r="AX33" s="194"/>
      <c r="AY33" s="230"/>
      <c r="AZ33" s="230"/>
      <c r="BA33" s="115"/>
      <c r="BB33" s="116">
        <v>7</v>
      </c>
      <c r="BC33" s="199">
        <f t="shared" si="0"/>
        <v>0</v>
      </c>
      <c r="BD33" s="30"/>
      <c r="BE33" s="189">
        <f t="shared" si="29"/>
        <v>0</v>
      </c>
      <c r="BF33" s="189">
        <f t="shared" si="30"/>
        <v>0</v>
      </c>
      <c r="BG33" s="189">
        <f t="shared" si="31"/>
        <v>0</v>
      </c>
      <c r="BH33" s="30">
        <f t="shared" si="1"/>
        <v>0</v>
      </c>
      <c r="BI33" s="214">
        <f t="shared" si="2"/>
        <v>0</v>
      </c>
      <c r="BJ33" s="189">
        <f t="shared" si="32"/>
        <v>0</v>
      </c>
      <c r="BK33" s="30">
        <f t="shared" si="3"/>
        <v>0</v>
      </c>
      <c r="BL33" s="187">
        <f t="shared" si="4"/>
        <v>0</v>
      </c>
      <c r="BM33" s="237">
        <f t="shared" si="33"/>
        <v>0</v>
      </c>
      <c r="BN33" s="30">
        <f t="shared" si="34"/>
        <v>0</v>
      </c>
      <c r="BO33" s="214">
        <f t="shared" si="35"/>
        <v>0</v>
      </c>
      <c r="BP33" s="189">
        <f t="shared" si="5"/>
        <v>0</v>
      </c>
      <c r="BQ33" s="30">
        <f t="shared" si="6"/>
        <v>0</v>
      </c>
      <c r="BR33" s="214">
        <f t="shared" si="7"/>
        <v>0</v>
      </c>
      <c r="BS33" s="215">
        <f t="shared" si="36"/>
        <v>0</v>
      </c>
      <c r="BT33" s="216">
        <f t="shared" si="37"/>
        <v>0</v>
      </c>
      <c r="BU33" s="216">
        <f t="shared" si="38"/>
        <v>0</v>
      </c>
      <c r="BV33" s="115">
        <f t="shared" si="39"/>
        <v>0</v>
      </c>
      <c r="BW33" s="117" t="s">
        <v>155</v>
      </c>
      <c r="BX33" s="217"/>
      <c r="BY33" s="118">
        <f t="shared" si="8"/>
        <v>0</v>
      </c>
      <c r="BZ33" s="218"/>
      <c r="CA33" s="119"/>
      <c r="CB33" s="120">
        <v>5136</v>
      </c>
      <c r="CC33" s="120">
        <f t="shared" si="55"/>
        <v>2568000</v>
      </c>
      <c r="CD33" s="121">
        <f t="shared" si="52"/>
        <v>0</v>
      </c>
      <c r="CE33" s="121">
        <f t="shared" si="10"/>
        <v>0</v>
      </c>
      <c r="CF33" s="219"/>
      <c r="CG33" s="122">
        <f t="shared" si="11"/>
        <v>0</v>
      </c>
      <c r="CH33" s="219"/>
      <c r="CI33" s="64"/>
      <c r="CJ33" s="123">
        <v>5136</v>
      </c>
      <c r="CK33" s="123">
        <f t="shared" si="56"/>
        <v>2568000</v>
      </c>
      <c r="CL33" s="124">
        <f t="shared" si="41"/>
        <v>0</v>
      </c>
      <c r="CM33" s="124">
        <f t="shared" si="13"/>
        <v>0</v>
      </c>
      <c r="CN33" s="125">
        <f t="shared" si="42"/>
        <v>0</v>
      </c>
      <c r="CO33" s="126"/>
      <c r="CP33" s="125">
        <f t="shared" si="43"/>
        <v>0</v>
      </c>
      <c r="CQ33" s="125">
        <f t="shared" si="44"/>
        <v>0</v>
      </c>
      <c r="CR33" s="127">
        <f t="shared" si="45"/>
        <v>0</v>
      </c>
      <c r="CS33" s="128"/>
      <c r="CT33" s="127">
        <f t="shared" si="46"/>
        <v>0</v>
      </c>
      <c r="CU33" s="127">
        <f t="shared" si="47"/>
        <v>0</v>
      </c>
      <c r="CV33" s="85" t="s">
        <v>418</v>
      </c>
      <c r="CW33" s="85" t="s">
        <v>320</v>
      </c>
      <c r="CX33" s="104" t="s">
        <v>419</v>
      </c>
      <c r="CY33" s="91" t="s">
        <v>277</v>
      </c>
      <c r="CZ33" s="85" t="s">
        <v>208</v>
      </c>
      <c r="DA33" s="91" t="s">
        <v>420</v>
      </c>
      <c r="DB33" s="104">
        <v>45352</v>
      </c>
      <c r="DC33" s="129" t="s">
        <v>146</v>
      </c>
      <c r="DD33" s="169">
        <v>0.5</v>
      </c>
      <c r="DE33" s="234">
        <v>0.5</v>
      </c>
      <c r="DF33" s="246" t="s">
        <v>457</v>
      </c>
    </row>
    <row r="34" spans="1:207" ht="47.25">
      <c r="A34" s="92">
        <v>26</v>
      </c>
      <c r="B34" s="109" t="s">
        <v>310</v>
      </c>
      <c r="C34" s="85" t="s">
        <v>311</v>
      </c>
      <c r="D34" s="85" t="s">
        <v>312</v>
      </c>
      <c r="E34" s="85" t="s">
        <v>313</v>
      </c>
      <c r="F34" s="85" t="s">
        <v>230</v>
      </c>
      <c r="G34" s="85" t="s">
        <v>158</v>
      </c>
      <c r="H34" s="85" t="s">
        <v>314</v>
      </c>
      <c r="I34" s="85">
        <v>212</v>
      </c>
      <c r="J34" s="85"/>
      <c r="K34" s="85" t="s">
        <v>231</v>
      </c>
      <c r="L34" s="85" t="s">
        <v>158</v>
      </c>
      <c r="M34" s="85" t="s">
        <v>315</v>
      </c>
      <c r="N34" s="86" t="s">
        <v>363</v>
      </c>
      <c r="O34" s="85" t="s">
        <v>178</v>
      </c>
      <c r="P34" s="166">
        <v>100</v>
      </c>
      <c r="Q34" s="85" t="s">
        <v>24</v>
      </c>
      <c r="R34" s="88" t="s">
        <v>29</v>
      </c>
      <c r="S34" s="89">
        <v>0</v>
      </c>
      <c r="T34" s="90">
        <v>11707</v>
      </c>
      <c r="U34" s="89">
        <v>0</v>
      </c>
      <c r="V34" s="90">
        <v>12242</v>
      </c>
      <c r="W34" s="89">
        <v>0</v>
      </c>
      <c r="X34" s="90">
        <v>3015</v>
      </c>
      <c r="Y34" s="89">
        <v>0</v>
      </c>
      <c r="Z34" s="90">
        <v>0</v>
      </c>
      <c r="AA34" s="89">
        <v>0</v>
      </c>
      <c r="AB34" s="90">
        <v>0</v>
      </c>
      <c r="AC34" s="89">
        <v>0</v>
      </c>
      <c r="AD34" s="90">
        <v>0</v>
      </c>
      <c r="AE34" s="89">
        <v>0</v>
      </c>
      <c r="AF34" s="90">
        <v>100</v>
      </c>
      <c r="AG34" s="111" t="s">
        <v>385</v>
      </c>
      <c r="AH34" s="112">
        <f t="shared" si="14"/>
        <v>0</v>
      </c>
      <c r="AI34" s="30">
        <f t="shared" si="48"/>
        <v>0</v>
      </c>
      <c r="AJ34" s="113">
        <f t="shared" si="49"/>
        <v>0</v>
      </c>
      <c r="AK34" s="112">
        <f t="shared" si="17"/>
        <v>26964</v>
      </c>
      <c r="AL34" s="30">
        <f t="shared" si="50"/>
        <v>5392.8</v>
      </c>
      <c r="AM34" s="187">
        <f t="shared" si="51"/>
        <v>32356.799999999999</v>
      </c>
      <c r="AN34" s="237">
        <f t="shared" si="20"/>
        <v>0</v>
      </c>
      <c r="AO34" s="30">
        <f t="shared" si="21"/>
        <v>0</v>
      </c>
      <c r="AP34" s="214">
        <f t="shared" si="22"/>
        <v>0</v>
      </c>
      <c r="AQ34" s="189">
        <f t="shared" si="23"/>
        <v>100</v>
      </c>
      <c r="AR34" s="30">
        <f t="shared" si="24"/>
        <v>20</v>
      </c>
      <c r="AS34" s="113">
        <f t="shared" si="25"/>
        <v>120</v>
      </c>
      <c r="AT34" s="189">
        <f t="shared" si="26"/>
        <v>27064</v>
      </c>
      <c r="AU34" s="30">
        <f t="shared" si="27"/>
        <v>5412.8</v>
      </c>
      <c r="AV34" s="113">
        <f t="shared" si="28"/>
        <v>32476.799999999999</v>
      </c>
      <c r="AW34" s="212"/>
      <c r="AX34" s="194"/>
      <c r="AY34" s="231"/>
      <c r="AZ34" s="230"/>
      <c r="BA34" s="115"/>
      <c r="BB34" s="116">
        <v>7</v>
      </c>
      <c r="BC34" s="199">
        <f t="shared" si="0"/>
        <v>0</v>
      </c>
      <c r="BD34" s="30"/>
      <c r="BE34" s="189">
        <f t="shared" si="29"/>
        <v>0</v>
      </c>
      <c r="BF34" s="189">
        <f t="shared" si="30"/>
        <v>0</v>
      </c>
      <c r="BG34" s="189">
        <f t="shared" si="31"/>
        <v>0</v>
      </c>
      <c r="BH34" s="30">
        <f t="shared" si="1"/>
        <v>0</v>
      </c>
      <c r="BI34" s="214">
        <f t="shared" si="2"/>
        <v>0</v>
      </c>
      <c r="BJ34" s="189">
        <f t="shared" si="32"/>
        <v>0</v>
      </c>
      <c r="BK34" s="30">
        <f t="shared" si="3"/>
        <v>0</v>
      </c>
      <c r="BL34" s="187">
        <f t="shared" si="4"/>
        <v>0</v>
      </c>
      <c r="BM34" s="237">
        <f t="shared" si="33"/>
        <v>0</v>
      </c>
      <c r="BN34" s="30">
        <f t="shared" si="34"/>
        <v>0</v>
      </c>
      <c r="BO34" s="214">
        <f t="shared" si="35"/>
        <v>0</v>
      </c>
      <c r="BP34" s="189">
        <f t="shared" si="5"/>
        <v>0</v>
      </c>
      <c r="BQ34" s="30">
        <f t="shared" si="6"/>
        <v>0</v>
      </c>
      <c r="BR34" s="214">
        <f t="shared" si="7"/>
        <v>0</v>
      </c>
      <c r="BS34" s="215">
        <f t="shared" si="36"/>
        <v>0</v>
      </c>
      <c r="BT34" s="216">
        <f t="shared" si="37"/>
        <v>0</v>
      </c>
      <c r="BU34" s="216">
        <f t="shared" si="38"/>
        <v>0</v>
      </c>
      <c r="BV34" s="115">
        <f t="shared" si="39"/>
        <v>0</v>
      </c>
      <c r="BW34" s="117" t="s">
        <v>155</v>
      </c>
      <c r="BX34" s="217"/>
      <c r="BY34" s="118">
        <f t="shared" si="8"/>
        <v>0</v>
      </c>
      <c r="BZ34" s="218"/>
      <c r="CA34" s="120">
        <v>7</v>
      </c>
      <c r="CB34" s="119"/>
      <c r="CC34" s="119"/>
      <c r="CD34" s="121">
        <f>CA34*BZ34</f>
        <v>0</v>
      </c>
      <c r="CE34" s="121">
        <f t="shared" si="10"/>
        <v>0</v>
      </c>
      <c r="CF34" s="219"/>
      <c r="CG34" s="122">
        <f t="shared" si="11"/>
        <v>0</v>
      </c>
      <c r="CH34" s="219"/>
      <c r="CI34" s="136">
        <v>7</v>
      </c>
      <c r="CJ34" s="137"/>
      <c r="CK34" s="137"/>
      <c r="CL34" s="124">
        <f>CI34*CH34</f>
        <v>0</v>
      </c>
      <c r="CM34" s="124">
        <f t="shared" si="13"/>
        <v>0</v>
      </c>
      <c r="CN34" s="125">
        <f t="shared" si="42"/>
        <v>0</v>
      </c>
      <c r="CO34" s="126"/>
      <c r="CP34" s="125">
        <f t="shared" si="43"/>
        <v>0</v>
      </c>
      <c r="CQ34" s="125">
        <f t="shared" si="44"/>
        <v>0</v>
      </c>
      <c r="CR34" s="127">
        <f t="shared" si="45"/>
        <v>0</v>
      </c>
      <c r="CS34" s="128"/>
      <c r="CT34" s="127">
        <f t="shared" si="46"/>
        <v>0</v>
      </c>
      <c r="CU34" s="127">
        <f t="shared" si="47"/>
        <v>0</v>
      </c>
      <c r="CV34" s="85" t="s">
        <v>418</v>
      </c>
      <c r="CW34" s="85" t="s">
        <v>320</v>
      </c>
      <c r="CX34" s="104" t="s">
        <v>419</v>
      </c>
      <c r="CY34" s="91" t="s">
        <v>277</v>
      </c>
      <c r="CZ34" s="85" t="s">
        <v>208</v>
      </c>
      <c r="DA34" s="91" t="s">
        <v>420</v>
      </c>
      <c r="DB34" s="104">
        <v>45352</v>
      </c>
      <c r="DC34" s="129" t="s">
        <v>146</v>
      </c>
      <c r="DD34" s="169">
        <v>0</v>
      </c>
      <c r="DE34" s="234">
        <v>1</v>
      </c>
      <c r="DF34" s="246" t="s">
        <v>457</v>
      </c>
    </row>
    <row r="35" spans="1:207" ht="47.25">
      <c r="A35" s="92">
        <v>27</v>
      </c>
      <c r="B35" s="109" t="s">
        <v>310</v>
      </c>
      <c r="C35" s="85" t="s">
        <v>311</v>
      </c>
      <c r="D35" s="85" t="s">
        <v>312</v>
      </c>
      <c r="E35" s="85" t="s">
        <v>313</v>
      </c>
      <c r="F35" s="85" t="s">
        <v>230</v>
      </c>
      <c r="G35" s="85" t="s">
        <v>158</v>
      </c>
      <c r="H35" s="85" t="s">
        <v>383</v>
      </c>
      <c r="I35" s="85" t="s">
        <v>316</v>
      </c>
      <c r="J35" s="135"/>
      <c r="K35" s="85" t="s">
        <v>232</v>
      </c>
      <c r="L35" s="85" t="s">
        <v>148</v>
      </c>
      <c r="M35" s="85" t="s">
        <v>317</v>
      </c>
      <c r="N35" s="110" t="s">
        <v>233</v>
      </c>
      <c r="O35" s="85" t="s">
        <v>23</v>
      </c>
      <c r="P35" s="92">
        <v>180</v>
      </c>
      <c r="Q35" s="85" t="s">
        <v>24</v>
      </c>
      <c r="R35" s="88" t="s">
        <v>29</v>
      </c>
      <c r="S35" s="89">
        <v>48359</v>
      </c>
      <c r="T35" s="90">
        <v>0</v>
      </c>
      <c r="U35" s="89">
        <v>21681</v>
      </c>
      <c r="V35" s="90">
        <v>0</v>
      </c>
      <c r="W35" s="89">
        <v>20475</v>
      </c>
      <c r="X35" s="90">
        <v>0</v>
      </c>
      <c r="Y35" s="89">
        <v>4016</v>
      </c>
      <c r="Z35" s="90">
        <v>0</v>
      </c>
      <c r="AA35" s="89">
        <v>1684</v>
      </c>
      <c r="AB35" s="90">
        <v>0</v>
      </c>
      <c r="AC35" s="89">
        <v>526</v>
      </c>
      <c r="AD35" s="90">
        <v>0</v>
      </c>
      <c r="AE35" s="89">
        <v>9514</v>
      </c>
      <c r="AF35" s="90">
        <v>0</v>
      </c>
      <c r="AG35" s="111" t="s">
        <v>385</v>
      </c>
      <c r="AH35" s="112">
        <f t="shared" si="14"/>
        <v>94531</v>
      </c>
      <c r="AI35" s="30">
        <f t="shared" si="48"/>
        <v>18906.2</v>
      </c>
      <c r="AJ35" s="113">
        <f t="shared" si="49"/>
        <v>113437.2</v>
      </c>
      <c r="AK35" s="112">
        <f t="shared" si="17"/>
        <v>0</v>
      </c>
      <c r="AL35" s="30">
        <f t="shared" si="50"/>
        <v>0</v>
      </c>
      <c r="AM35" s="187">
        <f t="shared" si="51"/>
        <v>0</v>
      </c>
      <c r="AN35" s="237">
        <f t="shared" si="20"/>
        <v>11724</v>
      </c>
      <c r="AO35" s="30">
        <f t="shared" si="21"/>
        <v>2344.8000000000002</v>
      </c>
      <c r="AP35" s="214">
        <f t="shared" si="22"/>
        <v>14068.8</v>
      </c>
      <c r="AQ35" s="189">
        <f t="shared" si="23"/>
        <v>0</v>
      </c>
      <c r="AR35" s="30">
        <f t="shared" si="24"/>
        <v>0</v>
      </c>
      <c r="AS35" s="113">
        <f t="shared" si="25"/>
        <v>0</v>
      </c>
      <c r="AT35" s="189">
        <f t="shared" si="26"/>
        <v>106255</v>
      </c>
      <c r="AU35" s="30">
        <f t="shared" si="27"/>
        <v>21251</v>
      </c>
      <c r="AV35" s="113">
        <f t="shared" si="28"/>
        <v>127506</v>
      </c>
      <c r="AW35" s="114"/>
      <c r="AX35" s="213"/>
      <c r="AY35" s="230"/>
      <c r="AZ35" s="231"/>
      <c r="BA35" s="115"/>
      <c r="BB35" s="116">
        <v>7</v>
      </c>
      <c r="BC35" s="199">
        <f t="shared" si="0"/>
        <v>0</v>
      </c>
      <c r="BD35" s="30"/>
      <c r="BE35" s="189">
        <f t="shared" si="29"/>
        <v>0</v>
      </c>
      <c r="BF35" s="189">
        <f t="shared" si="30"/>
        <v>0</v>
      </c>
      <c r="BG35" s="189">
        <f t="shared" si="31"/>
        <v>0</v>
      </c>
      <c r="BH35" s="30">
        <f t="shared" si="1"/>
        <v>0</v>
      </c>
      <c r="BI35" s="214">
        <f t="shared" si="2"/>
        <v>0</v>
      </c>
      <c r="BJ35" s="189">
        <f t="shared" si="32"/>
        <v>0</v>
      </c>
      <c r="BK35" s="30">
        <f t="shared" si="3"/>
        <v>0</v>
      </c>
      <c r="BL35" s="187">
        <f t="shared" si="4"/>
        <v>0</v>
      </c>
      <c r="BM35" s="237">
        <f t="shared" si="33"/>
        <v>0</v>
      </c>
      <c r="BN35" s="30">
        <f t="shared" si="34"/>
        <v>0</v>
      </c>
      <c r="BO35" s="214">
        <f t="shared" si="35"/>
        <v>0</v>
      </c>
      <c r="BP35" s="189">
        <f t="shared" si="5"/>
        <v>0</v>
      </c>
      <c r="BQ35" s="30">
        <f t="shared" si="6"/>
        <v>0</v>
      </c>
      <c r="BR35" s="214">
        <f t="shared" si="7"/>
        <v>0</v>
      </c>
      <c r="BS35" s="215">
        <f t="shared" si="36"/>
        <v>0</v>
      </c>
      <c r="BT35" s="216">
        <f t="shared" si="37"/>
        <v>0</v>
      </c>
      <c r="BU35" s="216">
        <f t="shared" si="38"/>
        <v>0</v>
      </c>
      <c r="BV35" s="115">
        <f t="shared" si="39"/>
        <v>0</v>
      </c>
      <c r="BW35" s="117" t="s">
        <v>61</v>
      </c>
      <c r="BX35" s="217"/>
      <c r="BY35" s="118">
        <f t="shared" si="8"/>
        <v>0</v>
      </c>
      <c r="BZ35" s="218"/>
      <c r="CA35" s="119"/>
      <c r="CB35" s="120">
        <v>5136</v>
      </c>
      <c r="CC35" s="120">
        <f>P35*CB35</f>
        <v>924480</v>
      </c>
      <c r="CD35" s="121">
        <f t="shared" si="52"/>
        <v>0</v>
      </c>
      <c r="CE35" s="121">
        <f t="shared" si="10"/>
        <v>0</v>
      </c>
      <c r="CF35" s="219"/>
      <c r="CG35" s="122">
        <f t="shared" si="11"/>
        <v>0</v>
      </c>
      <c r="CH35" s="219"/>
      <c r="CI35" s="64"/>
      <c r="CJ35" s="123">
        <v>5136</v>
      </c>
      <c r="CK35" s="123">
        <f>P35*CJ35</f>
        <v>924480</v>
      </c>
      <c r="CL35" s="124">
        <f t="shared" si="41"/>
        <v>0</v>
      </c>
      <c r="CM35" s="124">
        <f t="shared" si="13"/>
        <v>0</v>
      </c>
      <c r="CN35" s="125">
        <f t="shared" si="42"/>
        <v>0</v>
      </c>
      <c r="CO35" s="126"/>
      <c r="CP35" s="125">
        <f t="shared" si="43"/>
        <v>0</v>
      </c>
      <c r="CQ35" s="125">
        <f t="shared" si="44"/>
        <v>0</v>
      </c>
      <c r="CR35" s="127">
        <f t="shared" si="45"/>
        <v>0</v>
      </c>
      <c r="CS35" s="128"/>
      <c r="CT35" s="127">
        <f t="shared" si="46"/>
        <v>0</v>
      </c>
      <c r="CU35" s="127">
        <f t="shared" si="47"/>
        <v>0</v>
      </c>
      <c r="CV35" s="85" t="s">
        <v>418</v>
      </c>
      <c r="CW35" s="85" t="s">
        <v>320</v>
      </c>
      <c r="CX35" s="104" t="s">
        <v>419</v>
      </c>
      <c r="CY35" s="91" t="s">
        <v>277</v>
      </c>
      <c r="CZ35" s="85" t="s">
        <v>208</v>
      </c>
      <c r="DA35" s="91" t="s">
        <v>420</v>
      </c>
      <c r="DB35" s="104">
        <v>45352</v>
      </c>
      <c r="DC35" s="129" t="s">
        <v>146</v>
      </c>
      <c r="DD35" s="169">
        <v>1</v>
      </c>
      <c r="DE35" s="234">
        <v>0</v>
      </c>
      <c r="DF35" s="246" t="s">
        <v>457</v>
      </c>
    </row>
    <row r="36" spans="1:207" ht="47.25">
      <c r="A36" s="92">
        <v>28</v>
      </c>
      <c r="B36" s="109" t="s">
        <v>310</v>
      </c>
      <c r="C36" s="85" t="s">
        <v>311</v>
      </c>
      <c r="D36" s="85" t="s">
        <v>312</v>
      </c>
      <c r="E36" s="85" t="s">
        <v>313</v>
      </c>
      <c r="F36" s="85" t="s">
        <v>230</v>
      </c>
      <c r="G36" s="85" t="s">
        <v>158</v>
      </c>
      <c r="H36" s="85" t="s">
        <v>174</v>
      </c>
      <c r="I36" s="85">
        <v>3</v>
      </c>
      <c r="J36" s="135"/>
      <c r="K36" s="85" t="s">
        <v>175</v>
      </c>
      <c r="L36" s="85" t="s">
        <v>158</v>
      </c>
      <c r="M36" s="85" t="s">
        <v>315</v>
      </c>
      <c r="N36" s="86" t="s">
        <v>364</v>
      </c>
      <c r="O36" s="85" t="s">
        <v>176</v>
      </c>
      <c r="P36" s="92">
        <v>110</v>
      </c>
      <c r="Q36" s="85" t="s">
        <v>24</v>
      </c>
      <c r="R36" s="138" t="s">
        <v>318</v>
      </c>
      <c r="S36" s="89">
        <v>5100</v>
      </c>
      <c r="T36" s="90">
        <v>0</v>
      </c>
      <c r="U36" s="89">
        <v>4800</v>
      </c>
      <c r="V36" s="90">
        <v>0</v>
      </c>
      <c r="W36" s="89">
        <v>5100</v>
      </c>
      <c r="X36" s="90">
        <v>0</v>
      </c>
      <c r="Y36" s="89">
        <v>5100</v>
      </c>
      <c r="Z36" s="90">
        <v>0</v>
      </c>
      <c r="AA36" s="89">
        <v>4200</v>
      </c>
      <c r="AB36" s="90">
        <v>0</v>
      </c>
      <c r="AC36" s="89">
        <v>4200</v>
      </c>
      <c r="AD36" s="90">
        <v>0</v>
      </c>
      <c r="AE36" s="89">
        <v>4200</v>
      </c>
      <c r="AF36" s="90">
        <v>0</v>
      </c>
      <c r="AG36" s="111" t="s">
        <v>385</v>
      </c>
      <c r="AH36" s="112">
        <f t="shared" si="14"/>
        <v>20100</v>
      </c>
      <c r="AI36" s="30">
        <f t="shared" si="48"/>
        <v>4020</v>
      </c>
      <c r="AJ36" s="113">
        <f t="shared" si="49"/>
        <v>24120</v>
      </c>
      <c r="AK36" s="112">
        <f t="shared" si="17"/>
        <v>0</v>
      </c>
      <c r="AL36" s="30">
        <f t="shared" si="50"/>
        <v>0</v>
      </c>
      <c r="AM36" s="187">
        <f t="shared" si="51"/>
        <v>0</v>
      </c>
      <c r="AN36" s="237">
        <f t="shared" si="20"/>
        <v>12600</v>
      </c>
      <c r="AO36" s="30">
        <f t="shared" si="21"/>
        <v>2520</v>
      </c>
      <c r="AP36" s="214">
        <f t="shared" si="22"/>
        <v>15120</v>
      </c>
      <c r="AQ36" s="189">
        <f t="shared" si="23"/>
        <v>0</v>
      </c>
      <c r="AR36" s="30">
        <f t="shared" si="24"/>
        <v>0</v>
      </c>
      <c r="AS36" s="113">
        <f t="shared" si="25"/>
        <v>0</v>
      </c>
      <c r="AT36" s="189">
        <f t="shared" si="26"/>
        <v>32700</v>
      </c>
      <c r="AU36" s="30">
        <f t="shared" si="27"/>
        <v>6540</v>
      </c>
      <c r="AV36" s="113">
        <f t="shared" si="28"/>
        <v>39240</v>
      </c>
      <c r="AW36" s="114"/>
      <c r="AX36" s="213"/>
      <c r="AY36" s="230"/>
      <c r="AZ36" s="231"/>
      <c r="BA36" s="115"/>
      <c r="BB36" s="116">
        <v>7</v>
      </c>
      <c r="BC36" s="199">
        <f t="shared" si="0"/>
        <v>0</v>
      </c>
      <c r="BD36" s="30"/>
      <c r="BE36" s="189">
        <f t="shared" si="29"/>
        <v>0</v>
      </c>
      <c r="BF36" s="189">
        <f t="shared" si="30"/>
        <v>0</v>
      </c>
      <c r="BG36" s="189">
        <f t="shared" si="31"/>
        <v>0</v>
      </c>
      <c r="BH36" s="30">
        <f t="shared" si="1"/>
        <v>0</v>
      </c>
      <c r="BI36" s="214">
        <f t="shared" si="2"/>
        <v>0</v>
      </c>
      <c r="BJ36" s="189">
        <f t="shared" si="32"/>
        <v>0</v>
      </c>
      <c r="BK36" s="30">
        <f t="shared" si="3"/>
        <v>0</v>
      </c>
      <c r="BL36" s="187">
        <f t="shared" si="4"/>
        <v>0</v>
      </c>
      <c r="BM36" s="237">
        <f t="shared" si="33"/>
        <v>0</v>
      </c>
      <c r="BN36" s="30">
        <f t="shared" si="34"/>
        <v>0</v>
      </c>
      <c r="BO36" s="214">
        <f t="shared" si="35"/>
        <v>0</v>
      </c>
      <c r="BP36" s="189">
        <f t="shared" si="5"/>
        <v>0</v>
      </c>
      <c r="BQ36" s="30">
        <f t="shared" si="6"/>
        <v>0</v>
      </c>
      <c r="BR36" s="214">
        <f t="shared" si="7"/>
        <v>0</v>
      </c>
      <c r="BS36" s="215">
        <f t="shared" si="36"/>
        <v>0</v>
      </c>
      <c r="BT36" s="216">
        <f t="shared" si="37"/>
        <v>0</v>
      </c>
      <c r="BU36" s="216">
        <f t="shared" si="38"/>
        <v>0</v>
      </c>
      <c r="BV36" s="115">
        <f t="shared" si="39"/>
        <v>0</v>
      </c>
      <c r="BW36" s="117" t="s">
        <v>155</v>
      </c>
      <c r="BX36" s="217"/>
      <c r="BY36" s="118">
        <f t="shared" si="8"/>
        <v>0</v>
      </c>
      <c r="BZ36" s="218"/>
      <c r="CA36" s="120">
        <v>7</v>
      </c>
      <c r="CB36" s="119"/>
      <c r="CC36" s="119"/>
      <c r="CD36" s="121">
        <f>CA36*BZ36</f>
        <v>0</v>
      </c>
      <c r="CE36" s="121">
        <f t="shared" si="10"/>
        <v>0</v>
      </c>
      <c r="CF36" s="219"/>
      <c r="CG36" s="122">
        <f t="shared" si="11"/>
        <v>0</v>
      </c>
      <c r="CH36" s="219"/>
      <c r="CI36" s="136">
        <v>7</v>
      </c>
      <c r="CJ36" s="137"/>
      <c r="CK36" s="137"/>
      <c r="CL36" s="124">
        <f>CI36*CH36</f>
        <v>0</v>
      </c>
      <c r="CM36" s="124">
        <f t="shared" si="13"/>
        <v>0</v>
      </c>
      <c r="CN36" s="125">
        <f t="shared" si="42"/>
        <v>0</v>
      </c>
      <c r="CO36" s="126"/>
      <c r="CP36" s="125">
        <f t="shared" si="43"/>
        <v>0</v>
      </c>
      <c r="CQ36" s="125">
        <f t="shared" si="44"/>
        <v>0</v>
      </c>
      <c r="CR36" s="127">
        <f t="shared" si="45"/>
        <v>0</v>
      </c>
      <c r="CS36" s="128"/>
      <c r="CT36" s="127">
        <f t="shared" si="46"/>
        <v>0</v>
      </c>
      <c r="CU36" s="127">
        <f t="shared" si="47"/>
        <v>0</v>
      </c>
      <c r="CV36" s="85" t="s">
        <v>418</v>
      </c>
      <c r="CW36" s="85" t="s">
        <v>320</v>
      </c>
      <c r="CX36" s="104" t="s">
        <v>419</v>
      </c>
      <c r="CY36" s="91" t="s">
        <v>277</v>
      </c>
      <c r="CZ36" s="85" t="s">
        <v>208</v>
      </c>
      <c r="DA36" s="91" t="s">
        <v>420</v>
      </c>
      <c r="DB36" s="104">
        <v>45352</v>
      </c>
      <c r="DC36" s="129" t="s">
        <v>146</v>
      </c>
      <c r="DD36" s="169">
        <v>1</v>
      </c>
      <c r="DE36" s="234">
        <v>0</v>
      </c>
      <c r="DF36" s="246" t="s">
        <v>457</v>
      </c>
    </row>
    <row r="37" spans="1:207" ht="47.25">
      <c r="A37" s="92">
        <v>29</v>
      </c>
      <c r="B37" s="109" t="s">
        <v>310</v>
      </c>
      <c r="C37" s="85" t="s">
        <v>311</v>
      </c>
      <c r="D37" s="85" t="s">
        <v>312</v>
      </c>
      <c r="E37" s="85" t="s">
        <v>313</v>
      </c>
      <c r="F37" s="85" t="s">
        <v>230</v>
      </c>
      <c r="G37" s="85" t="s">
        <v>158</v>
      </c>
      <c r="H37" s="85" t="s">
        <v>174</v>
      </c>
      <c r="I37" s="85">
        <v>3</v>
      </c>
      <c r="J37" s="135"/>
      <c r="K37" s="85" t="s">
        <v>175</v>
      </c>
      <c r="L37" s="85" t="s">
        <v>158</v>
      </c>
      <c r="M37" s="85" t="s">
        <v>315</v>
      </c>
      <c r="N37" s="86" t="s">
        <v>365</v>
      </c>
      <c r="O37" s="85" t="s">
        <v>178</v>
      </c>
      <c r="P37" s="92">
        <v>110</v>
      </c>
      <c r="Q37" s="85" t="s">
        <v>24</v>
      </c>
      <c r="R37" s="88" t="s">
        <v>29</v>
      </c>
      <c r="S37" s="89">
        <v>14500</v>
      </c>
      <c r="T37" s="90">
        <v>14500</v>
      </c>
      <c r="U37" s="89">
        <v>14500</v>
      </c>
      <c r="V37" s="90">
        <v>14500</v>
      </c>
      <c r="W37" s="89">
        <v>12550</v>
      </c>
      <c r="X37" s="90">
        <v>12550</v>
      </c>
      <c r="Y37" s="89">
        <v>0</v>
      </c>
      <c r="Z37" s="90">
        <v>0</v>
      </c>
      <c r="AA37" s="89">
        <v>0</v>
      </c>
      <c r="AB37" s="90">
        <v>0</v>
      </c>
      <c r="AC37" s="89">
        <v>0</v>
      </c>
      <c r="AD37" s="90">
        <v>0</v>
      </c>
      <c r="AE37" s="89">
        <v>700</v>
      </c>
      <c r="AF37" s="90">
        <v>700</v>
      </c>
      <c r="AG37" s="111" t="s">
        <v>385</v>
      </c>
      <c r="AH37" s="112">
        <f t="shared" si="14"/>
        <v>41550</v>
      </c>
      <c r="AI37" s="30">
        <f t="shared" si="48"/>
        <v>8310</v>
      </c>
      <c r="AJ37" s="113">
        <f t="shared" si="49"/>
        <v>49860</v>
      </c>
      <c r="AK37" s="112">
        <f t="shared" si="17"/>
        <v>41550</v>
      </c>
      <c r="AL37" s="30">
        <f t="shared" si="50"/>
        <v>8310</v>
      </c>
      <c r="AM37" s="187">
        <f t="shared" si="51"/>
        <v>49860</v>
      </c>
      <c r="AN37" s="237">
        <f t="shared" si="20"/>
        <v>700</v>
      </c>
      <c r="AO37" s="30">
        <f t="shared" si="21"/>
        <v>140</v>
      </c>
      <c r="AP37" s="214">
        <f t="shared" si="22"/>
        <v>840</v>
      </c>
      <c r="AQ37" s="189">
        <f t="shared" si="23"/>
        <v>700</v>
      </c>
      <c r="AR37" s="30">
        <f t="shared" si="24"/>
        <v>140</v>
      </c>
      <c r="AS37" s="113">
        <f t="shared" si="25"/>
        <v>840</v>
      </c>
      <c r="AT37" s="189">
        <f t="shared" si="26"/>
        <v>84500</v>
      </c>
      <c r="AU37" s="30">
        <f t="shared" si="27"/>
        <v>16900</v>
      </c>
      <c r="AV37" s="113">
        <f t="shared" si="28"/>
        <v>101400</v>
      </c>
      <c r="AW37" s="114"/>
      <c r="AX37" s="194"/>
      <c r="AY37" s="230"/>
      <c r="AZ37" s="230"/>
      <c r="BA37" s="115"/>
      <c r="BB37" s="116">
        <v>7</v>
      </c>
      <c r="BC37" s="199">
        <f t="shared" si="0"/>
        <v>0</v>
      </c>
      <c r="BD37" s="30"/>
      <c r="BE37" s="189">
        <f t="shared" si="29"/>
        <v>0</v>
      </c>
      <c r="BF37" s="189">
        <f t="shared" si="30"/>
        <v>0</v>
      </c>
      <c r="BG37" s="189">
        <f t="shared" si="31"/>
        <v>0</v>
      </c>
      <c r="BH37" s="30">
        <f t="shared" si="1"/>
        <v>0</v>
      </c>
      <c r="BI37" s="214">
        <f t="shared" si="2"/>
        <v>0</v>
      </c>
      <c r="BJ37" s="189">
        <f t="shared" si="32"/>
        <v>0</v>
      </c>
      <c r="BK37" s="30">
        <f t="shared" si="3"/>
        <v>0</v>
      </c>
      <c r="BL37" s="187">
        <f t="shared" si="4"/>
        <v>0</v>
      </c>
      <c r="BM37" s="237">
        <f t="shared" si="33"/>
        <v>0</v>
      </c>
      <c r="BN37" s="30">
        <f t="shared" si="34"/>
        <v>0</v>
      </c>
      <c r="BO37" s="214">
        <f t="shared" si="35"/>
        <v>0</v>
      </c>
      <c r="BP37" s="189">
        <f t="shared" si="5"/>
        <v>0</v>
      </c>
      <c r="BQ37" s="30">
        <f t="shared" si="6"/>
        <v>0</v>
      </c>
      <c r="BR37" s="214">
        <f t="shared" si="7"/>
        <v>0</v>
      </c>
      <c r="BS37" s="215">
        <f t="shared" si="36"/>
        <v>0</v>
      </c>
      <c r="BT37" s="216">
        <f t="shared" si="37"/>
        <v>0</v>
      </c>
      <c r="BU37" s="216">
        <f t="shared" si="38"/>
        <v>0</v>
      </c>
      <c r="BV37" s="115">
        <f t="shared" si="39"/>
        <v>0</v>
      </c>
      <c r="BW37" s="117" t="s">
        <v>155</v>
      </c>
      <c r="BX37" s="217"/>
      <c r="BY37" s="118">
        <f t="shared" si="8"/>
        <v>0</v>
      </c>
      <c r="BZ37" s="218"/>
      <c r="CA37" s="120">
        <v>7</v>
      </c>
      <c r="CB37" s="119"/>
      <c r="CC37" s="119"/>
      <c r="CD37" s="121">
        <f t="shared" ref="CD37:CD38" si="57">CA37*BZ37</f>
        <v>0</v>
      </c>
      <c r="CE37" s="121">
        <f t="shared" si="10"/>
        <v>0</v>
      </c>
      <c r="CF37" s="219"/>
      <c r="CG37" s="122">
        <f t="shared" si="11"/>
        <v>0</v>
      </c>
      <c r="CH37" s="219"/>
      <c r="CI37" s="136">
        <v>7</v>
      </c>
      <c r="CJ37" s="137"/>
      <c r="CK37" s="137"/>
      <c r="CL37" s="124">
        <f t="shared" ref="CL37:CL38" si="58">CI37*CH37</f>
        <v>0</v>
      </c>
      <c r="CM37" s="124">
        <f t="shared" si="13"/>
        <v>0</v>
      </c>
      <c r="CN37" s="125">
        <f t="shared" si="42"/>
        <v>0</v>
      </c>
      <c r="CO37" s="126"/>
      <c r="CP37" s="125">
        <f t="shared" si="43"/>
        <v>0</v>
      </c>
      <c r="CQ37" s="125">
        <f t="shared" si="44"/>
        <v>0</v>
      </c>
      <c r="CR37" s="127">
        <f t="shared" si="45"/>
        <v>0</v>
      </c>
      <c r="CS37" s="128"/>
      <c r="CT37" s="127">
        <f t="shared" si="46"/>
        <v>0</v>
      </c>
      <c r="CU37" s="127">
        <f t="shared" si="47"/>
        <v>0</v>
      </c>
      <c r="CV37" s="85" t="s">
        <v>418</v>
      </c>
      <c r="CW37" s="85" t="s">
        <v>320</v>
      </c>
      <c r="CX37" s="104" t="s">
        <v>419</v>
      </c>
      <c r="CY37" s="91" t="s">
        <v>277</v>
      </c>
      <c r="CZ37" s="85" t="s">
        <v>208</v>
      </c>
      <c r="DA37" s="91" t="s">
        <v>420</v>
      </c>
      <c r="DB37" s="104">
        <v>45352</v>
      </c>
      <c r="DC37" s="129" t="s">
        <v>146</v>
      </c>
      <c r="DD37" s="169">
        <v>0.5</v>
      </c>
      <c r="DE37" s="234">
        <v>0.5</v>
      </c>
      <c r="DF37" s="246" t="s">
        <v>457</v>
      </c>
    </row>
    <row r="38" spans="1:207" ht="63" customHeight="1">
      <c r="A38" s="92">
        <v>30</v>
      </c>
      <c r="B38" s="109" t="s">
        <v>310</v>
      </c>
      <c r="C38" s="85" t="s">
        <v>311</v>
      </c>
      <c r="D38" s="85" t="s">
        <v>312</v>
      </c>
      <c r="E38" s="85" t="s">
        <v>313</v>
      </c>
      <c r="F38" s="85" t="s">
        <v>230</v>
      </c>
      <c r="G38" s="85" t="s">
        <v>158</v>
      </c>
      <c r="H38" s="85" t="s">
        <v>174</v>
      </c>
      <c r="I38" s="85">
        <v>3</v>
      </c>
      <c r="J38" s="85"/>
      <c r="K38" s="85" t="s">
        <v>175</v>
      </c>
      <c r="L38" s="85" t="s">
        <v>158</v>
      </c>
      <c r="M38" s="85" t="s">
        <v>315</v>
      </c>
      <c r="N38" s="86" t="s">
        <v>370</v>
      </c>
      <c r="O38" s="85" t="s">
        <v>179</v>
      </c>
      <c r="P38" s="92" t="s">
        <v>180</v>
      </c>
      <c r="Q38" s="85" t="s">
        <v>24</v>
      </c>
      <c r="R38" s="88" t="s">
        <v>319</v>
      </c>
      <c r="S38" s="89">
        <v>631.75</v>
      </c>
      <c r="T38" s="90">
        <v>0</v>
      </c>
      <c r="U38" s="89">
        <v>631.75</v>
      </c>
      <c r="V38" s="90">
        <v>0</v>
      </c>
      <c r="W38" s="89">
        <v>631.75</v>
      </c>
      <c r="X38" s="90">
        <v>0</v>
      </c>
      <c r="Y38" s="89">
        <v>631.75</v>
      </c>
      <c r="Z38" s="90">
        <v>0</v>
      </c>
      <c r="AA38" s="89">
        <v>631.75</v>
      </c>
      <c r="AB38" s="90">
        <v>0</v>
      </c>
      <c r="AC38" s="89">
        <v>631.75</v>
      </c>
      <c r="AD38" s="90">
        <v>0</v>
      </c>
      <c r="AE38" s="89">
        <v>631.75</v>
      </c>
      <c r="AF38" s="90">
        <v>0</v>
      </c>
      <c r="AG38" s="111" t="s">
        <v>385</v>
      </c>
      <c r="AH38" s="112">
        <f t="shared" si="14"/>
        <v>2527</v>
      </c>
      <c r="AI38" s="30">
        <f t="shared" si="48"/>
        <v>505.40000000000003</v>
      </c>
      <c r="AJ38" s="113">
        <f t="shared" si="49"/>
        <v>3032.4</v>
      </c>
      <c r="AK38" s="112">
        <f t="shared" si="17"/>
        <v>0</v>
      </c>
      <c r="AL38" s="30">
        <f t="shared" si="50"/>
        <v>0</v>
      </c>
      <c r="AM38" s="187">
        <f t="shared" si="51"/>
        <v>0</v>
      </c>
      <c r="AN38" s="237">
        <f t="shared" si="20"/>
        <v>1895.25</v>
      </c>
      <c r="AO38" s="30">
        <f t="shared" si="21"/>
        <v>379.05</v>
      </c>
      <c r="AP38" s="214">
        <f t="shared" si="22"/>
        <v>2274.3000000000002</v>
      </c>
      <c r="AQ38" s="189">
        <f t="shared" si="23"/>
        <v>0</v>
      </c>
      <c r="AR38" s="30">
        <f t="shared" si="24"/>
        <v>0</v>
      </c>
      <c r="AS38" s="113">
        <f t="shared" si="25"/>
        <v>0</v>
      </c>
      <c r="AT38" s="189">
        <f t="shared" si="26"/>
        <v>4422.25</v>
      </c>
      <c r="AU38" s="30">
        <f t="shared" si="27"/>
        <v>884.45</v>
      </c>
      <c r="AV38" s="113">
        <f t="shared" si="28"/>
        <v>5306.7000000000007</v>
      </c>
      <c r="AW38" s="114"/>
      <c r="AX38" s="213"/>
      <c r="AY38" s="230"/>
      <c r="AZ38" s="231"/>
      <c r="BA38" s="115"/>
      <c r="BB38" s="116">
        <v>7</v>
      </c>
      <c r="BC38" s="199">
        <f t="shared" si="0"/>
        <v>0</v>
      </c>
      <c r="BD38" s="30"/>
      <c r="BE38" s="189">
        <f t="shared" si="29"/>
        <v>0</v>
      </c>
      <c r="BF38" s="189">
        <f t="shared" si="30"/>
        <v>0</v>
      </c>
      <c r="BG38" s="189">
        <f t="shared" si="31"/>
        <v>0</v>
      </c>
      <c r="BH38" s="30">
        <f t="shared" si="1"/>
        <v>0</v>
      </c>
      <c r="BI38" s="214">
        <f t="shared" si="2"/>
        <v>0</v>
      </c>
      <c r="BJ38" s="189">
        <f t="shared" si="32"/>
        <v>0</v>
      </c>
      <c r="BK38" s="30">
        <f t="shared" si="3"/>
        <v>0</v>
      </c>
      <c r="BL38" s="187">
        <f t="shared" si="4"/>
        <v>0</v>
      </c>
      <c r="BM38" s="237">
        <f t="shared" si="33"/>
        <v>0</v>
      </c>
      <c r="BN38" s="30">
        <f t="shared" si="34"/>
        <v>0</v>
      </c>
      <c r="BO38" s="214">
        <f t="shared" si="35"/>
        <v>0</v>
      </c>
      <c r="BP38" s="189">
        <f t="shared" si="5"/>
        <v>0</v>
      </c>
      <c r="BQ38" s="30">
        <f t="shared" si="6"/>
        <v>0</v>
      </c>
      <c r="BR38" s="214">
        <f t="shared" si="7"/>
        <v>0</v>
      </c>
      <c r="BS38" s="215">
        <f t="shared" si="36"/>
        <v>0</v>
      </c>
      <c r="BT38" s="216">
        <f t="shared" si="37"/>
        <v>0</v>
      </c>
      <c r="BU38" s="216">
        <f t="shared" si="38"/>
        <v>0</v>
      </c>
      <c r="BV38" s="115">
        <f t="shared" si="39"/>
        <v>0</v>
      </c>
      <c r="BW38" s="117" t="s">
        <v>155</v>
      </c>
      <c r="BX38" s="217"/>
      <c r="BY38" s="118">
        <f t="shared" si="8"/>
        <v>0</v>
      </c>
      <c r="BZ38" s="218"/>
      <c r="CA38" s="120">
        <v>7</v>
      </c>
      <c r="CB38" s="119"/>
      <c r="CC38" s="119"/>
      <c r="CD38" s="121">
        <f t="shared" si="57"/>
        <v>0</v>
      </c>
      <c r="CE38" s="121">
        <f t="shared" si="10"/>
        <v>0</v>
      </c>
      <c r="CF38" s="219"/>
      <c r="CG38" s="122">
        <f t="shared" si="11"/>
        <v>0</v>
      </c>
      <c r="CH38" s="219"/>
      <c r="CI38" s="136">
        <v>7</v>
      </c>
      <c r="CJ38" s="137"/>
      <c r="CK38" s="137"/>
      <c r="CL38" s="124">
        <f t="shared" si="58"/>
        <v>0</v>
      </c>
      <c r="CM38" s="124">
        <f t="shared" si="13"/>
        <v>0</v>
      </c>
      <c r="CN38" s="125">
        <f t="shared" si="42"/>
        <v>0</v>
      </c>
      <c r="CO38" s="126"/>
      <c r="CP38" s="125">
        <f t="shared" si="43"/>
        <v>0</v>
      </c>
      <c r="CQ38" s="125">
        <f t="shared" si="44"/>
        <v>0</v>
      </c>
      <c r="CR38" s="127">
        <f t="shared" si="45"/>
        <v>0</v>
      </c>
      <c r="CS38" s="128"/>
      <c r="CT38" s="127">
        <f t="shared" si="46"/>
        <v>0</v>
      </c>
      <c r="CU38" s="127">
        <f t="shared" si="47"/>
        <v>0</v>
      </c>
      <c r="CV38" s="85" t="s">
        <v>418</v>
      </c>
      <c r="CW38" s="85" t="s">
        <v>320</v>
      </c>
      <c r="CX38" s="104" t="s">
        <v>419</v>
      </c>
      <c r="CY38" s="91" t="s">
        <v>277</v>
      </c>
      <c r="CZ38" s="85" t="s">
        <v>208</v>
      </c>
      <c r="DA38" s="91" t="s">
        <v>420</v>
      </c>
      <c r="DB38" s="104">
        <v>45352</v>
      </c>
      <c r="DC38" s="129" t="s">
        <v>146</v>
      </c>
      <c r="DD38" s="169">
        <v>1</v>
      </c>
      <c r="DE38" s="234">
        <v>0</v>
      </c>
      <c r="DF38" s="246" t="s">
        <v>457</v>
      </c>
    </row>
    <row r="39" spans="1:207" ht="57" customHeight="1">
      <c r="A39" s="92">
        <v>31</v>
      </c>
      <c r="B39" s="109" t="s">
        <v>193</v>
      </c>
      <c r="C39" s="85" t="s">
        <v>321</v>
      </c>
      <c r="D39" s="85" t="s">
        <v>322</v>
      </c>
      <c r="E39" s="85">
        <v>55</v>
      </c>
      <c r="F39" s="85" t="s">
        <v>194</v>
      </c>
      <c r="G39" s="85" t="s">
        <v>195</v>
      </c>
      <c r="H39" s="85" t="s">
        <v>196</v>
      </c>
      <c r="I39" s="85">
        <v>30</v>
      </c>
      <c r="J39" s="85"/>
      <c r="K39" s="85" t="s">
        <v>197</v>
      </c>
      <c r="L39" s="85" t="s">
        <v>198</v>
      </c>
      <c r="M39" s="85" t="s">
        <v>166</v>
      </c>
      <c r="N39" s="87" t="s">
        <v>382</v>
      </c>
      <c r="O39" s="85" t="s">
        <v>34</v>
      </c>
      <c r="P39" s="166">
        <v>878</v>
      </c>
      <c r="Q39" s="85" t="s">
        <v>24</v>
      </c>
      <c r="R39" s="88" t="s">
        <v>199</v>
      </c>
      <c r="S39" s="89">
        <v>128732.8</v>
      </c>
      <c r="T39" s="90">
        <v>55171.199999999997</v>
      </c>
      <c r="U39" s="89">
        <v>87684.1</v>
      </c>
      <c r="V39" s="90">
        <v>37578.9</v>
      </c>
      <c r="W39" s="89">
        <v>700</v>
      </c>
      <c r="X39" s="90">
        <v>300</v>
      </c>
      <c r="Y39" s="89">
        <v>629.29999999999995</v>
      </c>
      <c r="Z39" s="90">
        <v>269.7</v>
      </c>
      <c r="AA39" s="89">
        <v>1099.7</v>
      </c>
      <c r="AB39" s="90">
        <v>471.3</v>
      </c>
      <c r="AC39" s="89">
        <v>151.9</v>
      </c>
      <c r="AD39" s="90">
        <v>65.099999999999994</v>
      </c>
      <c r="AE39" s="89">
        <v>6267.1</v>
      </c>
      <c r="AF39" s="90">
        <v>2685.9</v>
      </c>
      <c r="AG39" s="111" t="s">
        <v>385</v>
      </c>
      <c r="AH39" s="112">
        <f t="shared" si="14"/>
        <v>217746.2</v>
      </c>
      <c r="AI39" s="30">
        <f t="shared" si="48"/>
        <v>43549.240000000005</v>
      </c>
      <c r="AJ39" s="113">
        <f t="shared" si="49"/>
        <v>261295.44</v>
      </c>
      <c r="AK39" s="112">
        <f t="shared" si="17"/>
        <v>93319.8</v>
      </c>
      <c r="AL39" s="30">
        <f t="shared" si="50"/>
        <v>18663.960000000003</v>
      </c>
      <c r="AM39" s="187">
        <f t="shared" si="51"/>
        <v>111983.76000000001</v>
      </c>
      <c r="AN39" s="237">
        <f t="shared" si="20"/>
        <v>7518.7000000000007</v>
      </c>
      <c r="AO39" s="30">
        <f t="shared" si="21"/>
        <v>1503.7400000000002</v>
      </c>
      <c r="AP39" s="214">
        <f t="shared" si="22"/>
        <v>9022.44</v>
      </c>
      <c r="AQ39" s="189">
        <f t="shared" si="23"/>
        <v>3222.3</v>
      </c>
      <c r="AR39" s="30">
        <f t="shared" si="24"/>
        <v>644.46</v>
      </c>
      <c r="AS39" s="113">
        <f t="shared" si="25"/>
        <v>3866.76</v>
      </c>
      <c r="AT39" s="189">
        <f t="shared" si="26"/>
        <v>321807</v>
      </c>
      <c r="AU39" s="30">
        <f t="shared" si="27"/>
        <v>64361.400000000009</v>
      </c>
      <c r="AV39" s="113">
        <f t="shared" si="28"/>
        <v>386168.4</v>
      </c>
      <c r="AW39" s="114"/>
      <c r="AX39" s="194"/>
      <c r="AY39" s="230"/>
      <c r="AZ39" s="230"/>
      <c r="BA39" s="115"/>
      <c r="BB39" s="116">
        <v>7</v>
      </c>
      <c r="BC39" s="199">
        <f t="shared" si="0"/>
        <v>0</v>
      </c>
      <c r="BD39" s="30"/>
      <c r="BE39" s="189">
        <f t="shared" si="29"/>
        <v>0</v>
      </c>
      <c r="BF39" s="189">
        <f t="shared" si="30"/>
        <v>0</v>
      </c>
      <c r="BG39" s="189">
        <f t="shared" si="31"/>
        <v>0</v>
      </c>
      <c r="BH39" s="30">
        <f t="shared" si="1"/>
        <v>0</v>
      </c>
      <c r="BI39" s="214">
        <f t="shared" si="2"/>
        <v>0</v>
      </c>
      <c r="BJ39" s="189">
        <f t="shared" si="32"/>
        <v>0</v>
      </c>
      <c r="BK39" s="30">
        <f t="shared" si="3"/>
        <v>0</v>
      </c>
      <c r="BL39" s="187">
        <f t="shared" si="4"/>
        <v>0</v>
      </c>
      <c r="BM39" s="237">
        <f t="shared" si="33"/>
        <v>0</v>
      </c>
      <c r="BN39" s="30">
        <f t="shared" si="34"/>
        <v>0</v>
      </c>
      <c r="BO39" s="214">
        <f t="shared" si="35"/>
        <v>0</v>
      </c>
      <c r="BP39" s="189">
        <f t="shared" si="5"/>
        <v>0</v>
      </c>
      <c r="BQ39" s="30">
        <f t="shared" si="6"/>
        <v>0</v>
      </c>
      <c r="BR39" s="214">
        <f t="shared" si="7"/>
        <v>0</v>
      </c>
      <c r="BS39" s="215">
        <f t="shared" si="36"/>
        <v>0</v>
      </c>
      <c r="BT39" s="216">
        <f t="shared" si="37"/>
        <v>0</v>
      </c>
      <c r="BU39" s="216">
        <f t="shared" si="38"/>
        <v>0</v>
      </c>
      <c r="BV39" s="115">
        <f t="shared" si="39"/>
        <v>0</v>
      </c>
      <c r="BW39" s="117" t="s">
        <v>155</v>
      </c>
      <c r="BX39" s="217"/>
      <c r="BY39" s="118">
        <f t="shared" si="8"/>
        <v>0</v>
      </c>
      <c r="BZ39" s="218"/>
      <c r="CA39" s="119"/>
      <c r="CB39" s="120">
        <v>5136</v>
      </c>
      <c r="CC39" s="120">
        <f t="shared" ref="CC39:CC45" si="59">P39*CB39</f>
        <v>4509408</v>
      </c>
      <c r="CD39" s="121">
        <f>CC39*BZ39</f>
        <v>0</v>
      </c>
      <c r="CE39" s="121">
        <f t="shared" si="10"/>
        <v>0</v>
      </c>
      <c r="CF39" s="219"/>
      <c r="CG39" s="122">
        <f t="shared" si="11"/>
        <v>0</v>
      </c>
      <c r="CH39" s="219"/>
      <c r="CI39" s="64"/>
      <c r="CJ39" s="123">
        <v>5136</v>
      </c>
      <c r="CK39" s="123">
        <f t="shared" ref="CK39:CK45" si="60">P39*CJ39</f>
        <v>4509408</v>
      </c>
      <c r="CL39" s="124">
        <f t="shared" si="41"/>
        <v>0</v>
      </c>
      <c r="CM39" s="124">
        <f t="shared" si="13"/>
        <v>0</v>
      </c>
      <c r="CN39" s="125">
        <f t="shared" si="42"/>
        <v>0</v>
      </c>
      <c r="CO39" s="126"/>
      <c r="CP39" s="125">
        <f t="shared" si="43"/>
        <v>0</v>
      </c>
      <c r="CQ39" s="125">
        <f t="shared" si="44"/>
        <v>0</v>
      </c>
      <c r="CR39" s="127">
        <f t="shared" si="45"/>
        <v>0</v>
      </c>
      <c r="CS39" s="128"/>
      <c r="CT39" s="127">
        <f t="shared" si="46"/>
        <v>0</v>
      </c>
      <c r="CU39" s="127">
        <f t="shared" si="47"/>
        <v>0</v>
      </c>
      <c r="CV39" s="85" t="s">
        <v>418</v>
      </c>
      <c r="CW39" s="85" t="s">
        <v>145</v>
      </c>
      <c r="CX39" s="104" t="s">
        <v>419</v>
      </c>
      <c r="CY39" s="91" t="s">
        <v>277</v>
      </c>
      <c r="CZ39" s="85" t="s">
        <v>208</v>
      </c>
      <c r="DA39" s="91" t="s">
        <v>420</v>
      </c>
      <c r="DB39" s="104">
        <v>45352</v>
      </c>
      <c r="DC39" s="129" t="s">
        <v>146</v>
      </c>
      <c r="DD39" s="169">
        <v>0.7</v>
      </c>
      <c r="DE39" s="234">
        <v>0.3</v>
      </c>
      <c r="DF39" s="246" t="s">
        <v>457</v>
      </c>
    </row>
    <row r="40" spans="1:207" ht="47.25">
      <c r="A40" s="92">
        <v>32</v>
      </c>
      <c r="B40" s="109" t="s">
        <v>242</v>
      </c>
      <c r="C40" s="85">
        <v>6310200771</v>
      </c>
      <c r="D40" s="85" t="s">
        <v>323</v>
      </c>
      <c r="E40" s="85">
        <v>5</v>
      </c>
      <c r="F40" s="85" t="s">
        <v>138</v>
      </c>
      <c r="G40" s="85" t="s">
        <v>139</v>
      </c>
      <c r="H40" s="85" t="s">
        <v>323</v>
      </c>
      <c r="I40" s="85">
        <v>5</v>
      </c>
      <c r="J40" s="85" t="s">
        <v>324</v>
      </c>
      <c r="K40" s="85" t="s">
        <v>138</v>
      </c>
      <c r="L40" s="85" t="s">
        <v>139</v>
      </c>
      <c r="M40" s="85" t="s">
        <v>31</v>
      </c>
      <c r="N40" s="86" t="s">
        <v>221</v>
      </c>
      <c r="O40" s="85" t="s">
        <v>325</v>
      </c>
      <c r="P40" s="166">
        <v>768</v>
      </c>
      <c r="Q40" s="85" t="s">
        <v>24</v>
      </c>
      <c r="R40" s="88" t="s">
        <v>222</v>
      </c>
      <c r="S40" s="89">
        <v>13061</v>
      </c>
      <c r="T40" s="90">
        <v>14372</v>
      </c>
      <c r="U40" s="89">
        <v>29357</v>
      </c>
      <c r="V40" s="90">
        <v>32297</v>
      </c>
      <c r="W40" s="89">
        <v>8049</v>
      </c>
      <c r="X40" s="90">
        <v>8863</v>
      </c>
      <c r="Y40" s="89">
        <v>18028</v>
      </c>
      <c r="Z40" s="90">
        <v>19837</v>
      </c>
      <c r="AA40" s="89">
        <v>5460</v>
      </c>
      <c r="AB40" s="90">
        <v>6003</v>
      </c>
      <c r="AC40" s="89">
        <v>6876</v>
      </c>
      <c r="AD40" s="90">
        <v>7559</v>
      </c>
      <c r="AE40" s="89">
        <v>11532</v>
      </c>
      <c r="AF40" s="90">
        <v>12680</v>
      </c>
      <c r="AG40" s="111" t="s">
        <v>385</v>
      </c>
      <c r="AH40" s="112">
        <f t="shared" si="14"/>
        <v>68495</v>
      </c>
      <c r="AI40" s="30">
        <f t="shared" si="48"/>
        <v>13699</v>
      </c>
      <c r="AJ40" s="113">
        <f t="shared" si="49"/>
        <v>82194</v>
      </c>
      <c r="AK40" s="112">
        <f t="shared" si="17"/>
        <v>75369</v>
      </c>
      <c r="AL40" s="30">
        <f t="shared" si="50"/>
        <v>15073.800000000001</v>
      </c>
      <c r="AM40" s="187">
        <f t="shared" si="51"/>
        <v>90442.8</v>
      </c>
      <c r="AN40" s="237">
        <f t="shared" si="20"/>
        <v>23868</v>
      </c>
      <c r="AO40" s="30">
        <f t="shared" si="21"/>
        <v>4773.6000000000004</v>
      </c>
      <c r="AP40" s="214">
        <f t="shared" si="22"/>
        <v>28641.599999999999</v>
      </c>
      <c r="AQ40" s="189">
        <f t="shared" si="23"/>
        <v>26242</v>
      </c>
      <c r="AR40" s="30">
        <f t="shared" si="24"/>
        <v>5248.4000000000005</v>
      </c>
      <c r="AS40" s="113">
        <f t="shared" si="25"/>
        <v>31490.400000000001</v>
      </c>
      <c r="AT40" s="189">
        <f t="shared" si="26"/>
        <v>193974</v>
      </c>
      <c r="AU40" s="30">
        <f t="shared" si="27"/>
        <v>38794.800000000003</v>
      </c>
      <c r="AV40" s="113">
        <f t="shared" si="28"/>
        <v>232768.8</v>
      </c>
      <c r="AW40" s="114"/>
      <c r="AX40" s="194"/>
      <c r="AY40" s="230"/>
      <c r="AZ40" s="230"/>
      <c r="BA40" s="115"/>
      <c r="BB40" s="116">
        <v>7</v>
      </c>
      <c r="BC40" s="199">
        <f t="shared" si="0"/>
        <v>0</v>
      </c>
      <c r="BD40" s="30"/>
      <c r="BE40" s="189">
        <f t="shared" si="29"/>
        <v>0</v>
      </c>
      <c r="BF40" s="189">
        <f t="shared" si="30"/>
        <v>0</v>
      </c>
      <c r="BG40" s="189">
        <f t="shared" si="31"/>
        <v>0</v>
      </c>
      <c r="BH40" s="30">
        <f t="shared" si="1"/>
        <v>0</v>
      </c>
      <c r="BI40" s="214">
        <f t="shared" si="2"/>
        <v>0</v>
      </c>
      <c r="BJ40" s="189">
        <f t="shared" si="32"/>
        <v>0</v>
      </c>
      <c r="BK40" s="30">
        <f t="shared" si="3"/>
        <v>0</v>
      </c>
      <c r="BL40" s="187">
        <f t="shared" si="4"/>
        <v>0</v>
      </c>
      <c r="BM40" s="237">
        <f t="shared" si="33"/>
        <v>0</v>
      </c>
      <c r="BN40" s="30">
        <f t="shared" si="34"/>
        <v>0</v>
      </c>
      <c r="BO40" s="214">
        <f t="shared" si="35"/>
        <v>0</v>
      </c>
      <c r="BP40" s="189">
        <f t="shared" si="5"/>
        <v>0</v>
      </c>
      <c r="BQ40" s="30">
        <f t="shared" si="6"/>
        <v>0</v>
      </c>
      <c r="BR40" s="214">
        <f t="shared" si="7"/>
        <v>0</v>
      </c>
      <c r="BS40" s="215">
        <f t="shared" si="36"/>
        <v>0</v>
      </c>
      <c r="BT40" s="216">
        <f t="shared" si="37"/>
        <v>0</v>
      </c>
      <c r="BU40" s="216">
        <f t="shared" si="38"/>
        <v>0</v>
      </c>
      <c r="BV40" s="115">
        <f t="shared" si="39"/>
        <v>0</v>
      </c>
      <c r="BW40" s="117" t="s">
        <v>61</v>
      </c>
      <c r="BX40" s="217"/>
      <c r="BY40" s="118">
        <f t="shared" si="8"/>
        <v>0</v>
      </c>
      <c r="BZ40" s="218"/>
      <c r="CA40" s="119"/>
      <c r="CB40" s="120">
        <v>5136</v>
      </c>
      <c r="CC40" s="120">
        <f t="shared" si="59"/>
        <v>3944448</v>
      </c>
      <c r="CD40" s="121">
        <f>CC40*BZ40</f>
        <v>0</v>
      </c>
      <c r="CE40" s="121">
        <f t="shared" si="10"/>
        <v>0</v>
      </c>
      <c r="CF40" s="219"/>
      <c r="CG40" s="122">
        <f t="shared" si="11"/>
        <v>0</v>
      </c>
      <c r="CH40" s="219"/>
      <c r="CI40" s="64"/>
      <c r="CJ40" s="123">
        <v>5136</v>
      </c>
      <c r="CK40" s="123">
        <f t="shared" si="60"/>
        <v>3944448</v>
      </c>
      <c r="CL40" s="124">
        <f t="shared" si="41"/>
        <v>0</v>
      </c>
      <c r="CM40" s="124">
        <f t="shared" si="13"/>
        <v>0</v>
      </c>
      <c r="CN40" s="125">
        <f t="shared" si="42"/>
        <v>0</v>
      </c>
      <c r="CO40" s="126"/>
      <c r="CP40" s="125">
        <f t="shared" si="43"/>
        <v>0</v>
      </c>
      <c r="CQ40" s="125">
        <f t="shared" si="44"/>
        <v>0</v>
      </c>
      <c r="CR40" s="127">
        <f t="shared" si="45"/>
        <v>0</v>
      </c>
      <c r="CS40" s="128"/>
      <c r="CT40" s="127">
        <f t="shared" si="46"/>
        <v>0</v>
      </c>
      <c r="CU40" s="127">
        <f t="shared" si="47"/>
        <v>0</v>
      </c>
      <c r="CV40" s="85" t="s">
        <v>418</v>
      </c>
      <c r="CW40" s="85" t="s">
        <v>145</v>
      </c>
      <c r="CX40" s="104" t="s">
        <v>419</v>
      </c>
      <c r="CY40" s="91" t="s">
        <v>277</v>
      </c>
      <c r="CZ40" s="85" t="s">
        <v>208</v>
      </c>
      <c r="DA40" s="91" t="s">
        <v>420</v>
      </c>
      <c r="DB40" s="104">
        <v>45352</v>
      </c>
      <c r="DC40" s="129" t="s">
        <v>146</v>
      </c>
      <c r="DD40" s="169">
        <v>0.47620000000000001</v>
      </c>
      <c r="DE40" s="234">
        <v>0.52380000000000004</v>
      </c>
      <c r="DF40" s="246" t="s">
        <v>208</v>
      </c>
    </row>
    <row r="41" spans="1:207" ht="47.25">
      <c r="A41" s="92">
        <v>33</v>
      </c>
      <c r="B41" s="109" t="s">
        <v>242</v>
      </c>
      <c r="C41" s="85">
        <v>6310200771</v>
      </c>
      <c r="D41" s="85" t="s">
        <v>323</v>
      </c>
      <c r="E41" s="85">
        <v>5</v>
      </c>
      <c r="F41" s="85" t="s">
        <v>138</v>
      </c>
      <c r="G41" s="85" t="s">
        <v>139</v>
      </c>
      <c r="H41" s="85" t="s">
        <v>326</v>
      </c>
      <c r="I41" s="85">
        <v>19</v>
      </c>
      <c r="J41" s="85"/>
      <c r="K41" s="85" t="s">
        <v>327</v>
      </c>
      <c r="L41" s="85" t="s">
        <v>328</v>
      </c>
      <c r="M41" s="85" t="s">
        <v>329</v>
      </c>
      <c r="N41" s="85" t="s">
        <v>330</v>
      </c>
      <c r="O41" s="85" t="s">
        <v>331</v>
      </c>
      <c r="P41" s="166">
        <v>713</v>
      </c>
      <c r="Q41" s="85" t="s">
        <v>24</v>
      </c>
      <c r="R41" s="88" t="s">
        <v>332</v>
      </c>
      <c r="S41" s="179"/>
      <c r="T41" s="180"/>
      <c r="U41" s="89">
        <v>33000</v>
      </c>
      <c r="V41" s="90">
        <v>22000</v>
      </c>
      <c r="W41" s="89">
        <v>19800</v>
      </c>
      <c r="X41" s="90">
        <v>13200</v>
      </c>
      <c r="Y41" s="89">
        <v>7800</v>
      </c>
      <c r="Z41" s="90">
        <v>5200</v>
      </c>
      <c r="AA41" s="89">
        <v>15000</v>
      </c>
      <c r="AB41" s="90">
        <v>10000</v>
      </c>
      <c r="AC41" s="89">
        <v>15600</v>
      </c>
      <c r="AD41" s="90">
        <v>10400</v>
      </c>
      <c r="AE41" s="89">
        <v>19800</v>
      </c>
      <c r="AF41" s="90">
        <v>13200</v>
      </c>
      <c r="AG41" s="111" t="s">
        <v>410</v>
      </c>
      <c r="AH41" s="112">
        <f t="shared" si="14"/>
        <v>60600</v>
      </c>
      <c r="AI41" s="30">
        <f t="shared" si="48"/>
        <v>12120</v>
      </c>
      <c r="AJ41" s="113">
        <f t="shared" si="49"/>
        <v>72720</v>
      </c>
      <c r="AK41" s="112">
        <f t="shared" si="17"/>
        <v>40400</v>
      </c>
      <c r="AL41" s="30">
        <f t="shared" si="50"/>
        <v>8080</v>
      </c>
      <c r="AM41" s="187">
        <f t="shared" si="51"/>
        <v>48480</v>
      </c>
      <c r="AN41" s="237">
        <f t="shared" si="20"/>
        <v>50400</v>
      </c>
      <c r="AO41" s="30">
        <f t="shared" si="21"/>
        <v>10080</v>
      </c>
      <c r="AP41" s="214">
        <f t="shared" si="22"/>
        <v>60480</v>
      </c>
      <c r="AQ41" s="189">
        <f t="shared" si="23"/>
        <v>33600</v>
      </c>
      <c r="AR41" s="30">
        <f t="shared" si="24"/>
        <v>6720</v>
      </c>
      <c r="AS41" s="113">
        <f t="shared" si="25"/>
        <v>40320</v>
      </c>
      <c r="AT41" s="189">
        <f t="shared" si="26"/>
        <v>185000</v>
      </c>
      <c r="AU41" s="30">
        <f t="shared" si="27"/>
        <v>37000</v>
      </c>
      <c r="AV41" s="113">
        <f t="shared" si="28"/>
        <v>222000</v>
      </c>
      <c r="AW41" s="114"/>
      <c r="AX41" s="194"/>
      <c r="AY41" s="230"/>
      <c r="AZ41" s="230"/>
      <c r="BA41" s="115"/>
      <c r="BB41" s="116">
        <v>6</v>
      </c>
      <c r="BC41" s="199">
        <f t="shared" si="0"/>
        <v>0</v>
      </c>
      <c r="BD41" s="30"/>
      <c r="BE41" s="189">
        <f t="shared" si="29"/>
        <v>0</v>
      </c>
      <c r="BF41" s="189">
        <f t="shared" si="30"/>
        <v>0</v>
      </c>
      <c r="BG41" s="189">
        <f t="shared" si="31"/>
        <v>0</v>
      </c>
      <c r="BH41" s="30">
        <f t="shared" si="1"/>
        <v>0</v>
      </c>
      <c r="BI41" s="214">
        <f t="shared" si="2"/>
        <v>0</v>
      </c>
      <c r="BJ41" s="189">
        <f t="shared" si="32"/>
        <v>0</v>
      </c>
      <c r="BK41" s="30">
        <f t="shared" si="3"/>
        <v>0</v>
      </c>
      <c r="BL41" s="187">
        <f t="shared" si="4"/>
        <v>0</v>
      </c>
      <c r="BM41" s="237">
        <f t="shared" si="33"/>
        <v>0</v>
      </c>
      <c r="BN41" s="30">
        <f t="shared" si="34"/>
        <v>0</v>
      </c>
      <c r="BO41" s="214">
        <f t="shared" si="35"/>
        <v>0</v>
      </c>
      <c r="BP41" s="189">
        <f t="shared" si="5"/>
        <v>0</v>
      </c>
      <c r="BQ41" s="30">
        <f t="shared" si="6"/>
        <v>0</v>
      </c>
      <c r="BR41" s="214">
        <f t="shared" si="7"/>
        <v>0</v>
      </c>
      <c r="BS41" s="215">
        <f t="shared" si="36"/>
        <v>0</v>
      </c>
      <c r="BT41" s="216">
        <f t="shared" si="37"/>
        <v>0</v>
      </c>
      <c r="BU41" s="216">
        <f t="shared" si="38"/>
        <v>0</v>
      </c>
      <c r="BV41" s="115">
        <f t="shared" si="39"/>
        <v>0</v>
      </c>
      <c r="BW41" s="117" t="s">
        <v>328</v>
      </c>
      <c r="BX41" s="217"/>
      <c r="BY41" s="118">
        <f t="shared" si="8"/>
        <v>0</v>
      </c>
      <c r="BZ41" s="218"/>
      <c r="CA41" s="119"/>
      <c r="CB41" s="120">
        <v>4392</v>
      </c>
      <c r="CC41" s="120">
        <f t="shared" si="59"/>
        <v>3131496</v>
      </c>
      <c r="CD41" s="121">
        <f t="shared" si="52"/>
        <v>0</v>
      </c>
      <c r="CE41" s="121">
        <f t="shared" si="10"/>
        <v>0</v>
      </c>
      <c r="CF41" s="219"/>
      <c r="CG41" s="122">
        <f t="shared" si="11"/>
        <v>0</v>
      </c>
      <c r="CH41" s="219"/>
      <c r="CI41" s="64"/>
      <c r="CJ41" s="123">
        <v>4392</v>
      </c>
      <c r="CK41" s="123">
        <f t="shared" si="60"/>
        <v>3131496</v>
      </c>
      <c r="CL41" s="124">
        <f t="shared" si="41"/>
        <v>0</v>
      </c>
      <c r="CM41" s="124">
        <f t="shared" si="13"/>
        <v>0</v>
      </c>
      <c r="CN41" s="125">
        <f t="shared" si="42"/>
        <v>0</v>
      </c>
      <c r="CO41" s="126"/>
      <c r="CP41" s="125">
        <f t="shared" si="43"/>
        <v>0</v>
      </c>
      <c r="CQ41" s="125">
        <f t="shared" si="44"/>
        <v>0</v>
      </c>
      <c r="CR41" s="127">
        <f t="shared" si="45"/>
        <v>0</v>
      </c>
      <c r="CS41" s="128"/>
      <c r="CT41" s="127">
        <f t="shared" si="46"/>
        <v>0</v>
      </c>
      <c r="CU41" s="127">
        <f t="shared" si="47"/>
        <v>0</v>
      </c>
      <c r="CV41" s="85" t="s">
        <v>338</v>
      </c>
      <c r="CW41" s="85" t="s">
        <v>339</v>
      </c>
      <c r="CX41" s="85" t="s">
        <v>137</v>
      </c>
      <c r="CY41" s="91" t="s">
        <v>277</v>
      </c>
      <c r="CZ41" s="85" t="s">
        <v>208</v>
      </c>
      <c r="DA41" s="91" t="s">
        <v>340</v>
      </c>
      <c r="DB41" s="104">
        <v>45383</v>
      </c>
      <c r="DC41" s="129" t="s">
        <v>41</v>
      </c>
      <c r="DD41" s="169">
        <v>0.6</v>
      </c>
      <c r="DE41" s="234">
        <v>0.4</v>
      </c>
      <c r="DF41" s="246" t="s">
        <v>458</v>
      </c>
    </row>
    <row r="42" spans="1:207" s="5" customFormat="1" ht="47.25">
      <c r="A42" s="92">
        <v>34</v>
      </c>
      <c r="B42" s="142" t="s">
        <v>234</v>
      </c>
      <c r="C42" s="143">
        <v>7831822694</v>
      </c>
      <c r="D42" s="92" t="s">
        <v>333</v>
      </c>
      <c r="E42" s="92">
        <v>6</v>
      </c>
      <c r="F42" s="92" t="s">
        <v>235</v>
      </c>
      <c r="G42" s="92" t="s">
        <v>236</v>
      </c>
      <c r="H42" s="92" t="s">
        <v>334</v>
      </c>
      <c r="I42" s="92">
        <v>31</v>
      </c>
      <c r="J42" s="92"/>
      <c r="K42" s="92" t="s">
        <v>335</v>
      </c>
      <c r="L42" s="92" t="s">
        <v>236</v>
      </c>
      <c r="M42" s="92" t="s">
        <v>239</v>
      </c>
      <c r="N42" s="93" t="s">
        <v>336</v>
      </c>
      <c r="O42" s="92" t="s">
        <v>337</v>
      </c>
      <c r="P42" s="92">
        <v>603</v>
      </c>
      <c r="Q42" s="92" t="s">
        <v>24</v>
      </c>
      <c r="R42" s="94" t="s">
        <v>150</v>
      </c>
      <c r="S42" s="95">
        <v>128130.93</v>
      </c>
      <c r="T42" s="96">
        <v>57566.07</v>
      </c>
      <c r="U42" s="95">
        <v>81400.679999999993</v>
      </c>
      <c r="V42" s="96">
        <v>36571.32</v>
      </c>
      <c r="W42" s="95">
        <v>20245.98</v>
      </c>
      <c r="X42" s="96">
        <v>9096.02</v>
      </c>
      <c r="Y42" s="95">
        <v>0</v>
      </c>
      <c r="Z42" s="96">
        <v>0</v>
      </c>
      <c r="AA42" s="95">
        <v>0</v>
      </c>
      <c r="AB42" s="96">
        <v>0</v>
      </c>
      <c r="AC42" s="95">
        <v>0</v>
      </c>
      <c r="AD42" s="96">
        <v>0</v>
      </c>
      <c r="AE42" s="95">
        <v>0</v>
      </c>
      <c r="AF42" s="96">
        <v>0</v>
      </c>
      <c r="AG42" s="111" t="s">
        <v>385</v>
      </c>
      <c r="AH42" s="112">
        <f t="shared" si="14"/>
        <v>229777.59</v>
      </c>
      <c r="AI42" s="97">
        <f t="shared" si="48"/>
        <v>45955.518000000004</v>
      </c>
      <c r="AJ42" s="98">
        <f t="shared" si="49"/>
        <v>275733.10800000001</v>
      </c>
      <c r="AK42" s="112">
        <f t="shared" si="17"/>
        <v>103233.41</v>
      </c>
      <c r="AL42" s="97">
        <f t="shared" si="50"/>
        <v>20646.682000000001</v>
      </c>
      <c r="AM42" s="188">
        <f t="shared" si="51"/>
        <v>123880.092</v>
      </c>
      <c r="AN42" s="237">
        <f t="shared" si="20"/>
        <v>0</v>
      </c>
      <c r="AO42" s="30">
        <f t="shared" si="21"/>
        <v>0</v>
      </c>
      <c r="AP42" s="214">
        <f t="shared" si="22"/>
        <v>0</v>
      </c>
      <c r="AQ42" s="189">
        <f t="shared" si="23"/>
        <v>0</v>
      </c>
      <c r="AR42" s="30">
        <f t="shared" si="24"/>
        <v>0</v>
      </c>
      <c r="AS42" s="113">
        <f t="shared" si="25"/>
        <v>0</v>
      </c>
      <c r="AT42" s="189">
        <f t="shared" si="26"/>
        <v>333011</v>
      </c>
      <c r="AU42" s="30">
        <f t="shared" si="27"/>
        <v>66602.200000000012</v>
      </c>
      <c r="AV42" s="113">
        <f t="shared" si="28"/>
        <v>399613.2</v>
      </c>
      <c r="AW42" s="114"/>
      <c r="AX42" s="194"/>
      <c r="AY42" s="230"/>
      <c r="AZ42" s="230"/>
      <c r="BA42" s="115"/>
      <c r="BB42" s="116">
        <v>7</v>
      </c>
      <c r="BC42" s="200">
        <f t="shared" si="0"/>
        <v>0</v>
      </c>
      <c r="BD42" s="30"/>
      <c r="BE42" s="189">
        <f t="shared" si="29"/>
        <v>0</v>
      </c>
      <c r="BF42" s="189">
        <f t="shared" si="30"/>
        <v>0</v>
      </c>
      <c r="BG42" s="189">
        <f t="shared" si="31"/>
        <v>0</v>
      </c>
      <c r="BH42" s="30">
        <f t="shared" si="1"/>
        <v>0</v>
      </c>
      <c r="BI42" s="214">
        <f t="shared" si="2"/>
        <v>0</v>
      </c>
      <c r="BJ42" s="189">
        <f t="shared" si="32"/>
        <v>0</v>
      </c>
      <c r="BK42" s="30">
        <f t="shared" si="3"/>
        <v>0</v>
      </c>
      <c r="BL42" s="187">
        <f t="shared" si="4"/>
        <v>0</v>
      </c>
      <c r="BM42" s="237">
        <f t="shared" si="33"/>
        <v>0</v>
      </c>
      <c r="BN42" s="30">
        <f t="shared" si="34"/>
        <v>0</v>
      </c>
      <c r="BO42" s="214">
        <f t="shared" si="35"/>
        <v>0</v>
      </c>
      <c r="BP42" s="189">
        <f t="shared" si="5"/>
        <v>0</v>
      </c>
      <c r="BQ42" s="30">
        <f t="shared" si="6"/>
        <v>0</v>
      </c>
      <c r="BR42" s="214">
        <f t="shared" si="7"/>
        <v>0</v>
      </c>
      <c r="BS42" s="215">
        <f t="shared" si="36"/>
        <v>0</v>
      </c>
      <c r="BT42" s="216">
        <f t="shared" si="37"/>
        <v>0</v>
      </c>
      <c r="BU42" s="216">
        <f t="shared" si="38"/>
        <v>0</v>
      </c>
      <c r="BV42" s="115">
        <f t="shared" si="39"/>
        <v>0</v>
      </c>
      <c r="BW42" s="117" t="s">
        <v>241</v>
      </c>
      <c r="BX42" s="217"/>
      <c r="BY42" s="118">
        <f t="shared" si="8"/>
        <v>0</v>
      </c>
      <c r="BZ42" s="218"/>
      <c r="CA42" s="119"/>
      <c r="CB42" s="120">
        <v>5136</v>
      </c>
      <c r="CC42" s="120">
        <f t="shared" si="59"/>
        <v>3097008</v>
      </c>
      <c r="CD42" s="121">
        <f t="shared" ref="CD42" si="61">CC42*BZ42</f>
        <v>0</v>
      </c>
      <c r="CE42" s="121">
        <f t="shared" si="10"/>
        <v>0</v>
      </c>
      <c r="CF42" s="220"/>
      <c r="CG42" s="122">
        <f t="shared" si="11"/>
        <v>0</v>
      </c>
      <c r="CH42" s="220"/>
      <c r="CI42" s="99"/>
      <c r="CJ42" s="123">
        <v>5136</v>
      </c>
      <c r="CK42" s="100">
        <f t="shared" si="60"/>
        <v>3097008</v>
      </c>
      <c r="CL42" s="124">
        <f t="shared" si="41"/>
        <v>0</v>
      </c>
      <c r="CM42" s="101">
        <f t="shared" si="13"/>
        <v>0</v>
      </c>
      <c r="CN42" s="125">
        <f t="shared" si="42"/>
        <v>0</v>
      </c>
      <c r="CO42" s="126"/>
      <c r="CP42" s="102">
        <f t="shared" si="43"/>
        <v>0</v>
      </c>
      <c r="CQ42" s="102">
        <f t="shared" si="44"/>
        <v>0</v>
      </c>
      <c r="CR42" s="127">
        <f t="shared" si="45"/>
        <v>0</v>
      </c>
      <c r="CS42" s="128"/>
      <c r="CT42" s="103">
        <f t="shared" si="46"/>
        <v>0</v>
      </c>
      <c r="CU42" s="103">
        <f t="shared" si="47"/>
        <v>0</v>
      </c>
      <c r="CV42" s="85" t="s">
        <v>418</v>
      </c>
      <c r="CW42" s="92" t="s">
        <v>142</v>
      </c>
      <c r="CX42" s="104" t="s">
        <v>419</v>
      </c>
      <c r="CY42" s="91" t="s">
        <v>277</v>
      </c>
      <c r="CZ42" s="85" t="s">
        <v>208</v>
      </c>
      <c r="DA42" s="91" t="s">
        <v>420</v>
      </c>
      <c r="DB42" s="104">
        <v>45352</v>
      </c>
      <c r="DC42" s="129" t="s">
        <v>146</v>
      </c>
      <c r="DD42" s="169">
        <v>0.69</v>
      </c>
      <c r="DE42" s="234">
        <v>0.31</v>
      </c>
      <c r="DF42" s="246" t="s">
        <v>457</v>
      </c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</row>
    <row r="43" spans="1:207" s="5" customFormat="1" ht="47.25">
      <c r="A43" s="92">
        <v>35</v>
      </c>
      <c r="B43" s="144" t="s">
        <v>234</v>
      </c>
      <c r="C43" s="145">
        <v>7831822694</v>
      </c>
      <c r="D43" s="105" t="s">
        <v>333</v>
      </c>
      <c r="E43" s="105">
        <v>6</v>
      </c>
      <c r="F43" s="105" t="s">
        <v>235</v>
      </c>
      <c r="G43" s="105" t="s">
        <v>236</v>
      </c>
      <c r="H43" s="105" t="s">
        <v>237</v>
      </c>
      <c r="I43" s="105" t="s">
        <v>238</v>
      </c>
      <c r="J43" s="105"/>
      <c r="K43" s="105" t="s">
        <v>235</v>
      </c>
      <c r="L43" s="105" t="s">
        <v>236</v>
      </c>
      <c r="M43" s="105" t="s">
        <v>239</v>
      </c>
      <c r="N43" s="106" t="s">
        <v>240</v>
      </c>
      <c r="O43" s="105" t="s">
        <v>337</v>
      </c>
      <c r="P43" s="105">
        <v>450</v>
      </c>
      <c r="Q43" s="105" t="s">
        <v>24</v>
      </c>
      <c r="R43" s="107" t="s">
        <v>150</v>
      </c>
      <c r="S43" s="95">
        <v>96247</v>
      </c>
      <c r="T43" s="96">
        <v>0</v>
      </c>
      <c r="U43" s="95">
        <v>59140</v>
      </c>
      <c r="V43" s="96">
        <v>0</v>
      </c>
      <c r="W43" s="95">
        <v>19812</v>
      </c>
      <c r="X43" s="96">
        <v>0</v>
      </c>
      <c r="Y43" s="95">
        <v>3113</v>
      </c>
      <c r="Z43" s="96">
        <v>0</v>
      </c>
      <c r="AA43" s="95">
        <v>1830</v>
      </c>
      <c r="AB43" s="96">
        <v>0</v>
      </c>
      <c r="AC43" s="95">
        <v>3459</v>
      </c>
      <c r="AD43" s="96">
        <v>0</v>
      </c>
      <c r="AE43" s="95">
        <v>3271</v>
      </c>
      <c r="AF43" s="96">
        <v>0</v>
      </c>
      <c r="AG43" s="111" t="s">
        <v>385</v>
      </c>
      <c r="AH43" s="112">
        <f t="shared" si="14"/>
        <v>178312</v>
      </c>
      <c r="AI43" s="97">
        <f t="shared" si="48"/>
        <v>35662.400000000001</v>
      </c>
      <c r="AJ43" s="98">
        <f t="shared" si="49"/>
        <v>213974.39999999999</v>
      </c>
      <c r="AK43" s="112">
        <f t="shared" si="17"/>
        <v>0</v>
      </c>
      <c r="AL43" s="97">
        <f t="shared" si="50"/>
        <v>0</v>
      </c>
      <c r="AM43" s="188">
        <f t="shared" si="51"/>
        <v>0</v>
      </c>
      <c r="AN43" s="237">
        <f t="shared" si="20"/>
        <v>8560</v>
      </c>
      <c r="AO43" s="30">
        <f t="shared" si="21"/>
        <v>1712</v>
      </c>
      <c r="AP43" s="214">
        <f t="shared" si="22"/>
        <v>10272</v>
      </c>
      <c r="AQ43" s="189">
        <f t="shared" si="23"/>
        <v>0</v>
      </c>
      <c r="AR43" s="30">
        <f t="shared" si="24"/>
        <v>0</v>
      </c>
      <c r="AS43" s="113">
        <f t="shared" si="25"/>
        <v>0</v>
      </c>
      <c r="AT43" s="189">
        <f t="shared" si="26"/>
        <v>186872</v>
      </c>
      <c r="AU43" s="30">
        <f t="shared" si="27"/>
        <v>37374.400000000001</v>
      </c>
      <c r="AV43" s="113">
        <f t="shared" si="28"/>
        <v>224246.39999999999</v>
      </c>
      <c r="AW43" s="114"/>
      <c r="AX43" s="213"/>
      <c r="AY43" s="230"/>
      <c r="AZ43" s="231"/>
      <c r="BA43" s="115"/>
      <c r="BB43" s="116">
        <v>7</v>
      </c>
      <c r="BC43" s="200">
        <f t="shared" si="0"/>
        <v>0</v>
      </c>
      <c r="BD43" s="30"/>
      <c r="BE43" s="189">
        <f t="shared" si="29"/>
        <v>0</v>
      </c>
      <c r="BF43" s="189">
        <f t="shared" si="30"/>
        <v>0</v>
      </c>
      <c r="BG43" s="189">
        <f t="shared" si="31"/>
        <v>0</v>
      </c>
      <c r="BH43" s="30">
        <f t="shared" si="1"/>
        <v>0</v>
      </c>
      <c r="BI43" s="214">
        <f t="shared" si="2"/>
        <v>0</v>
      </c>
      <c r="BJ43" s="189">
        <f t="shared" si="32"/>
        <v>0</v>
      </c>
      <c r="BK43" s="30">
        <f t="shared" si="3"/>
        <v>0</v>
      </c>
      <c r="BL43" s="187">
        <f t="shared" si="4"/>
        <v>0</v>
      </c>
      <c r="BM43" s="237">
        <f t="shared" si="33"/>
        <v>0</v>
      </c>
      <c r="BN43" s="30">
        <f t="shared" si="34"/>
        <v>0</v>
      </c>
      <c r="BO43" s="214">
        <f t="shared" si="35"/>
        <v>0</v>
      </c>
      <c r="BP43" s="189">
        <f t="shared" si="5"/>
        <v>0</v>
      </c>
      <c r="BQ43" s="30">
        <f t="shared" si="6"/>
        <v>0</v>
      </c>
      <c r="BR43" s="214">
        <f t="shared" si="7"/>
        <v>0</v>
      </c>
      <c r="BS43" s="215">
        <f t="shared" si="36"/>
        <v>0</v>
      </c>
      <c r="BT43" s="216">
        <f t="shared" si="37"/>
        <v>0</v>
      </c>
      <c r="BU43" s="216">
        <f t="shared" si="38"/>
        <v>0</v>
      </c>
      <c r="BV43" s="115">
        <f t="shared" si="39"/>
        <v>0</v>
      </c>
      <c r="BW43" s="117" t="s">
        <v>241</v>
      </c>
      <c r="BX43" s="217"/>
      <c r="BY43" s="118">
        <f t="shared" si="8"/>
        <v>0</v>
      </c>
      <c r="BZ43" s="218"/>
      <c r="CA43" s="119"/>
      <c r="CB43" s="120">
        <v>5136</v>
      </c>
      <c r="CC43" s="120">
        <f t="shared" si="59"/>
        <v>2311200</v>
      </c>
      <c r="CD43" s="121">
        <f t="shared" ref="CD43:CD45" si="62">CC43*BZ43</f>
        <v>0</v>
      </c>
      <c r="CE43" s="121">
        <f t="shared" si="10"/>
        <v>0</v>
      </c>
      <c r="CF43" s="220"/>
      <c r="CG43" s="122">
        <f t="shared" si="11"/>
        <v>0</v>
      </c>
      <c r="CH43" s="220"/>
      <c r="CI43" s="99"/>
      <c r="CJ43" s="123">
        <v>5136</v>
      </c>
      <c r="CK43" s="100">
        <f t="shared" si="60"/>
        <v>2311200</v>
      </c>
      <c r="CL43" s="124">
        <f t="shared" si="41"/>
        <v>0</v>
      </c>
      <c r="CM43" s="101">
        <f t="shared" si="13"/>
        <v>0</v>
      </c>
      <c r="CN43" s="125">
        <f t="shared" si="42"/>
        <v>0</v>
      </c>
      <c r="CO43" s="126"/>
      <c r="CP43" s="102">
        <f t="shared" si="43"/>
        <v>0</v>
      </c>
      <c r="CQ43" s="102">
        <f t="shared" si="44"/>
        <v>0</v>
      </c>
      <c r="CR43" s="127">
        <f t="shared" si="45"/>
        <v>0</v>
      </c>
      <c r="CS43" s="128"/>
      <c r="CT43" s="103">
        <f t="shared" si="46"/>
        <v>0</v>
      </c>
      <c r="CU43" s="103">
        <f t="shared" si="47"/>
        <v>0</v>
      </c>
      <c r="CV43" s="85" t="s">
        <v>418</v>
      </c>
      <c r="CW43" s="105" t="s">
        <v>142</v>
      </c>
      <c r="CX43" s="104" t="s">
        <v>419</v>
      </c>
      <c r="CY43" s="91" t="s">
        <v>277</v>
      </c>
      <c r="CZ43" s="85" t="s">
        <v>208</v>
      </c>
      <c r="DA43" s="91" t="s">
        <v>420</v>
      </c>
      <c r="DB43" s="104">
        <v>45352</v>
      </c>
      <c r="DC43" s="129" t="s">
        <v>146</v>
      </c>
      <c r="DD43" s="169">
        <v>1</v>
      </c>
      <c r="DE43" s="234">
        <v>0</v>
      </c>
      <c r="DF43" s="246" t="s">
        <v>457</v>
      </c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</row>
    <row r="44" spans="1:207" s="5" customFormat="1" ht="47.25">
      <c r="A44" s="92">
        <v>36</v>
      </c>
      <c r="B44" s="109" t="s">
        <v>352</v>
      </c>
      <c r="C44" s="117">
        <v>6312691891</v>
      </c>
      <c r="D44" s="85" t="s">
        <v>259</v>
      </c>
      <c r="E44" s="86" t="s">
        <v>260</v>
      </c>
      <c r="F44" s="85" t="s">
        <v>138</v>
      </c>
      <c r="G44" s="85" t="s">
        <v>139</v>
      </c>
      <c r="H44" s="85" t="s">
        <v>261</v>
      </c>
      <c r="I44" s="85">
        <v>188</v>
      </c>
      <c r="J44" s="85" t="s">
        <v>137</v>
      </c>
      <c r="K44" s="85" t="s">
        <v>147</v>
      </c>
      <c r="L44" s="85" t="s">
        <v>148</v>
      </c>
      <c r="M44" s="85" t="s">
        <v>258</v>
      </c>
      <c r="N44" s="86" t="s">
        <v>366</v>
      </c>
      <c r="O44" s="85" t="s">
        <v>23</v>
      </c>
      <c r="P44" s="166">
        <v>204</v>
      </c>
      <c r="Q44" s="85" t="s">
        <v>24</v>
      </c>
      <c r="R44" s="88" t="s">
        <v>150</v>
      </c>
      <c r="S44" s="89">
        <v>20430</v>
      </c>
      <c r="T44" s="90">
        <v>9570</v>
      </c>
      <c r="U44" s="89">
        <v>14301</v>
      </c>
      <c r="V44" s="90">
        <v>6699</v>
      </c>
      <c r="W44" s="89">
        <v>0</v>
      </c>
      <c r="X44" s="90">
        <v>0</v>
      </c>
      <c r="Y44" s="89">
        <v>0</v>
      </c>
      <c r="Z44" s="90">
        <v>0</v>
      </c>
      <c r="AA44" s="89">
        <v>0</v>
      </c>
      <c r="AB44" s="90">
        <v>0</v>
      </c>
      <c r="AC44" s="89">
        <v>0</v>
      </c>
      <c r="AD44" s="90">
        <v>0</v>
      </c>
      <c r="AE44" s="89">
        <v>0</v>
      </c>
      <c r="AF44" s="90">
        <v>0</v>
      </c>
      <c r="AG44" s="111" t="s">
        <v>385</v>
      </c>
      <c r="AH44" s="112">
        <f t="shared" si="14"/>
        <v>34731</v>
      </c>
      <c r="AI44" s="30">
        <f t="shared" si="48"/>
        <v>6946.2000000000007</v>
      </c>
      <c r="AJ44" s="113">
        <f t="shared" si="49"/>
        <v>41677.199999999997</v>
      </c>
      <c r="AK44" s="112">
        <f t="shared" si="17"/>
        <v>16269</v>
      </c>
      <c r="AL44" s="30">
        <f t="shared" si="50"/>
        <v>3253.8</v>
      </c>
      <c r="AM44" s="187">
        <f t="shared" si="51"/>
        <v>19522.8</v>
      </c>
      <c r="AN44" s="237">
        <f t="shared" si="20"/>
        <v>0</v>
      </c>
      <c r="AO44" s="30">
        <f t="shared" si="21"/>
        <v>0</v>
      </c>
      <c r="AP44" s="214">
        <f t="shared" si="22"/>
        <v>0</v>
      </c>
      <c r="AQ44" s="189">
        <f t="shared" si="23"/>
        <v>0</v>
      </c>
      <c r="AR44" s="30">
        <f t="shared" si="24"/>
        <v>0</v>
      </c>
      <c r="AS44" s="113">
        <f t="shared" si="25"/>
        <v>0</v>
      </c>
      <c r="AT44" s="189">
        <f t="shared" si="26"/>
        <v>51000</v>
      </c>
      <c r="AU44" s="30">
        <f t="shared" si="27"/>
        <v>10200</v>
      </c>
      <c r="AV44" s="113">
        <f t="shared" si="28"/>
        <v>61200</v>
      </c>
      <c r="AW44" s="114"/>
      <c r="AX44" s="194"/>
      <c r="AY44" s="230"/>
      <c r="AZ44" s="230"/>
      <c r="BA44" s="115"/>
      <c r="BB44" s="116">
        <v>7</v>
      </c>
      <c r="BC44" s="199">
        <f t="shared" si="0"/>
        <v>0</v>
      </c>
      <c r="BD44" s="30"/>
      <c r="BE44" s="189">
        <f t="shared" si="29"/>
        <v>0</v>
      </c>
      <c r="BF44" s="189">
        <f t="shared" si="30"/>
        <v>0</v>
      </c>
      <c r="BG44" s="189">
        <f t="shared" si="31"/>
        <v>0</v>
      </c>
      <c r="BH44" s="30">
        <f t="shared" si="1"/>
        <v>0</v>
      </c>
      <c r="BI44" s="214">
        <f t="shared" si="2"/>
        <v>0</v>
      </c>
      <c r="BJ44" s="189">
        <f t="shared" si="32"/>
        <v>0</v>
      </c>
      <c r="BK44" s="30">
        <f t="shared" si="3"/>
        <v>0</v>
      </c>
      <c r="BL44" s="187">
        <f t="shared" si="4"/>
        <v>0</v>
      </c>
      <c r="BM44" s="237">
        <f t="shared" si="33"/>
        <v>0</v>
      </c>
      <c r="BN44" s="30">
        <f t="shared" si="34"/>
        <v>0</v>
      </c>
      <c r="BO44" s="214">
        <f t="shared" si="35"/>
        <v>0</v>
      </c>
      <c r="BP44" s="189">
        <f t="shared" si="5"/>
        <v>0</v>
      </c>
      <c r="BQ44" s="30">
        <f t="shared" si="6"/>
        <v>0</v>
      </c>
      <c r="BR44" s="214">
        <f t="shared" si="7"/>
        <v>0</v>
      </c>
      <c r="BS44" s="215">
        <f t="shared" si="36"/>
        <v>0</v>
      </c>
      <c r="BT44" s="216">
        <f t="shared" si="37"/>
        <v>0</v>
      </c>
      <c r="BU44" s="216">
        <f t="shared" si="38"/>
        <v>0</v>
      </c>
      <c r="BV44" s="115">
        <f t="shared" si="39"/>
        <v>0</v>
      </c>
      <c r="BW44" s="117" t="s">
        <v>61</v>
      </c>
      <c r="BX44" s="217"/>
      <c r="BY44" s="118">
        <f t="shared" si="8"/>
        <v>0</v>
      </c>
      <c r="BZ44" s="218"/>
      <c r="CA44" s="119"/>
      <c r="CB44" s="120">
        <v>5136</v>
      </c>
      <c r="CC44" s="120">
        <f t="shared" si="59"/>
        <v>1047744</v>
      </c>
      <c r="CD44" s="121">
        <f t="shared" si="62"/>
        <v>0</v>
      </c>
      <c r="CE44" s="121">
        <f t="shared" si="10"/>
        <v>0</v>
      </c>
      <c r="CF44" s="219"/>
      <c r="CG44" s="122">
        <f t="shared" si="11"/>
        <v>0</v>
      </c>
      <c r="CH44" s="219"/>
      <c r="CI44" s="64"/>
      <c r="CJ44" s="123">
        <v>5136</v>
      </c>
      <c r="CK44" s="123">
        <f t="shared" si="60"/>
        <v>1047744</v>
      </c>
      <c r="CL44" s="124">
        <f t="shared" si="41"/>
        <v>0</v>
      </c>
      <c r="CM44" s="124">
        <f t="shared" si="13"/>
        <v>0</v>
      </c>
      <c r="CN44" s="125">
        <f t="shared" si="42"/>
        <v>0</v>
      </c>
      <c r="CO44" s="126"/>
      <c r="CP44" s="125">
        <f t="shared" si="43"/>
        <v>0</v>
      </c>
      <c r="CQ44" s="125">
        <f t="shared" si="44"/>
        <v>0</v>
      </c>
      <c r="CR44" s="127">
        <f t="shared" si="45"/>
        <v>0</v>
      </c>
      <c r="CS44" s="128"/>
      <c r="CT44" s="127">
        <f t="shared" si="46"/>
        <v>0</v>
      </c>
      <c r="CU44" s="127">
        <f t="shared" si="47"/>
        <v>0</v>
      </c>
      <c r="CV44" s="85" t="s">
        <v>418</v>
      </c>
      <c r="CW44" s="85" t="s">
        <v>145</v>
      </c>
      <c r="CX44" s="104" t="s">
        <v>419</v>
      </c>
      <c r="CY44" s="91" t="s">
        <v>277</v>
      </c>
      <c r="CZ44" s="85" t="s">
        <v>208</v>
      </c>
      <c r="DA44" s="91" t="s">
        <v>420</v>
      </c>
      <c r="DB44" s="104">
        <v>45352</v>
      </c>
      <c r="DC44" s="129" t="s">
        <v>146</v>
      </c>
      <c r="DD44" s="169">
        <v>0.68100000000000005</v>
      </c>
      <c r="DE44" s="234">
        <v>0.31900000000000001</v>
      </c>
      <c r="DF44" s="246" t="s">
        <v>457</v>
      </c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</row>
    <row r="45" spans="1:207" ht="47.25">
      <c r="A45" s="92">
        <v>37</v>
      </c>
      <c r="B45" s="109" t="s">
        <v>262</v>
      </c>
      <c r="C45" s="117">
        <v>6312691891</v>
      </c>
      <c r="D45" s="85" t="s">
        <v>259</v>
      </c>
      <c r="E45" s="86" t="s">
        <v>260</v>
      </c>
      <c r="F45" s="85" t="s">
        <v>138</v>
      </c>
      <c r="G45" s="85" t="s">
        <v>139</v>
      </c>
      <c r="H45" s="85" t="s">
        <v>263</v>
      </c>
      <c r="I45" s="85">
        <v>7</v>
      </c>
      <c r="J45" s="146" t="s">
        <v>264</v>
      </c>
      <c r="K45" s="85" t="s">
        <v>243</v>
      </c>
      <c r="L45" s="85" t="s">
        <v>148</v>
      </c>
      <c r="M45" s="85" t="s">
        <v>258</v>
      </c>
      <c r="N45" s="86" t="s">
        <v>367</v>
      </c>
      <c r="O45" s="85" t="s">
        <v>23</v>
      </c>
      <c r="P45" s="166">
        <v>204</v>
      </c>
      <c r="Q45" s="85" t="s">
        <v>24</v>
      </c>
      <c r="R45" s="88" t="s">
        <v>150</v>
      </c>
      <c r="S45" s="89">
        <v>30555</v>
      </c>
      <c r="T45" s="90">
        <v>4445</v>
      </c>
      <c r="U45" s="89">
        <v>11349</v>
      </c>
      <c r="V45" s="90">
        <v>1651</v>
      </c>
      <c r="W45" s="89">
        <v>0</v>
      </c>
      <c r="X45" s="90">
        <v>0</v>
      </c>
      <c r="Y45" s="89">
        <v>0</v>
      </c>
      <c r="Z45" s="90">
        <v>0</v>
      </c>
      <c r="AA45" s="89">
        <v>0</v>
      </c>
      <c r="AB45" s="90">
        <v>0</v>
      </c>
      <c r="AC45" s="89">
        <v>0</v>
      </c>
      <c r="AD45" s="90">
        <v>0</v>
      </c>
      <c r="AE45" s="89">
        <v>0</v>
      </c>
      <c r="AF45" s="90">
        <v>0</v>
      </c>
      <c r="AG45" s="111" t="s">
        <v>385</v>
      </c>
      <c r="AH45" s="112">
        <f t="shared" si="14"/>
        <v>41904</v>
      </c>
      <c r="AI45" s="30">
        <f t="shared" si="48"/>
        <v>8380.8000000000011</v>
      </c>
      <c r="AJ45" s="113">
        <f t="shared" si="49"/>
        <v>50284.800000000003</v>
      </c>
      <c r="AK45" s="112">
        <f t="shared" si="17"/>
        <v>6096</v>
      </c>
      <c r="AL45" s="30">
        <f t="shared" si="50"/>
        <v>1219.2</v>
      </c>
      <c r="AM45" s="187">
        <f t="shared" si="51"/>
        <v>7315.2</v>
      </c>
      <c r="AN45" s="237">
        <f t="shared" si="20"/>
        <v>0</v>
      </c>
      <c r="AO45" s="30">
        <f t="shared" si="21"/>
        <v>0</v>
      </c>
      <c r="AP45" s="214">
        <f t="shared" si="22"/>
        <v>0</v>
      </c>
      <c r="AQ45" s="189">
        <f t="shared" si="23"/>
        <v>0</v>
      </c>
      <c r="AR45" s="30">
        <f t="shared" si="24"/>
        <v>0</v>
      </c>
      <c r="AS45" s="113">
        <f t="shared" si="25"/>
        <v>0</v>
      </c>
      <c r="AT45" s="189">
        <f t="shared" si="26"/>
        <v>48000</v>
      </c>
      <c r="AU45" s="30">
        <f t="shared" si="27"/>
        <v>9600.0000000000018</v>
      </c>
      <c r="AV45" s="113">
        <f t="shared" si="28"/>
        <v>57600</v>
      </c>
      <c r="AW45" s="114"/>
      <c r="AX45" s="194"/>
      <c r="AY45" s="230"/>
      <c r="AZ45" s="230"/>
      <c r="BA45" s="115"/>
      <c r="BB45" s="116">
        <v>7</v>
      </c>
      <c r="BC45" s="199">
        <f t="shared" si="0"/>
        <v>0</v>
      </c>
      <c r="BD45" s="30"/>
      <c r="BE45" s="189">
        <f t="shared" si="29"/>
        <v>0</v>
      </c>
      <c r="BF45" s="189">
        <f t="shared" si="30"/>
        <v>0</v>
      </c>
      <c r="BG45" s="189">
        <f t="shared" si="31"/>
        <v>0</v>
      </c>
      <c r="BH45" s="30">
        <f t="shared" si="1"/>
        <v>0</v>
      </c>
      <c r="BI45" s="214">
        <f t="shared" si="2"/>
        <v>0</v>
      </c>
      <c r="BJ45" s="189">
        <f t="shared" si="32"/>
        <v>0</v>
      </c>
      <c r="BK45" s="30">
        <f t="shared" si="3"/>
        <v>0</v>
      </c>
      <c r="BL45" s="187">
        <f t="shared" si="4"/>
        <v>0</v>
      </c>
      <c r="BM45" s="237">
        <f t="shared" si="33"/>
        <v>0</v>
      </c>
      <c r="BN45" s="30">
        <f t="shared" si="34"/>
        <v>0</v>
      </c>
      <c r="BO45" s="214">
        <f t="shared" si="35"/>
        <v>0</v>
      </c>
      <c r="BP45" s="189">
        <f t="shared" si="5"/>
        <v>0</v>
      </c>
      <c r="BQ45" s="30">
        <f t="shared" si="6"/>
        <v>0</v>
      </c>
      <c r="BR45" s="214">
        <f t="shared" si="7"/>
        <v>0</v>
      </c>
      <c r="BS45" s="215">
        <f t="shared" si="36"/>
        <v>0</v>
      </c>
      <c r="BT45" s="216">
        <f t="shared" si="37"/>
        <v>0</v>
      </c>
      <c r="BU45" s="216">
        <f t="shared" si="38"/>
        <v>0</v>
      </c>
      <c r="BV45" s="115">
        <f t="shared" si="39"/>
        <v>0</v>
      </c>
      <c r="BW45" s="117" t="s">
        <v>61</v>
      </c>
      <c r="BX45" s="217"/>
      <c r="BY45" s="118">
        <f t="shared" si="8"/>
        <v>0</v>
      </c>
      <c r="BZ45" s="218"/>
      <c r="CA45" s="119"/>
      <c r="CB45" s="120">
        <v>5136</v>
      </c>
      <c r="CC45" s="120">
        <f t="shared" si="59"/>
        <v>1047744</v>
      </c>
      <c r="CD45" s="121">
        <f t="shared" si="62"/>
        <v>0</v>
      </c>
      <c r="CE45" s="121">
        <f t="shared" si="10"/>
        <v>0</v>
      </c>
      <c r="CF45" s="219"/>
      <c r="CG45" s="122">
        <f t="shared" si="11"/>
        <v>0</v>
      </c>
      <c r="CH45" s="219"/>
      <c r="CI45" s="64"/>
      <c r="CJ45" s="123">
        <v>5136</v>
      </c>
      <c r="CK45" s="123">
        <f t="shared" si="60"/>
        <v>1047744</v>
      </c>
      <c r="CL45" s="124">
        <f>CK45*CH45</f>
        <v>0</v>
      </c>
      <c r="CM45" s="124">
        <f t="shared" si="13"/>
        <v>0</v>
      </c>
      <c r="CN45" s="125">
        <f t="shared" si="42"/>
        <v>0</v>
      </c>
      <c r="CO45" s="126"/>
      <c r="CP45" s="125">
        <f t="shared" si="43"/>
        <v>0</v>
      </c>
      <c r="CQ45" s="125">
        <f t="shared" si="44"/>
        <v>0</v>
      </c>
      <c r="CR45" s="127">
        <f t="shared" si="45"/>
        <v>0</v>
      </c>
      <c r="CS45" s="128"/>
      <c r="CT45" s="127">
        <f t="shared" si="46"/>
        <v>0</v>
      </c>
      <c r="CU45" s="127">
        <f t="shared" si="47"/>
        <v>0</v>
      </c>
      <c r="CV45" s="175" t="s">
        <v>418</v>
      </c>
      <c r="CW45" s="175" t="s">
        <v>145</v>
      </c>
      <c r="CX45" s="108" t="s">
        <v>419</v>
      </c>
      <c r="CY45" s="91" t="s">
        <v>277</v>
      </c>
      <c r="CZ45" s="175" t="s">
        <v>208</v>
      </c>
      <c r="DA45" s="178" t="s">
        <v>420</v>
      </c>
      <c r="DB45" s="108">
        <v>45352</v>
      </c>
      <c r="DC45" s="129" t="s">
        <v>146</v>
      </c>
      <c r="DD45" s="169">
        <v>0.873</v>
      </c>
      <c r="DE45" s="234">
        <v>0.127</v>
      </c>
      <c r="DF45" s="246" t="s">
        <v>457</v>
      </c>
    </row>
    <row r="46" spans="1:207" ht="32.25" customHeight="1">
      <c r="A46" s="173"/>
      <c r="B46" s="11"/>
      <c r="C46" s="6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6"/>
      <c r="T46" s="6"/>
      <c r="U46" s="11"/>
      <c r="V46" s="11"/>
      <c r="W46" s="6"/>
      <c r="X46" s="6"/>
      <c r="Y46" s="11"/>
      <c r="Z46" s="11"/>
      <c r="AA46" s="11"/>
      <c r="AB46" s="11"/>
      <c r="AC46" s="11"/>
      <c r="AD46" s="11"/>
      <c r="AE46" s="11"/>
      <c r="AF46" s="11"/>
      <c r="AG46" s="6"/>
      <c r="AH46" s="156">
        <f t="shared" ref="AH46:AV46" si="63">SUM(AH9:AH45)</f>
        <v>8043587.25</v>
      </c>
      <c r="AI46" s="157">
        <f t="shared" si="63"/>
        <v>1608717.4499999995</v>
      </c>
      <c r="AJ46" s="158">
        <f t="shared" si="63"/>
        <v>9652304.7000000011</v>
      </c>
      <c r="AK46" s="159">
        <f t="shared" si="63"/>
        <v>1670355.15</v>
      </c>
      <c r="AL46" s="160">
        <f t="shared" si="63"/>
        <v>334071.03000000003</v>
      </c>
      <c r="AM46" s="190">
        <f t="shared" si="63"/>
        <v>2004426.1800000002</v>
      </c>
      <c r="AN46" s="238">
        <f>SUM(AN9:AN45)</f>
        <v>2877576.5700000003</v>
      </c>
      <c r="AO46" s="160">
        <f t="shared" si="21"/>
        <v>575515.31400000013</v>
      </c>
      <c r="AP46" s="239">
        <f t="shared" si="22"/>
        <v>3453091.8840000005</v>
      </c>
      <c r="AQ46" s="240">
        <f t="shared" si="63"/>
        <v>685245.28</v>
      </c>
      <c r="AR46" s="160">
        <f t="shared" si="63"/>
        <v>137049.05599999998</v>
      </c>
      <c r="AS46" s="241">
        <f t="shared" si="63"/>
        <v>822294.33600000001</v>
      </c>
      <c r="AT46" s="191">
        <f t="shared" si="63"/>
        <v>13276764.25</v>
      </c>
      <c r="AU46" s="161">
        <f t="shared" si="63"/>
        <v>2655352.8499999996</v>
      </c>
      <c r="AV46" s="162">
        <f t="shared" si="63"/>
        <v>15932117.100000001</v>
      </c>
      <c r="BW46" s="17"/>
      <c r="BX46" s="18"/>
      <c r="BY46" s="19"/>
      <c r="BZ46" s="20"/>
      <c r="CA46" s="23"/>
      <c r="CB46" s="19"/>
      <c r="CC46" s="21"/>
      <c r="CD46" s="19"/>
      <c r="CE46" s="19"/>
      <c r="CF46" s="58"/>
      <c r="CG46" s="19"/>
      <c r="CH46" s="20"/>
      <c r="CI46" s="23"/>
      <c r="CJ46" s="6"/>
      <c r="CK46" s="11"/>
      <c r="CL46" s="6"/>
      <c r="CM46" s="11" t="s">
        <v>244</v>
      </c>
      <c r="CN46" s="65">
        <f>SUBTOTAL(9,CN9:CN45)</f>
        <v>0</v>
      </c>
      <c r="CO46" s="6"/>
      <c r="CP46" s="11"/>
      <c r="CQ46" s="65">
        <f>SUBTOTAL(9,CQ9:CQ45)</f>
        <v>0</v>
      </c>
      <c r="CR46" s="66">
        <f>SUBTOTAL(9,CR9:CR45)</f>
        <v>0</v>
      </c>
      <c r="CS46" s="25"/>
      <c r="CT46" s="25"/>
      <c r="CU46" s="66">
        <f>SUBTOTAL(9,CU9:CU45)</f>
        <v>0</v>
      </c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207" ht="30" customHeight="1">
      <c r="A47" s="173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BB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11"/>
      <c r="CQ47" s="28"/>
      <c r="CR47" s="28"/>
      <c r="CS47" s="28"/>
      <c r="CT47" s="28"/>
      <c r="CU47" s="28"/>
      <c r="CV47" s="28"/>
      <c r="CW47" s="27"/>
      <c r="CX47" s="27"/>
      <c r="CY47" s="27"/>
      <c r="CZ47" s="27"/>
      <c r="DA47" s="27"/>
      <c r="DB47" s="27"/>
      <c r="DC47" s="27"/>
      <c r="DD47" s="27"/>
    </row>
    <row r="48" spans="1:207" ht="30" customHeight="1">
      <c r="A48" s="173"/>
      <c r="B48" s="11"/>
      <c r="C48" s="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6"/>
      <c r="U48" s="11"/>
      <c r="V48" s="11"/>
      <c r="W48" s="6"/>
      <c r="X48" s="6"/>
      <c r="Y48" s="11"/>
      <c r="Z48" s="11"/>
      <c r="AA48" s="11"/>
      <c r="AB48" s="11"/>
      <c r="AC48" s="11"/>
      <c r="AD48" s="11"/>
      <c r="AE48" s="11"/>
      <c r="AF48" s="11"/>
      <c r="AG48" s="6"/>
      <c r="BW48" s="17"/>
      <c r="BX48" s="18"/>
      <c r="BY48" s="19"/>
      <c r="BZ48" s="20"/>
      <c r="CA48" s="23"/>
      <c r="CB48" s="19"/>
      <c r="CC48" s="21"/>
      <c r="CD48" s="19"/>
      <c r="CE48" s="19"/>
      <c r="CF48" s="58"/>
      <c r="CG48" s="19"/>
      <c r="CH48" s="20"/>
      <c r="CI48" s="23"/>
      <c r="CJ48" s="6"/>
      <c r="CK48" s="11"/>
      <c r="CL48" s="6"/>
      <c r="CM48" s="11"/>
      <c r="CN48" s="6"/>
      <c r="CO48" s="6"/>
      <c r="CP48" s="11"/>
      <c r="CQ48" s="28"/>
      <c r="CR48" s="28"/>
      <c r="CS48" s="28"/>
      <c r="CT48" s="28"/>
      <c r="CU48" s="28"/>
      <c r="CV48" s="28"/>
      <c r="CW48" s="27"/>
      <c r="CX48" s="27"/>
      <c r="CY48" s="27"/>
      <c r="CZ48" s="27"/>
      <c r="DA48" s="27"/>
      <c r="DB48" s="27"/>
      <c r="DC48" s="27"/>
      <c r="DD48" s="27"/>
    </row>
    <row r="49" spans="1:207" ht="20.100000000000001" customHeight="1">
      <c r="A49" s="173"/>
      <c r="B49" s="149" t="s">
        <v>356</v>
      </c>
      <c r="C49" s="150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6"/>
      <c r="U49" s="11"/>
      <c r="V49" s="11"/>
      <c r="W49" s="6"/>
      <c r="X49" s="6"/>
      <c r="Y49" s="11"/>
      <c r="Z49" s="11"/>
      <c r="AA49" s="11"/>
      <c r="AB49" s="11"/>
      <c r="AC49" s="11"/>
      <c r="AD49" s="11"/>
      <c r="AE49" s="11"/>
      <c r="AF49" s="11"/>
      <c r="AG49" s="6"/>
      <c r="BW49" s="17"/>
      <c r="BX49" s="18"/>
      <c r="BY49" s="19"/>
      <c r="BZ49" s="20"/>
      <c r="CA49" s="23"/>
      <c r="CB49" s="19"/>
      <c r="CC49" s="21"/>
      <c r="CD49" s="19"/>
      <c r="CE49" s="19"/>
      <c r="CF49" s="58"/>
      <c r="CG49" s="19"/>
      <c r="CH49" s="20"/>
      <c r="CI49" s="23"/>
      <c r="CJ49" s="6"/>
      <c r="CK49" s="11"/>
      <c r="CL49" s="6"/>
      <c r="CM49" s="11"/>
      <c r="CN49" s="6"/>
      <c r="CO49" s="6"/>
      <c r="CP49" s="11"/>
      <c r="CQ49" s="28"/>
      <c r="CR49" s="28"/>
      <c r="CS49" s="28"/>
      <c r="CT49" s="28"/>
      <c r="CU49" s="28"/>
      <c r="CV49" s="28"/>
      <c r="CW49" s="27"/>
      <c r="CX49" s="27"/>
      <c r="CY49" s="27"/>
      <c r="CZ49" s="27"/>
      <c r="DA49" s="27"/>
      <c r="DB49" s="27"/>
      <c r="DC49" s="27"/>
      <c r="DD49" s="27"/>
    </row>
    <row r="50" spans="1:207" ht="23.25" customHeight="1">
      <c r="A50" s="173"/>
      <c r="B50" s="149" t="s">
        <v>357</v>
      </c>
      <c r="C50" s="150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6"/>
      <c r="U50" s="11"/>
      <c r="V50" s="11"/>
      <c r="W50" s="6"/>
      <c r="X50" s="6"/>
      <c r="Y50" s="11"/>
      <c r="Z50" s="11"/>
      <c r="AA50" s="11"/>
      <c r="AB50" s="11"/>
      <c r="AC50" s="11"/>
      <c r="AD50" s="11"/>
      <c r="AE50" s="11"/>
      <c r="AF50" s="11"/>
      <c r="AG50" s="6"/>
      <c r="BW50" s="7"/>
      <c r="BX50" s="28"/>
      <c r="BY50" s="28"/>
      <c r="BZ50" s="28"/>
      <c r="CA50" s="6"/>
      <c r="CB50" s="6"/>
      <c r="CC50" s="11"/>
      <c r="CD50" s="6"/>
      <c r="CE50" s="28"/>
      <c r="CF50" s="28"/>
      <c r="CG50" s="28"/>
      <c r="CH50" s="28"/>
      <c r="CI50" s="7"/>
      <c r="CJ50" s="6"/>
      <c r="CK50" s="11"/>
      <c r="CL50" s="6"/>
      <c r="CM50" s="11"/>
      <c r="CN50" s="6"/>
      <c r="CO50" s="6"/>
      <c r="CP50" s="11"/>
      <c r="CQ50" s="28"/>
      <c r="CR50" s="28"/>
      <c r="CS50" s="28"/>
      <c r="CT50" s="28"/>
      <c r="CU50" s="28"/>
      <c r="CV50" s="28"/>
      <c r="CW50" s="27"/>
      <c r="CX50" s="27"/>
      <c r="CY50" s="27"/>
      <c r="CZ50" s="27"/>
      <c r="DA50" s="27"/>
      <c r="DB50" s="27"/>
      <c r="DC50" s="27"/>
      <c r="DD50" s="27"/>
    </row>
    <row r="51" spans="1:207" ht="18.75" customHeight="1">
      <c r="A51" s="173"/>
      <c r="B51" s="149" t="s">
        <v>358</v>
      </c>
      <c r="C51" s="150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6"/>
      <c r="T51" s="6"/>
      <c r="U51" s="11"/>
      <c r="V51" s="11"/>
      <c r="W51" s="6"/>
      <c r="X51" s="6"/>
      <c r="Y51" s="11"/>
      <c r="Z51" s="11"/>
      <c r="AA51" s="11"/>
      <c r="AB51" s="11"/>
      <c r="AC51" s="11"/>
      <c r="AD51" s="11"/>
      <c r="AE51" s="11"/>
      <c r="AF51" s="11"/>
      <c r="AG51" s="6"/>
      <c r="BW51" s="7"/>
      <c r="BX51" s="28"/>
      <c r="BY51" s="28"/>
      <c r="BZ51" s="28"/>
      <c r="CA51" s="6"/>
      <c r="CB51" s="6"/>
      <c r="CC51" s="11"/>
      <c r="CD51" s="6"/>
      <c r="CE51" s="28"/>
      <c r="CF51" s="28"/>
      <c r="CG51" s="28"/>
      <c r="CH51" s="28"/>
      <c r="CI51" s="7"/>
      <c r="CJ51" s="28"/>
      <c r="CK51" s="28"/>
      <c r="CL51" s="28"/>
      <c r="CM51" s="6"/>
      <c r="CN51" s="6"/>
      <c r="CO51" s="11"/>
      <c r="CP51" s="6"/>
      <c r="CQ51" s="28"/>
      <c r="CR51" s="28"/>
      <c r="CS51" s="28"/>
      <c r="CT51" s="28"/>
      <c r="CU51" s="7"/>
      <c r="CV51" s="28"/>
      <c r="CW51" s="28"/>
      <c r="CX51" s="28"/>
      <c r="CY51" s="6"/>
      <c r="CZ51" s="6"/>
      <c r="DA51" s="11"/>
      <c r="DB51" s="27"/>
      <c r="DC51" s="27"/>
      <c r="DD51" s="27"/>
      <c r="DE51" s="28"/>
      <c r="DF51" s="28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27.75" customHeight="1">
      <c r="A52" s="173"/>
      <c r="B52" s="149" t="s">
        <v>359</v>
      </c>
      <c r="C52" s="150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6"/>
      <c r="T52" s="6"/>
      <c r="U52" s="11"/>
      <c r="V52" s="11"/>
      <c r="W52" s="6"/>
      <c r="X52" s="6"/>
      <c r="Y52" s="11"/>
      <c r="Z52" s="11"/>
      <c r="AA52" s="11"/>
      <c r="AB52" s="11"/>
      <c r="AC52" s="11"/>
      <c r="AD52" s="11"/>
      <c r="AE52" s="11"/>
      <c r="AF52" s="11"/>
      <c r="AG52" s="6"/>
      <c r="BW52" s="7"/>
      <c r="BX52" s="28"/>
      <c r="BY52" s="28"/>
      <c r="BZ52" s="28"/>
      <c r="CA52" s="6"/>
      <c r="CB52" s="6"/>
      <c r="CC52" s="11"/>
      <c r="CD52" s="6"/>
      <c r="CE52" s="28"/>
      <c r="CF52" s="28"/>
      <c r="CG52" s="28"/>
      <c r="CH52" s="28"/>
      <c r="CI52" s="7"/>
      <c r="CJ52" s="28"/>
      <c r="CK52" s="28"/>
      <c r="CL52" s="28"/>
      <c r="CM52" s="6"/>
      <c r="CN52" s="6"/>
      <c r="CO52" s="11"/>
      <c r="CP52" s="6"/>
      <c r="CQ52" s="28"/>
      <c r="CR52" s="28"/>
      <c r="CS52" s="28"/>
      <c r="CT52" s="28"/>
      <c r="CU52" s="7"/>
      <c r="CV52" s="28"/>
      <c r="CW52" s="28"/>
      <c r="CX52" s="28"/>
      <c r="CY52" s="6"/>
      <c r="CZ52" s="6"/>
      <c r="DA52" s="11"/>
      <c r="DB52" s="6"/>
      <c r="DC52" s="28"/>
      <c r="DD52" s="28"/>
      <c r="DE52" s="28"/>
      <c r="DF52" s="28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ht="27.75" customHeight="1">
      <c r="A53" s="173"/>
      <c r="B53" s="149" t="s">
        <v>360</v>
      </c>
      <c r="C53" s="150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6"/>
      <c r="T53" s="6"/>
      <c r="U53" s="11"/>
      <c r="V53" s="11"/>
      <c r="W53" s="6"/>
      <c r="X53" s="6"/>
      <c r="Y53" s="11"/>
      <c r="Z53" s="11"/>
      <c r="AA53" s="11"/>
      <c r="AB53" s="11"/>
      <c r="AC53" s="11"/>
      <c r="AD53" s="11"/>
      <c r="AE53" s="11"/>
      <c r="AF53" s="11"/>
      <c r="AG53" s="6"/>
      <c r="BW53" s="7"/>
      <c r="BX53" s="28"/>
      <c r="BY53" s="28"/>
      <c r="BZ53" s="28"/>
      <c r="CA53" s="6"/>
      <c r="CB53" s="6"/>
      <c r="CC53" s="11"/>
      <c r="CD53" s="6"/>
      <c r="CE53" s="28"/>
      <c r="CF53" s="28"/>
      <c r="CG53" s="28"/>
      <c r="CH53" s="28"/>
      <c r="CI53" s="7"/>
      <c r="CJ53" s="28"/>
      <c r="CK53" s="28"/>
      <c r="CL53" s="28"/>
      <c r="CM53" s="6"/>
      <c r="CN53" s="6"/>
      <c r="CO53" s="11"/>
      <c r="CP53" s="6"/>
      <c r="CQ53" s="28"/>
      <c r="CR53" s="28"/>
      <c r="CS53" s="28"/>
      <c r="CT53" s="28"/>
      <c r="CU53" s="7"/>
      <c r="CV53" s="28"/>
      <c r="CW53" s="28"/>
      <c r="CX53" s="28"/>
      <c r="CY53" s="6"/>
      <c r="CZ53" s="6"/>
      <c r="DA53" s="11"/>
      <c r="DB53" s="6"/>
      <c r="DC53" s="28"/>
      <c r="DD53" s="28"/>
      <c r="DE53" s="28"/>
      <c r="DF53" s="28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7" ht="21" customHeight="1">
      <c r="A54" s="173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6"/>
      <c r="T54" s="6"/>
      <c r="U54" s="11"/>
      <c r="V54" s="11"/>
      <c r="W54" s="6"/>
      <c r="X54" s="6"/>
      <c r="Y54" s="11"/>
      <c r="Z54" s="11"/>
      <c r="AA54" s="11"/>
      <c r="AB54" s="11"/>
      <c r="AC54" s="11"/>
      <c r="AD54" s="11"/>
      <c r="AE54" s="11"/>
      <c r="AF54" s="11"/>
      <c r="AG54" s="6"/>
      <c r="BW54" s="7"/>
      <c r="BX54" s="28"/>
      <c r="BY54" s="28"/>
      <c r="BZ54" s="28"/>
      <c r="CA54" s="6"/>
      <c r="CB54" s="6"/>
      <c r="CC54" s="11"/>
      <c r="CD54" s="6"/>
      <c r="CE54" s="28"/>
      <c r="CF54" s="28"/>
      <c r="CG54" s="28"/>
      <c r="CH54" s="28"/>
      <c r="CI54" s="7"/>
      <c r="CJ54" s="28"/>
      <c r="CK54" s="28"/>
      <c r="CL54" s="28"/>
      <c r="CM54" s="6"/>
      <c r="CN54" s="6"/>
      <c r="CO54" s="11"/>
      <c r="CP54" s="6"/>
      <c r="CQ54" s="28"/>
      <c r="CR54" s="28"/>
      <c r="CS54" s="28"/>
      <c r="CT54" s="28"/>
      <c r="CU54" s="7"/>
      <c r="CV54" s="28"/>
      <c r="CW54" s="28"/>
      <c r="CX54" s="28"/>
      <c r="CY54" s="6"/>
      <c r="CZ54" s="6"/>
      <c r="DA54" s="11"/>
      <c r="DB54" s="6"/>
      <c r="DC54" s="28"/>
      <c r="DD54" s="28"/>
      <c r="DE54" s="28"/>
      <c r="DF54" s="28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</row>
    <row r="55" spans="1:207" ht="26.25" customHeight="1">
      <c r="A55" s="173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6"/>
      <c r="T55" s="6"/>
      <c r="U55" s="11"/>
      <c r="V55" s="11"/>
      <c r="W55" s="6"/>
      <c r="X55" s="6"/>
      <c r="Y55" s="11"/>
      <c r="Z55" s="11"/>
      <c r="AA55" s="11"/>
      <c r="AB55" s="11"/>
      <c r="AC55" s="11"/>
      <c r="AD55" s="11"/>
      <c r="AE55" s="11"/>
      <c r="AF55" s="11"/>
      <c r="AG55" s="6"/>
      <c r="BW55" s="7"/>
      <c r="BX55" s="28"/>
      <c r="BY55" s="28"/>
      <c r="BZ55" s="28"/>
      <c r="CA55" s="6"/>
      <c r="CB55" s="6"/>
      <c r="CC55" s="11"/>
      <c r="CD55" s="6"/>
      <c r="CE55" s="28"/>
      <c r="CF55" s="28"/>
      <c r="CG55" s="28"/>
      <c r="CH55" s="28"/>
      <c r="CI55" s="7"/>
      <c r="CJ55" s="28"/>
      <c r="CK55" s="28"/>
      <c r="CL55" s="28"/>
      <c r="CM55" s="6"/>
      <c r="CN55" s="6"/>
      <c r="CO55" s="11"/>
      <c r="CP55" s="6"/>
      <c r="CQ55" s="28"/>
      <c r="CR55" s="28"/>
      <c r="CS55" s="28"/>
      <c r="CT55" s="28"/>
      <c r="CU55" s="7"/>
      <c r="CV55" s="28"/>
      <c r="CW55" s="28"/>
      <c r="CX55" s="28"/>
      <c r="CY55" s="6"/>
      <c r="CZ55" s="6"/>
      <c r="DA55" s="11"/>
      <c r="DB55" s="6"/>
      <c r="DC55" s="28"/>
      <c r="DD55" s="28"/>
      <c r="DE55" s="28"/>
      <c r="DF55" s="28"/>
    </row>
    <row r="56" spans="1:207" ht="12.75" customHeight="1">
      <c r="A56" s="173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6"/>
      <c r="T56" s="6"/>
      <c r="U56" s="11"/>
      <c r="V56" s="11"/>
      <c r="W56" s="6"/>
      <c r="X56" s="6"/>
      <c r="Y56" s="11"/>
      <c r="Z56" s="11"/>
      <c r="AA56" s="11"/>
      <c r="AB56" s="11"/>
      <c r="AC56" s="11"/>
      <c r="AD56" s="11"/>
      <c r="AE56" s="11"/>
      <c r="AF56" s="11"/>
      <c r="AG56" s="6"/>
      <c r="AU56" s="22"/>
      <c r="AV56" s="22"/>
      <c r="AW56" s="22"/>
      <c r="AX56" s="22"/>
      <c r="AY56" s="22"/>
      <c r="AZ56" s="22"/>
      <c r="BA56" s="26"/>
      <c r="BB56" s="25"/>
      <c r="BC56" s="25"/>
      <c r="BD56" s="25"/>
      <c r="BE56" s="25"/>
      <c r="BF56" s="25"/>
      <c r="BG56" s="59"/>
      <c r="BH56" s="25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6"/>
      <c r="BZ56" s="25"/>
      <c r="CA56" s="25"/>
      <c r="CB56" s="6"/>
      <c r="CC56" s="11"/>
      <c r="CD56" s="6"/>
      <c r="CE56" s="6"/>
      <c r="CF56" s="28"/>
      <c r="CG56" s="28"/>
      <c r="CH56" s="28"/>
      <c r="CI56" s="7"/>
      <c r="CJ56" s="28"/>
      <c r="CK56" s="28"/>
      <c r="CL56" s="28"/>
      <c r="CM56" s="6"/>
      <c r="CN56" s="6"/>
      <c r="CO56" s="11"/>
      <c r="CP56" s="6"/>
      <c r="CQ56" s="28"/>
      <c r="CR56" s="28"/>
      <c r="CS56" s="28"/>
      <c r="CT56" s="28"/>
      <c r="CU56" s="7"/>
      <c r="CV56" s="28"/>
      <c r="CW56" s="28"/>
      <c r="CX56" s="28"/>
      <c r="CY56" s="6"/>
      <c r="CZ56" s="6"/>
      <c r="DA56" s="11"/>
      <c r="DB56" s="6"/>
      <c r="DC56" s="28"/>
      <c r="DD56" s="28"/>
      <c r="DE56" s="28"/>
      <c r="DF56" s="28"/>
    </row>
    <row r="57" spans="1:207" ht="12.75" customHeight="1">
      <c r="A57" s="173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6"/>
      <c r="T57" s="6"/>
      <c r="U57" s="11"/>
      <c r="V57" s="11"/>
      <c r="W57" s="6"/>
      <c r="X57" s="6"/>
      <c r="Y57" s="11"/>
      <c r="Z57" s="11"/>
      <c r="AA57" s="11"/>
      <c r="AB57" s="11"/>
      <c r="AC57" s="11"/>
      <c r="AD57" s="11"/>
      <c r="AE57" s="11"/>
      <c r="AF57" s="11"/>
      <c r="AG57" s="6"/>
      <c r="AU57" s="22"/>
      <c r="AV57" s="22"/>
      <c r="AW57" s="22"/>
      <c r="AX57" s="22"/>
      <c r="AY57" s="22"/>
      <c r="AZ57" s="22"/>
      <c r="BA57" s="26"/>
      <c r="BB57" s="25"/>
      <c r="BC57" s="25"/>
      <c r="BD57" s="25"/>
      <c r="BE57" s="25"/>
      <c r="BF57" s="25"/>
      <c r="BG57" s="59"/>
      <c r="BH57" s="25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6"/>
      <c r="BZ57" s="25"/>
      <c r="CA57" s="25"/>
      <c r="CB57" s="6"/>
      <c r="CC57" s="11"/>
      <c r="CD57" s="6"/>
      <c r="CE57" s="6"/>
      <c r="CU57" s="7"/>
      <c r="CV57" s="28"/>
      <c r="CW57" s="28"/>
      <c r="CX57" s="28"/>
      <c r="CY57" s="6"/>
      <c r="CZ57" s="6"/>
      <c r="DA57" s="11"/>
      <c r="DB57" s="6"/>
      <c r="DC57" s="28"/>
      <c r="DD57" s="28"/>
      <c r="DE57" s="28"/>
      <c r="DF57" s="28"/>
    </row>
    <row r="58" spans="1:207" ht="12.75" customHeight="1">
      <c r="A58" s="173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6"/>
      <c r="T58" s="6"/>
      <c r="U58" s="11"/>
      <c r="V58" s="11"/>
      <c r="W58" s="6"/>
      <c r="X58" s="6"/>
      <c r="Y58" s="11"/>
      <c r="Z58" s="11"/>
      <c r="AA58" s="11"/>
      <c r="AB58" s="11"/>
      <c r="AC58" s="11"/>
      <c r="AD58" s="11"/>
      <c r="AE58" s="11"/>
      <c r="AF58" s="11"/>
      <c r="AG58" s="6"/>
      <c r="AU58" s="22"/>
      <c r="AV58" s="22"/>
      <c r="AW58" s="22"/>
      <c r="AX58" s="22"/>
      <c r="AY58" s="22"/>
      <c r="AZ58" s="22"/>
      <c r="BA58" s="26"/>
      <c r="BB58" s="25"/>
      <c r="BC58" s="25"/>
      <c r="BD58" s="25"/>
      <c r="BE58" s="25"/>
      <c r="BF58" s="25"/>
      <c r="BG58" s="59"/>
      <c r="BH58" s="25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6"/>
      <c r="BZ58" s="25"/>
      <c r="CA58" s="25"/>
      <c r="CB58" s="163"/>
      <c r="CC58" s="11"/>
      <c r="CD58" s="6"/>
      <c r="CE58" s="6"/>
      <c r="CV58" s="7"/>
      <c r="CW58" s="28"/>
      <c r="CX58" s="28"/>
      <c r="CY58" s="28"/>
      <c r="CZ58" s="6"/>
      <c r="DA58" s="6"/>
      <c r="DB58" s="11"/>
      <c r="DC58" s="6"/>
      <c r="DD58" s="28"/>
      <c r="DE58" s="28"/>
      <c r="DF58" s="28"/>
    </row>
    <row r="59" spans="1:207" ht="12.75" customHeight="1">
      <c r="A59" s="173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6"/>
      <c r="T59" s="6"/>
      <c r="U59" s="11"/>
      <c r="V59" s="11"/>
      <c r="W59" s="6"/>
      <c r="X59" s="6"/>
      <c r="Y59" s="11"/>
      <c r="Z59" s="11"/>
      <c r="AA59" s="11"/>
      <c r="AB59" s="11"/>
      <c r="AC59" s="11"/>
      <c r="AD59" s="11"/>
      <c r="AE59" s="11"/>
      <c r="AF59" s="11"/>
      <c r="AG59" s="6"/>
      <c r="AU59" s="22"/>
      <c r="AV59" s="22"/>
      <c r="AW59" s="22"/>
      <c r="AX59" s="22"/>
      <c r="AY59" s="22"/>
      <c r="AZ59" s="22"/>
      <c r="BA59" s="26"/>
      <c r="BB59" s="25"/>
      <c r="BC59" s="25"/>
      <c r="BD59" s="25"/>
      <c r="BE59" s="25"/>
      <c r="BF59" s="25"/>
      <c r="BG59" s="59"/>
      <c r="BH59" s="25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6"/>
      <c r="BZ59" s="25"/>
      <c r="CA59" s="25"/>
      <c r="CB59" s="163"/>
      <c r="CC59" s="163"/>
      <c r="CD59" s="163"/>
      <c r="CE59" s="6"/>
      <c r="CV59" s="7"/>
      <c r="CW59" s="28"/>
      <c r="CX59" s="28"/>
      <c r="CY59" s="28"/>
      <c r="CZ59" s="6"/>
      <c r="DA59" s="6"/>
      <c r="DB59" s="11"/>
      <c r="DC59" s="6"/>
      <c r="DD59" s="28"/>
      <c r="DE59" s="28"/>
      <c r="DF59" s="28"/>
    </row>
    <row r="60" spans="1:207" ht="12.75" customHeight="1">
      <c r="A60" s="173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6"/>
      <c r="T60" s="6"/>
      <c r="U60" s="11"/>
      <c r="V60" s="11"/>
      <c r="W60" s="6"/>
      <c r="X60" s="6"/>
      <c r="Y60" s="11"/>
      <c r="Z60" s="11"/>
      <c r="AA60" s="11"/>
      <c r="AB60" s="11"/>
      <c r="AC60" s="11"/>
      <c r="AD60" s="11"/>
      <c r="AE60" s="11"/>
      <c r="AF60" s="11"/>
      <c r="AG60" s="6"/>
      <c r="AU60" s="22"/>
      <c r="AV60" s="22"/>
      <c r="AW60" s="22"/>
      <c r="AX60" s="22"/>
      <c r="AY60" s="22"/>
      <c r="AZ60" s="22"/>
      <c r="BA60" s="26"/>
      <c r="BB60" s="25"/>
      <c r="BC60" s="25"/>
      <c r="BD60" s="25"/>
      <c r="BE60" s="25"/>
      <c r="BF60" s="25"/>
      <c r="BG60" s="59"/>
      <c r="BH60" s="25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6"/>
      <c r="BZ60" s="25"/>
      <c r="CA60" s="25"/>
      <c r="CB60" s="163"/>
      <c r="CC60" s="163"/>
      <c r="CD60" s="163"/>
      <c r="CE60" s="6"/>
      <c r="CV60" s="7"/>
      <c r="CW60" s="28"/>
      <c r="CX60" s="28"/>
      <c r="CY60" s="28"/>
      <c r="CZ60" s="6"/>
      <c r="DA60" s="6"/>
      <c r="DB60" s="11"/>
      <c r="DC60" s="6"/>
      <c r="DD60" s="28"/>
      <c r="DE60" s="28"/>
      <c r="DF60" s="28"/>
    </row>
    <row r="61" spans="1:207" ht="12.75" customHeight="1">
      <c r="A61" s="173"/>
      <c r="B61" s="11"/>
      <c r="C61" s="6"/>
      <c r="D61" s="11"/>
      <c r="E61" s="6"/>
      <c r="F61" s="11"/>
      <c r="G61" s="6"/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6"/>
      <c r="T61" s="6"/>
      <c r="U61" s="11"/>
      <c r="V61" s="11"/>
      <c r="W61" s="6"/>
      <c r="X61" s="6"/>
      <c r="Y61" s="11"/>
      <c r="Z61" s="11"/>
      <c r="AA61" s="11"/>
      <c r="AB61" s="11"/>
      <c r="AC61" s="11"/>
      <c r="AD61" s="11"/>
      <c r="AE61" s="11"/>
      <c r="AF61" s="11"/>
      <c r="AG61" s="6"/>
      <c r="AU61" s="22"/>
      <c r="AV61" s="22"/>
      <c r="AW61" s="22"/>
      <c r="AX61" s="22"/>
      <c r="AY61" s="22"/>
      <c r="AZ61" s="22"/>
      <c r="BA61" s="26"/>
      <c r="BB61" s="25"/>
      <c r="BC61" s="25"/>
      <c r="BD61" s="25"/>
      <c r="BE61" s="25"/>
      <c r="BF61" s="25"/>
      <c r="BG61" s="59"/>
      <c r="BH61" s="25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6"/>
      <c r="BZ61" s="25"/>
      <c r="CA61" s="25"/>
      <c r="CB61" s="163"/>
      <c r="CC61" s="163"/>
      <c r="CD61" s="163"/>
      <c r="CE61" s="6"/>
      <c r="CV61" s="7"/>
      <c r="CW61" s="28"/>
      <c r="CX61" s="28"/>
      <c r="CY61" s="28"/>
      <c r="CZ61" s="6"/>
      <c r="DA61" s="6"/>
      <c r="DB61" s="11"/>
      <c r="DC61" s="6"/>
      <c r="DD61" s="28"/>
      <c r="DE61" s="28"/>
      <c r="DF61" s="28"/>
      <c r="DG61" s="28"/>
    </row>
    <row r="62" spans="1:207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59"/>
      <c r="O62" s="25"/>
      <c r="P62" s="22"/>
      <c r="Q62" s="22"/>
      <c r="R62" s="22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25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6"/>
      <c r="BB62" s="25"/>
      <c r="BC62" s="25"/>
      <c r="BD62" s="25"/>
      <c r="BE62" s="25"/>
      <c r="BF62" s="25"/>
      <c r="BG62" s="59"/>
      <c r="BH62" s="25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6"/>
      <c r="BZ62" s="25"/>
      <c r="CA62" s="25"/>
      <c r="CB62" s="163"/>
      <c r="CC62" s="163"/>
      <c r="CD62" s="163"/>
      <c r="CE62" s="6"/>
      <c r="CV62" s="7"/>
      <c r="CW62" s="28"/>
      <c r="CX62" s="28"/>
      <c r="CY62" s="28"/>
      <c r="CZ62" s="6"/>
      <c r="DA62" s="6"/>
      <c r="DB62" s="11"/>
      <c r="DC62" s="6"/>
      <c r="DD62" s="28"/>
      <c r="DE62" s="28"/>
      <c r="DF62" s="28"/>
      <c r="DG62" s="28"/>
    </row>
    <row r="63" spans="1:207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59"/>
      <c r="O63" s="25"/>
      <c r="P63" s="22"/>
      <c r="Q63" s="22"/>
      <c r="R63" s="2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25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6"/>
      <c r="BB63" s="25"/>
      <c r="BC63" s="25"/>
      <c r="BD63" s="25"/>
      <c r="BE63" s="25"/>
      <c r="BF63" s="25"/>
      <c r="BG63" s="59"/>
      <c r="BH63" s="25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6"/>
      <c r="BZ63" s="25"/>
      <c r="CA63" s="25"/>
      <c r="CB63" s="163"/>
      <c r="CC63" s="163"/>
      <c r="CD63" s="163"/>
      <c r="CE63" s="6"/>
      <c r="CV63" s="7"/>
      <c r="CW63" s="28"/>
      <c r="CX63" s="28"/>
      <c r="CY63" s="28"/>
      <c r="CZ63" s="6"/>
      <c r="DA63" s="6"/>
      <c r="DB63" s="11"/>
      <c r="DC63" s="6"/>
      <c r="DD63" s="28"/>
      <c r="DE63" s="28"/>
      <c r="DF63" s="28"/>
      <c r="DG63" s="28"/>
    </row>
    <row r="64" spans="1:207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59"/>
      <c r="O64" s="25"/>
      <c r="P64" s="22"/>
      <c r="Q64" s="22"/>
      <c r="R64" s="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25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6"/>
      <c r="BB64" s="25"/>
      <c r="BC64" s="25"/>
      <c r="BD64" s="25"/>
      <c r="BE64" s="25"/>
      <c r="BF64" s="25"/>
      <c r="BG64" s="59"/>
      <c r="BH64" s="25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6"/>
      <c r="BZ64" s="25"/>
      <c r="CA64" s="25"/>
      <c r="CB64" s="163"/>
      <c r="CC64" s="163"/>
      <c r="CD64" s="163"/>
      <c r="CE64" s="6"/>
      <c r="CV64" s="7"/>
      <c r="CW64" s="28"/>
      <c r="CX64" s="28"/>
      <c r="CY64" s="28"/>
      <c r="CZ64" s="6"/>
      <c r="DA64" s="6"/>
      <c r="DB64" s="11"/>
      <c r="DC64" s="6"/>
      <c r="DD64" s="28"/>
      <c r="DE64" s="28"/>
      <c r="DF64" s="28"/>
      <c r="DG64" s="28"/>
    </row>
    <row r="65" spans="2:111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59"/>
      <c r="O65" s="25"/>
      <c r="P65" s="22"/>
      <c r="Q65" s="22"/>
      <c r="R65" s="2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25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6"/>
      <c r="BB65" s="25"/>
      <c r="BC65" s="25"/>
      <c r="BD65" s="25"/>
      <c r="BE65" s="25"/>
      <c r="BF65" s="25"/>
      <c r="BG65" s="59"/>
      <c r="BH65" s="25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6"/>
      <c r="BZ65" s="25"/>
      <c r="CA65" s="25"/>
      <c r="CB65" s="25"/>
      <c r="CC65" s="25"/>
      <c r="CD65" s="163"/>
      <c r="CE65" s="6"/>
      <c r="CV65" s="7"/>
      <c r="CW65" s="28"/>
      <c r="CX65" s="28"/>
      <c r="CY65" s="28"/>
      <c r="CZ65" s="6"/>
      <c r="DA65" s="6"/>
      <c r="DB65" s="11"/>
      <c r="DC65" s="6"/>
      <c r="DD65" s="28"/>
      <c r="DE65" s="28"/>
      <c r="DF65" s="28"/>
      <c r="DG65" s="28"/>
    </row>
    <row r="66" spans="2:111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59"/>
      <c r="O66" s="25"/>
      <c r="P66" s="22"/>
      <c r="Q66" s="22"/>
      <c r="R66" s="2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25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6"/>
      <c r="BB66" s="25"/>
      <c r="BC66" s="25"/>
      <c r="BD66" s="25"/>
      <c r="BE66" s="25"/>
      <c r="BF66" s="25"/>
      <c r="BG66" s="59"/>
      <c r="BH66" s="25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6"/>
      <c r="BZ66" s="25"/>
      <c r="CA66" s="25"/>
      <c r="CB66" s="25"/>
      <c r="CC66" s="25"/>
      <c r="CE66" s="6"/>
      <c r="CV66" s="7"/>
      <c r="CW66" s="28"/>
      <c r="CX66" s="28"/>
      <c r="CY66" s="28"/>
      <c r="CZ66" s="6"/>
      <c r="DA66" s="6"/>
      <c r="DB66" s="11"/>
      <c r="DC66" s="6"/>
      <c r="DD66" s="28"/>
      <c r="DE66" s="28"/>
      <c r="DF66" s="28"/>
      <c r="DG66" s="28"/>
    </row>
    <row r="67" spans="2:111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59"/>
      <c r="O67" s="25"/>
      <c r="P67" s="22"/>
      <c r="Q67" s="22"/>
      <c r="R67" s="2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25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6"/>
      <c r="BB67" s="25"/>
      <c r="BC67" s="25"/>
      <c r="BD67" s="25"/>
      <c r="BE67" s="25"/>
      <c r="BF67" s="25"/>
      <c r="BG67" s="59"/>
      <c r="BH67" s="25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6"/>
      <c r="BZ67" s="25"/>
      <c r="CA67" s="25"/>
      <c r="CB67" s="25"/>
      <c r="CC67" s="25"/>
      <c r="CE67" s="6"/>
      <c r="CV67" s="7"/>
      <c r="CW67" s="28"/>
      <c r="CX67" s="28"/>
      <c r="CY67" s="28"/>
      <c r="CZ67" s="6"/>
      <c r="DA67" s="6"/>
      <c r="DB67" s="11"/>
      <c r="DC67" s="6"/>
      <c r="DD67" s="28"/>
      <c r="DE67" s="28"/>
      <c r="DF67" s="28"/>
      <c r="DG67" s="28"/>
    </row>
    <row r="68" spans="2:111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59"/>
      <c r="O68" s="25"/>
      <c r="P68" s="22"/>
      <c r="Q68" s="22"/>
      <c r="R68" s="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25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6"/>
      <c r="BB68" s="25"/>
      <c r="BC68" s="25"/>
      <c r="BD68" s="25"/>
      <c r="BE68" s="25"/>
      <c r="BF68" s="25"/>
      <c r="BG68" s="59"/>
      <c r="BH68" s="25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6"/>
      <c r="BZ68" s="25"/>
      <c r="CA68" s="25"/>
      <c r="CB68" s="25"/>
      <c r="CC68" s="25"/>
      <c r="CE68" s="6"/>
      <c r="CV68" s="7"/>
      <c r="CW68" s="28"/>
      <c r="CX68" s="28"/>
      <c r="CY68" s="28"/>
      <c r="CZ68" s="6"/>
      <c r="DA68" s="6"/>
      <c r="DB68" s="11"/>
      <c r="DC68" s="6"/>
      <c r="DD68" s="28"/>
      <c r="DE68" s="28"/>
      <c r="DF68" s="28"/>
      <c r="DG68" s="28"/>
    </row>
    <row r="69" spans="2:111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59"/>
      <c r="O69" s="25"/>
      <c r="P69" s="22"/>
      <c r="Q69" s="22"/>
      <c r="R69" s="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25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6"/>
      <c r="BB69" s="25"/>
      <c r="BC69" s="25"/>
      <c r="BD69" s="25"/>
      <c r="BE69" s="25"/>
      <c r="BF69" s="25"/>
      <c r="BG69" s="59"/>
      <c r="BH69" s="25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6"/>
      <c r="BZ69" s="25"/>
      <c r="CA69" s="25"/>
      <c r="CB69" s="25"/>
      <c r="CC69" s="25"/>
      <c r="CE69" s="6"/>
      <c r="CV69" s="7"/>
      <c r="CW69" s="28"/>
      <c r="CX69" s="28"/>
      <c r="CY69" s="28"/>
      <c r="CZ69" s="6"/>
      <c r="DA69" s="6"/>
      <c r="DB69" s="11"/>
      <c r="DC69" s="6"/>
      <c r="DD69" s="28"/>
      <c r="DE69" s="28"/>
      <c r="DF69" s="28"/>
      <c r="DG69" s="28"/>
    </row>
    <row r="70" spans="2:111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59"/>
      <c r="O70" s="25"/>
      <c r="P70" s="22"/>
      <c r="Q70" s="22"/>
      <c r="R70" s="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25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6"/>
      <c r="BB70" s="25"/>
      <c r="BC70" s="25"/>
      <c r="BD70" s="25"/>
      <c r="BE70" s="25"/>
      <c r="BF70" s="25"/>
      <c r="BG70" s="59"/>
      <c r="BH70" s="25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6"/>
      <c r="BZ70" s="25"/>
      <c r="CA70" s="25"/>
      <c r="CB70" s="25"/>
      <c r="CC70" s="25"/>
      <c r="CE70" s="6"/>
      <c r="CV70" s="7"/>
      <c r="CW70" s="28"/>
      <c r="CX70" s="28"/>
      <c r="CY70" s="28"/>
      <c r="CZ70" s="6"/>
      <c r="DA70" s="6"/>
      <c r="DB70" s="11"/>
      <c r="DC70" s="6"/>
      <c r="DD70" s="28"/>
      <c r="DE70" s="28"/>
      <c r="DF70" s="28"/>
      <c r="DG70" s="28"/>
    </row>
    <row r="71" spans="2:111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59"/>
      <c r="O71" s="25"/>
      <c r="P71" s="22"/>
      <c r="Q71" s="22"/>
      <c r="R71" s="22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25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6"/>
      <c r="BB71" s="25"/>
      <c r="BC71" s="25"/>
      <c r="BD71" s="25"/>
      <c r="BE71" s="25"/>
      <c r="BF71" s="25"/>
      <c r="BG71" s="59"/>
      <c r="BH71" s="25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6"/>
      <c r="BZ71" s="25"/>
      <c r="CA71" s="25"/>
      <c r="CB71" s="25"/>
      <c r="CC71" s="25"/>
      <c r="CE71" s="6"/>
      <c r="CV71" s="7"/>
      <c r="CW71" s="28"/>
      <c r="CX71" s="28"/>
      <c r="CY71" s="28"/>
      <c r="CZ71" s="6"/>
      <c r="DA71" s="6"/>
      <c r="DB71" s="11"/>
      <c r="DC71" s="6"/>
      <c r="DD71" s="28"/>
      <c r="DE71" s="28"/>
      <c r="DF71" s="28"/>
      <c r="DG71" s="28"/>
    </row>
    <row r="72" spans="2:111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59"/>
      <c r="O72" s="25"/>
      <c r="P72" s="22"/>
      <c r="Q72" s="22"/>
      <c r="R72" s="22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25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6"/>
      <c r="BB72" s="25"/>
      <c r="BC72" s="25"/>
      <c r="BD72" s="25"/>
      <c r="BE72" s="25"/>
      <c r="BF72" s="25"/>
      <c r="BG72" s="59"/>
      <c r="BH72" s="25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6"/>
      <c r="BZ72" s="25"/>
      <c r="CA72" s="25"/>
      <c r="CB72" s="25"/>
      <c r="CC72" s="25"/>
      <c r="CE72" s="6"/>
      <c r="CV72" s="7"/>
      <c r="CW72" s="28"/>
      <c r="CX72" s="28"/>
      <c r="CY72" s="28"/>
      <c r="CZ72" s="6"/>
      <c r="DA72" s="6"/>
      <c r="DB72" s="11"/>
      <c r="DC72" s="6"/>
      <c r="DD72" s="28"/>
      <c r="DE72" s="28"/>
      <c r="DF72" s="28"/>
      <c r="DG72" s="28"/>
    </row>
    <row r="73" spans="2:111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59"/>
      <c r="O73" s="25"/>
      <c r="P73" s="22"/>
      <c r="Q73" s="22"/>
      <c r="R73" s="22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25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6"/>
      <c r="BB73" s="25"/>
      <c r="BC73" s="25"/>
      <c r="BD73" s="25"/>
      <c r="BE73" s="25"/>
      <c r="BF73" s="25"/>
      <c r="BG73" s="59"/>
      <c r="BH73" s="25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6"/>
      <c r="BZ73" s="25"/>
      <c r="CA73" s="25"/>
      <c r="CB73" s="25"/>
      <c r="CC73" s="25"/>
      <c r="CE73" s="6"/>
      <c r="CV73" s="7"/>
      <c r="CW73" s="28"/>
      <c r="CX73" s="28"/>
      <c r="CY73" s="28"/>
      <c r="CZ73" s="6"/>
      <c r="DA73" s="6"/>
      <c r="DB73" s="11"/>
      <c r="DC73" s="6"/>
      <c r="DD73" s="28"/>
      <c r="DE73" s="28"/>
      <c r="DF73" s="28"/>
      <c r="DG73" s="28"/>
    </row>
    <row r="74" spans="2:111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59"/>
      <c r="O74" s="25"/>
      <c r="P74" s="22"/>
      <c r="Q74" s="22"/>
      <c r="R74" s="22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25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6"/>
      <c r="BB74" s="25"/>
      <c r="BC74" s="25"/>
      <c r="BD74" s="25"/>
      <c r="BE74" s="25"/>
      <c r="BF74" s="25"/>
      <c r="BG74" s="59"/>
      <c r="BH74" s="25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6"/>
      <c r="BZ74" s="25"/>
      <c r="CA74" s="25"/>
      <c r="CB74" s="25"/>
      <c r="CC74" s="25"/>
      <c r="CE74" s="6"/>
      <c r="CV74" s="7"/>
      <c r="CW74" s="28"/>
      <c r="CX74" s="28"/>
      <c r="CY74" s="28"/>
      <c r="CZ74" s="6"/>
      <c r="DA74" s="6"/>
      <c r="DB74" s="11"/>
      <c r="DC74" s="6"/>
      <c r="DD74" s="28"/>
      <c r="DE74" s="28"/>
      <c r="DF74" s="28"/>
      <c r="DG74" s="28"/>
    </row>
    <row r="75" spans="2:111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59"/>
      <c r="O75" s="25"/>
      <c r="P75" s="22"/>
      <c r="Q75" s="22"/>
      <c r="R75" s="22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25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6"/>
      <c r="BB75" s="25"/>
      <c r="BC75" s="25"/>
      <c r="BD75" s="25"/>
      <c r="BE75" s="25"/>
      <c r="BF75" s="25"/>
      <c r="BG75" s="59"/>
      <c r="BH75" s="25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6"/>
      <c r="BZ75" s="25"/>
      <c r="CA75" s="25"/>
      <c r="CB75" s="25"/>
      <c r="CC75" s="25"/>
      <c r="CE75" s="6"/>
      <c r="CV75" s="7"/>
      <c r="CW75" s="28"/>
      <c r="CX75" s="28"/>
      <c r="CY75" s="28"/>
      <c r="CZ75" s="6"/>
      <c r="DA75" s="6"/>
      <c r="DB75" s="11"/>
      <c r="DC75" s="6"/>
      <c r="DD75" s="28"/>
      <c r="DE75" s="28"/>
      <c r="DF75" s="28"/>
      <c r="DG75" s="28"/>
    </row>
    <row r="76" spans="2:111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59"/>
      <c r="O76" s="25"/>
      <c r="P76" s="22"/>
      <c r="Q76" s="22"/>
      <c r="R76" s="22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25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6"/>
      <c r="BB76" s="25"/>
      <c r="BC76" s="25"/>
      <c r="BD76" s="25"/>
      <c r="BE76" s="25"/>
      <c r="BF76" s="25"/>
      <c r="BG76" s="59"/>
      <c r="BH76" s="25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6"/>
      <c r="BZ76" s="25"/>
      <c r="CA76" s="25"/>
      <c r="CB76" s="25"/>
      <c r="CC76" s="25"/>
      <c r="CE76" s="6"/>
      <c r="CV76" s="7"/>
      <c r="CW76" s="28"/>
      <c r="CX76" s="28"/>
      <c r="CY76" s="28"/>
      <c r="CZ76" s="6"/>
      <c r="DA76" s="6"/>
      <c r="DB76" s="11"/>
      <c r="DC76" s="6"/>
      <c r="DD76" s="28"/>
      <c r="DE76" s="28"/>
      <c r="DF76" s="28"/>
      <c r="DG76" s="28"/>
    </row>
    <row r="77" spans="2:111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59"/>
      <c r="O77" s="25"/>
      <c r="P77" s="22"/>
      <c r="Q77" s="22"/>
      <c r="R77" s="22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25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6"/>
      <c r="BB77" s="25"/>
      <c r="BC77" s="25"/>
      <c r="BD77" s="25"/>
      <c r="BE77" s="25"/>
      <c r="BF77" s="25"/>
      <c r="BG77" s="59"/>
      <c r="BH77" s="25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6"/>
      <c r="BZ77" s="25"/>
      <c r="CA77" s="25"/>
      <c r="CB77" s="25"/>
      <c r="CC77" s="25"/>
      <c r="CE77" s="6"/>
      <c r="CV77" s="7"/>
      <c r="CW77" s="28"/>
      <c r="CX77" s="28"/>
      <c r="CY77" s="28"/>
      <c r="CZ77" s="6"/>
      <c r="DA77" s="6"/>
      <c r="DB77" s="11"/>
      <c r="DC77" s="6"/>
      <c r="DD77" s="28"/>
      <c r="DE77" s="28"/>
      <c r="DF77" s="28"/>
      <c r="DG77" s="28"/>
    </row>
    <row r="78" spans="2:111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59"/>
      <c r="O78" s="25"/>
      <c r="P78" s="22"/>
      <c r="Q78" s="22"/>
      <c r="R78" s="22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25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6"/>
      <c r="BB78" s="25"/>
      <c r="BC78" s="25"/>
      <c r="BD78" s="25"/>
      <c r="BE78" s="25"/>
      <c r="BF78" s="25"/>
      <c r="BG78" s="59"/>
      <c r="BH78" s="25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6"/>
      <c r="BZ78" s="25"/>
      <c r="CA78" s="25"/>
      <c r="CB78" s="25"/>
      <c r="CC78" s="25"/>
      <c r="CE78" s="6"/>
      <c r="CV78" s="7"/>
      <c r="CW78" s="28"/>
      <c r="CX78" s="28"/>
      <c r="CY78" s="28"/>
      <c r="CZ78" s="6"/>
      <c r="DA78" s="6"/>
      <c r="DB78" s="11"/>
      <c r="DC78" s="6"/>
      <c r="DD78" s="28"/>
      <c r="DE78" s="28"/>
      <c r="DF78" s="28"/>
      <c r="DG78" s="28"/>
    </row>
    <row r="79" spans="2:111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59"/>
      <c r="O79" s="25"/>
      <c r="P79" s="22"/>
      <c r="Q79" s="22"/>
      <c r="R79" s="22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25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6"/>
      <c r="BB79" s="25"/>
      <c r="BC79" s="25"/>
      <c r="BD79" s="25"/>
      <c r="BE79" s="25"/>
      <c r="BF79" s="25"/>
      <c r="BG79" s="59"/>
      <c r="BH79" s="25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6"/>
      <c r="BZ79" s="25"/>
      <c r="CA79" s="25"/>
      <c r="CB79" s="25"/>
      <c r="CC79" s="25"/>
      <c r="CE79" s="6"/>
      <c r="CV79" s="7"/>
      <c r="CW79" s="28"/>
      <c r="CX79" s="28"/>
      <c r="CY79" s="28"/>
      <c r="CZ79" s="6"/>
      <c r="DA79" s="6"/>
      <c r="DB79" s="11"/>
      <c r="DC79" s="6"/>
      <c r="DD79" s="28"/>
      <c r="DE79" s="28"/>
      <c r="DF79" s="28"/>
      <c r="DG79" s="28"/>
    </row>
    <row r="80" spans="2:111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59"/>
      <c r="O80" s="25"/>
      <c r="P80" s="22"/>
      <c r="Q80" s="22"/>
      <c r="R80" s="22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25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6"/>
      <c r="BB80" s="25"/>
      <c r="BC80" s="25"/>
      <c r="BD80" s="25"/>
      <c r="BE80" s="25"/>
      <c r="BF80" s="25"/>
      <c r="BG80" s="59"/>
      <c r="BH80" s="25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6"/>
      <c r="BZ80" s="25"/>
      <c r="CA80" s="25"/>
      <c r="CB80" s="25"/>
      <c r="CC80" s="25"/>
      <c r="CE80" s="6"/>
      <c r="CV80" s="7"/>
      <c r="CW80" s="28"/>
      <c r="CX80" s="28"/>
      <c r="CY80" s="28"/>
      <c r="CZ80" s="6"/>
      <c r="DA80" s="6"/>
      <c r="DB80" s="11"/>
      <c r="DC80" s="6"/>
      <c r="DD80" s="28"/>
      <c r="DE80" s="28"/>
      <c r="DF80" s="28"/>
      <c r="DG80" s="28"/>
    </row>
    <row r="81" spans="2:111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59"/>
      <c r="O81" s="25"/>
      <c r="P81" s="22"/>
      <c r="Q81" s="22"/>
      <c r="R81" s="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25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6"/>
      <c r="BB81" s="25"/>
      <c r="BC81" s="25"/>
      <c r="BD81" s="25"/>
      <c r="BE81" s="25"/>
      <c r="BF81" s="25"/>
      <c r="BG81" s="59"/>
      <c r="BH81" s="25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6"/>
      <c r="BZ81" s="25"/>
      <c r="CA81" s="25"/>
      <c r="CB81" s="25"/>
      <c r="CC81" s="25"/>
      <c r="CE81" s="6"/>
      <c r="CV81" s="7"/>
      <c r="CW81" s="28"/>
      <c r="CX81" s="28"/>
      <c r="CY81" s="28"/>
      <c r="CZ81" s="6"/>
      <c r="DA81" s="6"/>
      <c r="DB81" s="11"/>
      <c r="DC81" s="6"/>
      <c r="DD81" s="28"/>
      <c r="DE81" s="28"/>
      <c r="DF81" s="28"/>
      <c r="DG81" s="28"/>
    </row>
    <row r="82" spans="2:111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59"/>
      <c r="O82" s="25"/>
      <c r="P82" s="22"/>
      <c r="Q82" s="22"/>
      <c r="R82" s="22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25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6"/>
      <c r="BB82" s="25"/>
      <c r="BC82" s="25"/>
      <c r="BD82" s="25"/>
      <c r="BE82" s="25"/>
      <c r="BF82" s="25"/>
      <c r="BG82" s="59"/>
      <c r="BH82" s="25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6"/>
      <c r="BZ82" s="25"/>
      <c r="CA82" s="25"/>
      <c r="CB82" s="25"/>
      <c r="CC82" s="25"/>
      <c r="CE82" s="6"/>
      <c r="CV82" s="7"/>
      <c r="CW82" s="28"/>
      <c r="CX82" s="28"/>
      <c r="CY82" s="28"/>
      <c r="CZ82" s="6"/>
      <c r="DA82" s="6"/>
      <c r="DB82" s="11"/>
      <c r="DC82" s="6"/>
      <c r="DD82" s="28"/>
      <c r="DE82" s="28"/>
      <c r="DF82" s="28"/>
      <c r="DG82" s="28"/>
    </row>
    <row r="83" spans="2:111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59"/>
      <c r="O83" s="25"/>
      <c r="P83" s="22"/>
      <c r="Q83" s="22"/>
      <c r="R83" s="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25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6"/>
      <c r="BB83" s="25"/>
      <c r="BC83" s="25"/>
      <c r="BD83" s="25"/>
      <c r="BE83" s="25"/>
      <c r="BF83" s="25"/>
      <c r="BG83" s="59"/>
      <c r="BH83" s="25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6"/>
      <c r="BZ83" s="25"/>
      <c r="CA83" s="25"/>
      <c r="CB83" s="25"/>
      <c r="CC83" s="25"/>
      <c r="CE83" s="6"/>
      <c r="CV83" s="7"/>
      <c r="CW83" s="28"/>
      <c r="CX83" s="28"/>
      <c r="CY83" s="28"/>
      <c r="CZ83" s="6"/>
      <c r="DA83" s="6"/>
      <c r="DB83" s="11"/>
      <c r="DC83" s="6"/>
      <c r="DD83" s="28"/>
      <c r="DE83" s="28"/>
      <c r="DF83" s="28"/>
      <c r="DG83" s="28"/>
    </row>
    <row r="84" spans="2:111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59"/>
      <c r="O84" s="25"/>
      <c r="P84" s="22"/>
      <c r="Q84" s="22"/>
      <c r="R84" s="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25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6"/>
      <c r="BB84" s="25"/>
      <c r="BC84" s="25"/>
      <c r="BD84" s="25"/>
      <c r="BE84" s="25"/>
      <c r="BF84" s="25"/>
      <c r="BG84" s="59"/>
      <c r="BH84" s="25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6"/>
      <c r="BZ84" s="25"/>
      <c r="CA84" s="25"/>
      <c r="CB84" s="25"/>
      <c r="CC84" s="25"/>
      <c r="CE84" s="6"/>
      <c r="CV84" s="7"/>
      <c r="CW84" s="28"/>
      <c r="CX84" s="28"/>
      <c r="CY84" s="28"/>
      <c r="CZ84" s="6"/>
      <c r="DA84" s="6"/>
      <c r="DB84" s="11"/>
      <c r="DC84" s="6"/>
      <c r="DD84" s="28"/>
      <c r="DE84" s="28"/>
      <c r="DF84" s="28"/>
      <c r="DG84" s="28"/>
    </row>
    <row r="85" spans="2:111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59"/>
      <c r="O85" s="25"/>
      <c r="P85" s="22"/>
      <c r="Q85" s="22"/>
      <c r="R85" s="22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25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6"/>
      <c r="BB85" s="25"/>
      <c r="BC85" s="25"/>
      <c r="BD85" s="25"/>
      <c r="BE85" s="25"/>
      <c r="BF85" s="25"/>
      <c r="BG85" s="59"/>
      <c r="BH85" s="25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6"/>
      <c r="BZ85" s="25"/>
      <c r="CA85" s="25"/>
      <c r="CB85" s="25"/>
      <c r="CC85" s="25"/>
      <c r="CE85" s="6"/>
      <c r="CV85" s="7"/>
      <c r="CW85" s="28"/>
      <c r="CX85" s="28"/>
      <c r="CY85" s="28"/>
      <c r="CZ85" s="6"/>
      <c r="DA85" s="6"/>
      <c r="DB85" s="11"/>
      <c r="DC85" s="6"/>
      <c r="DD85" s="28"/>
      <c r="DE85" s="28"/>
      <c r="DF85" s="28"/>
      <c r="DG85" s="28"/>
    </row>
    <row r="86" spans="2:111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59"/>
      <c r="O86" s="25"/>
      <c r="P86" s="22"/>
      <c r="Q86" s="22"/>
      <c r="R86" s="22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25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6"/>
      <c r="BB86" s="25"/>
      <c r="BC86" s="25"/>
      <c r="BD86" s="25"/>
      <c r="BE86" s="25"/>
      <c r="BF86" s="25"/>
      <c r="BG86" s="59"/>
      <c r="BH86" s="25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6"/>
      <c r="BZ86" s="25"/>
      <c r="CA86" s="25"/>
      <c r="CB86" s="25"/>
      <c r="CC86" s="25"/>
      <c r="CE86" s="6"/>
      <c r="CV86" s="7"/>
      <c r="CW86" s="28"/>
      <c r="CX86" s="28"/>
      <c r="CY86" s="28"/>
      <c r="CZ86" s="6"/>
      <c r="DA86" s="6"/>
      <c r="DB86" s="11"/>
      <c r="DC86" s="6"/>
      <c r="DD86" s="28"/>
      <c r="DE86" s="28"/>
      <c r="DF86" s="28"/>
      <c r="DG86" s="28"/>
    </row>
    <row r="87" spans="2:111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59"/>
      <c r="O87" s="25"/>
      <c r="P87" s="22"/>
      <c r="Q87" s="22"/>
      <c r="R87" s="2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25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6"/>
      <c r="BB87" s="25"/>
      <c r="BC87" s="25"/>
      <c r="BD87" s="25"/>
      <c r="BE87" s="25"/>
      <c r="BF87" s="25"/>
      <c r="BG87" s="59"/>
      <c r="BH87" s="25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6"/>
      <c r="BZ87" s="25"/>
      <c r="CA87" s="25"/>
      <c r="CB87" s="25"/>
      <c r="CC87" s="25"/>
      <c r="CE87" s="6"/>
      <c r="CV87" s="7"/>
      <c r="CW87" s="28"/>
      <c r="CX87" s="28"/>
      <c r="CY87" s="28"/>
      <c r="CZ87" s="6"/>
      <c r="DA87" s="6"/>
      <c r="DB87" s="11"/>
      <c r="DC87" s="6"/>
      <c r="DD87" s="28"/>
      <c r="DE87" s="28"/>
      <c r="DF87" s="28"/>
      <c r="DG87" s="28"/>
    </row>
    <row r="88" spans="2:111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59"/>
      <c r="O88" s="25"/>
      <c r="P88" s="22"/>
      <c r="Q88" s="22"/>
      <c r="R88" s="22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25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6"/>
      <c r="BB88" s="25"/>
      <c r="BC88" s="25"/>
      <c r="BD88" s="25"/>
      <c r="BE88" s="25"/>
      <c r="BF88" s="25"/>
      <c r="BG88" s="59"/>
      <c r="BH88" s="25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6"/>
      <c r="BZ88" s="25"/>
      <c r="CA88" s="25"/>
      <c r="CB88" s="25"/>
      <c r="CC88" s="25"/>
      <c r="CE88" s="6"/>
      <c r="CV88" s="7"/>
      <c r="CW88" s="28"/>
      <c r="CX88" s="28"/>
      <c r="CY88" s="28"/>
      <c r="CZ88" s="6"/>
      <c r="DA88" s="6"/>
      <c r="DB88" s="11"/>
      <c r="DC88" s="6"/>
      <c r="DD88" s="28"/>
      <c r="DE88" s="28"/>
      <c r="DF88" s="28"/>
      <c r="DG88" s="28"/>
    </row>
    <row r="89" spans="2:111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59"/>
      <c r="O89" s="25"/>
      <c r="P89" s="22"/>
      <c r="Q89" s="22"/>
      <c r="R89" s="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25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6"/>
      <c r="BB89" s="25"/>
      <c r="BC89" s="25"/>
      <c r="BD89" s="25"/>
      <c r="BE89" s="25"/>
      <c r="BF89" s="25"/>
      <c r="BG89" s="59"/>
      <c r="BH89" s="25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6"/>
      <c r="BZ89" s="25"/>
      <c r="CA89" s="25"/>
      <c r="CB89" s="25"/>
      <c r="CC89" s="25"/>
      <c r="CE89" s="6"/>
      <c r="CV89" s="7"/>
      <c r="CW89" s="28"/>
      <c r="CX89" s="28"/>
      <c r="CY89" s="28"/>
      <c r="CZ89" s="6"/>
      <c r="DA89" s="6"/>
      <c r="DB89" s="11"/>
      <c r="DC89" s="6"/>
      <c r="DD89" s="28"/>
      <c r="DE89" s="28"/>
      <c r="DF89" s="28"/>
      <c r="DG89" s="28"/>
    </row>
    <row r="90" spans="2:111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59"/>
      <c r="O90" s="25"/>
      <c r="P90" s="22"/>
      <c r="Q90" s="22"/>
      <c r="R90" s="22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25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6"/>
      <c r="BB90" s="25"/>
      <c r="BC90" s="25"/>
      <c r="BD90" s="25"/>
      <c r="BE90" s="25"/>
      <c r="BF90" s="25"/>
      <c r="BG90" s="59"/>
      <c r="BH90" s="25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6"/>
      <c r="BZ90" s="25"/>
      <c r="CA90" s="25"/>
      <c r="CB90" s="25"/>
      <c r="CC90" s="25"/>
      <c r="CE90" s="6"/>
      <c r="CV90" s="7"/>
      <c r="CW90" s="28"/>
      <c r="CX90" s="28"/>
      <c r="CY90" s="28"/>
      <c r="CZ90" s="6"/>
      <c r="DA90" s="6"/>
      <c r="DB90" s="11"/>
      <c r="DC90" s="6"/>
      <c r="DD90" s="28"/>
      <c r="DE90" s="28"/>
      <c r="DF90" s="28"/>
      <c r="DG90" s="28"/>
    </row>
    <row r="91" spans="2:111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59"/>
      <c r="O91" s="25"/>
      <c r="P91" s="22"/>
      <c r="Q91" s="22"/>
      <c r="R91" s="22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25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6"/>
      <c r="BB91" s="25"/>
      <c r="BC91" s="25"/>
      <c r="BD91" s="25"/>
      <c r="BE91" s="25"/>
      <c r="BF91" s="25"/>
      <c r="BG91" s="59"/>
      <c r="BH91" s="25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6"/>
      <c r="BZ91" s="25"/>
      <c r="CA91" s="25"/>
      <c r="CB91" s="25"/>
      <c r="CC91" s="25"/>
      <c r="CE91" s="6"/>
      <c r="CV91" s="7"/>
      <c r="CW91" s="28"/>
      <c r="CX91" s="28"/>
      <c r="CY91" s="28"/>
      <c r="CZ91" s="6"/>
      <c r="DA91" s="6"/>
      <c r="DB91" s="11"/>
      <c r="DC91" s="6"/>
      <c r="DD91" s="28"/>
      <c r="DE91" s="28"/>
      <c r="DF91" s="28"/>
      <c r="DG91" s="28"/>
    </row>
    <row r="92" spans="2:111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59"/>
      <c r="O92" s="25"/>
      <c r="P92" s="22"/>
      <c r="Q92" s="22"/>
      <c r="R92" s="22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4"/>
      <c r="AH92" s="25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6"/>
      <c r="BB92" s="25"/>
      <c r="BC92" s="25"/>
      <c r="BD92" s="25"/>
      <c r="BE92" s="25"/>
      <c r="BF92" s="25"/>
      <c r="BG92" s="59"/>
      <c r="BH92" s="25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6"/>
      <c r="BZ92" s="25"/>
      <c r="CA92" s="25"/>
      <c r="CB92" s="25"/>
      <c r="CC92" s="25"/>
      <c r="CE92" s="6"/>
      <c r="CV92" s="7"/>
      <c r="CW92" s="28"/>
      <c r="CX92" s="28"/>
      <c r="CY92" s="28"/>
      <c r="CZ92" s="6"/>
      <c r="DA92" s="6"/>
      <c r="DB92" s="11"/>
      <c r="DC92" s="6"/>
      <c r="DD92" s="28"/>
      <c r="DE92" s="28"/>
      <c r="DF92" s="28"/>
      <c r="DG92" s="28"/>
    </row>
    <row r="93" spans="2:111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59"/>
      <c r="O93" s="25"/>
      <c r="P93" s="22"/>
      <c r="Q93" s="22"/>
      <c r="R93" s="2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4"/>
      <c r="AH93" s="25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6"/>
      <c r="BB93" s="25"/>
      <c r="BC93" s="25"/>
      <c r="BD93" s="25"/>
      <c r="BE93" s="25"/>
      <c r="BF93" s="25"/>
      <c r="BG93" s="59"/>
      <c r="BH93" s="25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6"/>
      <c r="BZ93" s="25"/>
      <c r="CA93" s="25"/>
      <c r="CB93" s="25"/>
      <c r="CC93" s="25"/>
      <c r="CE93" s="6"/>
      <c r="CV93" s="7"/>
      <c r="CW93" s="28"/>
      <c r="CX93" s="28"/>
      <c r="CY93" s="28"/>
      <c r="CZ93" s="6"/>
      <c r="DA93" s="6"/>
      <c r="DB93" s="11"/>
      <c r="DC93" s="6"/>
      <c r="DD93" s="28"/>
      <c r="DE93" s="28"/>
      <c r="DF93" s="28"/>
      <c r="DG93" s="28"/>
    </row>
    <row r="94" spans="2:111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59"/>
      <c r="O94" s="25"/>
      <c r="P94" s="22"/>
      <c r="Q94" s="22"/>
      <c r="R94" s="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4"/>
      <c r="AH94" s="25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6"/>
      <c r="BB94" s="25"/>
      <c r="BC94" s="25"/>
      <c r="BD94" s="25"/>
      <c r="BE94" s="25"/>
      <c r="BF94" s="25"/>
      <c r="BG94" s="59"/>
      <c r="BH94" s="25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6"/>
      <c r="BZ94" s="25"/>
      <c r="CA94" s="25"/>
      <c r="CB94" s="25"/>
      <c r="CC94" s="25"/>
      <c r="CE94" s="6"/>
      <c r="CV94" s="7"/>
      <c r="CW94" s="28"/>
      <c r="CX94" s="28"/>
      <c r="CY94" s="28"/>
      <c r="CZ94" s="6"/>
      <c r="DA94" s="6"/>
      <c r="DB94" s="11"/>
      <c r="DC94" s="6"/>
      <c r="DD94" s="28"/>
      <c r="DE94" s="28"/>
      <c r="DF94" s="28"/>
      <c r="DG94" s="28"/>
    </row>
    <row r="95" spans="2:111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59"/>
      <c r="O95" s="25"/>
      <c r="P95" s="22"/>
      <c r="Q95" s="22"/>
      <c r="R95" s="2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4"/>
      <c r="AH95" s="25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6"/>
      <c r="BB95" s="25"/>
      <c r="BC95" s="25"/>
      <c r="BD95" s="25"/>
      <c r="BE95" s="25"/>
      <c r="BF95" s="25"/>
      <c r="BG95" s="59"/>
      <c r="BH95" s="25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6"/>
      <c r="BZ95" s="25"/>
      <c r="CA95" s="25"/>
      <c r="CB95" s="25"/>
      <c r="CC95" s="25"/>
      <c r="CE95" s="6"/>
      <c r="CV95" s="7"/>
      <c r="CW95" s="28"/>
      <c r="CX95" s="28"/>
      <c r="CY95" s="28"/>
      <c r="CZ95" s="6"/>
      <c r="DA95" s="6"/>
      <c r="DB95" s="11"/>
      <c r="DC95" s="6"/>
      <c r="DD95" s="28"/>
      <c r="DE95" s="28"/>
      <c r="DF95" s="28"/>
      <c r="DG95" s="28"/>
    </row>
    <row r="96" spans="2:111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59"/>
      <c r="O96" s="25"/>
      <c r="P96" s="22"/>
      <c r="Q96" s="22"/>
      <c r="R96" s="2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4"/>
      <c r="AH96" s="25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6"/>
      <c r="BB96" s="25"/>
      <c r="BC96" s="25"/>
      <c r="BD96" s="25"/>
      <c r="BE96" s="25"/>
      <c r="BF96" s="25"/>
      <c r="BG96" s="59"/>
      <c r="BH96" s="25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6"/>
      <c r="BZ96" s="25"/>
      <c r="CA96" s="25"/>
      <c r="CB96" s="25"/>
      <c r="CC96" s="25"/>
      <c r="CE96" s="6"/>
      <c r="CV96" s="7"/>
      <c r="CW96" s="28"/>
      <c r="CX96" s="28"/>
      <c r="CY96" s="28"/>
      <c r="CZ96" s="6"/>
      <c r="DA96" s="6"/>
      <c r="DB96" s="11"/>
      <c r="DC96" s="6"/>
      <c r="DD96" s="28"/>
      <c r="DE96" s="28"/>
      <c r="DF96" s="28"/>
      <c r="DG96" s="28"/>
    </row>
    <row r="97" spans="2:111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59"/>
      <c r="O97" s="25"/>
      <c r="P97" s="22"/>
      <c r="Q97" s="22"/>
      <c r="R97" s="22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4"/>
      <c r="AH97" s="25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6"/>
      <c r="BB97" s="25"/>
      <c r="BC97" s="25"/>
      <c r="BD97" s="25"/>
      <c r="BE97" s="25"/>
      <c r="BF97" s="25"/>
      <c r="BG97" s="59"/>
      <c r="BH97" s="25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6"/>
      <c r="BZ97" s="25"/>
      <c r="CA97" s="25"/>
      <c r="CB97" s="25"/>
      <c r="CC97" s="25"/>
      <c r="CE97" s="6"/>
      <c r="CV97" s="7"/>
      <c r="CW97" s="28"/>
      <c r="CX97" s="28"/>
      <c r="CY97" s="28"/>
      <c r="CZ97" s="6"/>
      <c r="DA97" s="6"/>
      <c r="DB97" s="11"/>
      <c r="DC97" s="6"/>
      <c r="DD97" s="28"/>
      <c r="DE97" s="28"/>
      <c r="DF97" s="28"/>
      <c r="DG97" s="28"/>
    </row>
    <row r="98" spans="2:111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59"/>
      <c r="O98" s="25"/>
      <c r="P98" s="22"/>
      <c r="Q98" s="22"/>
      <c r="R98" s="22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4"/>
      <c r="AH98" s="25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6"/>
      <c r="BB98" s="25"/>
      <c r="BC98" s="25"/>
      <c r="BD98" s="25"/>
      <c r="BE98" s="25"/>
      <c r="BF98" s="25"/>
      <c r="BG98" s="59"/>
      <c r="BH98" s="25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6"/>
      <c r="BZ98" s="25"/>
      <c r="CA98" s="25"/>
      <c r="CB98" s="25"/>
      <c r="CC98" s="25"/>
      <c r="CE98" s="6"/>
      <c r="CV98" s="7"/>
      <c r="CW98" s="28"/>
      <c r="CX98" s="28"/>
      <c r="CY98" s="28"/>
      <c r="CZ98" s="6"/>
      <c r="DA98" s="6"/>
      <c r="DB98" s="11"/>
      <c r="DC98" s="6"/>
      <c r="DD98" s="28"/>
      <c r="DE98" s="28"/>
      <c r="DF98" s="28"/>
      <c r="DG98" s="28"/>
    </row>
    <row r="99" spans="2:111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59"/>
      <c r="O99" s="25"/>
      <c r="P99" s="22"/>
      <c r="Q99" s="22"/>
      <c r="R99" s="22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4"/>
      <c r="AH99" s="25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6"/>
      <c r="BB99" s="25"/>
      <c r="BC99" s="25"/>
      <c r="BD99" s="25"/>
      <c r="BE99" s="25"/>
      <c r="BF99" s="25"/>
      <c r="BG99" s="59"/>
      <c r="BH99" s="25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6"/>
      <c r="BZ99" s="25"/>
      <c r="CA99" s="25"/>
      <c r="CB99" s="25"/>
      <c r="CC99" s="25"/>
      <c r="CE99" s="6"/>
      <c r="CV99" s="7"/>
      <c r="CW99" s="28"/>
      <c r="CX99" s="28"/>
      <c r="CY99" s="28"/>
      <c r="CZ99" s="6"/>
      <c r="DA99" s="6"/>
      <c r="DB99" s="11"/>
      <c r="DC99" s="6"/>
      <c r="DD99" s="28"/>
      <c r="DE99" s="28"/>
      <c r="DF99" s="28"/>
      <c r="DG99" s="28"/>
    </row>
    <row r="100" spans="2:111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59"/>
      <c r="O100" s="25"/>
      <c r="P100" s="22"/>
      <c r="Q100" s="22"/>
      <c r="R100" s="22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4"/>
      <c r="AH100" s="25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6"/>
      <c r="BB100" s="25"/>
      <c r="BC100" s="25"/>
      <c r="BD100" s="25"/>
      <c r="BE100" s="25"/>
      <c r="BF100" s="25"/>
      <c r="BG100" s="59"/>
      <c r="BH100" s="25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6"/>
      <c r="BZ100" s="25"/>
      <c r="CA100" s="25"/>
      <c r="CB100" s="25"/>
      <c r="CC100" s="25"/>
      <c r="CE100" s="6"/>
      <c r="CV100" s="7"/>
      <c r="CW100" s="28"/>
      <c r="CX100" s="28"/>
      <c r="CY100" s="28"/>
      <c r="CZ100" s="6"/>
      <c r="DA100" s="6"/>
      <c r="DB100" s="11"/>
      <c r="DC100" s="6"/>
      <c r="DD100" s="28"/>
      <c r="DE100" s="28"/>
      <c r="DF100" s="28"/>
      <c r="DG100" s="28"/>
    </row>
    <row r="101" spans="2:111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59"/>
      <c r="O101" s="25"/>
      <c r="P101" s="22"/>
      <c r="Q101" s="22"/>
      <c r="R101" s="22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4"/>
      <c r="AH101" s="25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6"/>
      <c r="BB101" s="25"/>
      <c r="BC101" s="25"/>
      <c r="BD101" s="25"/>
      <c r="BE101" s="25"/>
      <c r="BF101" s="25"/>
      <c r="BG101" s="59"/>
      <c r="BH101" s="25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6"/>
      <c r="BZ101" s="25"/>
      <c r="CA101" s="25"/>
      <c r="CB101" s="25"/>
      <c r="CC101" s="25"/>
      <c r="CE101" s="6"/>
      <c r="CV101" s="7"/>
      <c r="CW101" s="28"/>
      <c r="CX101" s="28"/>
      <c r="CY101" s="28"/>
      <c r="CZ101" s="6"/>
      <c r="DA101" s="6"/>
      <c r="DB101" s="11"/>
      <c r="DC101" s="6"/>
      <c r="DD101" s="28"/>
      <c r="DE101" s="28"/>
      <c r="DF101" s="28"/>
      <c r="DG101" s="28"/>
    </row>
    <row r="102" spans="2:111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59"/>
      <c r="O102" s="25"/>
      <c r="P102" s="22"/>
      <c r="Q102" s="22"/>
      <c r="R102" s="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4"/>
      <c r="AH102" s="25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6"/>
      <c r="BB102" s="25"/>
      <c r="BC102" s="25"/>
      <c r="BD102" s="25"/>
      <c r="BE102" s="25"/>
      <c r="BF102" s="25"/>
      <c r="BG102" s="59"/>
      <c r="BH102" s="25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6"/>
      <c r="BZ102" s="25"/>
      <c r="CA102" s="25"/>
      <c r="CB102" s="25"/>
      <c r="CC102" s="25"/>
      <c r="CE102" s="6"/>
      <c r="CV102" s="7"/>
      <c r="CW102" s="28"/>
      <c r="CX102" s="28"/>
      <c r="CY102" s="28"/>
      <c r="CZ102" s="6"/>
      <c r="DA102" s="6"/>
      <c r="DB102" s="11"/>
      <c r="DC102" s="6"/>
      <c r="DD102" s="28"/>
      <c r="DE102" s="28"/>
      <c r="DF102" s="28"/>
      <c r="DG102" s="28"/>
    </row>
    <row r="103" spans="2:111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59"/>
      <c r="O103" s="25"/>
      <c r="P103" s="22"/>
      <c r="Q103" s="22"/>
      <c r="R103" s="2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4"/>
      <c r="AH103" s="25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6"/>
      <c r="BB103" s="25"/>
      <c r="BC103" s="25"/>
      <c r="BD103" s="25"/>
      <c r="BE103" s="25"/>
      <c r="BF103" s="25"/>
      <c r="BG103" s="59"/>
      <c r="BH103" s="25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6"/>
      <c r="BZ103" s="25"/>
      <c r="CA103" s="25"/>
      <c r="CB103" s="25"/>
      <c r="CC103" s="25"/>
      <c r="CE103" s="6"/>
      <c r="CV103" s="7"/>
      <c r="CW103" s="28"/>
      <c r="CX103" s="28"/>
      <c r="CY103" s="28"/>
      <c r="CZ103" s="6"/>
      <c r="DA103" s="6"/>
      <c r="DB103" s="11"/>
      <c r="DC103" s="6"/>
      <c r="DD103" s="28"/>
      <c r="DE103" s="28"/>
      <c r="DF103" s="28"/>
      <c r="DG103" s="28"/>
    </row>
    <row r="104" spans="2:111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59"/>
      <c r="O104" s="25"/>
      <c r="P104" s="22"/>
      <c r="Q104" s="22"/>
      <c r="R104" s="22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4"/>
      <c r="AH104" s="25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6"/>
      <c r="BB104" s="25"/>
      <c r="BC104" s="25"/>
      <c r="BD104" s="25"/>
      <c r="BE104" s="25"/>
      <c r="BF104" s="25"/>
      <c r="BG104" s="59"/>
      <c r="BH104" s="25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6"/>
      <c r="BZ104" s="25"/>
      <c r="CA104" s="25"/>
      <c r="CB104" s="25"/>
      <c r="CC104" s="25"/>
      <c r="CE104" s="6"/>
      <c r="CV104" s="7"/>
      <c r="CW104" s="28"/>
      <c r="CX104" s="28"/>
      <c r="CY104" s="28"/>
      <c r="CZ104" s="6"/>
      <c r="DA104" s="6"/>
      <c r="DB104" s="11"/>
      <c r="DC104" s="6"/>
      <c r="DD104" s="28"/>
      <c r="DE104" s="28"/>
      <c r="DF104" s="28"/>
      <c r="DG104" s="28"/>
    </row>
    <row r="105" spans="2:111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59"/>
      <c r="O105" s="25"/>
      <c r="P105" s="22"/>
      <c r="Q105" s="22"/>
      <c r="R105" s="22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4"/>
      <c r="AH105" s="25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6"/>
      <c r="BB105" s="25"/>
      <c r="BC105" s="25"/>
      <c r="BD105" s="25"/>
      <c r="BE105" s="25"/>
      <c r="BF105" s="25"/>
      <c r="BG105" s="59"/>
      <c r="BH105" s="25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6"/>
      <c r="BZ105" s="25"/>
      <c r="CA105" s="25"/>
      <c r="CB105" s="25"/>
      <c r="CC105" s="25"/>
      <c r="CE105" s="6"/>
      <c r="CV105" s="7"/>
      <c r="CW105" s="28"/>
      <c r="CX105" s="28"/>
      <c r="CY105" s="28"/>
      <c r="CZ105" s="6"/>
      <c r="DA105" s="6"/>
      <c r="DB105" s="11"/>
      <c r="DC105" s="6"/>
      <c r="DD105" s="28"/>
      <c r="DE105" s="28"/>
      <c r="DF105" s="28"/>
      <c r="DG105" s="28"/>
    </row>
    <row r="106" spans="2:111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59"/>
      <c r="O106" s="25"/>
      <c r="P106" s="22"/>
      <c r="Q106" s="22"/>
      <c r="R106" s="22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4"/>
      <c r="AH106" s="25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6"/>
      <c r="BB106" s="25"/>
      <c r="BC106" s="25"/>
      <c r="BD106" s="25"/>
      <c r="BE106" s="25"/>
      <c r="BF106" s="25"/>
      <c r="BG106" s="59"/>
      <c r="BH106" s="25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6"/>
      <c r="BZ106" s="25"/>
      <c r="CA106" s="25"/>
      <c r="CB106" s="25"/>
      <c r="CC106" s="25"/>
      <c r="CE106" s="6"/>
      <c r="CV106" s="7"/>
      <c r="CW106" s="28"/>
      <c r="CX106" s="28"/>
      <c r="CY106" s="28"/>
      <c r="CZ106" s="6"/>
      <c r="DA106" s="6"/>
      <c r="DB106" s="11"/>
      <c r="DC106" s="6"/>
      <c r="DD106" s="28"/>
      <c r="DE106" s="28"/>
      <c r="DF106" s="28"/>
      <c r="DG106" s="28"/>
    </row>
    <row r="107" spans="2:111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59"/>
      <c r="O107" s="25"/>
      <c r="P107" s="22"/>
      <c r="Q107" s="22"/>
      <c r="R107" s="22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4"/>
      <c r="AH107" s="25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6"/>
      <c r="BB107" s="25"/>
      <c r="BC107" s="25"/>
      <c r="BD107" s="25"/>
      <c r="BE107" s="25"/>
      <c r="BF107" s="25"/>
      <c r="BG107" s="59"/>
      <c r="BH107" s="25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6"/>
      <c r="BZ107" s="25"/>
      <c r="CA107" s="25"/>
      <c r="CB107" s="25"/>
      <c r="CC107" s="25"/>
      <c r="CE107" s="6"/>
      <c r="CV107" s="7"/>
      <c r="CW107" s="28"/>
      <c r="CX107" s="28"/>
      <c r="CY107" s="28"/>
      <c r="CZ107" s="6"/>
      <c r="DA107" s="6"/>
      <c r="DB107" s="11"/>
      <c r="DC107" s="6"/>
      <c r="DD107" s="28"/>
      <c r="DE107" s="28"/>
      <c r="DF107" s="28"/>
      <c r="DG107" s="28"/>
    </row>
    <row r="108" spans="2:111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59"/>
      <c r="O108" s="25"/>
      <c r="P108" s="22"/>
      <c r="Q108" s="22"/>
      <c r="R108" s="22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4"/>
      <c r="AH108" s="25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6"/>
      <c r="BB108" s="25"/>
      <c r="BC108" s="25"/>
      <c r="BD108" s="25"/>
      <c r="BE108" s="25"/>
      <c r="BF108" s="25"/>
      <c r="BG108" s="59"/>
      <c r="BH108" s="25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6"/>
      <c r="BZ108" s="25"/>
      <c r="CA108" s="25"/>
      <c r="CB108" s="25"/>
      <c r="CC108" s="25"/>
      <c r="CE108" s="6"/>
      <c r="CV108" s="7"/>
      <c r="CW108" s="28"/>
      <c r="CX108" s="28"/>
      <c r="CY108" s="28"/>
      <c r="CZ108" s="6"/>
      <c r="DA108" s="6"/>
      <c r="DB108" s="11"/>
      <c r="DC108" s="6"/>
      <c r="DD108" s="28"/>
      <c r="DE108" s="28"/>
      <c r="DF108" s="28"/>
      <c r="DG108" s="28"/>
    </row>
    <row r="109" spans="2:111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59"/>
      <c r="O109" s="25"/>
      <c r="P109" s="22"/>
      <c r="Q109" s="22"/>
      <c r="R109" s="22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4"/>
      <c r="AH109" s="25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6"/>
      <c r="BB109" s="25"/>
      <c r="BC109" s="25"/>
      <c r="BD109" s="25"/>
      <c r="BE109" s="25"/>
      <c r="BF109" s="25"/>
      <c r="BG109" s="59"/>
      <c r="BH109" s="25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6"/>
      <c r="BZ109" s="25"/>
      <c r="CA109" s="25"/>
      <c r="CB109" s="25"/>
      <c r="CC109" s="25"/>
      <c r="CE109" s="6"/>
      <c r="CV109" s="7"/>
      <c r="CW109" s="28"/>
      <c r="CX109" s="28"/>
      <c r="CY109" s="28"/>
      <c r="CZ109" s="6"/>
      <c r="DA109" s="6"/>
      <c r="DB109" s="11"/>
      <c r="DC109" s="6"/>
      <c r="DD109" s="28"/>
      <c r="DE109" s="28"/>
      <c r="DF109" s="28"/>
      <c r="DG109" s="28"/>
    </row>
    <row r="110" spans="2:111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59"/>
      <c r="O110" s="25"/>
      <c r="P110" s="22"/>
      <c r="Q110" s="22"/>
      <c r="R110" s="22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4"/>
      <c r="AH110" s="25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6"/>
      <c r="BB110" s="25"/>
      <c r="BC110" s="25"/>
      <c r="BD110" s="25"/>
      <c r="BE110" s="25"/>
      <c r="BF110" s="25"/>
      <c r="BG110" s="59"/>
      <c r="BH110" s="25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6"/>
      <c r="BZ110" s="25"/>
      <c r="CA110" s="25"/>
      <c r="CB110" s="25"/>
      <c r="CC110" s="25"/>
      <c r="CE110" s="6"/>
      <c r="CV110" s="7"/>
      <c r="CW110" s="28"/>
      <c r="CX110" s="28"/>
      <c r="CY110" s="28"/>
      <c r="CZ110" s="6"/>
      <c r="DA110" s="6"/>
      <c r="DB110" s="11"/>
      <c r="DC110" s="6"/>
      <c r="DD110" s="28"/>
      <c r="DE110" s="28"/>
      <c r="DF110" s="28"/>
      <c r="DG110" s="28"/>
    </row>
    <row r="111" spans="2:111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59"/>
      <c r="O111" s="25"/>
      <c r="P111" s="22"/>
      <c r="Q111" s="22"/>
      <c r="R111" s="22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4"/>
      <c r="AH111" s="25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6"/>
      <c r="BB111" s="25"/>
      <c r="BC111" s="25"/>
      <c r="BD111" s="25"/>
      <c r="BE111" s="25"/>
      <c r="BF111" s="25"/>
      <c r="BG111" s="59"/>
      <c r="BH111" s="25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6"/>
      <c r="BZ111" s="25"/>
      <c r="CA111" s="25"/>
      <c r="CB111" s="25"/>
      <c r="CC111" s="25"/>
      <c r="CE111" s="6"/>
      <c r="CV111" s="7"/>
      <c r="CW111" s="28"/>
      <c r="CX111" s="28"/>
      <c r="CY111" s="28"/>
      <c r="CZ111" s="6"/>
      <c r="DA111" s="6"/>
      <c r="DB111" s="11"/>
      <c r="DC111" s="6"/>
      <c r="DD111" s="28"/>
      <c r="DE111" s="28"/>
      <c r="DF111" s="28"/>
      <c r="DG111" s="28"/>
    </row>
    <row r="112" spans="2:111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59"/>
      <c r="O112" s="25"/>
      <c r="P112" s="22"/>
      <c r="Q112" s="22"/>
      <c r="R112" s="22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4"/>
      <c r="AH112" s="25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6"/>
      <c r="BB112" s="25"/>
      <c r="BC112" s="25"/>
      <c r="BD112" s="25"/>
      <c r="BE112" s="25"/>
      <c r="BF112" s="25"/>
      <c r="BG112" s="59"/>
      <c r="BH112" s="25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6"/>
      <c r="BZ112" s="25"/>
      <c r="CA112" s="25"/>
      <c r="CB112" s="25"/>
      <c r="CC112" s="25"/>
      <c r="CE112" s="6"/>
      <c r="CV112" s="7"/>
      <c r="CW112" s="28"/>
      <c r="CX112" s="28"/>
      <c r="CY112" s="28"/>
      <c r="CZ112" s="6"/>
      <c r="DA112" s="6"/>
      <c r="DB112" s="11"/>
      <c r="DC112" s="6"/>
      <c r="DD112" s="28"/>
      <c r="DE112" s="28"/>
      <c r="DF112" s="28"/>
      <c r="DG112" s="28"/>
    </row>
    <row r="113" spans="2:111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59"/>
      <c r="O113" s="25"/>
      <c r="P113" s="22"/>
      <c r="Q113" s="22"/>
      <c r="R113" s="22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4"/>
      <c r="AH113" s="25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6"/>
      <c r="BB113" s="25"/>
      <c r="BC113" s="25"/>
      <c r="BD113" s="25"/>
      <c r="BE113" s="25"/>
      <c r="BF113" s="25"/>
      <c r="BG113" s="59"/>
      <c r="BH113" s="25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6"/>
      <c r="BZ113" s="25"/>
      <c r="CA113" s="25"/>
      <c r="CB113" s="25"/>
      <c r="CC113" s="25"/>
      <c r="CE113" s="6"/>
      <c r="CV113" s="7"/>
      <c r="CW113" s="28"/>
      <c r="CX113" s="28"/>
      <c r="CY113" s="28"/>
      <c r="CZ113" s="6"/>
      <c r="DA113" s="6"/>
      <c r="DB113" s="11"/>
      <c r="DC113" s="6"/>
      <c r="DD113" s="28"/>
      <c r="DE113" s="28"/>
      <c r="DF113" s="28"/>
      <c r="DG113" s="28"/>
    </row>
    <row r="114" spans="2:111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59"/>
      <c r="O114" s="25"/>
      <c r="P114" s="22"/>
      <c r="Q114" s="22"/>
      <c r="R114" s="22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4"/>
      <c r="AH114" s="25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6"/>
      <c r="BB114" s="25"/>
      <c r="BC114" s="25"/>
      <c r="BD114" s="25"/>
      <c r="BE114" s="25"/>
      <c r="BF114" s="25"/>
      <c r="BG114" s="59"/>
      <c r="BH114" s="25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6"/>
      <c r="BZ114" s="25"/>
      <c r="CA114" s="25"/>
      <c r="CB114" s="25"/>
      <c r="CC114" s="25"/>
      <c r="CE114" s="6"/>
      <c r="CV114" s="7"/>
      <c r="CW114" s="28"/>
      <c r="CX114" s="28"/>
      <c r="CY114" s="28"/>
      <c r="CZ114" s="6"/>
      <c r="DA114" s="6"/>
      <c r="DB114" s="11"/>
      <c r="DC114" s="6"/>
      <c r="DD114" s="28"/>
      <c r="DE114" s="28"/>
      <c r="DF114" s="28"/>
      <c r="DG114" s="28"/>
    </row>
    <row r="115" spans="2:111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59"/>
      <c r="O115" s="25"/>
      <c r="P115" s="22"/>
      <c r="Q115" s="22"/>
      <c r="R115" s="22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4"/>
      <c r="AH115" s="25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6"/>
      <c r="BB115" s="25"/>
      <c r="BC115" s="25"/>
      <c r="BD115" s="25"/>
      <c r="BE115" s="25"/>
      <c r="BF115" s="25"/>
      <c r="BG115" s="59"/>
      <c r="BH115" s="25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6"/>
      <c r="BZ115" s="25"/>
      <c r="CA115" s="25"/>
      <c r="CB115" s="25"/>
      <c r="CC115" s="25"/>
      <c r="CE115" s="6"/>
      <c r="CV115" s="7"/>
      <c r="CW115" s="28"/>
      <c r="CX115" s="28"/>
      <c r="CY115" s="28"/>
      <c r="CZ115" s="6"/>
      <c r="DA115" s="6"/>
      <c r="DB115" s="11"/>
      <c r="DC115" s="6"/>
      <c r="DD115" s="28"/>
      <c r="DE115" s="28"/>
      <c r="DF115" s="28"/>
      <c r="DG115" s="28"/>
    </row>
    <row r="116" spans="2:111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59"/>
      <c r="O116" s="25"/>
      <c r="P116" s="22"/>
      <c r="Q116" s="22"/>
      <c r="R116" s="22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4"/>
      <c r="AH116" s="25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6"/>
      <c r="BB116" s="25"/>
      <c r="BC116" s="25"/>
      <c r="BD116" s="25"/>
      <c r="BE116" s="25"/>
      <c r="BF116" s="25"/>
      <c r="BG116" s="59"/>
      <c r="BH116" s="25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6"/>
      <c r="BZ116" s="25"/>
      <c r="CA116" s="25"/>
      <c r="CB116" s="25"/>
      <c r="CC116" s="25"/>
      <c r="CE116" s="6"/>
      <c r="CV116" s="7"/>
      <c r="CW116" s="28"/>
      <c r="CX116" s="28"/>
      <c r="CY116" s="28"/>
      <c r="CZ116" s="6"/>
      <c r="DA116" s="6"/>
      <c r="DB116" s="11"/>
      <c r="DC116" s="6"/>
      <c r="DD116" s="28"/>
      <c r="DE116" s="28"/>
      <c r="DF116" s="28"/>
      <c r="DG116" s="28"/>
    </row>
    <row r="117" spans="2:111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59"/>
      <c r="O117" s="25"/>
      <c r="P117" s="22"/>
      <c r="Q117" s="22"/>
      <c r="R117" s="22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4"/>
      <c r="AH117" s="25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6"/>
      <c r="BB117" s="25"/>
      <c r="BC117" s="25"/>
      <c r="BD117" s="25"/>
      <c r="BE117" s="25"/>
      <c r="BF117" s="25"/>
      <c r="BG117" s="59"/>
      <c r="BH117" s="25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6"/>
      <c r="BZ117" s="25"/>
      <c r="CA117" s="25"/>
      <c r="CB117" s="25"/>
      <c r="CC117" s="25"/>
      <c r="CE117" s="6"/>
      <c r="CV117" s="7"/>
      <c r="CW117" s="28"/>
      <c r="CX117" s="28"/>
      <c r="CY117" s="28"/>
      <c r="CZ117" s="6"/>
      <c r="DA117" s="6"/>
      <c r="DB117" s="11"/>
      <c r="DC117" s="6"/>
      <c r="DD117" s="28"/>
      <c r="DE117" s="28"/>
      <c r="DF117" s="28"/>
      <c r="DG117" s="28"/>
    </row>
    <row r="118" spans="2:111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59"/>
      <c r="O118" s="25"/>
      <c r="P118" s="22"/>
      <c r="Q118" s="22"/>
      <c r="R118" s="22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4"/>
      <c r="AH118" s="25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6"/>
      <c r="BB118" s="25"/>
      <c r="BC118" s="25"/>
      <c r="BD118" s="25"/>
      <c r="BE118" s="25"/>
      <c r="BF118" s="25"/>
      <c r="BG118" s="59"/>
      <c r="BH118" s="25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6"/>
      <c r="BZ118" s="25"/>
      <c r="CA118" s="25"/>
      <c r="CB118" s="25"/>
      <c r="CC118" s="25"/>
      <c r="CE118" s="6"/>
      <c r="CV118" s="7"/>
      <c r="CW118" s="28"/>
      <c r="CX118" s="28"/>
      <c r="CY118" s="28"/>
      <c r="CZ118" s="6"/>
      <c r="DA118" s="6"/>
      <c r="DB118" s="11"/>
      <c r="DC118" s="6"/>
      <c r="DD118" s="28"/>
      <c r="DE118" s="28"/>
      <c r="DF118" s="28"/>
      <c r="DG118" s="28"/>
    </row>
    <row r="119" spans="2:111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59"/>
      <c r="O119" s="25"/>
      <c r="P119" s="22"/>
      <c r="Q119" s="22"/>
      <c r="R119" s="22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4"/>
      <c r="AH119" s="25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6"/>
      <c r="BB119" s="25"/>
      <c r="BC119" s="25"/>
      <c r="BD119" s="25"/>
      <c r="BE119" s="25"/>
      <c r="BF119" s="25"/>
      <c r="BG119" s="59"/>
      <c r="BH119" s="25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6"/>
      <c r="BZ119" s="25"/>
      <c r="CA119" s="25"/>
      <c r="CB119" s="25"/>
      <c r="CC119" s="25"/>
      <c r="CE119" s="6"/>
      <c r="CV119" s="7"/>
      <c r="CW119" s="28"/>
      <c r="CX119" s="28"/>
      <c r="CY119" s="28"/>
      <c r="CZ119" s="6"/>
      <c r="DA119" s="6"/>
      <c r="DB119" s="11"/>
      <c r="DC119" s="6"/>
      <c r="DD119" s="28"/>
      <c r="DE119" s="28"/>
      <c r="DF119" s="28"/>
      <c r="DG119" s="28"/>
    </row>
    <row r="120" spans="2:111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59"/>
      <c r="O120" s="25"/>
      <c r="P120" s="22"/>
      <c r="Q120" s="22"/>
      <c r="R120" s="22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4"/>
      <c r="AH120" s="25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6"/>
      <c r="BB120" s="25"/>
      <c r="BC120" s="25"/>
      <c r="BD120" s="25"/>
      <c r="BE120" s="25"/>
      <c r="BF120" s="25"/>
      <c r="BG120" s="59"/>
      <c r="BH120" s="25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6"/>
      <c r="BZ120" s="25"/>
      <c r="CA120" s="25"/>
      <c r="CB120" s="25"/>
      <c r="CC120" s="25"/>
      <c r="CE120" s="6"/>
      <c r="CV120" s="7"/>
      <c r="CW120" s="28"/>
      <c r="CX120" s="28"/>
      <c r="CY120" s="28"/>
      <c r="CZ120" s="6"/>
      <c r="DA120" s="6"/>
      <c r="DB120" s="11"/>
      <c r="DC120" s="6"/>
      <c r="DD120" s="28"/>
      <c r="DE120" s="28"/>
      <c r="DF120" s="28"/>
      <c r="DG120" s="28"/>
    </row>
    <row r="121" spans="2:111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59"/>
      <c r="O121" s="25"/>
      <c r="P121" s="22"/>
      <c r="Q121" s="22"/>
      <c r="R121" s="22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4"/>
      <c r="AH121" s="25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6"/>
      <c r="BB121" s="25"/>
      <c r="BC121" s="25"/>
      <c r="BD121" s="25"/>
      <c r="BE121" s="25"/>
      <c r="BF121" s="25"/>
      <c r="BG121" s="59"/>
      <c r="BH121" s="25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6"/>
      <c r="BZ121" s="25"/>
      <c r="CA121" s="25"/>
      <c r="CB121" s="25"/>
      <c r="CC121" s="25"/>
      <c r="CE121" s="6"/>
      <c r="CV121" s="7"/>
      <c r="CW121" s="28"/>
      <c r="CX121" s="28"/>
      <c r="CY121" s="28"/>
      <c r="CZ121" s="6"/>
      <c r="DA121" s="6"/>
      <c r="DB121" s="11"/>
      <c r="DC121" s="6"/>
      <c r="DD121" s="28"/>
      <c r="DE121" s="28"/>
      <c r="DF121" s="28"/>
      <c r="DG121" s="28"/>
    </row>
    <row r="122" spans="2:111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59"/>
      <c r="O122" s="25"/>
      <c r="P122" s="22"/>
      <c r="Q122" s="22"/>
      <c r="R122" s="22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4"/>
      <c r="AH122" s="25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6"/>
      <c r="BB122" s="25"/>
      <c r="BC122" s="25"/>
      <c r="BD122" s="25"/>
      <c r="BE122" s="25"/>
      <c r="BF122" s="25"/>
      <c r="BG122" s="59"/>
      <c r="BH122" s="25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6"/>
      <c r="BZ122" s="25"/>
      <c r="CA122" s="25"/>
      <c r="CB122" s="25"/>
      <c r="CC122" s="25"/>
      <c r="CE122" s="6"/>
      <c r="CV122" s="7"/>
      <c r="CW122" s="28"/>
      <c r="CX122" s="28"/>
      <c r="CY122" s="28"/>
      <c r="CZ122" s="6"/>
      <c r="DA122" s="6"/>
      <c r="DB122" s="11"/>
      <c r="DC122" s="6"/>
      <c r="DD122" s="28"/>
      <c r="DE122" s="28"/>
      <c r="DF122" s="28"/>
      <c r="DG122" s="28"/>
    </row>
    <row r="123" spans="2:111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59"/>
      <c r="O123" s="25"/>
      <c r="P123" s="22"/>
      <c r="Q123" s="22"/>
      <c r="R123" s="22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4"/>
      <c r="AH123" s="25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6"/>
      <c r="BB123" s="25"/>
      <c r="BC123" s="25"/>
      <c r="BD123" s="25"/>
      <c r="BE123" s="25"/>
      <c r="BF123" s="25"/>
      <c r="BG123" s="59"/>
      <c r="BH123" s="25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6"/>
      <c r="BZ123" s="25"/>
      <c r="CA123" s="25"/>
      <c r="CB123" s="25"/>
      <c r="CC123" s="25"/>
      <c r="CE123" s="6"/>
      <c r="CV123" s="7"/>
      <c r="CW123" s="28"/>
      <c r="CX123" s="28"/>
      <c r="CY123" s="28"/>
      <c r="CZ123" s="6"/>
      <c r="DA123" s="6"/>
      <c r="DB123" s="11"/>
      <c r="DC123" s="6"/>
      <c r="DD123" s="28"/>
      <c r="DE123" s="28"/>
      <c r="DF123" s="28"/>
      <c r="DG123" s="28"/>
    </row>
    <row r="124" spans="2:111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59"/>
      <c r="O124" s="25"/>
      <c r="P124" s="22"/>
      <c r="Q124" s="22"/>
      <c r="R124" s="22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4"/>
      <c r="AH124" s="25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6"/>
      <c r="BB124" s="25"/>
      <c r="BC124" s="25"/>
      <c r="BD124" s="25"/>
      <c r="BE124" s="25"/>
      <c r="BF124" s="25"/>
      <c r="BG124" s="59"/>
      <c r="BH124" s="25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6"/>
      <c r="BZ124" s="25"/>
      <c r="CA124" s="25"/>
      <c r="CB124" s="25"/>
      <c r="CC124" s="25"/>
      <c r="CE124" s="6"/>
      <c r="CV124" s="7"/>
      <c r="CW124" s="28"/>
      <c r="CX124" s="28"/>
      <c r="CY124" s="28"/>
      <c r="CZ124" s="6"/>
      <c r="DA124" s="6"/>
      <c r="DB124" s="11"/>
      <c r="DC124" s="6"/>
      <c r="DD124" s="28"/>
      <c r="DE124" s="28"/>
      <c r="DF124" s="28"/>
      <c r="DG124" s="28"/>
    </row>
    <row r="125" spans="2:111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59"/>
      <c r="O125" s="25"/>
      <c r="P125" s="22"/>
      <c r="Q125" s="22"/>
      <c r="R125" s="22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4"/>
      <c r="AH125" s="25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6"/>
      <c r="BB125" s="25"/>
      <c r="BC125" s="25"/>
      <c r="BD125" s="25"/>
      <c r="BE125" s="25"/>
      <c r="BF125" s="25"/>
      <c r="BG125" s="59"/>
      <c r="BH125" s="25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6"/>
      <c r="BZ125" s="25"/>
      <c r="CA125" s="25"/>
      <c r="CB125" s="25"/>
      <c r="CC125" s="25"/>
      <c r="CE125" s="6"/>
      <c r="CV125" s="7"/>
      <c r="CW125" s="28"/>
      <c r="CX125" s="28"/>
      <c r="CY125" s="28"/>
      <c r="CZ125" s="6"/>
      <c r="DA125" s="6"/>
      <c r="DB125" s="11"/>
      <c r="DC125" s="6"/>
      <c r="DD125" s="28"/>
      <c r="DE125" s="28"/>
      <c r="DF125" s="28"/>
      <c r="DG125" s="28"/>
    </row>
    <row r="126" spans="2:111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59"/>
      <c r="O126" s="25"/>
      <c r="P126" s="22"/>
      <c r="Q126" s="22"/>
      <c r="R126" s="22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4"/>
      <c r="AH126" s="25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6"/>
      <c r="BB126" s="25"/>
      <c r="BC126" s="25"/>
      <c r="BD126" s="25"/>
      <c r="BE126" s="25"/>
      <c r="BF126" s="25"/>
      <c r="BG126" s="59"/>
      <c r="BH126" s="25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6"/>
      <c r="BZ126" s="25"/>
      <c r="CA126" s="25"/>
      <c r="CB126" s="25"/>
      <c r="CC126" s="25"/>
      <c r="CE126" s="6"/>
      <c r="CV126" s="7"/>
      <c r="CW126" s="28"/>
      <c r="CX126" s="28"/>
      <c r="CY126" s="28"/>
      <c r="CZ126" s="6"/>
      <c r="DA126" s="6"/>
      <c r="DB126" s="11"/>
      <c r="DC126" s="6"/>
      <c r="DD126" s="28"/>
      <c r="DE126" s="28"/>
      <c r="DF126" s="28"/>
      <c r="DG126" s="28"/>
    </row>
    <row r="127" spans="2:111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59"/>
      <c r="O127" s="25"/>
      <c r="P127" s="22"/>
      <c r="Q127" s="22"/>
      <c r="R127" s="22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4"/>
      <c r="AH127" s="25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6"/>
      <c r="BB127" s="25"/>
      <c r="BC127" s="25"/>
      <c r="BD127" s="25"/>
      <c r="BE127" s="25"/>
      <c r="BF127" s="25"/>
      <c r="BG127" s="59"/>
      <c r="BH127" s="25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6"/>
      <c r="BZ127" s="25"/>
      <c r="CA127" s="25"/>
      <c r="CB127" s="25"/>
      <c r="CC127" s="25"/>
      <c r="CE127" s="6"/>
      <c r="CV127" s="7"/>
      <c r="CW127" s="28"/>
      <c r="CX127" s="28"/>
      <c r="CY127" s="28"/>
      <c r="CZ127" s="6"/>
      <c r="DA127" s="6"/>
      <c r="DB127" s="11"/>
      <c r="DC127" s="6"/>
      <c r="DD127" s="28"/>
      <c r="DE127" s="28"/>
      <c r="DF127" s="28"/>
      <c r="DG127" s="28"/>
    </row>
    <row r="128" spans="2:111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59"/>
      <c r="O128" s="25"/>
      <c r="P128" s="22"/>
      <c r="Q128" s="22"/>
      <c r="R128" s="22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4"/>
      <c r="AH128" s="25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6"/>
      <c r="BB128" s="25"/>
      <c r="BC128" s="25"/>
      <c r="BD128" s="25"/>
      <c r="BE128" s="25"/>
      <c r="BF128" s="25"/>
      <c r="BG128" s="59"/>
      <c r="BH128" s="25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6"/>
      <c r="BZ128" s="25"/>
      <c r="CA128" s="25"/>
      <c r="CB128" s="25"/>
      <c r="CC128" s="25"/>
      <c r="CE128" s="6"/>
      <c r="CV128" s="7"/>
      <c r="CW128" s="28"/>
      <c r="CX128" s="28"/>
      <c r="CY128" s="28"/>
      <c r="CZ128" s="6"/>
      <c r="DA128" s="6"/>
      <c r="DB128" s="11"/>
      <c r="DC128" s="6"/>
      <c r="DD128" s="28"/>
      <c r="DE128" s="28"/>
      <c r="DF128" s="28"/>
      <c r="DG128" s="28"/>
    </row>
    <row r="129" spans="2:111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59"/>
      <c r="O129" s="25"/>
      <c r="P129" s="22"/>
      <c r="Q129" s="22"/>
      <c r="R129" s="22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4"/>
      <c r="AH129" s="25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6"/>
      <c r="BB129" s="25"/>
      <c r="BC129" s="25"/>
      <c r="BD129" s="25"/>
      <c r="BE129" s="25"/>
      <c r="BF129" s="25"/>
      <c r="BG129" s="59"/>
      <c r="BH129" s="25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6"/>
      <c r="BZ129" s="25"/>
      <c r="CA129" s="25"/>
      <c r="CB129" s="25"/>
      <c r="CC129" s="25"/>
      <c r="CE129" s="6"/>
      <c r="CV129" s="7"/>
      <c r="CW129" s="28"/>
      <c r="CX129" s="28"/>
      <c r="CY129" s="28"/>
      <c r="CZ129" s="6"/>
      <c r="DA129" s="6"/>
      <c r="DB129" s="11"/>
      <c r="DC129" s="6"/>
      <c r="DD129" s="28"/>
      <c r="DE129" s="28"/>
      <c r="DF129" s="28"/>
      <c r="DG129" s="28"/>
    </row>
    <row r="130" spans="2:111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59"/>
      <c r="O130" s="25"/>
      <c r="P130" s="22"/>
      <c r="Q130" s="22"/>
      <c r="R130" s="22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4"/>
      <c r="AH130" s="25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6"/>
      <c r="BB130" s="25"/>
      <c r="BC130" s="25"/>
      <c r="BD130" s="25"/>
      <c r="BE130" s="25"/>
      <c r="BF130" s="25"/>
      <c r="BG130" s="59"/>
      <c r="BH130" s="25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6"/>
      <c r="BZ130" s="25"/>
      <c r="CA130" s="25"/>
      <c r="CB130" s="25"/>
      <c r="CC130" s="25"/>
      <c r="CE130" s="6"/>
      <c r="CV130" s="7"/>
      <c r="CW130" s="28"/>
      <c r="CX130" s="28"/>
      <c r="CY130" s="28"/>
      <c r="CZ130" s="6"/>
      <c r="DA130" s="6"/>
      <c r="DB130" s="11"/>
      <c r="DC130" s="6"/>
      <c r="DD130" s="28"/>
      <c r="DE130" s="28"/>
      <c r="DF130" s="28"/>
      <c r="DG130" s="28"/>
    </row>
    <row r="131" spans="2:111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59"/>
      <c r="O131" s="25"/>
      <c r="P131" s="22"/>
      <c r="Q131" s="22"/>
      <c r="R131" s="22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4"/>
      <c r="AH131" s="25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6"/>
      <c r="BB131" s="25"/>
      <c r="BC131" s="25"/>
      <c r="BD131" s="25"/>
      <c r="BE131" s="25"/>
      <c r="BF131" s="25"/>
      <c r="BG131" s="59"/>
      <c r="BH131" s="25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6"/>
      <c r="BZ131" s="25"/>
      <c r="CA131" s="25"/>
      <c r="CB131" s="25"/>
      <c r="CC131" s="25"/>
      <c r="CE131" s="6"/>
      <c r="CV131" s="7"/>
      <c r="CW131" s="28"/>
      <c r="CX131" s="28"/>
      <c r="CY131" s="28"/>
      <c r="CZ131" s="6"/>
      <c r="DA131" s="6"/>
      <c r="DB131" s="11"/>
      <c r="DC131" s="6"/>
      <c r="DD131" s="28"/>
      <c r="DE131" s="28"/>
      <c r="DF131" s="28"/>
      <c r="DG131" s="28"/>
    </row>
    <row r="132" spans="2:111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59"/>
      <c r="O132" s="25"/>
      <c r="P132" s="22"/>
      <c r="Q132" s="22"/>
      <c r="R132" s="22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4"/>
      <c r="AH132" s="25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6"/>
      <c r="BB132" s="25"/>
      <c r="BC132" s="25"/>
      <c r="BD132" s="25"/>
      <c r="BE132" s="25"/>
      <c r="BF132" s="25"/>
      <c r="BG132" s="59"/>
      <c r="BH132" s="25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6"/>
      <c r="BZ132" s="25"/>
      <c r="CA132" s="25"/>
      <c r="CB132" s="25"/>
      <c r="CC132" s="25"/>
      <c r="CE132" s="6"/>
      <c r="CV132" s="7"/>
      <c r="CW132" s="28"/>
      <c r="CX132" s="28"/>
      <c r="CY132" s="28"/>
      <c r="CZ132" s="6"/>
      <c r="DA132" s="6"/>
      <c r="DB132" s="11"/>
      <c r="DC132" s="6"/>
      <c r="DD132" s="28"/>
      <c r="DE132" s="28"/>
      <c r="DF132" s="28"/>
      <c r="DG132" s="28"/>
    </row>
    <row r="133" spans="2:111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59"/>
      <c r="O133" s="25"/>
      <c r="P133" s="22"/>
      <c r="Q133" s="22"/>
      <c r="R133" s="22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4"/>
      <c r="AH133" s="25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6"/>
      <c r="BB133" s="25"/>
      <c r="BC133" s="25"/>
      <c r="BD133" s="25"/>
      <c r="BE133" s="25"/>
      <c r="BF133" s="25"/>
      <c r="BG133" s="59"/>
      <c r="BH133" s="25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6"/>
      <c r="BZ133" s="25"/>
      <c r="CA133" s="25"/>
      <c r="CB133" s="25"/>
      <c r="CC133" s="25"/>
      <c r="CE133" s="6"/>
      <c r="CV133" s="7"/>
      <c r="CW133" s="28"/>
      <c r="CX133" s="28"/>
      <c r="CY133" s="28"/>
      <c r="CZ133" s="6"/>
      <c r="DA133" s="6"/>
      <c r="DB133" s="11"/>
      <c r="DC133" s="6"/>
      <c r="DD133" s="28"/>
      <c r="DE133" s="28"/>
      <c r="DF133" s="28"/>
      <c r="DG133" s="28"/>
    </row>
    <row r="134" spans="2:111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59"/>
      <c r="O134" s="25"/>
      <c r="P134" s="22"/>
      <c r="Q134" s="22"/>
      <c r="R134" s="22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4"/>
      <c r="AH134" s="25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6"/>
      <c r="BB134" s="25"/>
      <c r="BC134" s="25"/>
      <c r="BD134" s="25"/>
      <c r="BE134" s="25"/>
      <c r="BF134" s="25"/>
      <c r="BG134" s="59"/>
      <c r="BH134" s="25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6"/>
      <c r="BZ134" s="25"/>
      <c r="CA134" s="25"/>
      <c r="CB134" s="25"/>
      <c r="CC134" s="25"/>
      <c r="CE134" s="6"/>
      <c r="CV134" s="7"/>
      <c r="CW134" s="28"/>
      <c r="CX134" s="28"/>
      <c r="CY134" s="28"/>
      <c r="CZ134" s="6"/>
      <c r="DA134" s="6"/>
      <c r="DB134" s="11"/>
      <c r="DC134" s="6"/>
      <c r="DD134" s="28"/>
      <c r="DE134" s="28"/>
      <c r="DF134" s="28"/>
      <c r="DG134" s="28"/>
    </row>
    <row r="135" spans="2:111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59"/>
      <c r="O135" s="25"/>
      <c r="P135" s="22"/>
      <c r="Q135" s="22"/>
      <c r="R135" s="22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4"/>
      <c r="AH135" s="25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6"/>
      <c r="BB135" s="25"/>
      <c r="BC135" s="25"/>
      <c r="BD135" s="25"/>
      <c r="BE135" s="25"/>
      <c r="BF135" s="25"/>
      <c r="BG135" s="59"/>
      <c r="BH135" s="25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6"/>
      <c r="BZ135" s="25"/>
      <c r="CA135" s="25"/>
      <c r="CB135" s="25"/>
      <c r="CC135" s="25"/>
      <c r="CE135" s="6"/>
      <c r="CV135" s="7"/>
      <c r="CW135" s="28"/>
      <c r="CX135" s="28"/>
      <c r="CY135" s="28"/>
      <c r="CZ135" s="6"/>
      <c r="DA135" s="6"/>
      <c r="DB135" s="11"/>
      <c r="DC135" s="6"/>
      <c r="DD135" s="28"/>
      <c r="DE135" s="28"/>
      <c r="DF135" s="28"/>
      <c r="DG135" s="28"/>
    </row>
    <row r="136" spans="2:111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59"/>
      <c r="O136" s="25"/>
      <c r="P136" s="22"/>
      <c r="Q136" s="22"/>
      <c r="R136" s="22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4"/>
      <c r="AH136" s="25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6"/>
      <c r="BB136" s="25"/>
      <c r="BC136" s="25"/>
      <c r="BD136" s="25"/>
      <c r="BE136" s="25"/>
      <c r="BF136" s="25"/>
      <c r="BG136" s="59"/>
      <c r="BH136" s="25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6"/>
      <c r="BZ136" s="25"/>
      <c r="CA136" s="25"/>
      <c r="CB136" s="25"/>
      <c r="CC136" s="25"/>
      <c r="CE136" s="6"/>
      <c r="CV136" s="7"/>
      <c r="CW136" s="28"/>
      <c r="CX136" s="28"/>
      <c r="CY136" s="28"/>
      <c r="CZ136" s="6"/>
      <c r="DA136" s="6"/>
      <c r="DB136" s="11"/>
      <c r="DC136" s="6"/>
      <c r="DD136" s="28"/>
      <c r="DE136" s="28"/>
      <c r="DF136" s="28"/>
      <c r="DG136" s="28"/>
    </row>
    <row r="137" spans="2:111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59"/>
      <c r="O137" s="25"/>
      <c r="P137" s="22"/>
      <c r="Q137" s="22"/>
      <c r="R137" s="22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4"/>
      <c r="AH137" s="25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6"/>
      <c r="BB137" s="25"/>
      <c r="BC137" s="25"/>
      <c r="BD137" s="25"/>
      <c r="BE137" s="25"/>
      <c r="BF137" s="25"/>
      <c r="BG137" s="59"/>
      <c r="BH137" s="25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6"/>
      <c r="BZ137" s="25"/>
      <c r="CA137" s="25"/>
      <c r="CB137" s="25"/>
      <c r="CC137" s="25"/>
      <c r="CE137" s="6"/>
      <c r="CV137" s="7"/>
      <c r="CW137" s="28"/>
      <c r="CX137" s="28"/>
      <c r="CY137" s="28"/>
      <c r="CZ137" s="6"/>
      <c r="DA137" s="6"/>
      <c r="DB137" s="11"/>
      <c r="DC137" s="6"/>
      <c r="DD137" s="28"/>
      <c r="DE137" s="28"/>
      <c r="DF137" s="28"/>
      <c r="DG137" s="28"/>
    </row>
    <row r="138" spans="2:111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59"/>
      <c r="O138" s="25"/>
      <c r="P138" s="22"/>
      <c r="Q138" s="22"/>
      <c r="R138" s="2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4"/>
      <c r="AH138" s="25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6"/>
      <c r="BB138" s="25"/>
      <c r="BC138" s="25"/>
      <c r="BD138" s="25"/>
      <c r="BE138" s="25"/>
      <c r="BF138" s="25"/>
      <c r="BG138" s="59"/>
      <c r="BH138" s="25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6"/>
      <c r="BZ138" s="25"/>
      <c r="CA138" s="25"/>
      <c r="CB138" s="25"/>
      <c r="CC138" s="25"/>
      <c r="CE138" s="6"/>
      <c r="CV138" s="7"/>
      <c r="CW138" s="28"/>
      <c r="CX138" s="28"/>
      <c r="CY138" s="28"/>
      <c r="CZ138" s="6"/>
      <c r="DA138" s="6"/>
      <c r="DB138" s="11"/>
      <c r="DC138" s="6"/>
      <c r="DD138" s="28"/>
      <c r="DE138" s="28"/>
      <c r="DF138" s="28"/>
      <c r="DG138" s="28"/>
    </row>
    <row r="139" spans="2:111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59"/>
      <c r="O139" s="25"/>
      <c r="P139" s="22"/>
      <c r="Q139" s="22"/>
      <c r="R139" s="22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4"/>
      <c r="AH139" s="25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6"/>
      <c r="BB139" s="25"/>
      <c r="BC139" s="25"/>
      <c r="BD139" s="25"/>
      <c r="BE139" s="25"/>
      <c r="BF139" s="25"/>
      <c r="BG139" s="59"/>
      <c r="BH139" s="25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6"/>
      <c r="BZ139" s="25"/>
      <c r="CA139" s="25"/>
      <c r="CB139" s="25"/>
      <c r="CC139" s="25"/>
      <c r="CE139" s="6"/>
      <c r="CV139" s="7"/>
      <c r="CW139" s="28"/>
      <c r="CX139" s="28"/>
      <c r="CY139" s="28"/>
      <c r="CZ139" s="6"/>
      <c r="DA139" s="6"/>
      <c r="DB139" s="11"/>
      <c r="DC139" s="6"/>
      <c r="DD139" s="28"/>
      <c r="DE139" s="28"/>
      <c r="DF139" s="28"/>
      <c r="DG139" s="28"/>
    </row>
    <row r="140" spans="2:111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59"/>
      <c r="O140" s="25"/>
      <c r="P140" s="22"/>
      <c r="Q140" s="22"/>
      <c r="R140" s="22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4"/>
      <c r="AH140" s="25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6"/>
      <c r="BB140" s="25"/>
      <c r="BC140" s="25"/>
      <c r="BD140" s="25"/>
      <c r="BE140" s="25"/>
      <c r="BF140" s="25"/>
      <c r="BG140" s="59"/>
      <c r="BH140" s="25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6"/>
      <c r="BZ140" s="25"/>
      <c r="CA140" s="25"/>
      <c r="CB140" s="25"/>
      <c r="CC140" s="25"/>
      <c r="CE140" s="6"/>
      <c r="CV140" s="7"/>
      <c r="CW140" s="28"/>
      <c r="CX140" s="28"/>
      <c r="CY140" s="28"/>
      <c r="CZ140" s="6"/>
      <c r="DA140" s="6"/>
      <c r="DB140" s="11"/>
      <c r="DC140" s="6"/>
      <c r="DD140" s="28"/>
      <c r="DE140" s="28"/>
      <c r="DF140" s="28"/>
      <c r="DG140" s="28"/>
    </row>
    <row r="141" spans="2:111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59"/>
      <c r="O141" s="25"/>
      <c r="P141" s="22"/>
      <c r="Q141" s="22"/>
      <c r="R141" s="22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4"/>
      <c r="AH141" s="25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6"/>
      <c r="BB141" s="25"/>
      <c r="BC141" s="25"/>
      <c r="BD141" s="25"/>
      <c r="BE141" s="25"/>
      <c r="BF141" s="25"/>
      <c r="BG141" s="59"/>
      <c r="BH141" s="25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6"/>
      <c r="BZ141" s="25"/>
      <c r="CA141" s="25"/>
      <c r="CB141" s="25"/>
      <c r="CC141" s="25"/>
      <c r="CE141" s="6"/>
      <c r="CV141" s="7"/>
      <c r="CW141" s="28"/>
      <c r="CX141" s="28"/>
      <c r="CY141" s="28"/>
      <c r="CZ141" s="6"/>
      <c r="DA141" s="6"/>
      <c r="DB141" s="11"/>
      <c r="DC141" s="6"/>
      <c r="DD141" s="28"/>
      <c r="DE141" s="28"/>
      <c r="DF141" s="28"/>
      <c r="DG141" s="28"/>
    </row>
    <row r="142" spans="2:111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59"/>
      <c r="O142" s="25"/>
      <c r="P142" s="22"/>
      <c r="Q142" s="22"/>
      <c r="R142" s="22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4"/>
      <c r="AH142" s="25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6"/>
      <c r="BB142" s="25"/>
      <c r="BC142" s="25"/>
      <c r="BD142" s="25"/>
      <c r="BE142" s="25"/>
      <c r="BF142" s="25"/>
      <c r="BG142" s="59"/>
      <c r="BH142" s="25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6"/>
      <c r="BZ142" s="25"/>
      <c r="CA142" s="25"/>
      <c r="CB142" s="25"/>
      <c r="CC142" s="25"/>
      <c r="CE142" s="6"/>
      <c r="CV142" s="7"/>
      <c r="CW142" s="28"/>
      <c r="CX142" s="28"/>
      <c r="CY142" s="28"/>
      <c r="CZ142" s="6"/>
      <c r="DA142" s="6"/>
      <c r="DB142" s="11"/>
      <c r="DC142" s="6"/>
      <c r="DD142" s="28"/>
      <c r="DE142" s="28"/>
      <c r="DF142" s="28"/>
      <c r="DG142" s="28"/>
    </row>
    <row r="143" spans="2:111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59"/>
      <c r="O143" s="25"/>
      <c r="P143" s="22"/>
      <c r="Q143" s="22"/>
      <c r="R143" s="22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4"/>
      <c r="AH143" s="25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6"/>
      <c r="BB143" s="25"/>
      <c r="BC143" s="25"/>
      <c r="BD143" s="25"/>
      <c r="BE143" s="25"/>
      <c r="BF143" s="25"/>
      <c r="BG143" s="59"/>
      <c r="BH143" s="25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6"/>
      <c r="BZ143" s="25"/>
      <c r="CA143" s="25"/>
      <c r="CB143" s="25"/>
      <c r="CC143" s="25"/>
      <c r="CE143" s="6"/>
      <c r="CV143" s="7"/>
      <c r="CW143" s="28"/>
      <c r="CX143" s="28"/>
      <c r="CY143" s="28"/>
      <c r="CZ143" s="6"/>
      <c r="DA143" s="6"/>
      <c r="DB143" s="11"/>
      <c r="DC143" s="6"/>
      <c r="DD143" s="28"/>
      <c r="DE143" s="28"/>
      <c r="DF143" s="28"/>
      <c r="DG143" s="28"/>
    </row>
    <row r="144" spans="2:111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59"/>
      <c r="O144" s="25"/>
      <c r="P144" s="22"/>
      <c r="Q144" s="22"/>
      <c r="R144" s="22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4"/>
      <c r="AH144" s="25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6"/>
      <c r="BB144" s="25"/>
      <c r="BC144" s="25"/>
      <c r="BD144" s="25"/>
      <c r="BE144" s="25"/>
      <c r="BF144" s="25"/>
      <c r="BG144" s="59"/>
      <c r="BH144" s="25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6"/>
      <c r="BZ144" s="25"/>
      <c r="CA144" s="25"/>
      <c r="CB144" s="25"/>
      <c r="CC144" s="25"/>
      <c r="CE144" s="6"/>
      <c r="CV144" s="7"/>
      <c r="CW144" s="28"/>
      <c r="CX144" s="28"/>
      <c r="CY144" s="28"/>
      <c r="CZ144" s="6"/>
      <c r="DA144" s="6"/>
      <c r="DB144" s="11"/>
      <c r="DC144" s="6"/>
      <c r="DD144" s="28"/>
      <c r="DE144" s="28"/>
      <c r="DF144" s="28"/>
      <c r="DG144" s="28"/>
    </row>
    <row r="145" spans="2:111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59"/>
      <c r="O145" s="25"/>
      <c r="P145" s="22"/>
      <c r="Q145" s="22"/>
      <c r="R145" s="22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4"/>
      <c r="AH145" s="25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6"/>
      <c r="BB145" s="25"/>
      <c r="BC145" s="25"/>
      <c r="BD145" s="25"/>
      <c r="BE145" s="25"/>
      <c r="BF145" s="25"/>
      <c r="BG145" s="59"/>
      <c r="BH145" s="25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6"/>
      <c r="BZ145" s="25"/>
      <c r="CA145" s="25"/>
      <c r="CB145" s="25"/>
      <c r="CC145" s="25"/>
      <c r="CE145" s="6"/>
      <c r="CV145" s="7"/>
      <c r="CW145" s="28"/>
      <c r="CX145" s="28"/>
      <c r="CY145" s="28"/>
      <c r="CZ145" s="6"/>
      <c r="DA145" s="6"/>
      <c r="DB145" s="11"/>
      <c r="DC145" s="6"/>
      <c r="DD145" s="28"/>
      <c r="DE145" s="28"/>
      <c r="DF145" s="28"/>
      <c r="DG145" s="28"/>
    </row>
    <row r="146" spans="2:111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59"/>
      <c r="O146" s="25"/>
      <c r="P146" s="22"/>
      <c r="Q146" s="22"/>
      <c r="R146" s="22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4"/>
      <c r="AH146" s="25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6"/>
      <c r="BB146" s="25"/>
      <c r="BC146" s="25"/>
      <c r="BD146" s="25"/>
      <c r="BE146" s="25"/>
      <c r="BF146" s="25"/>
      <c r="BG146" s="59"/>
      <c r="BH146" s="25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6"/>
      <c r="BZ146" s="25"/>
      <c r="CA146" s="25"/>
      <c r="CB146" s="25"/>
      <c r="CC146" s="25"/>
      <c r="CE146" s="6"/>
      <c r="CV146" s="7"/>
      <c r="CW146" s="28"/>
      <c r="CX146" s="28"/>
      <c r="CY146" s="28"/>
      <c r="CZ146" s="6"/>
      <c r="DA146" s="6"/>
      <c r="DB146" s="11"/>
      <c r="DC146" s="6"/>
      <c r="DD146" s="28"/>
      <c r="DE146" s="28"/>
      <c r="DF146" s="28"/>
      <c r="DG146" s="28"/>
    </row>
    <row r="147" spans="2:111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59"/>
      <c r="O147" s="25"/>
      <c r="P147" s="22"/>
      <c r="Q147" s="22"/>
      <c r="R147" s="22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4"/>
      <c r="AH147" s="25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6"/>
      <c r="BB147" s="25"/>
      <c r="BC147" s="25"/>
      <c r="BD147" s="25"/>
      <c r="BE147" s="25"/>
      <c r="BF147" s="25"/>
      <c r="BG147" s="59"/>
      <c r="BH147" s="25"/>
      <c r="CV147" s="7"/>
      <c r="CW147" s="28"/>
      <c r="CX147" s="28"/>
      <c r="CY147" s="28"/>
      <c r="CZ147" s="6"/>
      <c r="DA147" s="6"/>
      <c r="DB147" s="11"/>
      <c r="DC147" s="6"/>
      <c r="DD147" s="28"/>
      <c r="DE147" s="28"/>
      <c r="DF147" s="28"/>
      <c r="DG147" s="28"/>
    </row>
    <row r="148" spans="2:111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59"/>
      <c r="O148" s="25"/>
      <c r="P148" s="22"/>
      <c r="Q148" s="22"/>
      <c r="R148" s="22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4"/>
      <c r="AH148" s="25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6"/>
      <c r="BB148" s="25"/>
      <c r="BC148" s="25"/>
      <c r="BD148" s="25"/>
      <c r="BE148" s="25"/>
      <c r="BF148" s="25"/>
      <c r="BG148" s="59"/>
      <c r="BH148" s="25"/>
      <c r="CV148" s="7"/>
      <c r="CW148" s="28"/>
      <c r="CX148" s="28"/>
      <c r="CY148" s="28"/>
      <c r="CZ148" s="6"/>
      <c r="DA148" s="6"/>
      <c r="DB148" s="11"/>
      <c r="DC148" s="6"/>
      <c r="DD148" s="28"/>
      <c r="DE148" s="28"/>
      <c r="DF148" s="28"/>
      <c r="DG148" s="28"/>
    </row>
    <row r="149" spans="2:111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59"/>
      <c r="O149" s="25"/>
      <c r="P149" s="22"/>
      <c r="Q149" s="22"/>
      <c r="R149" s="22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4"/>
      <c r="AH149" s="25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6"/>
      <c r="BB149" s="25"/>
      <c r="BC149" s="25"/>
      <c r="BD149" s="25"/>
      <c r="BE149" s="25"/>
      <c r="BF149" s="25"/>
      <c r="BG149" s="59"/>
      <c r="BH149" s="25"/>
      <c r="CV149" s="7"/>
      <c r="CW149" s="28"/>
      <c r="CX149" s="28"/>
      <c r="CY149" s="28"/>
      <c r="CZ149" s="6"/>
      <c r="DA149" s="6"/>
      <c r="DB149" s="11"/>
      <c r="DC149" s="6"/>
      <c r="DD149" s="28"/>
      <c r="DE149" s="28"/>
      <c r="DF149" s="28"/>
      <c r="DG149" s="28"/>
    </row>
    <row r="150" spans="2:111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59"/>
      <c r="O150" s="25"/>
      <c r="P150" s="22"/>
      <c r="Q150" s="22"/>
      <c r="R150" s="22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4"/>
      <c r="AH150" s="25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6"/>
      <c r="BB150" s="25"/>
      <c r="BC150" s="25"/>
      <c r="BD150" s="25"/>
      <c r="BE150" s="25"/>
      <c r="BF150" s="25"/>
      <c r="BG150" s="59"/>
      <c r="BH150" s="25"/>
      <c r="CV150" s="7"/>
      <c r="CW150" s="28"/>
      <c r="CX150" s="28"/>
      <c r="CY150" s="28"/>
      <c r="CZ150" s="6"/>
      <c r="DA150" s="6"/>
      <c r="DB150" s="11"/>
      <c r="DC150" s="6"/>
      <c r="DD150" s="28"/>
      <c r="DE150" s="28"/>
      <c r="DF150" s="28"/>
      <c r="DG150" s="28"/>
    </row>
    <row r="151" spans="2:111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59"/>
      <c r="O151" s="25"/>
      <c r="P151" s="22"/>
      <c r="Q151" s="22"/>
      <c r="R151" s="22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4"/>
      <c r="AH151" s="25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6"/>
      <c r="BB151" s="25"/>
      <c r="BC151" s="25"/>
      <c r="BD151" s="25"/>
      <c r="BE151" s="25"/>
      <c r="BF151" s="25"/>
      <c r="BG151" s="59"/>
      <c r="BH151" s="25"/>
      <c r="CV151" s="7"/>
      <c r="CW151" s="28"/>
      <c r="CX151" s="28"/>
      <c r="CY151" s="28"/>
      <c r="CZ151" s="6"/>
      <c r="DA151" s="6"/>
      <c r="DB151" s="11"/>
      <c r="DC151" s="6"/>
      <c r="DD151" s="28"/>
      <c r="DE151" s="28"/>
      <c r="DF151" s="28"/>
      <c r="DG151" s="28"/>
    </row>
    <row r="152" spans="2:111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59"/>
      <c r="O152" s="25"/>
      <c r="P152" s="22"/>
      <c r="Q152" s="22"/>
      <c r="R152" s="22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4"/>
      <c r="AH152" s="25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6"/>
      <c r="BB152" s="25"/>
      <c r="BC152" s="25"/>
      <c r="BD152" s="25"/>
      <c r="BE152" s="25"/>
      <c r="BF152" s="25"/>
      <c r="BG152" s="59"/>
      <c r="BH152" s="25"/>
      <c r="CV152" s="7"/>
      <c r="CW152" s="28"/>
      <c r="CX152" s="28"/>
      <c r="CY152" s="28"/>
      <c r="CZ152" s="6"/>
      <c r="DA152" s="6"/>
      <c r="DB152" s="11"/>
      <c r="DC152" s="6"/>
      <c r="DD152" s="28"/>
      <c r="DE152" s="28"/>
      <c r="DF152" s="28"/>
      <c r="DG152" s="28"/>
    </row>
    <row r="153" spans="2:111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59"/>
      <c r="O153" s="25"/>
      <c r="P153" s="22"/>
      <c r="Q153" s="22"/>
      <c r="R153" s="22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4"/>
      <c r="AH153" s="25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6"/>
      <c r="BB153" s="25"/>
      <c r="BC153" s="25"/>
      <c r="BD153" s="25"/>
      <c r="BE153" s="25"/>
      <c r="BF153" s="25"/>
      <c r="BG153" s="59"/>
      <c r="BH153" s="25"/>
      <c r="CV153" s="7"/>
      <c r="CW153" s="28"/>
      <c r="CX153" s="28"/>
      <c r="CY153" s="28"/>
      <c r="CZ153" s="6"/>
      <c r="DA153" s="6"/>
      <c r="DB153" s="11"/>
      <c r="DC153" s="6"/>
      <c r="DD153" s="28"/>
      <c r="DE153" s="28"/>
      <c r="DF153" s="28"/>
      <c r="DG153" s="28"/>
    </row>
    <row r="154" spans="2:111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59"/>
      <c r="O154" s="25"/>
      <c r="P154" s="22"/>
      <c r="Q154" s="22"/>
      <c r="R154" s="22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4"/>
      <c r="AH154" s="25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6"/>
      <c r="BB154" s="25"/>
      <c r="BC154" s="25"/>
      <c r="BD154" s="25"/>
      <c r="BE154" s="25"/>
      <c r="BF154" s="25"/>
      <c r="BG154" s="59"/>
      <c r="BH154" s="25"/>
      <c r="CV154" s="7"/>
      <c r="CW154" s="28"/>
      <c r="CX154" s="28"/>
      <c r="CY154" s="28"/>
      <c r="CZ154" s="6"/>
      <c r="DA154" s="6"/>
      <c r="DB154" s="11"/>
      <c r="DC154" s="6"/>
      <c r="DD154" s="28"/>
      <c r="DE154" s="28"/>
      <c r="DF154" s="28"/>
      <c r="DG154" s="28"/>
    </row>
    <row r="155" spans="2:111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59"/>
      <c r="O155" s="25"/>
      <c r="P155" s="22"/>
      <c r="Q155" s="22"/>
      <c r="R155" s="2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4"/>
      <c r="AH155" s="25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6"/>
      <c r="BB155" s="25"/>
      <c r="BC155" s="25"/>
      <c r="BD155" s="25"/>
      <c r="BE155" s="25"/>
      <c r="BF155" s="25"/>
      <c r="BG155" s="59"/>
      <c r="BH155" s="25"/>
      <c r="CV155" s="7"/>
      <c r="CW155" s="28"/>
      <c r="CX155" s="28"/>
      <c r="CY155" s="28"/>
      <c r="CZ155" s="6"/>
      <c r="DA155" s="6"/>
      <c r="DB155" s="11"/>
      <c r="DC155" s="6"/>
      <c r="DD155" s="28"/>
      <c r="DE155" s="28"/>
      <c r="DF155" s="28"/>
      <c r="DG155" s="28"/>
    </row>
    <row r="156" spans="2:111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59"/>
      <c r="O156" s="25"/>
      <c r="P156" s="22"/>
      <c r="Q156" s="22"/>
      <c r="R156" s="22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4"/>
      <c r="AH156" s="25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6"/>
      <c r="BB156" s="25"/>
      <c r="BC156" s="25"/>
      <c r="BD156" s="25"/>
      <c r="BE156" s="25"/>
      <c r="BF156" s="25"/>
      <c r="BG156" s="59"/>
      <c r="BH156" s="25"/>
      <c r="CV156" s="7"/>
      <c r="CW156" s="28"/>
      <c r="CX156" s="28"/>
      <c r="CY156" s="28"/>
      <c r="CZ156" s="6"/>
      <c r="DA156" s="6"/>
      <c r="DB156" s="11"/>
      <c r="DC156" s="6"/>
      <c r="DD156" s="28"/>
      <c r="DE156" s="28"/>
      <c r="DF156" s="28"/>
      <c r="DG156" s="28"/>
    </row>
    <row r="157" spans="2:111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59"/>
      <c r="O157" s="25"/>
      <c r="P157" s="22"/>
      <c r="Q157" s="22"/>
      <c r="R157" s="22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4"/>
      <c r="AH157" s="25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6"/>
      <c r="BB157" s="25"/>
      <c r="BC157" s="25"/>
      <c r="BD157" s="25"/>
      <c r="BE157" s="25"/>
      <c r="BF157" s="25"/>
      <c r="BG157" s="59"/>
      <c r="BH157" s="25"/>
      <c r="CV157" s="7"/>
      <c r="CW157" s="28"/>
      <c r="CX157" s="28"/>
      <c r="CY157" s="28"/>
      <c r="CZ157" s="6"/>
      <c r="DA157" s="6"/>
      <c r="DB157" s="11"/>
      <c r="DC157" s="6"/>
      <c r="DD157" s="28"/>
      <c r="DE157" s="28"/>
      <c r="DF157" s="28"/>
      <c r="DG157" s="28"/>
    </row>
    <row r="158" spans="2:111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59"/>
      <c r="O158" s="25"/>
      <c r="P158" s="22"/>
      <c r="Q158" s="22"/>
      <c r="R158" s="22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4"/>
      <c r="AH158" s="25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6"/>
      <c r="BB158" s="25"/>
      <c r="BC158" s="25"/>
      <c r="BD158" s="25"/>
      <c r="BE158" s="25"/>
      <c r="BF158" s="25"/>
      <c r="BG158" s="59"/>
      <c r="BH158" s="25"/>
      <c r="CV158" s="7"/>
      <c r="CW158" s="28"/>
      <c r="CX158" s="28"/>
      <c r="CY158" s="28"/>
      <c r="CZ158" s="6"/>
      <c r="DA158" s="6"/>
      <c r="DB158" s="11"/>
      <c r="DC158" s="6"/>
      <c r="DD158" s="28"/>
      <c r="DE158" s="28"/>
      <c r="DF158" s="28"/>
      <c r="DG158" s="28"/>
    </row>
    <row r="159" spans="2:111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59"/>
      <c r="O159" s="25"/>
      <c r="P159" s="22"/>
      <c r="Q159" s="22"/>
      <c r="R159" s="22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4"/>
      <c r="AH159" s="25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6"/>
      <c r="BB159" s="25"/>
      <c r="BC159" s="25"/>
      <c r="BD159" s="25"/>
      <c r="BE159" s="25"/>
      <c r="BF159" s="25"/>
      <c r="BG159" s="59"/>
      <c r="BH159" s="25"/>
      <c r="CV159" s="7"/>
      <c r="CW159" s="28"/>
      <c r="CX159" s="28"/>
      <c r="CY159" s="28"/>
      <c r="CZ159" s="6"/>
      <c r="DA159" s="6"/>
      <c r="DB159" s="11"/>
      <c r="DC159" s="6"/>
      <c r="DD159" s="28"/>
      <c r="DE159" s="28"/>
      <c r="DF159" s="28"/>
      <c r="DG159" s="28"/>
    </row>
    <row r="160" spans="2:111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59"/>
      <c r="O160" s="25"/>
      <c r="P160" s="22"/>
      <c r="Q160" s="22"/>
      <c r="R160" s="22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4"/>
      <c r="AH160" s="25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6"/>
      <c r="BB160" s="25"/>
      <c r="BC160" s="25"/>
      <c r="BD160" s="25"/>
      <c r="BE160" s="25"/>
      <c r="BF160" s="25"/>
      <c r="BG160" s="59"/>
      <c r="BH160" s="25"/>
      <c r="CV160" s="7"/>
      <c r="CW160" s="28"/>
      <c r="CX160" s="28"/>
      <c r="CY160" s="28"/>
      <c r="CZ160" s="6"/>
      <c r="DA160" s="6"/>
      <c r="DB160" s="11"/>
      <c r="DC160" s="6"/>
      <c r="DD160" s="28"/>
      <c r="DE160" s="28"/>
      <c r="DF160" s="28"/>
      <c r="DG160" s="28"/>
    </row>
    <row r="161" spans="2:111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59"/>
      <c r="O161" s="25"/>
      <c r="P161" s="22"/>
      <c r="Q161" s="22"/>
      <c r="R161" s="22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4"/>
      <c r="AH161" s="25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6"/>
      <c r="BB161" s="25"/>
      <c r="BC161" s="25"/>
      <c r="BD161" s="25"/>
      <c r="BE161" s="25"/>
      <c r="BF161" s="25"/>
      <c r="BG161" s="59"/>
      <c r="BH161" s="25"/>
      <c r="CV161" s="7"/>
      <c r="CW161" s="28"/>
      <c r="CX161" s="28"/>
      <c r="CY161" s="28"/>
      <c r="CZ161" s="6"/>
      <c r="DA161" s="6"/>
      <c r="DB161" s="11"/>
      <c r="DC161" s="6"/>
      <c r="DD161" s="28"/>
      <c r="DE161" s="28"/>
      <c r="DF161" s="28"/>
      <c r="DG161" s="28"/>
    </row>
    <row r="162" spans="2:111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59"/>
      <c r="O162" s="25"/>
      <c r="P162" s="22"/>
      <c r="Q162" s="22"/>
      <c r="R162" s="22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4"/>
      <c r="AH162" s="25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6"/>
      <c r="BB162" s="25"/>
      <c r="BC162" s="25"/>
      <c r="BD162" s="25"/>
      <c r="BE162" s="25"/>
      <c r="BF162" s="25"/>
      <c r="BG162" s="59"/>
      <c r="BH162" s="25"/>
      <c r="CV162" s="7"/>
      <c r="CW162" s="28"/>
      <c r="CX162" s="28"/>
      <c r="CY162" s="28"/>
      <c r="CZ162" s="6"/>
      <c r="DA162" s="6"/>
      <c r="DB162" s="11"/>
      <c r="DC162" s="6"/>
      <c r="DD162" s="28"/>
      <c r="DE162" s="28"/>
      <c r="DF162" s="28"/>
      <c r="DG162" s="28"/>
    </row>
    <row r="163" spans="2:111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59"/>
      <c r="O163" s="25"/>
      <c r="P163" s="22"/>
      <c r="Q163" s="22"/>
      <c r="R163" s="22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4"/>
      <c r="AH163" s="25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6"/>
      <c r="BB163" s="25"/>
      <c r="BC163" s="25"/>
      <c r="BD163" s="25"/>
      <c r="BE163" s="25"/>
      <c r="BF163" s="25"/>
      <c r="BG163" s="59"/>
      <c r="BH163" s="25"/>
      <c r="CV163" s="7"/>
      <c r="CW163" s="28"/>
      <c r="CX163" s="28"/>
      <c r="CY163" s="28"/>
      <c r="CZ163" s="6"/>
      <c r="DA163" s="6"/>
      <c r="DB163" s="11"/>
      <c r="DC163" s="6"/>
      <c r="DD163" s="28"/>
      <c r="DE163" s="28"/>
      <c r="DF163" s="28"/>
      <c r="DG163" s="28"/>
    </row>
    <row r="164" spans="2:111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59"/>
      <c r="O164" s="25"/>
      <c r="P164" s="22"/>
      <c r="Q164" s="22"/>
      <c r="R164" s="22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4"/>
      <c r="AH164" s="25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6"/>
      <c r="BB164" s="25"/>
      <c r="BC164" s="25"/>
      <c r="BD164" s="25"/>
      <c r="BE164" s="25"/>
      <c r="BF164" s="25"/>
      <c r="BG164" s="59"/>
      <c r="BH164" s="25"/>
      <c r="CV164" s="7"/>
      <c r="CW164" s="28"/>
      <c r="CX164" s="28"/>
      <c r="CY164" s="28"/>
      <c r="CZ164" s="6"/>
      <c r="DA164" s="6"/>
      <c r="DB164" s="11"/>
      <c r="DC164" s="6"/>
      <c r="DD164" s="28"/>
      <c r="DE164" s="28"/>
      <c r="DF164" s="28"/>
      <c r="DG164" s="28"/>
    </row>
    <row r="165" spans="2:111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59"/>
      <c r="O165" s="25"/>
      <c r="P165" s="22"/>
      <c r="Q165" s="22"/>
      <c r="R165" s="22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4"/>
      <c r="AH165" s="25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6"/>
      <c r="BB165" s="25"/>
      <c r="BC165" s="25"/>
      <c r="BD165" s="25"/>
      <c r="BE165" s="25"/>
      <c r="BF165" s="25"/>
      <c r="BG165" s="59"/>
      <c r="BH165" s="25"/>
      <c r="CV165" s="7"/>
      <c r="CW165" s="28"/>
      <c r="CX165" s="28"/>
      <c r="CY165" s="28"/>
      <c r="CZ165" s="6"/>
      <c r="DA165" s="6"/>
      <c r="DB165" s="11"/>
      <c r="DC165" s="6"/>
      <c r="DD165" s="28"/>
      <c r="DE165" s="28"/>
      <c r="DF165" s="28"/>
      <c r="DG165" s="28"/>
    </row>
    <row r="166" spans="2:111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59"/>
      <c r="O166" s="25"/>
      <c r="P166" s="22"/>
      <c r="Q166" s="22"/>
      <c r="R166" s="22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4"/>
      <c r="AH166" s="25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6"/>
      <c r="BB166" s="25"/>
      <c r="BC166" s="25"/>
      <c r="BD166" s="25"/>
      <c r="BE166" s="25"/>
      <c r="BF166" s="25"/>
      <c r="BG166" s="59"/>
      <c r="BH166" s="25"/>
      <c r="CV166" s="7"/>
      <c r="CW166" s="28"/>
      <c r="CX166" s="28"/>
      <c r="CY166" s="28"/>
      <c r="CZ166" s="6"/>
      <c r="DA166" s="6"/>
      <c r="DB166" s="11"/>
      <c r="DC166" s="6"/>
      <c r="DD166" s="28"/>
      <c r="DE166" s="28"/>
      <c r="DF166" s="28"/>
      <c r="DG166" s="28"/>
    </row>
    <row r="167" spans="2:111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59"/>
      <c r="O167" s="25"/>
      <c r="P167" s="22"/>
      <c r="Q167" s="22"/>
      <c r="R167" s="22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4"/>
      <c r="AH167" s="25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6"/>
      <c r="BB167" s="25"/>
      <c r="BC167" s="25"/>
      <c r="BD167" s="25"/>
      <c r="BE167" s="25"/>
      <c r="BF167" s="25"/>
      <c r="BG167" s="59"/>
      <c r="BH167" s="25"/>
      <c r="CV167" s="7"/>
      <c r="CW167" s="28"/>
      <c r="CX167" s="28"/>
      <c r="CY167" s="28"/>
      <c r="CZ167" s="6"/>
      <c r="DA167" s="6"/>
      <c r="DB167" s="11"/>
      <c r="DC167" s="6"/>
      <c r="DD167" s="28"/>
      <c r="DE167" s="28"/>
      <c r="DF167" s="28"/>
      <c r="DG167" s="28"/>
    </row>
    <row r="168" spans="2:111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59"/>
      <c r="O168" s="25"/>
      <c r="P168" s="22"/>
      <c r="Q168" s="22"/>
      <c r="R168" s="22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4"/>
      <c r="AH168" s="25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6"/>
      <c r="BB168" s="25"/>
      <c r="BC168" s="25"/>
      <c r="BD168" s="25"/>
      <c r="BE168" s="25"/>
      <c r="BF168" s="25"/>
      <c r="BG168" s="59"/>
      <c r="BH168" s="25"/>
      <c r="CV168" s="7"/>
      <c r="CW168" s="28"/>
      <c r="CX168" s="28"/>
      <c r="CY168" s="28"/>
      <c r="CZ168" s="6"/>
      <c r="DA168" s="6"/>
      <c r="DB168" s="11"/>
      <c r="DC168" s="6"/>
      <c r="DD168" s="28"/>
      <c r="DE168" s="28"/>
      <c r="DF168" s="28"/>
      <c r="DG168" s="28"/>
    </row>
    <row r="169" spans="2:111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59"/>
      <c r="O169" s="25"/>
      <c r="P169" s="22"/>
      <c r="Q169" s="22"/>
      <c r="R169" s="22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4"/>
      <c r="AH169" s="25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6"/>
      <c r="BB169" s="25"/>
      <c r="BC169" s="25"/>
      <c r="BD169" s="25"/>
      <c r="BE169" s="25"/>
      <c r="BF169" s="25"/>
      <c r="BG169" s="59"/>
      <c r="BH169" s="25"/>
      <c r="CV169" s="7"/>
      <c r="CW169" s="28"/>
      <c r="CX169" s="28"/>
      <c r="CY169" s="28"/>
      <c r="CZ169" s="6"/>
      <c r="DA169" s="6"/>
      <c r="DB169" s="11"/>
      <c r="DC169" s="6"/>
      <c r="DD169" s="28"/>
      <c r="DE169" s="28"/>
      <c r="DF169" s="28"/>
      <c r="DG169" s="28"/>
    </row>
    <row r="170" spans="2:111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59"/>
      <c r="O170" s="25"/>
      <c r="P170" s="22"/>
      <c r="Q170" s="22"/>
      <c r="R170" s="22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4"/>
      <c r="AH170" s="25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6"/>
      <c r="BB170" s="25"/>
      <c r="BC170" s="25"/>
      <c r="BD170" s="25"/>
      <c r="BE170" s="25"/>
      <c r="BF170" s="25"/>
      <c r="BG170" s="59"/>
      <c r="BH170" s="25"/>
      <c r="CV170" s="7"/>
      <c r="CW170" s="28"/>
      <c r="CX170" s="28"/>
      <c r="CY170" s="28"/>
      <c r="CZ170" s="6"/>
      <c r="DA170" s="6"/>
      <c r="DB170" s="11"/>
      <c r="DC170" s="6"/>
      <c r="DD170" s="28"/>
      <c r="DE170" s="28"/>
      <c r="DF170" s="28"/>
      <c r="DG170" s="28"/>
    </row>
    <row r="171" spans="2:111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59"/>
      <c r="O171" s="25"/>
      <c r="P171" s="22"/>
      <c r="Q171" s="22"/>
      <c r="R171" s="22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4"/>
      <c r="AH171" s="25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6"/>
      <c r="BB171" s="25"/>
      <c r="BC171" s="25"/>
      <c r="BD171" s="25"/>
      <c r="BE171" s="25"/>
      <c r="BF171" s="25"/>
      <c r="BG171" s="59"/>
      <c r="BH171" s="25"/>
      <c r="CV171" s="7"/>
      <c r="CW171" s="28"/>
      <c r="CX171" s="28"/>
      <c r="CY171" s="28"/>
      <c r="CZ171" s="6"/>
      <c r="DA171" s="6"/>
      <c r="DB171" s="11"/>
      <c r="DC171" s="6"/>
      <c r="DD171" s="28"/>
      <c r="DE171" s="28"/>
      <c r="DF171" s="28"/>
      <c r="DG171" s="28"/>
    </row>
    <row r="172" spans="2:111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59"/>
      <c r="O172" s="25"/>
      <c r="P172" s="22"/>
      <c r="Q172" s="22"/>
      <c r="R172" s="22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4"/>
      <c r="AH172" s="25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6"/>
      <c r="BB172" s="25"/>
      <c r="BC172" s="25"/>
      <c r="BD172" s="25"/>
      <c r="BE172" s="25"/>
      <c r="BF172" s="25"/>
      <c r="BG172" s="59"/>
      <c r="BH172" s="25"/>
      <c r="CV172" s="7"/>
      <c r="CW172" s="28"/>
      <c r="CX172" s="28"/>
      <c r="CY172" s="28"/>
      <c r="CZ172" s="6"/>
      <c r="DA172" s="6"/>
      <c r="DB172" s="11"/>
      <c r="DC172" s="6"/>
      <c r="DD172" s="28"/>
      <c r="DE172" s="28"/>
      <c r="DF172" s="28"/>
      <c r="DG172" s="28"/>
    </row>
    <row r="173" spans="2:111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59"/>
      <c r="O173" s="25"/>
      <c r="P173" s="22"/>
      <c r="Q173" s="22"/>
      <c r="R173" s="22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4"/>
      <c r="AH173" s="25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6"/>
      <c r="BB173" s="25"/>
      <c r="BC173" s="25"/>
      <c r="BD173" s="25"/>
      <c r="BE173" s="25"/>
      <c r="BF173" s="25"/>
      <c r="BG173" s="59"/>
      <c r="BH173" s="25"/>
      <c r="CV173" s="7"/>
      <c r="CW173" s="28"/>
      <c r="CX173" s="28"/>
      <c r="CY173" s="28"/>
      <c r="CZ173" s="6"/>
      <c r="DA173" s="6"/>
      <c r="DB173" s="11"/>
      <c r="DC173" s="6"/>
      <c r="DD173" s="28"/>
      <c r="DE173" s="28"/>
      <c r="DF173" s="28"/>
      <c r="DG173" s="28"/>
    </row>
    <row r="174" spans="2:111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59"/>
      <c r="O174" s="25"/>
      <c r="P174" s="22"/>
      <c r="Q174" s="22"/>
      <c r="R174" s="22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4"/>
      <c r="AH174" s="25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6"/>
      <c r="BB174" s="25"/>
      <c r="BC174" s="25"/>
      <c r="BD174" s="25"/>
      <c r="BE174" s="25"/>
      <c r="BF174" s="25"/>
      <c r="BG174" s="59"/>
      <c r="BH174" s="25"/>
      <c r="CV174" s="7"/>
      <c r="CW174" s="28"/>
      <c r="CX174" s="28"/>
      <c r="CY174" s="28"/>
      <c r="CZ174" s="6"/>
      <c r="DA174" s="6"/>
      <c r="DB174" s="11"/>
      <c r="DC174" s="6"/>
      <c r="DD174" s="28"/>
      <c r="DE174" s="28"/>
      <c r="DF174" s="28"/>
      <c r="DG174" s="28"/>
    </row>
    <row r="175" spans="2:111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59"/>
      <c r="O175" s="25"/>
      <c r="P175" s="22"/>
      <c r="Q175" s="22"/>
      <c r="R175" s="22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4"/>
      <c r="AH175" s="25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6"/>
      <c r="BB175" s="25"/>
      <c r="BC175" s="25"/>
      <c r="BD175" s="25"/>
      <c r="BE175" s="25"/>
      <c r="BF175" s="25"/>
      <c r="BG175" s="59"/>
      <c r="BH175" s="25"/>
      <c r="CV175" s="7"/>
      <c r="CW175" s="28"/>
      <c r="CX175" s="28"/>
      <c r="CY175" s="28"/>
      <c r="CZ175" s="6"/>
      <c r="DA175" s="6"/>
      <c r="DB175" s="11"/>
      <c r="DC175" s="6"/>
      <c r="DD175" s="28"/>
      <c r="DE175" s="28"/>
      <c r="DF175" s="28"/>
      <c r="DG175" s="28"/>
    </row>
    <row r="176" spans="2:111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59"/>
      <c r="O176" s="25"/>
      <c r="P176" s="22"/>
      <c r="Q176" s="22"/>
      <c r="R176" s="22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4"/>
      <c r="AH176" s="25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6"/>
      <c r="BB176" s="25"/>
      <c r="BC176" s="25"/>
      <c r="BD176" s="25"/>
      <c r="BE176" s="25"/>
      <c r="BF176" s="25"/>
      <c r="BG176" s="59"/>
      <c r="BH176" s="25"/>
      <c r="CV176" s="7"/>
      <c r="CW176" s="28"/>
      <c r="CX176" s="28"/>
      <c r="CY176" s="28"/>
      <c r="CZ176" s="6"/>
      <c r="DA176" s="6"/>
      <c r="DB176" s="11"/>
      <c r="DC176" s="6"/>
      <c r="DD176" s="28"/>
      <c r="DE176" s="28"/>
      <c r="DF176" s="28"/>
      <c r="DG176" s="28"/>
    </row>
    <row r="177" spans="2:111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59"/>
      <c r="O177" s="25"/>
      <c r="P177" s="22"/>
      <c r="Q177" s="22"/>
      <c r="R177" s="22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4"/>
      <c r="AH177" s="25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6"/>
      <c r="BB177" s="25"/>
      <c r="BC177" s="25"/>
      <c r="BD177" s="25"/>
      <c r="BE177" s="25"/>
      <c r="BF177" s="25"/>
      <c r="BG177" s="59"/>
      <c r="BH177" s="25"/>
      <c r="CV177" s="7"/>
      <c r="CW177" s="28"/>
      <c r="CX177" s="28"/>
      <c r="CY177" s="28"/>
      <c r="CZ177" s="6"/>
      <c r="DA177" s="6"/>
      <c r="DB177" s="11"/>
      <c r="DC177" s="6"/>
      <c r="DD177" s="28"/>
      <c r="DE177" s="28"/>
      <c r="DF177" s="28"/>
      <c r="DG177" s="28"/>
    </row>
    <row r="178" spans="2:111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59"/>
      <c r="O178" s="25"/>
      <c r="P178" s="22"/>
      <c r="Q178" s="22"/>
      <c r="R178" s="22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4"/>
      <c r="AH178" s="25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6"/>
      <c r="BB178" s="25"/>
      <c r="BC178" s="25"/>
      <c r="BD178" s="25"/>
      <c r="BE178" s="25"/>
      <c r="BF178" s="25"/>
      <c r="BG178" s="59"/>
      <c r="BH178" s="25"/>
      <c r="CV178" s="7"/>
      <c r="CW178" s="28"/>
      <c r="CX178" s="28"/>
      <c r="CY178" s="28"/>
      <c r="CZ178" s="6"/>
      <c r="DA178" s="6"/>
      <c r="DB178" s="11"/>
      <c r="DC178" s="6"/>
      <c r="DD178" s="28"/>
      <c r="DE178" s="28"/>
      <c r="DF178" s="28"/>
      <c r="DG178" s="28"/>
    </row>
    <row r="179" spans="2:111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59"/>
      <c r="O179" s="25"/>
      <c r="P179" s="22"/>
      <c r="Q179" s="22"/>
      <c r="R179" s="22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4"/>
      <c r="AH179" s="25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6"/>
      <c r="BB179" s="25"/>
      <c r="BC179" s="25"/>
      <c r="BD179" s="25"/>
      <c r="BE179" s="25"/>
      <c r="BF179" s="25"/>
      <c r="BG179" s="59"/>
      <c r="BH179" s="25"/>
      <c r="CV179" s="7"/>
      <c r="CW179" s="28"/>
      <c r="CX179" s="28"/>
      <c r="CY179" s="28"/>
      <c r="CZ179" s="6"/>
      <c r="DA179" s="6"/>
      <c r="DB179" s="11"/>
      <c r="DC179" s="6"/>
      <c r="DD179" s="28"/>
      <c r="DE179" s="28"/>
      <c r="DF179" s="28"/>
      <c r="DG179" s="28"/>
    </row>
    <row r="180" spans="2:111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59"/>
      <c r="O180" s="25"/>
      <c r="P180" s="22"/>
      <c r="Q180" s="22"/>
      <c r="R180" s="22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4"/>
      <c r="AH180" s="25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6"/>
      <c r="BB180" s="25"/>
      <c r="BC180" s="25"/>
      <c r="BD180" s="25"/>
      <c r="BE180" s="25"/>
      <c r="BF180" s="25"/>
      <c r="BG180" s="59"/>
      <c r="BH180" s="25"/>
      <c r="CV180" s="7"/>
      <c r="CW180" s="28"/>
      <c r="CX180" s="28"/>
      <c r="CY180" s="28"/>
      <c r="CZ180" s="6"/>
      <c r="DA180" s="6"/>
      <c r="DB180" s="11"/>
      <c r="DC180" s="6"/>
      <c r="DD180" s="28"/>
      <c r="DE180" s="28"/>
      <c r="DF180" s="28"/>
      <c r="DG180" s="28"/>
    </row>
    <row r="181" spans="2:111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59"/>
      <c r="O181" s="25"/>
      <c r="P181" s="22"/>
      <c r="Q181" s="22"/>
      <c r="R181" s="22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4"/>
      <c r="AH181" s="25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6"/>
      <c r="BB181" s="25"/>
      <c r="BC181" s="25"/>
      <c r="BD181" s="25"/>
      <c r="BE181" s="25"/>
      <c r="BF181" s="25"/>
      <c r="BG181" s="59"/>
      <c r="BH181" s="25"/>
      <c r="CV181" s="7"/>
      <c r="CW181" s="28"/>
      <c r="CX181" s="28"/>
      <c r="CY181" s="28"/>
      <c r="CZ181" s="6"/>
      <c r="DA181" s="6"/>
      <c r="DB181" s="11"/>
      <c r="DC181" s="6"/>
      <c r="DD181" s="28"/>
      <c r="DE181" s="28"/>
      <c r="DF181" s="28"/>
      <c r="DG181" s="28"/>
    </row>
    <row r="182" spans="2:111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59"/>
      <c r="O182" s="25"/>
      <c r="P182" s="22"/>
      <c r="Q182" s="22"/>
      <c r="R182" s="22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4"/>
      <c r="AH182" s="25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6"/>
      <c r="BB182" s="25"/>
      <c r="BC182" s="25"/>
      <c r="BD182" s="25"/>
      <c r="BE182" s="25"/>
      <c r="BF182" s="25"/>
      <c r="BG182" s="59"/>
      <c r="BH182" s="25"/>
      <c r="CV182" s="7"/>
      <c r="CW182" s="28"/>
      <c r="CX182" s="28"/>
      <c r="CY182" s="28"/>
      <c r="CZ182" s="6"/>
      <c r="DA182" s="6"/>
      <c r="DB182" s="11"/>
      <c r="DC182" s="6"/>
      <c r="DD182" s="28"/>
      <c r="DE182" s="28"/>
      <c r="DF182" s="28"/>
      <c r="DG182" s="28"/>
    </row>
    <row r="183" spans="2:111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59"/>
      <c r="O183" s="25"/>
      <c r="P183" s="22"/>
      <c r="Q183" s="22"/>
      <c r="R183" s="22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4"/>
      <c r="AH183" s="25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6"/>
      <c r="BB183" s="25"/>
      <c r="BC183" s="25"/>
      <c r="BD183" s="25"/>
      <c r="BE183" s="25"/>
      <c r="BF183" s="25"/>
      <c r="BG183" s="59"/>
      <c r="BH183" s="25"/>
      <c r="CV183" s="7"/>
      <c r="CW183" s="28"/>
      <c r="CX183" s="28"/>
      <c r="CY183" s="28"/>
      <c r="CZ183" s="6"/>
      <c r="DA183" s="6"/>
      <c r="DB183" s="11"/>
      <c r="DC183" s="6"/>
      <c r="DD183" s="28"/>
      <c r="DE183" s="28"/>
      <c r="DF183" s="28"/>
      <c r="DG183" s="28"/>
    </row>
    <row r="184" spans="2:111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59"/>
      <c r="O184" s="25"/>
      <c r="P184" s="22"/>
      <c r="Q184" s="22"/>
      <c r="R184" s="22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4"/>
      <c r="AH184" s="25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6"/>
      <c r="BB184" s="25"/>
      <c r="BC184" s="25"/>
      <c r="BD184" s="25"/>
      <c r="BE184" s="25"/>
      <c r="BF184" s="25"/>
      <c r="BG184" s="59"/>
      <c r="BH184" s="25"/>
      <c r="CV184" s="7"/>
      <c r="CW184" s="28"/>
      <c r="CX184" s="28"/>
      <c r="CY184" s="28"/>
      <c r="CZ184" s="6"/>
      <c r="DA184" s="6"/>
      <c r="DB184" s="11"/>
      <c r="DC184" s="6"/>
      <c r="DD184" s="28"/>
      <c r="DE184" s="28"/>
      <c r="DF184" s="28"/>
      <c r="DG184" s="28"/>
    </row>
    <row r="185" spans="2:111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59"/>
      <c r="O185" s="25"/>
      <c r="P185" s="22"/>
      <c r="Q185" s="22"/>
      <c r="R185" s="22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4"/>
      <c r="AH185" s="25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6"/>
      <c r="BB185" s="25"/>
      <c r="BC185" s="25"/>
      <c r="BD185" s="25"/>
      <c r="BE185" s="25"/>
      <c r="BF185" s="25"/>
      <c r="BG185" s="59"/>
      <c r="BH185" s="25"/>
      <c r="CV185" s="7"/>
      <c r="CW185" s="28"/>
      <c r="CX185" s="28"/>
      <c r="CY185" s="28"/>
      <c r="CZ185" s="6"/>
      <c r="DA185" s="6"/>
      <c r="DB185" s="11"/>
      <c r="DC185" s="6"/>
      <c r="DD185" s="28"/>
      <c r="DE185" s="28"/>
      <c r="DF185" s="28"/>
      <c r="DG185" s="28"/>
    </row>
    <row r="186" spans="2:111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59"/>
      <c r="O186" s="25"/>
      <c r="P186" s="22"/>
      <c r="Q186" s="22"/>
      <c r="R186" s="22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4"/>
      <c r="AH186" s="25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6"/>
      <c r="BB186" s="25"/>
      <c r="BC186" s="25"/>
      <c r="BD186" s="25"/>
      <c r="BE186" s="25"/>
      <c r="BF186" s="25"/>
      <c r="BG186" s="59"/>
      <c r="BH186" s="25"/>
      <c r="CV186" s="7"/>
      <c r="CW186" s="28"/>
      <c r="CX186" s="28"/>
      <c r="CY186" s="28"/>
      <c r="CZ186" s="6"/>
      <c r="DA186" s="6"/>
      <c r="DB186" s="11"/>
      <c r="DC186" s="6"/>
      <c r="DD186" s="28"/>
      <c r="DE186" s="28"/>
      <c r="DF186" s="28"/>
      <c r="DG186" s="28"/>
    </row>
    <row r="187" spans="2:111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59"/>
      <c r="O187" s="25"/>
      <c r="P187" s="22"/>
      <c r="Q187" s="22"/>
      <c r="R187" s="22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4"/>
      <c r="AH187" s="25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6"/>
      <c r="BB187" s="25"/>
      <c r="BC187" s="25"/>
      <c r="BD187" s="25"/>
      <c r="BE187" s="25"/>
      <c r="BF187" s="25"/>
      <c r="BG187" s="59"/>
      <c r="BH187" s="25"/>
      <c r="CV187" s="7"/>
      <c r="CW187" s="28"/>
      <c r="CX187" s="28"/>
      <c r="CY187" s="28"/>
      <c r="CZ187" s="6"/>
      <c r="DA187" s="6"/>
      <c r="DB187" s="11"/>
      <c r="DC187" s="6"/>
      <c r="DD187" s="28"/>
      <c r="DE187" s="28"/>
      <c r="DF187" s="28"/>
      <c r="DG187" s="28"/>
    </row>
    <row r="188" spans="2:111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59"/>
      <c r="O188" s="25"/>
      <c r="P188" s="22"/>
      <c r="Q188" s="22"/>
      <c r="R188" s="22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4"/>
      <c r="AH188" s="25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6"/>
      <c r="BB188" s="25"/>
      <c r="BC188" s="25"/>
      <c r="BD188" s="25"/>
      <c r="BE188" s="25"/>
      <c r="BF188" s="25"/>
      <c r="BG188" s="59"/>
      <c r="BH188" s="25"/>
      <c r="CV188" s="7"/>
      <c r="CW188" s="28"/>
      <c r="CX188" s="28"/>
      <c r="CY188" s="28"/>
      <c r="CZ188" s="6"/>
      <c r="DA188" s="6"/>
      <c r="DB188" s="11"/>
      <c r="DC188" s="6"/>
      <c r="DD188" s="28"/>
      <c r="DE188" s="28"/>
      <c r="DF188" s="28"/>
      <c r="DG188" s="28"/>
    </row>
    <row r="189" spans="2:111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59"/>
      <c r="O189" s="25"/>
      <c r="P189" s="22"/>
      <c r="Q189" s="22"/>
      <c r="R189" s="22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4"/>
      <c r="AH189" s="25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6"/>
      <c r="BB189" s="25"/>
      <c r="BC189" s="25"/>
      <c r="BD189" s="25"/>
      <c r="BE189" s="25"/>
      <c r="BF189" s="25"/>
      <c r="BG189" s="59"/>
      <c r="BH189" s="25"/>
      <c r="CV189" s="7"/>
      <c r="CW189" s="28"/>
      <c r="CX189" s="28"/>
      <c r="CY189" s="28"/>
      <c r="CZ189" s="6"/>
      <c r="DA189" s="6"/>
      <c r="DB189" s="11"/>
      <c r="DC189" s="6"/>
      <c r="DD189" s="28"/>
      <c r="DE189" s="28"/>
      <c r="DF189" s="28"/>
      <c r="DG189" s="28"/>
    </row>
    <row r="190" spans="2:111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59"/>
      <c r="O190" s="25"/>
      <c r="P190" s="22"/>
      <c r="Q190" s="22"/>
      <c r="R190" s="22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4"/>
      <c r="AH190" s="25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6"/>
      <c r="BB190" s="25"/>
      <c r="BC190" s="25"/>
      <c r="BD190" s="25"/>
      <c r="BE190" s="25"/>
      <c r="BF190" s="25"/>
      <c r="BG190" s="59"/>
      <c r="BH190" s="25"/>
      <c r="CV190" s="7"/>
      <c r="CW190" s="28"/>
      <c r="CX190" s="28"/>
      <c r="CY190" s="28"/>
      <c r="CZ190" s="6"/>
      <c r="DA190" s="6"/>
      <c r="DB190" s="11"/>
      <c r="DC190" s="6"/>
      <c r="DD190" s="28"/>
      <c r="DE190" s="28"/>
      <c r="DF190" s="28"/>
      <c r="DG190" s="28"/>
    </row>
    <row r="191" spans="2:111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59"/>
      <c r="O191" s="25"/>
      <c r="P191" s="22"/>
      <c r="Q191" s="22"/>
      <c r="R191" s="22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4"/>
      <c r="AH191" s="25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6"/>
      <c r="BB191" s="25"/>
      <c r="BC191" s="25"/>
      <c r="BD191" s="25"/>
      <c r="BE191" s="25"/>
      <c r="BF191" s="25"/>
      <c r="BG191" s="59"/>
      <c r="BH191" s="25"/>
      <c r="CV191" s="7"/>
      <c r="CW191" s="28"/>
      <c r="CX191" s="28"/>
      <c r="CY191" s="28"/>
      <c r="CZ191" s="6"/>
      <c r="DA191" s="6"/>
      <c r="DB191" s="11"/>
      <c r="DC191" s="6"/>
      <c r="DD191" s="28"/>
      <c r="DE191" s="28"/>
      <c r="DF191" s="28"/>
      <c r="DG191" s="28"/>
    </row>
    <row r="192" spans="2:111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59"/>
      <c r="O192" s="25"/>
      <c r="P192" s="22"/>
      <c r="Q192" s="22"/>
      <c r="R192" s="22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4"/>
      <c r="AH192" s="25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6"/>
      <c r="BB192" s="25"/>
      <c r="BC192" s="25"/>
      <c r="BD192" s="25"/>
      <c r="BE192" s="25"/>
      <c r="BF192" s="25"/>
      <c r="BG192" s="59"/>
      <c r="BH192" s="25"/>
      <c r="CV192" s="7"/>
      <c r="CW192" s="28"/>
      <c r="CX192" s="28"/>
      <c r="CY192" s="28"/>
      <c r="CZ192" s="6"/>
      <c r="DA192" s="6"/>
      <c r="DB192" s="11"/>
      <c r="DC192" s="6"/>
      <c r="DD192" s="28"/>
      <c r="DE192" s="28"/>
      <c r="DF192" s="28"/>
      <c r="DG192" s="28"/>
    </row>
    <row r="193" spans="2:111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59"/>
      <c r="O193" s="25"/>
      <c r="P193" s="22"/>
      <c r="Q193" s="22"/>
      <c r="R193" s="22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4"/>
      <c r="AH193" s="25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6"/>
      <c r="BB193" s="25"/>
      <c r="BC193" s="25"/>
      <c r="BD193" s="25"/>
      <c r="BE193" s="25"/>
      <c r="BF193" s="25"/>
      <c r="BG193" s="59"/>
      <c r="BH193" s="25"/>
      <c r="CV193" s="7"/>
      <c r="CW193" s="28"/>
      <c r="CX193" s="28"/>
      <c r="CY193" s="28"/>
      <c r="CZ193" s="6"/>
      <c r="DA193" s="6"/>
      <c r="DB193" s="11"/>
      <c r="DC193" s="6"/>
      <c r="DD193" s="28"/>
      <c r="DE193" s="28"/>
      <c r="DF193" s="28"/>
      <c r="DG193" s="28"/>
    </row>
    <row r="194" spans="2:111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59"/>
      <c r="O194" s="25"/>
      <c r="P194" s="22"/>
      <c r="Q194" s="22"/>
      <c r="R194" s="22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4"/>
      <c r="AH194" s="25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6"/>
      <c r="BB194" s="25"/>
      <c r="BC194" s="25"/>
      <c r="BD194" s="25"/>
      <c r="BE194" s="25"/>
      <c r="BF194" s="25"/>
      <c r="BG194" s="59"/>
      <c r="BH194" s="25"/>
      <c r="CV194" s="7"/>
      <c r="CW194" s="28"/>
      <c r="CX194" s="28"/>
      <c r="CY194" s="28"/>
      <c r="CZ194" s="6"/>
      <c r="DA194" s="6"/>
      <c r="DB194" s="11"/>
      <c r="DC194" s="6"/>
      <c r="DD194" s="28"/>
      <c r="DE194" s="28"/>
      <c r="DF194" s="28"/>
      <c r="DG194" s="28"/>
    </row>
    <row r="195" spans="2:111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59"/>
      <c r="O195" s="25"/>
      <c r="P195" s="22"/>
      <c r="Q195" s="22"/>
      <c r="R195" s="22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4"/>
      <c r="AH195" s="25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6"/>
      <c r="BB195" s="25"/>
      <c r="BC195" s="25"/>
      <c r="BD195" s="25"/>
      <c r="BE195" s="25"/>
      <c r="BF195" s="25"/>
      <c r="BG195" s="59"/>
      <c r="BH195" s="25"/>
      <c r="CV195" s="7"/>
      <c r="CW195" s="28"/>
      <c r="CX195" s="28"/>
      <c r="CY195" s="28"/>
      <c r="CZ195" s="6"/>
      <c r="DA195" s="6"/>
      <c r="DB195" s="11"/>
      <c r="DC195" s="6"/>
      <c r="DD195" s="28"/>
      <c r="DE195" s="28"/>
      <c r="DF195" s="28"/>
      <c r="DG195" s="28"/>
    </row>
    <row r="196" spans="2:111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59"/>
      <c r="O196" s="25"/>
      <c r="P196" s="22"/>
      <c r="Q196" s="22"/>
      <c r="R196" s="22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4"/>
      <c r="AH196" s="25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6"/>
      <c r="BB196" s="25"/>
      <c r="BC196" s="25"/>
      <c r="BD196" s="25"/>
      <c r="BE196" s="25"/>
      <c r="BF196" s="25"/>
      <c r="BG196" s="59"/>
      <c r="BH196" s="25"/>
      <c r="CV196" s="7"/>
      <c r="CW196" s="28"/>
      <c r="CX196" s="28"/>
      <c r="CY196" s="28"/>
      <c r="CZ196" s="6"/>
      <c r="DA196" s="6"/>
      <c r="DB196" s="11"/>
      <c r="DC196" s="6"/>
      <c r="DD196" s="28"/>
      <c r="DE196" s="28"/>
      <c r="DF196" s="28"/>
      <c r="DG196" s="28"/>
    </row>
    <row r="197" spans="2:111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59"/>
      <c r="O197" s="25"/>
      <c r="P197" s="22"/>
      <c r="Q197" s="22"/>
      <c r="R197" s="22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4"/>
      <c r="AH197" s="25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6"/>
      <c r="BB197" s="25"/>
      <c r="BC197" s="25"/>
      <c r="BD197" s="25"/>
      <c r="BE197" s="25"/>
      <c r="BF197" s="25"/>
      <c r="BG197" s="59"/>
      <c r="BH197" s="25"/>
      <c r="CV197" s="7"/>
      <c r="CW197" s="28"/>
      <c r="CX197" s="28"/>
      <c r="CY197" s="28"/>
      <c r="CZ197" s="6"/>
      <c r="DA197" s="6"/>
      <c r="DB197" s="11"/>
      <c r="DC197" s="6"/>
      <c r="DD197" s="28"/>
      <c r="DE197" s="28"/>
      <c r="DF197" s="28"/>
      <c r="DG197" s="28"/>
    </row>
    <row r="198" spans="2:111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59"/>
      <c r="O198" s="25"/>
      <c r="P198" s="22"/>
      <c r="Q198" s="22"/>
      <c r="R198" s="22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4"/>
      <c r="AH198" s="25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6"/>
      <c r="BB198" s="25"/>
      <c r="BC198" s="25"/>
      <c r="BD198" s="25"/>
      <c r="BE198" s="25"/>
      <c r="BF198" s="25"/>
      <c r="BG198" s="59"/>
      <c r="BH198" s="25"/>
      <c r="CV198" s="7"/>
      <c r="CW198" s="28"/>
      <c r="CX198" s="28"/>
      <c r="CY198" s="28"/>
      <c r="CZ198" s="6"/>
      <c r="DA198" s="6"/>
      <c r="DB198" s="11"/>
      <c r="DC198" s="6"/>
      <c r="DD198" s="28"/>
      <c r="DE198" s="28"/>
      <c r="DF198" s="28"/>
      <c r="DG198" s="28"/>
    </row>
    <row r="199" spans="2:111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59"/>
      <c r="O199" s="25"/>
      <c r="P199" s="22"/>
      <c r="Q199" s="22"/>
      <c r="R199" s="22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4"/>
      <c r="AH199" s="25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6"/>
      <c r="BB199" s="25"/>
      <c r="BC199" s="25"/>
      <c r="BD199" s="25"/>
      <c r="BE199" s="25"/>
      <c r="BF199" s="25"/>
      <c r="BG199" s="59"/>
      <c r="BH199" s="25"/>
      <c r="CV199" s="7"/>
      <c r="CW199" s="28"/>
      <c r="CX199" s="28"/>
      <c r="CY199" s="28"/>
      <c r="CZ199" s="6"/>
      <c r="DA199" s="6"/>
      <c r="DB199" s="11"/>
      <c r="DC199" s="6"/>
      <c r="DD199" s="28"/>
      <c r="DE199" s="28"/>
      <c r="DF199" s="28"/>
      <c r="DG199" s="28"/>
    </row>
    <row r="200" spans="2:111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59"/>
      <c r="O200" s="25"/>
      <c r="P200" s="22"/>
      <c r="Q200" s="22"/>
      <c r="R200" s="2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4"/>
      <c r="AH200" s="25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6"/>
      <c r="BB200" s="25"/>
      <c r="BC200" s="25"/>
      <c r="BD200" s="25"/>
      <c r="BE200" s="25"/>
      <c r="BF200" s="25"/>
      <c r="BG200" s="59"/>
      <c r="BH200" s="25"/>
      <c r="CV200" s="7"/>
      <c r="CW200" s="28"/>
      <c r="CX200" s="28"/>
      <c r="CY200" s="28"/>
      <c r="CZ200" s="6"/>
      <c r="DA200" s="6"/>
      <c r="DB200" s="11"/>
      <c r="DC200" s="6"/>
      <c r="DD200" s="28"/>
      <c r="DE200" s="28"/>
      <c r="DF200" s="28"/>
      <c r="DG200" s="28"/>
    </row>
    <row r="201" spans="2:111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59"/>
      <c r="O201" s="25"/>
      <c r="P201" s="22"/>
      <c r="Q201" s="22"/>
      <c r="R201" s="2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4"/>
      <c r="AH201" s="25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6"/>
      <c r="BB201" s="25"/>
      <c r="BC201" s="25"/>
      <c r="BD201" s="25"/>
      <c r="BE201" s="25"/>
      <c r="BF201" s="25"/>
      <c r="BG201" s="59"/>
      <c r="BH201" s="25"/>
      <c r="CV201" s="7"/>
      <c r="CW201" s="28"/>
      <c r="CX201" s="28"/>
      <c r="CY201" s="28"/>
      <c r="CZ201" s="6"/>
      <c r="DA201" s="6"/>
      <c r="DB201" s="11"/>
      <c r="DC201" s="6"/>
      <c r="DD201" s="28"/>
      <c r="DE201" s="28"/>
      <c r="DF201" s="28"/>
      <c r="DG201" s="28"/>
    </row>
    <row r="202" spans="2:111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59"/>
      <c r="O202" s="25"/>
      <c r="P202" s="22"/>
      <c r="Q202" s="22"/>
      <c r="R202" s="2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4"/>
      <c r="AH202" s="25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6"/>
      <c r="BB202" s="25"/>
      <c r="BC202" s="25"/>
      <c r="BD202" s="25"/>
      <c r="BE202" s="25"/>
      <c r="BF202" s="25"/>
      <c r="BG202" s="59"/>
      <c r="BH202" s="25"/>
      <c r="CV202" s="7"/>
      <c r="CW202" s="28"/>
      <c r="CX202" s="28"/>
      <c r="CY202" s="28"/>
      <c r="CZ202" s="6"/>
      <c r="DA202" s="6"/>
      <c r="DB202" s="11"/>
      <c r="DC202" s="6"/>
      <c r="DD202" s="28"/>
      <c r="DE202" s="28"/>
      <c r="DF202" s="28"/>
      <c r="DG202" s="28"/>
    </row>
    <row r="203" spans="2:111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59"/>
      <c r="O203" s="25"/>
      <c r="P203" s="22"/>
      <c r="Q203" s="22"/>
      <c r="R203" s="2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4"/>
      <c r="AH203" s="25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6"/>
      <c r="BB203" s="25"/>
      <c r="BC203" s="25"/>
      <c r="BD203" s="25"/>
      <c r="BE203" s="25"/>
      <c r="BF203" s="25"/>
      <c r="BG203" s="59"/>
      <c r="BH203" s="25"/>
      <c r="CV203" s="7"/>
      <c r="CW203" s="28"/>
      <c r="CX203" s="28"/>
      <c r="CY203" s="28"/>
      <c r="CZ203" s="6"/>
      <c r="DA203" s="6"/>
      <c r="DB203" s="11"/>
      <c r="DC203" s="6"/>
      <c r="DD203" s="28"/>
      <c r="DE203" s="28"/>
      <c r="DF203" s="28"/>
      <c r="DG203" s="28"/>
    </row>
    <row r="204" spans="2:111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59"/>
      <c r="O204" s="25"/>
      <c r="P204" s="22"/>
      <c r="Q204" s="22"/>
      <c r="R204" s="2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4"/>
      <c r="AH204" s="25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6"/>
      <c r="BB204" s="25"/>
      <c r="BC204" s="25"/>
      <c r="BD204" s="25"/>
      <c r="BE204" s="25"/>
      <c r="BF204" s="25"/>
      <c r="BG204" s="59"/>
      <c r="BH204" s="25"/>
      <c r="CV204" s="7"/>
      <c r="CW204" s="28"/>
      <c r="CX204" s="28"/>
      <c r="CY204" s="28"/>
      <c r="CZ204" s="6"/>
      <c r="DA204" s="6"/>
      <c r="DB204" s="11"/>
      <c r="DC204" s="6"/>
      <c r="DD204" s="28"/>
      <c r="DE204" s="28"/>
      <c r="DF204" s="28"/>
      <c r="DG204" s="28"/>
    </row>
    <row r="205" spans="2:111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59"/>
      <c r="O205" s="25"/>
      <c r="P205" s="22"/>
      <c r="Q205" s="22"/>
      <c r="R205" s="22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4"/>
      <c r="AH205" s="25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6"/>
      <c r="BB205" s="25"/>
      <c r="BC205" s="25"/>
      <c r="BD205" s="25"/>
      <c r="BE205" s="25"/>
      <c r="BF205" s="25"/>
      <c r="BG205" s="59"/>
      <c r="BH205" s="25"/>
      <c r="CV205" s="7"/>
      <c r="CW205" s="28"/>
      <c r="CX205" s="28"/>
      <c r="CY205" s="28"/>
      <c r="CZ205" s="6"/>
      <c r="DA205" s="6"/>
      <c r="DB205" s="11"/>
      <c r="DC205" s="6"/>
      <c r="DD205" s="28"/>
      <c r="DE205" s="28"/>
      <c r="DF205" s="28"/>
      <c r="DG205" s="28"/>
    </row>
    <row r="206" spans="2:111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59"/>
      <c r="O206" s="25"/>
      <c r="P206" s="22"/>
      <c r="Q206" s="22"/>
      <c r="R206" s="22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4"/>
      <c r="AH206" s="25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6"/>
      <c r="BB206" s="25"/>
      <c r="BC206" s="25"/>
      <c r="BD206" s="25"/>
      <c r="BE206" s="25"/>
      <c r="BF206" s="25"/>
      <c r="BG206" s="59"/>
      <c r="BH206" s="25"/>
      <c r="CV206" s="7"/>
      <c r="CW206" s="28"/>
      <c r="CX206" s="28"/>
      <c r="CY206" s="28"/>
      <c r="CZ206" s="6"/>
      <c r="DA206" s="6"/>
      <c r="DB206" s="11"/>
      <c r="DC206" s="6"/>
      <c r="DD206" s="28"/>
      <c r="DE206" s="28"/>
      <c r="DF206" s="28"/>
      <c r="DG206" s="28"/>
    </row>
    <row r="207" spans="2:111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59"/>
      <c r="O207" s="25"/>
      <c r="P207" s="22"/>
      <c r="Q207" s="22"/>
      <c r="R207" s="22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4"/>
      <c r="AH207" s="25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6"/>
      <c r="BB207" s="25"/>
      <c r="BC207" s="25"/>
      <c r="BD207" s="25"/>
      <c r="BE207" s="25"/>
      <c r="BF207" s="25"/>
      <c r="BG207" s="59"/>
      <c r="BH207" s="25"/>
      <c r="CV207" s="7"/>
      <c r="CW207" s="28"/>
      <c r="CX207" s="28"/>
      <c r="CY207" s="28"/>
      <c r="CZ207" s="6"/>
      <c r="DA207" s="6"/>
      <c r="DB207" s="11"/>
      <c r="DC207" s="6"/>
      <c r="DD207" s="28"/>
      <c r="DE207" s="28"/>
      <c r="DF207" s="28"/>
      <c r="DG207" s="28"/>
    </row>
    <row r="208" spans="2:111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59"/>
      <c r="O208" s="25"/>
      <c r="P208" s="22"/>
      <c r="Q208" s="22"/>
      <c r="R208" s="22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4"/>
      <c r="AH208" s="25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6"/>
      <c r="BB208" s="25"/>
      <c r="BC208" s="25"/>
      <c r="BD208" s="25"/>
      <c r="BE208" s="25"/>
      <c r="BF208" s="25"/>
      <c r="BG208" s="59"/>
      <c r="BH208" s="25"/>
      <c r="CV208" s="7"/>
      <c r="CW208" s="28"/>
      <c r="CX208" s="28"/>
      <c r="CY208" s="28"/>
      <c r="CZ208" s="6"/>
      <c r="DA208" s="6"/>
      <c r="DB208" s="11"/>
      <c r="DC208" s="6"/>
      <c r="DD208" s="28"/>
      <c r="DE208" s="28"/>
      <c r="DF208" s="28"/>
      <c r="DG208" s="28"/>
    </row>
    <row r="209" spans="2:111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59"/>
      <c r="O209" s="25"/>
      <c r="P209" s="22"/>
      <c r="Q209" s="22"/>
      <c r="R209" s="22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4"/>
      <c r="AH209" s="25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6"/>
      <c r="BB209" s="25"/>
      <c r="BC209" s="25"/>
      <c r="BD209" s="25"/>
      <c r="BE209" s="25"/>
      <c r="BF209" s="25"/>
      <c r="BG209" s="59"/>
      <c r="BH209" s="25"/>
      <c r="CV209" s="7"/>
      <c r="CW209" s="28"/>
      <c r="CX209" s="28"/>
      <c r="CY209" s="28"/>
      <c r="CZ209" s="6"/>
      <c r="DA209" s="6"/>
      <c r="DB209" s="11"/>
      <c r="DC209" s="6"/>
      <c r="DD209" s="28"/>
      <c r="DE209" s="28"/>
      <c r="DF209" s="28"/>
      <c r="DG209" s="28"/>
    </row>
    <row r="210" spans="2:111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59"/>
      <c r="O210" s="25"/>
      <c r="P210" s="22"/>
      <c r="Q210" s="22"/>
      <c r="R210" s="22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4"/>
      <c r="AH210" s="25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6"/>
      <c r="BB210" s="25"/>
      <c r="BC210" s="25"/>
      <c r="BD210" s="25"/>
      <c r="BE210" s="25"/>
      <c r="BF210" s="25"/>
      <c r="BG210" s="59"/>
      <c r="BH210" s="25"/>
      <c r="CV210" s="7"/>
      <c r="CW210" s="28"/>
      <c r="CX210" s="28"/>
      <c r="CY210" s="28"/>
      <c r="CZ210" s="6"/>
      <c r="DA210" s="6"/>
      <c r="DB210" s="11"/>
      <c r="DC210" s="6"/>
      <c r="DD210" s="28"/>
      <c r="DE210" s="28"/>
      <c r="DF210" s="28"/>
      <c r="DG210" s="28"/>
    </row>
    <row r="211" spans="2:111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59"/>
      <c r="O211" s="25"/>
      <c r="P211" s="22"/>
      <c r="Q211" s="22"/>
      <c r="R211" s="22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4"/>
      <c r="AH211" s="25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6"/>
      <c r="BB211" s="25"/>
      <c r="BC211" s="25"/>
      <c r="BD211" s="25"/>
      <c r="BE211" s="25"/>
      <c r="BF211" s="25"/>
      <c r="BG211" s="59"/>
      <c r="BH211" s="25"/>
      <c r="CV211" s="7"/>
      <c r="CW211" s="28"/>
      <c r="CX211" s="28"/>
      <c r="CY211" s="28"/>
      <c r="CZ211" s="6"/>
      <c r="DA211" s="6"/>
      <c r="DB211" s="11"/>
      <c r="DC211" s="6"/>
      <c r="DD211" s="28"/>
      <c r="DE211" s="28"/>
      <c r="DF211" s="28"/>
      <c r="DG211" s="28"/>
    </row>
    <row r="212" spans="2:111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59"/>
      <c r="O212" s="25"/>
      <c r="P212" s="22"/>
      <c r="Q212" s="22"/>
      <c r="R212" s="22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4"/>
      <c r="AH212" s="25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6"/>
      <c r="BB212" s="25"/>
      <c r="BC212" s="25"/>
      <c r="BD212" s="25"/>
      <c r="BE212" s="25"/>
      <c r="BF212" s="25"/>
      <c r="BG212" s="59"/>
      <c r="BH212" s="25"/>
      <c r="CV212" s="7"/>
      <c r="CW212" s="28"/>
      <c r="CX212" s="28"/>
      <c r="CY212" s="28"/>
      <c r="CZ212" s="6"/>
      <c r="DA212" s="6"/>
      <c r="DB212" s="11"/>
      <c r="DC212" s="6"/>
      <c r="DD212" s="28"/>
      <c r="DE212" s="28"/>
      <c r="DF212" s="28"/>
      <c r="DG212" s="28"/>
    </row>
    <row r="213" spans="2:111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59"/>
      <c r="O213" s="25"/>
      <c r="P213" s="22"/>
      <c r="Q213" s="22"/>
      <c r="R213" s="22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4"/>
      <c r="AH213" s="25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6"/>
      <c r="BB213" s="25"/>
      <c r="BC213" s="25"/>
      <c r="BD213" s="25"/>
      <c r="BE213" s="25"/>
      <c r="BF213" s="25"/>
      <c r="BG213" s="59"/>
      <c r="BH213" s="25"/>
      <c r="CV213" s="7"/>
      <c r="CW213" s="28"/>
      <c r="CX213" s="28"/>
      <c r="CY213" s="28"/>
      <c r="CZ213" s="6"/>
      <c r="DA213" s="6"/>
      <c r="DB213" s="11"/>
      <c r="DC213" s="6"/>
      <c r="DD213" s="28"/>
      <c r="DE213" s="28"/>
      <c r="DF213" s="28"/>
      <c r="DG213" s="28"/>
    </row>
    <row r="214" spans="2:111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59"/>
      <c r="O214" s="25"/>
      <c r="P214" s="22"/>
      <c r="Q214" s="22"/>
      <c r="R214" s="22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4"/>
      <c r="AH214" s="25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6"/>
      <c r="BB214" s="25"/>
      <c r="BC214" s="25"/>
      <c r="BD214" s="25"/>
      <c r="BE214" s="25"/>
      <c r="BF214" s="25"/>
      <c r="BG214" s="59"/>
      <c r="BH214" s="25"/>
      <c r="CV214" s="7"/>
      <c r="CW214" s="28"/>
      <c r="CX214" s="28"/>
      <c r="CY214" s="28"/>
      <c r="CZ214" s="6"/>
      <c r="DA214" s="6"/>
      <c r="DB214" s="11"/>
      <c r="DC214" s="6"/>
      <c r="DD214" s="28"/>
      <c r="DE214" s="28"/>
      <c r="DF214" s="28"/>
      <c r="DG214" s="28"/>
    </row>
    <row r="215" spans="2:111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59"/>
      <c r="O215" s="25"/>
      <c r="P215" s="22"/>
      <c r="Q215" s="22"/>
      <c r="R215" s="22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4"/>
      <c r="AH215" s="25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6"/>
      <c r="BB215" s="25"/>
      <c r="BC215" s="25"/>
      <c r="BD215" s="25"/>
      <c r="BE215" s="25"/>
      <c r="BF215" s="25"/>
      <c r="BG215" s="59"/>
      <c r="BH215" s="25"/>
      <c r="CV215" s="7"/>
      <c r="CW215" s="28"/>
      <c r="CX215" s="28"/>
      <c r="CY215" s="28"/>
      <c r="CZ215" s="6"/>
      <c r="DA215" s="6"/>
      <c r="DB215" s="11"/>
      <c r="DC215" s="6"/>
      <c r="DD215" s="28"/>
      <c r="DE215" s="28"/>
      <c r="DF215" s="28"/>
      <c r="DG215" s="28"/>
    </row>
    <row r="216" spans="2:111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59"/>
      <c r="O216" s="25"/>
      <c r="P216" s="22"/>
      <c r="Q216" s="22"/>
      <c r="R216" s="22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4"/>
      <c r="AH216" s="25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6"/>
      <c r="BB216" s="25"/>
      <c r="BC216" s="25"/>
      <c r="BD216" s="25"/>
      <c r="BE216" s="25"/>
      <c r="BF216" s="25"/>
      <c r="BG216" s="59"/>
      <c r="BH216" s="25"/>
      <c r="CV216" s="7"/>
      <c r="CW216" s="28"/>
      <c r="CX216" s="28"/>
      <c r="CY216" s="28"/>
      <c r="CZ216" s="6"/>
      <c r="DA216" s="6"/>
      <c r="DB216" s="11"/>
      <c r="DC216" s="6"/>
      <c r="DD216" s="28"/>
      <c r="DE216" s="28"/>
      <c r="DF216" s="28"/>
      <c r="DG216" s="28"/>
    </row>
    <row r="217" spans="2:111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59"/>
      <c r="O217" s="25"/>
      <c r="P217" s="22"/>
      <c r="Q217" s="22"/>
      <c r="R217" s="22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4"/>
      <c r="AH217" s="25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6"/>
      <c r="BB217" s="25"/>
      <c r="BC217" s="25"/>
      <c r="BD217" s="25"/>
      <c r="BE217" s="25"/>
      <c r="BF217" s="25"/>
      <c r="BG217" s="59"/>
      <c r="BH217" s="25"/>
      <c r="CV217" s="7"/>
      <c r="CW217" s="28"/>
      <c r="CX217" s="28"/>
      <c r="CY217" s="28"/>
      <c r="CZ217" s="6"/>
      <c r="DA217" s="6"/>
      <c r="DB217" s="11"/>
      <c r="DC217" s="6"/>
      <c r="DD217" s="28"/>
      <c r="DE217" s="28"/>
      <c r="DF217" s="28"/>
      <c r="DG217" s="28"/>
    </row>
    <row r="218" spans="2:111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59"/>
      <c r="O218" s="25"/>
      <c r="P218" s="22"/>
      <c r="Q218" s="22"/>
      <c r="R218" s="22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4"/>
      <c r="AH218" s="25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6"/>
      <c r="BB218" s="25"/>
      <c r="BC218" s="25"/>
      <c r="BD218" s="25"/>
      <c r="BE218" s="25"/>
      <c r="BF218" s="25"/>
      <c r="BG218" s="59"/>
      <c r="BH218" s="25"/>
      <c r="CV218" s="7"/>
      <c r="CW218" s="28"/>
      <c r="CX218" s="28"/>
      <c r="CY218" s="28"/>
      <c r="CZ218" s="6"/>
      <c r="DA218" s="6"/>
      <c r="DB218" s="11"/>
      <c r="DC218" s="6"/>
      <c r="DD218" s="28"/>
      <c r="DE218" s="28"/>
      <c r="DF218" s="28"/>
      <c r="DG218" s="28"/>
    </row>
    <row r="219" spans="2:111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59"/>
      <c r="O219" s="25"/>
      <c r="P219" s="22"/>
      <c r="Q219" s="22"/>
      <c r="R219" s="22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4"/>
      <c r="AH219" s="25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6"/>
      <c r="BB219" s="25"/>
      <c r="BC219" s="25"/>
      <c r="BD219" s="25"/>
      <c r="BE219" s="25"/>
      <c r="BF219" s="25"/>
      <c r="BG219" s="59"/>
      <c r="BH219" s="25"/>
      <c r="CV219" s="7"/>
      <c r="CW219" s="28"/>
      <c r="CX219" s="28"/>
      <c r="CY219" s="28"/>
      <c r="CZ219" s="6"/>
      <c r="DA219" s="6"/>
      <c r="DB219" s="11"/>
      <c r="DC219" s="6"/>
      <c r="DD219" s="28"/>
      <c r="DE219" s="28"/>
      <c r="DF219" s="28"/>
      <c r="DG219" s="28"/>
    </row>
    <row r="220" spans="2:111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59"/>
      <c r="O220" s="25"/>
      <c r="P220" s="22"/>
      <c r="Q220" s="22"/>
      <c r="R220" s="22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4"/>
      <c r="AH220" s="25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6"/>
      <c r="BB220" s="25"/>
      <c r="BC220" s="25"/>
      <c r="BD220" s="25"/>
      <c r="BE220" s="25"/>
      <c r="BF220" s="25"/>
      <c r="BG220" s="59"/>
      <c r="BH220" s="25"/>
      <c r="CV220" s="7"/>
      <c r="CW220" s="28"/>
      <c r="CX220" s="28"/>
      <c r="CY220" s="28"/>
      <c r="CZ220" s="6"/>
      <c r="DA220" s="6"/>
      <c r="DB220" s="11"/>
      <c r="DC220" s="6"/>
      <c r="DD220" s="28"/>
      <c r="DE220" s="28"/>
      <c r="DF220" s="28"/>
      <c r="DG220" s="28"/>
    </row>
    <row r="221" spans="2:111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59"/>
      <c r="O221" s="25"/>
      <c r="P221" s="22"/>
      <c r="Q221" s="22"/>
      <c r="R221" s="22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4"/>
      <c r="AH221" s="25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6"/>
      <c r="BB221" s="25"/>
      <c r="BC221" s="25"/>
      <c r="BD221" s="25"/>
      <c r="BE221" s="25"/>
      <c r="BF221" s="25"/>
      <c r="BG221" s="59"/>
      <c r="BH221" s="25"/>
      <c r="CV221" s="7"/>
      <c r="CW221" s="28"/>
      <c r="CX221" s="28"/>
      <c r="CY221" s="28"/>
      <c r="CZ221" s="6"/>
      <c r="DA221" s="6"/>
      <c r="DB221" s="11"/>
      <c r="DC221" s="6"/>
      <c r="DD221" s="28"/>
      <c r="DE221" s="28"/>
      <c r="DF221" s="28"/>
      <c r="DG221" s="28"/>
    </row>
    <row r="222" spans="2:111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59"/>
      <c r="O222" s="25"/>
      <c r="P222" s="22"/>
      <c r="Q222" s="22"/>
      <c r="R222" s="22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4"/>
      <c r="AH222" s="25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6"/>
      <c r="BB222" s="25"/>
      <c r="BC222" s="25"/>
      <c r="BD222" s="25"/>
      <c r="BE222" s="25"/>
      <c r="BF222" s="25"/>
      <c r="BG222" s="59"/>
      <c r="BH222" s="25"/>
      <c r="CV222" s="7"/>
      <c r="CW222" s="28"/>
      <c r="CX222" s="28"/>
      <c r="CY222" s="28"/>
      <c r="CZ222" s="6"/>
      <c r="DA222" s="6"/>
      <c r="DB222" s="11"/>
      <c r="DC222" s="6"/>
      <c r="DD222" s="28"/>
      <c r="DE222" s="28"/>
      <c r="DF222" s="28"/>
      <c r="DG222" s="28"/>
    </row>
    <row r="223" spans="2:111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59"/>
      <c r="O223" s="25"/>
      <c r="P223" s="22"/>
      <c r="Q223" s="22"/>
      <c r="R223" s="22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4"/>
      <c r="AH223" s="25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6"/>
      <c r="BB223" s="25"/>
      <c r="BC223" s="25"/>
      <c r="BD223" s="25"/>
      <c r="BE223" s="25"/>
      <c r="BF223" s="25"/>
      <c r="BG223" s="59"/>
      <c r="BH223" s="25"/>
      <c r="CV223" s="7"/>
      <c r="CW223" s="28"/>
      <c r="CX223" s="28"/>
      <c r="CY223" s="28"/>
      <c r="CZ223" s="6"/>
      <c r="DA223" s="6"/>
      <c r="DB223" s="11"/>
      <c r="DC223" s="6"/>
      <c r="DD223" s="28"/>
      <c r="DE223" s="28"/>
      <c r="DF223" s="28"/>
      <c r="DG223" s="28"/>
    </row>
    <row r="224" spans="2:111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59"/>
      <c r="O224" s="25"/>
      <c r="P224" s="22"/>
      <c r="Q224" s="22"/>
      <c r="R224" s="22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4"/>
      <c r="AH224" s="25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6"/>
      <c r="BB224" s="25"/>
      <c r="BC224" s="25"/>
      <c r="BD224" s="25"/>
      <c r="BE224" s="25"/>
      <c r="BF224" s="25"/>
      <c r="BG224" s="59"/>
      <c r="BH224" s="25"/>
      <c r="CV224" s="7"/>
      <c r="CW224" s="28"/>
      <c r="CX224" s="28"/>
      <c r="CY224" s="28"/>
      <c r="CZ224" s="6"/>
      <c r="DA224" s="6"/>
      <c r="DB224" s="11"/>
      <c r="DC224" s="6"/>
      <c r="DD224" s="28"/>
      <c r="DE224" s="28"/>
      <c r="DF224" s="28"/>
      <c r="DG224" s="28"/>
    </row>
    <row r="225" spans="2:111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59"/>
      <c r="O225" s="25"/>
      <c r="P225" s="22"/>
      <c r="Q225" s="22"/>
      <c r="R225" s="22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4"/>
      <c r="AH225" s="25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6"/>
      <c r="BB225" s="25"/>
      <c r="BC225" s="25"/>
      <c r="BD225" s="25"/>
      <c r="BE225" s="25"/>
      <c r="BF225" s="25"/>
      <c r="BG225" s="59"/>
      <c r="BH225" s="25"/>
      <c r="CV225" s="7"/>
      <c r="CW225" s="28"/>
      <c r="CX225" s="28"/>
      <c r="CY225" s="28"/>
      <c r="CZ225" s="6"/>
      <c r="DA225" s="6"/>
      <c r="DB225" s="11"/>
      <c r="DC225" s="6"/>
      <c r="DD225" s="28"/>
      <c r="DE225" s="28"/>
      <c r="DF225" s="28"/>
      <c r="DG225" s="28"/>
    </row>
    <row r="226" spans="2:111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59"/>
      <c r="O226" s="25"/>
      <c r="P226" s="22"/>
      <c r="Q226" s="22"/>
      <c r="R226" s="22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4"/>
      <c r="AH226" s="25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6"/>
      <c r="BB226" s="25"/>
      <c r="BC226" s="25"/>
      <c r="BD226" s="25"/>
      <c r="BE226" s="25"/>
      <c r="BF226" s="25"/>
      <c r="BG226" s="59"/>
      <c r="BH226" s="25"/>
      <c r="CV226" s="7"/>
      <c r="CW226" s="28"/>
      <c r="CX226" s="28"/>
      <c r="CY226" s="28"/>
      <c r="CZ226" s="6"/>
      <c r="DA226" s="6"/>
      <c r="DB226" s="11"/>
      <c r="DC226" s="6"/>
      <c r="DD226" s="28"/>
      <c r="DE226" s="28"/>
      <c r="DF226" s="28"/>
      <c r="DG226" s="28"/>
    </row>
    <row r="227" spans="2:111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59"/>
      <c r="O227" s="25"/>
      <c r="P227" s="22"/>
      <c r="Q227" s="22"/>
      <c r="R227" s="22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4"/>
      <c r="AH227" s="25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6"/>
      <c r="BB227" s="25"/>
      <c r="BC227" s="25"/>
      <c r="BD227" s="25"/>
      <c r="BE227" s="25"/>
      <c r="BF227" s="25"/>
      <c r="BG227" s="59"/>
      <c r="BH227" s="25"/>
      <c r="CV227" s="7"/>
      <c r="CW227" s="28"/>
      <c r="CX227" s="28"/>
      <c r="CY227" s="28"/>
      <c r="CZ227" s="6"/>
      <c r="DA227" s="6"/>
      <c r="DB227" s="11"/>
      <c r="DC227" s="6"/>
      <c r="DD227" s="28"/>
      <c r="DE227" s="28"/>
      <c r="DF227" s="28"/>
      <c r="DG227" s="28"/>
    </row>
    <row r="228" spans="2:111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59"/>
      <c r="O228" s="25"/>
      <c r="P228" s="22"/>
      <c r="Q228" s="22"/>
      <c r="R228" s="22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4"/>
      <c r="AH228" s="25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6"/>
      <c r="BB228" s="25"/>
      <c r="BC228" s="25"/>
      <c r="BD228" s="25"/>
      <c r="BE228" s="25"/>
      <c r="BF228" s="25"/>
      <c r="BG228" s="59"/>
      <c r="BH228" s="25"/>
      <c r="CV228" s="7"/>
      <c r="CW228" s="28"/>
      <c r="CX228" s="28"/>
      <c r="CY228" s="28"/>
      <c r="CZ228" s="6"/>
      <c r="DA228" s="6"/>
      <c r="DB228" s="11"/>
      <c r="DC228" s="6"/>
      <c r="DD228" s="28"/>
      <c r="DE228" s="28"/>
      <c r="DF228" s="28"/>
      <c r="DG228" s="28"/>
    </row>
    <row r="229" spans="2:111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59"/>
      <c r="O229" s="25"/>
      <c r="P229" s="22"/>
      <c r="Q229" s="22"/>
      <c r="R229" s="22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4"/>
      <c r="AH229" s="25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6"/>
      <c r="BB229" s="25"/>
      <c r="BC229" s="25"/>
      <c r="BD229" s="25"/>
      <c r="BE229" s="25"/>
      <c r="BF229" s="25"/>
      <c r="BG229" s="59"/>
      <c r="BH229" s="25"/>
      <c r="CV229" s="7"/>
      <c r="CW229" s="28"/>
      <c r="CX229" s="28"/>
      <c r="CY229" s="28"/>
      <c r="CZ229" s="6"/>
      <c r="DA229" s="6"/>
      <c r="DB229" s="11"/>
      <c r="DC229" s="6"/>
      <c r="DD229" s="28"/>
      <c r="DE229" s="28"/>
      <c r="DF229" s="28"/>
      <c r="DG229" s="28"/>
    </row>
    <row r="230" spans="2:111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59"/>
      <c r="O230" s="25"/>
      <c r="P230" s="22"/>
      <c r="Q230" s="22"/>
      <c r="R230" s="22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4"/>
      <c r="AH230" s="25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6"/>
      <c r="BB230" s="25"/>
      <c r="BC230" s="25"/>
      <c r="BD230" s="25"/>
      <c r="BE230" s="25"/>
      <c r="BF230" s="25"/>
      <c r="BG230" s="59"/>
      <c r="BH230" s="25"/>
      <c r="CV230" s="7"/>
      <c r="CW230" s="28"/>
      <c r="CX230" s="28"/>
      <c r="CY230" s="28"/>
      <c r="CZ230" s="6"/>
      <c r="DA230" s="6"/>
      <c r="DB230" s="11"/>
      <c r="DC230" s="6"/>
      <c r="DD230" s="28"/>
      <c r="DE230" s="28"/>
      <c r="DF230" s="28"/>
      <c r="DG230" s="28"/>
    </row>
    <row r="231" spans="2:111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59"/>
      <c r="O231" s="25"/>
      <c r="P231" s="22"/>
      <c r="Q231" s="22"/>
      <c r="R231" s="22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4"/>
      <c r="AH231" s="25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6"/>
      <c r="BB231" s="25"/>
      <c r="BC231" s="25"/>
      <c r="BD231" s="25"/>
      <c r="BE231" s="25"/>
      <c r="BF231" s="25"/>
      <c r="BG231" s="59"/>
      <c r="BH231" s="25"/>
      <c r="CV231" s="7"/>
      <c r="CW231" s="28"/>
      <c r="CX231" s="28"/>
      <c r="CY231" s="28"/>
      <c r="CZ231" s="6"/>
      <c r="DA231" s="6"/>
      <c r="DB231" s="11"/>
      <c r="DC231" s="6"/>
      <c r="DD231" s="28"/>
      <c r="DE231" s="28"/>
      <c r="DF231" s="28"/>
      <c r="DG231" s="28"/>
    </row>
    <row r="232" spans="2:111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59"/>
      <c r="O232" s="25"/>
      <c r="P232" s="22"/>
      <c r="Q232" s="22"/>
      <c r="R232" s="22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4"/>
      <c r="AH232" s="25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6"/>
      <c r="BB232" s="25"/>
      <c r="BC232" s="25"/>
      <c r="BD232" s="25"/>
      <c r="BE232" s="25"/>
      <c r="BF232" s="25"/>
      <c r="BG232" s="59"/>
      <c r="BH232" s="25"/>
      <c r="CV232" s="7"/>
      <c r="CW232" s="28"/>
      <c r="CX232" s="28"/>
      <c r="CY232" s="28"/>
      <c r="CZ232" s="6"/>
      <c r="DA232" s="6"/>
      <c r="DB232" s="11"/>
      <c r="DC232" s="6"/>
      <c r="DD232" s="28"/>
      <c r="DE232" s="28"/>
      <c r="DF232" s="28"/>
      <c r="DG232" s="28"/>
    </row>
    <row r="233" spans="2:111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59"/>
      <c r="O233" s="25"/>
      <c r="P233" s="22"/>
      <c r="Q233" s="22"/>
      <c r="R233" s="22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4"/>
      <c r="AH233" s="25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6"/>
      <c r="BB233" s="25"/>
      <c r="BC233" s="25"/>
      <c r="BD233" s="25"/>
      <c r="BE233" s="25"/>
      <c r="BF233" s="25"/>
      <c r="BG233" s="59"/>
      <c r="BH233" s="25"/>
      <c r="CV233" s="7"/>
      <c r="CW233" s="28"/>
      <c r="CX233" s="28"/>
      <c r="CY233" s="28"/>
      <c r="CZ233" s="6"/>
      <c r="DA233" s="6"/>
      <c r="DB233" s="11"/>
      <c r="DC233" s="6"/>
      <c r="DD233" s="28"/>
      <c r="DE233" s="28"/>
      <c r="DF233" s="28"/>
      <c r="DG233" s="28"/>
    </row>
    <row r="234" spans="2:111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59"/>
      <c r="O234" s="25"/>
      <c r="P234" s="22"/>
      <c r="Q234" s="22"/>
      <c r="R234" s="22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4"/>
      <c r="AH234" s="25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6"/>
      <c r="BB234" s="25"/>
      <c r="BC234" s="25"/>
      <c r="BD234" s="25"/>
      <c r="BE234" s="25"/>
      <c r="BF234" s="25"/>
      <c r="BG234" s="59"/>
      <c r="BH234" s="25"/>
      <c r="CV234" s="7"/>
      <c r="CW234" s="28"/>
      <c r="CX234" s="28"/>
      <c r="CY234" s="28"/>
      <c r="CZ234" s="6"/>
      <c r="DA234" s="6"/>
      <c r="DB234" s="11"/>
      <c r="DC234" s="6"/>
      <c r="DD234" s="28"/>
      <c r="DE234" s="28"/>
      <c r="DF234" s="28"/>
      <c r="DG234" s="28"/>
    </row>
    <row r="235" spans="2:111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59"/>
      <c r="O235" s="25"/>
      <c r="P235" s="22"/>
      <c r="Q235" s="22"/>
      <c r="R235" s="22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4"/>
      <c r="AH235" s="25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6"/>
      <c r="BB235" s="25"/>
      <c r="BC235" s="25"/>
      <c r="BD235" s="25"/>
      <c r="BE235" s="25"/>
      <c r="BF235" s="25"/>
      <c r="BG235" s="59"/>
      <c r="BH235" s="25"/>
      <c r="CV235" s="7"/>
      <c r="CW235" s="28"/>
      <c r="CX235" s="28"/>
      <c r="CY235" s="28"/>
      <c r="CZ235" s="6"/>
      <c r="DA235" s="6"/>
      <c r="DB235" s="11"/>
      <c r="DC235" s="6"/>
      <c r="DD235" s="28"/>
      <c r="DE235" s="28"/>
      <c r="DF235" s="28"/>
      <c r="DG235" s="28"/>
    </row>
    <row r="236" spans="2:111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59"/>
      <c r="O236" s="25"/>
      <c r="P236" s="22"/>
      <c r="Q236" s="22"/>
      <c r="R236" s="22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4"/>
      <c r="AH236" s="25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6"/>
      <c r="BB236" s="25"/>
      <c r="BC236" s="25"/>
      <c r="BD236" s="25"/>
      <c r="BE236" s="25"/>
      <c r="BF236" s="25"/>
      <c r="BG236" s="59"/>
      <c r="BH236" s="25"/>
      <c r="CV236" s="7"/>
      <c r="CW236" s="28"/>
      <c r="CX236" s="28"/>
      <c r="CY236" s="28"/>
      <c r="CZ236" s="6"/>
      <c r="DA236" s="6"/>
      <c r="DB236" s="11"/>
      <c r="DC236" s="6"/>
      <c r="DD236" s="28"/>
      <c r="DE236" s="28"/>
      <c r="DF236" s="28"/>
      <c r="DG236" s="28"/>
    </row>
    <row r="237" spans="2:111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59"/>
      <c r="O237" s="25"/>
      <c r="P237" s="22"/>
      <c r="Q237" s="22"/>
      <c r="R237" s="22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4"/>
      <c r="AH237" s="25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6"/>
      <c r="BB237" s="25"/>
      <c r="BC237" s="25"/>
      <c r="BD237" s="25"/>
      <c r="BE237" s="25"/>
      <c r="BF237" s="25"/>
      <c r="BG237" s="59"/>
      <c r="BH237" s="25"/>
      <c r="CV237" s="7"/>
      <c r="CW237" s="28"/>
      <c r="CX237" s="28"/>
      <c r="CY237" s="28"/>
      <c r="CZ237" s="6"/>
      <c r="DA237" s="6"/>
      <c r="DB237" s="11"/>
      <c r="DC237" s="6"/>
      <c r="DD237" s="28"/>
      <c r="DE237" s="28"/>
      <c r="DF237" s="28"/>
      <c r="DG237" s="28"/>
    </row>
    <row r="238" spans="2:111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59"/>
      <c r="O238" s="25"/>
      <c r="P238" s="22"/>
      <c r="Q238" s="22"/>
      <c r="R238" s="22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4"/>
      <c r="AH238" s="25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6"/>
      <c r="BB238" s="25"/>
      <c r="BC238" s="25"/>
      <c r="BD238" s="25"/>
      <c r="BE238" s="25"/>
      <c r="BF238" s="25"/>
      <c r="BG238" s="59"/>
      <c r="BH238" s="25"/>
      <c r="CV238" s="7"/>
      <c r="CW238" s="28"/>
      <c r="CX238" s="28"/>
      <c r="CY238" s="28"/>
      <c r="CZ238" s="6"/>
      <c r="DA238" s="6"/>
      <c r="DB238" s="11"/>
      <c r="DC238" s="6"/>
      <c r="DD238" s="28"/>
      <c r="DE238" s="28"/>
      <c r="DF238" s="28"/>
      <c r="DG238" s="28"/>
    </row>
    <row r="239" spans="2:111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59"/>
      <c r="O239" s="25"/>
      <c r="P239" s="22"/>
      <c r="Q239" s="22"/>
      <c r="R239" s="22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4"/>
      <c r="AH239" s="25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6"/>
      <c r="BB239" s="25"/>
      <c r="BC239" s="25"/>
      <c r="BD239" s="25"/>
      <c r="BE239" s="25"/>
      <c r="BF239" s="25"/>
      <c r="BG239" s="59"/>
      <c r="BH239" s="25"/>
      <c r="CV239" s="7"/>
      <c r="CW239" s="28"/>
      <c r="CX239" s="28"/>
      <c r="CY239" s="28"/>
      <c r="CZ239" s="6"/>
      <c r="DA239" s="6"/>
      <c r="DB239" s="11"/>
      <c r="DC239" s="6"/>
      <c r="DD239" s="28"/>
      <c r="DE239" s="28"/>
      <c r="DF239" s="28"/>
      <c r="DG239" s="28"/>
    </row>
    <row r="240" spans="2:111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59"/>
      <c r="O240" s="25"/>
      <c r="P240" s="22"/>
      <c r="Q240" s="22"/>
      <c r="R240" s="22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4"/>
      <c r="AH240" s="25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6"/>
      <c r="BB240" s="25"/>
      <c r="BC240" s="25"/>
      <c r="BD240" s="25"/>
      <c r="BE240" s="25"/>
      <c r="BF240" s="25"/>
      <c r="BG240" s="59"/>
      <c r="BH240" s="25"/>
      <c r="CV240" s="7"/>
      <c r="CW240" s="28"/>
      <c r="CX240" s="28"/>
      <c r="CY240" s="28"/>
      <c r="CZ240" s="6"/>
      <c r="DA240" s="6"/>
      <c r="DB240" s="11"/>
      <c r="DC240" s="6"/>
      <c r="DD240" s="28"/>
      <c r="DE240" s="28"/>
      <c r="DF240" s="28"/>
      <c r="DG240" s="28"/>
    </row>
    <row r="241" spans="2:111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59"/>
      <c r="O241" s="25"/>
      <c r="P241" s="22"/>
      <c r="Q241" s="22"/>
      <c r="R241" s="22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4"/>
      <c r="AH241" s="25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6"/>
      <c r="BB241" s="25"/>
      <c r="BC241" s="25"/>
      <c r="BD241" s="25"/>
      <c r="BE241" s="25"/>
      <c r="BF241" s="25"/>
      <c r="BG241" s="59"/>
      <c r="BH241" s="25"/>
      <c r="CV241" s="7"/>
      <c r="CW241" s="28"/>
      <c r="CX241" s="28"/>
      <c r="CY241" s="28"/>
      <c r="CZ241" s="6"/>
      <c r="DA241" s="6"/>
      <c r="DB241" s="11"/>
      <c r="DC241" s="6"/>
      <c r="DD241" s="28"/>
      <c r="DE241" s="28"/>
      <c r="DF241" s="28"/>
      <c r="DG241" s="28"/>
    </row>
    <row r="242" spans="2:111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59"/>
      <c r="O242" s="25"/>
      <c r="P242" s="22"/>
      <c r="Q242" s="22"/>
      <c r="R242" s="22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4"/>
      <c r="AH242" s="25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6"/>
      <c r="BB242" s="25"/>
      <c r="BC242" s="25"/>
      <c r="BD242" s="25"/>
      <c r="BE242" s="25"/>
      <c r="BF242" s="25"/>
      <c r="BG242" s="59"/>
      <c r="BH242" s="25"/>
      <c r="CV242" s="7"/>
      <c r="CW242" s="28"/>
      <c r="CX242" s="28"/>
      <c r="CY242" s="28"/>
      <c r="CZ242" s="6"/>
      <c r="DA242" s="6"/>
      <c r="DB242" s="11"/>
      <c r="DC242" s="6"/>
      <c r="DD242" s="28"/>
      <c r="DE242" s="28"/>
      <c r="DF242" s="28"/>
      <c r="DG242" s="28"/>
    </row>
    <row r="243" spans="2:111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59"/>
      <c r="O243" s="25"/>
      <c r="P243" s="22"/>
      <c r="Q243" s="22"/>
      <c r="R243" s="22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4"/>
      <c r="AH243" s="25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6"/>
      <c r="BB243" s="25"/>
      <c r="BC243" s="25"/>
      <c r="BD243" s="25"/>
      <c r="BE243" s="25"/>
      <c r="BF243" s="25"/>
      <c r="BG243" s="59"/>
      <c r="BH243" s="25"/>
      <c r="CV243" s="7"/>
      <c r="CW243" s="28"/>
      <c r="CX243" s="28"/>
      <c r="CY243" s="28"/>
      <c r="CZ243" s="6"/>
      <c r="DA243" s="6"/>
      <c r="DB243" s="11"/>
      <c r="DC243" s="6"/>
      <c r="DD243" s="28"/>
      <c r="DE243" s="28"/>
      <c r="DF243" s="28"/>
      <c r="DG243" s="28"/>
    </row>
    <row r="244" spans="2:111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59"/>
      <c r="O244" s="25"/>
      <c r="P244" s="22"/>
      <c r="Q244" s="22"/>
      <c r="R244" s="22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4"/>
      <c r="AH244" s="25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6"/>
      <c r="BB244" s="25"/>
      <c r="BC244" s="25"/>
      <c r="BD244" s="25"/>
      <c r="BE244" s="25"/>
      <c r="BF244" s="25"/>
      <c r="BG244" s="59"/>
      <c r="BH244" s="25"/>
      <c r="CV244" s="7"/>
      <c r="CW244" s="28"/>
      <c r="CX244" s="28"/>
      <c r="CY244" s="28"/>
      <c r="CZ244" s="6"/>
      <c r="DA244" s="6"/>
      <c r="DB244" s="11"/>
      <c r="DC244" s="6"/>
      <c r="DD244" s="28"/>
      <c r="DE244" s="28"/>
      <c r="DF244" s="28"/>
      <c r="DG244" s="28"/>
    </row>
    <row r="245" spans="2:111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59"/>
      <c r="O245" s="25"/>
      <c r="P245" s="22"/>
      <c r="Q245" s="22"/>
      <c r="R245" s="22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4"/>
      <c r="AH245" s="25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6"/>
      <c r="BB245" s="25"/>
      <c r="BC245" s="25"/>
      <c r="BD245" s="25"/>
      <c r="BE245" s="25"/>
      <c r="BF245" s="25"/>
      <c r="BG245" s="59"/>
      <c r="BH245" s="25"/>
      <c r="CV245" s="7"/>
      <c r="CW245" s="28"/>
      <c r="CX245" s="28"/>
      <c r="CY245" s="28"/>
      <c r="CZ245" s="6"/>
      <c r="DA245" s="6"/>
      <c r="DB245" s="11"/>
      <c r="DC245" s="6"/>
      <c r="DD245" s="28"/>
      <c r="DE245" s="28"/>
      <c r="DF245" s="28"/>
      <c r="DG245" s="28"/>
    </row>
    <row r="246" spans="2:111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59"/>
      <c r="O246" s="25"/>
      <c r="P246" s="22"/>
      <c r="Q246" s="22"/>
      <c r="R246" s="22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4"/>
      <c r="AH246" s="25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6"/>
      <c r="BB246" s="25"/>
      <c r="BC246" s="25"/>
      <c r="BD246" s="25"/>
      <c r="BE246" s="25"/>
      <c r="BF246" s="25"/>
      <c r="BG246" s="59"/>
      <c r="BH246" s="25"/>
      <c r="CV246" s="7"/>
      <c r="CW246" s="28"/>
      <c r="CX246" s="28"/>
      <c r="CY246" s="28"/>
      <c r="CZ246" s="6"/>
      <c r="DA246" s="6"/>
      <c r="DB246" s="11"/>
      <c r="DC246" s="6"/>
      <c r="DD246" s="28"/>
      <c r="DE246" s="28"/>
      <c r="DF246" s="28"/>
      <c r="DG246" s="28"/>
    </row>
    <row r="247" spans="2:111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59"/>
      <c r="O247" s="25"/>
      <c r="P247" s="22"/>
      <c r="Q247" s="22"/>
      <c r="R247" s="22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4"/>
      <c r="AH247" s="25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6"/>
      <c r="BB247" s="25"/>
      <c r="BC247" s="25"/>
      <c r="BD247" s="25"/>
      <c r="BE247" s="25"/>
      <c r="BF247" s="25"/>
      <c r="BG247" s="59"/>
      <c r="BH247" s="25"/>
      <c r="CV247" s="7"/>
      <c r="CW247" s="28"/>
      <c r="CX247" s="28"/>
      <c r="CY247" s="28"/>
      <c r="CZ247" s="6"/>
      <c r="DA247" s="6"/>
      <c r="DB247" s="11"/>
      <c r="DC247" s="6"/>
      <c r="DD247" s="28"/>
      <c r="DE247" s="28"/>
      <c r="DF247" s="28"/>
      <c r="DG247" s="28"/>
    </row>
    <row r="248" spans="2:111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59"/>
      <c r="O248" s="25"/>
      <c r="P248" s="22"/>
      <c r="Q248" s="22"/>
      <c r="R248" s="22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4"/>
      <c r="AH248" s="25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6"/>
      <c r="BB248" s="25"/>
      <c r="BC248" s="25"/>
      <c r="BD248" s="25"/>
      <c r="BE248" s="25"/>
      <c r="BF248" s="25"/>
      <c r="BG248" s="59"/>
      <c r="BH248" s="25"/>
      <c r="CV248" s="7"/>
      <c r="CW248" s="28"/>
      <c r="CX248" s="28"/>
      <c r="CY248" s="28"/>
      <c r="CZ248" s="6"/>
      <c r="DA248" s="6"/>
      <c r="DB248" s="11"/>
      <c r="DC248" s="6"/>
      <c r="DD248" s="28"/>
      <c r="DE248" s="28"/>
      <c r="DF248" s="28"/>
      <c r="DG248" s="28"/>
    </row>
    <row r="249" spans="2:111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59"/>
      <c r="O249" s="25"/>
      <c r="P249" s="22"/>
      <c r="Q249" s="22"/>
      <c r="R249" s="22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4"/>
      <c r="AH249" s="25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6"/>
      <c r="BB249" s="25"/>
      <c r="BC249" s="25"/>
      <c r="BD249" s="25"/>
      <c r="BE249" s="25"/>
      <c r="BF249" s="25"/>
      <c r="BG249" s="59"/>
      <c r="BH249" s="25"/>
      <c r="CV249" s="7"/>
      <c r="CW249" s="28"/>
      <c r="CX249" s="28"/>
      <c r="CY249" s="28"/>
      <c r="CZ249" s="6"/>
      <c r="DA249" s="6"/>
      <c r="DB249" s="11"/>
      <c r="DC249" s="6"/>
      <c r="DD249" s="28"/>
      <c r="DE249" s="28"/>
      <c r="DF249" s="28"/>
      <c r="DG249" s="28"/>
    </row>
    <row r="250" spans="2:111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59"/>
      <c r="O250" s="25"/>
      <c r="P250" s="22"/>
      <c r="Q250" s="22"/>
      <c r="R250" s="22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4"/>
      <c r="AH250" s="25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6"/>
      <c r="BB250" s="25"/>
      <c r="BC250" s="25"/>
      <c r="BD250" s="25"/>
      <c r="BE250" s="25"/>
      <c r="BF250" s="25"/>
      <c r="BG250" s="59"/>
      <c r="BH250" s="25"/>
      <c r="CV250" s="7"/>
      <c r="CW250" s="28"/>
      <c r="CX250" s="28"/>
      <c r="CY250" s="28"/>
      <c r="CZ250" s="6"/>
      <c r="DA250" s="6"/>
      <c r="DB250" s="11"/>
      <c r="DC250" s="6"/>
      <c r="DD250" s="28"/>
      <c r="DE250" s="28"/>
      <c r="DF250" s="28"/>
      <c r="DG250" s="28"/>
    </row>
    <row r="251" spans="2:111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59"/>
      <c r="O251" s="25"/>
      <c r="P251" s="22"/>
      <c r="Q251" s="22"/>
      <c r="R251" s="22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4"/>
      <c r="AH251" s="25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6"/>
      <c r="BB251" s="25"/>
      <c r="BC251" s="25"/>
      <c r="BD251" s="25"/>
      <c r="BE251" s="25"/>
      <c r="BF251" s="25"/>
      <c r="BG251" s="59"/>
      <c r="BH251" s="25"/>
      <c r="CV251" s="7"/>
      <c r="CW251" s="28"/>
      <c r="CX251" s="28"/>
      <c r="CY251" s="28"/>
      <c r="CZ251" s="6"/>
      <c r="DA251" s="6"/>
      <c r="DB251" s="11"/>
      <c r="DC251" s="6"/>
      <c r="DD251" s="28"/>
      <c r="DE251" s="28"/>
      <c r="DF251" s="28"/>
      <c r="DG251" s="28"/>
    </row>
    <row r="252" spans="2:111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59"/>
      <c r="O252" s="25"/>
      <c r="P252" s="22"/>
      <c r="Q252" s="22"/>
      <c r="R252" s="22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4"/>
      <c r="AH252" s="25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6"/>
      <c r="BB252" s="25"/>
      <c r="BC252" s="25"/>
      <c r="BD252" s="25"/>
      <c r="BE252" s="25"/>
      <c r="BF252" s="25"/>
      <c r="BG252" s="59"/>
      <c r="BH252" s="25"/>
      <c r="CV252" s="7"/>
      <c r="CW252" s="28"/>
      <c r="CX252" s="28"/>
      <c r="CY252" s="28"/>
      <c r="CZ252" s="6"/>
      <c r="DA252" s="6"/>
      <c r="DB252" s="11"/>
      <c r="DC252" s="6"/>
      <c r="DD252" s="28"/>
      <c r="DE252" s="28"/>
      <c r="DF252" s="28"/>
      <c r="DG252" s="28"/>
    </row>
    <row r="253" spans="2:111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59"/>
      <c r="O253" s="25"/>
      <c r="P253" s="22"/>
      <c r="Q253" s="22"/>
      <c r="R253" s="22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4"/>
      <c r="AH253" s="25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6"/>
      <c r="BB253" s="25"/>
      <c r="BC253" s="25"/>
      <c r="BD253" s="25"/>
      <c r="BE253" s="25"/>
      <c r="BF253" s="25"/>
      <c r="BG253" s="59"/>
      <c r="BH253" s="25"/>
      <c r="CV253" s="7"/>
      <c r="CW253" s="28"/>
      <c r="CX253" s="28"/>
      <c r="CY253" s="28"/>
      <c r="CZ253" s="6"/>
      <c r="DA253" s="6"/>
      <c r="DB253" s="11"/>
      <c r="DC253" s="6"/>
      <c r="DD253" s="28"/>
      <c r="DE253" s="28"/>
      <c r="DF253" s="28"/>
      <c r="DG253" s="28"/>
    </row>
    <row r="254" spans="2:111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59"/>
      <c r="O254" s="25"/>
      <c r="P254" s="22"/>
      <c r="Q254" s="22"/>
      <c r="R254" s="22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4"/>
      <c r="AH254" s="25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6"/>
      <c r="BB254" s="25"/>
      <c r="BC254" s="25"/>
      <c r="BD254" s="25"/>
      <c r="BE254" s="25"/>
      <c r="BF254" s="25"/>
      <c r="BG254" s="59"/>
      <c r="BH254" s="25"/>
      <c r="CV254" s="7"/>
      <c r="CW254" s="28"/>
      <c r="CX254" s="28"/>
      <c r="CY254" s="28"/>
      <c r="CZ254" s="6"/>
      <c r="DA254" s="6"/>
      <c r="DB254" s="11"/>
      <c r="DC254" s="6"/>
      <c r="DD254" s="28"/>
      <c r="DE254" s="28"/>
      <c r="DF254" s="28"/>
      <c r="DG254" s="28"/>
    </row>
    <row r="255" spans="2:111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59"/>
      <c r="O255" s="25"/>
      <c r="P255" s="22"/>
      <c r="Q255" s="22"/>
      <c r="R255" s="22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4"/>
      <c r="AH255" s="25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6"/>
      <c r="BB255" s="25"/>
      <c r="BC255" s="25"/>
      <c r="BD255" s="25"/>
      <c r="BE255" s="25"/>
      <c r="BF255" s="25"/>
      <c r="BG255" s="59"/>
      <c r="BH255" s="25"/>
      <c r="CV255" s="7"/>
      <c r="CW255" s="28"/>
      <c r="CX255" s="28"/>
      <c r="CY255" s="28"/>
      <c r="CZ255" s="6"/>
      <c r="DA255" s="6"/>
      <c r="DB255" s="11"/>
      <c r="DC255" s="6"/>
      <c r="DD255" s="28"/>
      <c r="DE255" s="28"/>
      <c r="DF255" s="28"/>
      <c r="DG255" s="28"/>
    </row>
    <row r="256" spans="2:111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59"/>
      <c r="O256" s="25"/>
      <c r="P256" s="22"/>
      <c r="Q256" s="22"/>
      <c r="R256" s="22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4"/>
      <c r="AH256" s="25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6"/>
      <c r="BB256" s="25"/>
      <c r="BC256" s="25"/>
      <c r="BD256" s="25"/>
      <c r="BE256" s="25"/>
      <c r="BF256" s="25"/>
      <c r="BG256" s="59"/>
      <c r="BH256" s="25"/>
      <c r="CV256" s="7"/>
      <c r="CW256" s="28"/>
      <c r="CX256" s="28"/>
      <c r="CY256" s="28"/>
      <c r="CZ256" s="6"/>
      <c r="DA256" s="6"/>
      <c r="DB256" s="11"/>
      <c r="DC256" s="6"/>
      <c r="DD256" s="28"/>
      <c r="DE256" s="28"/>
      <c r="DF256" s="28"/>
      <c r="DG256" s="28"/>
    </row>
    <row r="257" spans="2:111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59"/>
      <c r="O257" s="25"/>
      <c r="P257" s="22"/>
      <c r="Q257" s="22"/>
      <c r="R257" s="22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4"/>
      <c r="AH257" s="25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6"/>
      <c r="BB257" s="25"/>
      <c r="BC257" s="25"/>
      <c r="BD257" s="25"/>
      <c r="BE257" s="25"/>
      <c r="BF257" s="25"/>
      <c r="BG257" s="59"/>
      <c r="BH257" s="25"/>
      <c r="CV257" s="7"/>
      <c r="CW257" s="28"/>
      <c r="CX257" s="28"/>
      <c r="CY257" s="28"/>
      <c r="CZ257" s="6"/>
      <c r="DA257" s="6"/>
      <c r="DB257" s="11"/>
      <c r="DC257" s="6"/>
      <c r="DD257" s="28"/>
      <c r="DE257" s="28"/>
      <c r="DF257" s="28"/>
      <c r="DG257" s="28"/>
    </row>
    <row r="258" spans="2:111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59"/>
      <c r="O258" s="25"/>
      <c r="P258" s="22"/>
      <c r="Q258" s="22"/>
      <c r="R258" s="22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4"/>
      <c r="AH258" s="25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6"/>
      <c r="BB258" s="25"/>
      <c r="BC258" s="25"/>
      <c r="BD258" s="25"/>
      <c r="BE258" s="25"/>
      <c r="BF258" s="25"/>
      <c r="BG258" s="59"/>
      <c r="BH258" s="25"/>
      <c r="CV258" s="7"/>
      <c r="CW258" s="28"/>
      <c r="CX258" s="28"/>
      <c r="CY258" s="28"/>
      <c r="CZ258" s="6"/>
      <c r="DA258" s="6"/>
      <c r="DB258" s="11"/>
      <c r="DC258" s="6"/>
      <c r="DD258" s="28"/>
      <c r="DE258" s="28"/>
      <c r="DF258" s="28"/>
      <c r="DG258" s="28"/>
    </row>
    <row r="259" spans="2:111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59"/>
      <c r="O259" s="25"/>
      <c r="P259" s="22"/>
      <c r="Q259" s="22"/>
      <c r="R259" s="22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4"/>
      <c r="AH259" s="25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6"/>
      <c r="BB259" s="25"/>
      <c r="BC259" s="25"/>
      <c r="BD259" s="25"/>
      <c r="BE259" s="25"/>
      <c r="BF259" s="25"/>
      <c r="BG259" s="59"/>
      <c r="BH259" s="25"/>
      <c r="CV259" s="7"/>
      <c r="CW259" s="28"/>
      <c r="CX259" s="28"/>
      <c r="CY259" s="28"/>
      <c r="CZ259" s="6"/>
      <c r="DA259" s="6"/>
      <c r="DB259" s="11"/>
      <c r="DC259" s="6"/>
      <c r="DD259" s="28"/>
      <c r="DE259" s="28"/>
      <c r="DF259" s="28"/>
      <c r="DG259" s="28"/>
    </row>
    <row r="260" spans="2:111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59"/>
      <c r="O260" s="25"/>
      <c r="P260" s="22"/>
      <c r="Q260" s="22"/>
      <c r="R260" s="22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4"/>
      <c r="AH260" s="25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6"/>
      <c r="BB260" s="25"/>
      <c r="BC260" s="25"/>
      <c r="BD260" s="25"/>
      <c r="BE260" s="25"/>
      <c r="BF260" s="25"/>
      <c r="BG260" s="59"/>
      <c r="BH260" s="25"/>
      <c r="CV260" s="7"/>
      <c r="CW260" s="28"/>
      <c r="CX260" s="28"/>
      <c r="CY260" s="28"/>
      <c r="CZ260" s="6"/>
      <c r="DA260" s="6"/>
      <c r="DB260" s="11"/>
      <c r="DC260" s="6"/>
      <c r="DD260" s="28"/>
      <c r="DE260" s="28"/>
      <c r="DF260" s="28"/>
      <c r="DG260" s="28"/>
    </row>
    <row r="261" spans="2:111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59"/>
      <c r="O261" s="25"/>
      <c r="P261" s="22"/>
      <c r="Q261" s="22"/>
      <c r="R261" s="22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4"/>
      <c r="AH261" s="25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6"/>
      <c r="BB261" s="25"/>
      <c r="BC261" s="25"/>
      <c r="BD261" s="25"/>
      <c r="BE261" s="25"/>
      <c r="BF261" s="25"/>
      <c r="BG261" s="59"/>
      <c r="BH261" s="25"/>
      <c r="CV261" s="7"/>
      <c r="CW261" s="28"/>
      <c r="CX261" s="28"/>
      <c r="CY261" s="28"/>
      <c r="CZ261" s="6"/>
      <c r="DA261" s="6"/>
      <c r="DB261" s="11"/>
      <c r="DC261" s="6"/>
      <c r="DD261" s="28"/>
      <c r="DE261" s="28"/>
      <c r="DF261" s="28"/>
      <c r="DG261" s="28"/>
    </row>
    <row r="262" spans="2:111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59"/>
      <c r="O262" s="25"/>
      <c r="P262" s="22"/>
      <c r="Q262" s="22"/>
      <c r="R262" s="22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4"/>
      <c r="AH262" s="25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6"/>
      <c r="BB262" s="25"/>
      <c r="BC262" s="25"/>
      <c r="BD262" s="25"/>
      <c r="BE262" s="25"/>
      <c r="BF262" s="25"/>
      <c r="BG262" s="59"/>
      <c r="BH262" s="25"/>
      <c r="CV262" s="7"/>
      <c r="CW262" s="28"/>
      <c r="CX262" s="28"/>
      <c r="CY262" s="28"/>
      <c r="CZ262" s="6"/>
      <c r="DA262" s="6"/>
      <c r="DB262" s="11"/>
      <c r="DC262" s="6"/>
      <c r="DD262" s="28"/>
      <c r="DE262" s="28"/>
      <c r="DF262" s="28"/>
      <c r="DG262" s="28"/>
    </row>
    <row r="263" spans="2:111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59"/>
      <c r="O263" s="25"/>
      <c r="P263" s="22"/>
      <c r="Q263" s="22"/>
      <c r="R263" s="22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4"/>
      <c r="AH263" s="25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6"/>
      <c r="BB263" s="25"/>
      <c r="BC263" s="25"/>
      <c r="BD263" s="25"/>
      <c r="BE263" s="25"/>
      <c r="BF263" s="25"/>
      <c r="BG263" s="59"/>
      <c r="BH263" s="25"/>
      <c r="CV263" s="7"/>
      <c r="CW263" s="28"/>
      <c r="CX263" s="28"/>
      <c r="CY263" s="28"/>
      <c r="CZ263" s="6"/>
      <c r="DA263" s="6"/>
      <c r="DB263" s="11"/>
      <c r="DC263" s="6"/>
      <c r="DD263" s="28"/>
      <c r="DE263" s="28"/>
      <c r="DF263" s="28"/>
      <c r="DG263" s="28"/>
    </row>
    <row r="264" spans="2:111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59"/>
      <c r="O264" s="25"/>
      <c r="P264" s="22"/>
      <c r="Q264" s="22"/>
      <c r="R264" s="22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4"/>
      <c r="AH264" s="25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6"/>
      <c r="BB264" s="25"/>
      <c r="BC264" s="25"/>
      <c r="BD264" s="25"/>
      <c r="BE264" s="25"/>
      <c r="BF264" s="25"/>
      <c r="BG264" s="59"/>
      <c r="BH264" s="25"/>
      <c r="CV264" s="7"/>
      <c r="CW264" s="28"/>
      <c r="CX264" s="28"/>
      <c r="CY264" s="28"/>
      <c r="CZ264" s="6"/>
      <c r="DA264" s="6"/>
      <c r="DB264" s="11"/>
      <c r="DC264" s="6"/>
      <c r="DD264" s="28"/>
      <c r="DE264" s="28"/>
      <c r="DF264" s="28"/>
      <c r="DG264" s="28"/>
    </row>
    <row r="265" spans="2:111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59"/>
      <c r="O265" s="25"/>
      <c r="P265" s="22"/>
      <c r="Q265" s="22"/>
      <c r="R265" s="22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4"/>
      <c r="AH265" s="25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6"/>
      <c r="BB265" s="25"/>
      <c r="BC265" s="25"/>
      <c r="BD265" s="25"/>
      <c r="BE265" s="25"/>
      <c r="BF265" s="25"/>
      <c r="BG265" s="59"/>
      <c r="BH265" s="25"/>
      <c r="CV265" s="7"/>
      <c r="CW265" s="28"/>
      <c r="CX265" s="28"/>
      <c r="CY265" s="28"/>
      <c r="CZ265" s="6"/>
      <c r="DA265" s="6"/>
      <c r="DB265" s="11"/>
      <c r="DC265" s="6"/>
      <c r="DD265" s="28"/>
      <c r="DE265" s="28"/>
      <c r="DF265" s="28"/>
      <c r="DG265" s="28"/>
    </row>
    <row r="266" spans="2:111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59"/>
      <c r="O266" s="25"/>
      <c r="P266" s="22"/>
      <c r="Q266" s="22"/>
      <c r="R266" s="22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4"/>
      <c r="AH266" s="25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6"/>
      <c r="BB266" s="25"/>
      <c r="BC266" s="25"/>
      <c r="BD266" s="25"/>
      <c r="BE266" s="25"/>
      <c r="BF266" s="25"/>
      <c r="BG266" s="59"/>
      <c r="BH266" s="25"/>
      <c r="CV266" s="7"/>
      <c r="CW266" s="28"/>
      <c r="CX266" s="28"/>
      <c r="CY266" s="28"/>
      <c r="CZ266" s="6"/>
      <c r="DA266" s="6"/>
      <c r="DB266" s="11"/>
      <c r="DC266" s="6"/>
      <c r="DD266" s="28"/>
      <c r="DE266" s="28"/>
      <c r="DF266" s="28"/>
      <c r="DG266" s="28"/>
    </row>
    <row r="267" spans="2:111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59"/>
      <c r="O267" s="25"/>
      <c r="P267" s="22"/>
      <c r="Q267" s="22"/>
      <c r="R267" s="22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4"/>
      <c r="AH267" s="25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6"/>
      <c r="BB267" s="25"/>
      <c r="BC267" s="25"/>
      <c r="BD267" s="25"/>
      <c r="BE267" s="25"/>
      <c r="BF267" s="25"/>
      <c r="BG267" s="59"/>
      <c r="BH267" s="25"/>
      <c r="CV267" s="7"/>
      <c r="CW267" s="28"/>
      <c r="CX267" s="28"/>
      <c r="CY267" s="28"/>
      <c r="CZ267" s="6"/>
      <c r="DA267" s="6"/>
      <c r="DB267" s="11"/>
      <c r="DC267" s="6"/>
      <c r="DD267" s="28"/>
      <c r="DE267" s="28"/>
      <c r="DF267" s="28"/>
      <c r="DG267" s="28"/>
    </row>
    <row r="268" spans="2:111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59"/>
      <c r="O268" s="25"/>
      <c r="P268" s="22"/>
      <c r="Q268" s="22"/>
      <c r="R268" s="22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4"/>
      <c r="AH268" s="25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6"/>
      <c r="BB268" s="25"/>
      <c r="BC268" s="25"/>
      <c r="BD268" s="25"/>
      <c r="BE268" s="25"/>
      <c r="BF268" s="25"/>
      <c r="BG268" s="59"/>
      <c r="BH268" s="25"/>
      <c r="CV268" s="7"/>
      <c r="CW268" s="28"/>
      <c r="CX268" s="28"/>
      <c r="CY268" s="28"/>
      <c r="CZ268" s="6"/>
      <c r="DA268" s="6"/>
      <c r="DB268" s="11"/>
      <c r="DC268" s="6"/>
      <c r="DD268" s="28"/>
      <c r="DE268" s="28"/>
      <c r="DF268" s="28"/>
      <c r="DG268" s="28"/>
    </row>
    <row r="269" spans="2:111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59"/>
      <c r="O269" s="25"/>
      <c r="P269" s="22"/>
      <c r="Q269" s="22"/>
      <c r="R269" s="22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4"/>
      <c r="AH269" s="25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6"/>
      <c r="BB269" s="25"/>
      <c r="BC269" s="25"/>
      <c r="BD269" s="25"/>
      <c r="BE269" s="25"/>
      <c r="BF269" s="25"/>
      <c r="BG269" s="59"/>
      <c r="BH269" s="25"/>
      <c r="CV269" s="7"/>
      <c r="CW269" s="28"/>
      <c r="CX269" s="28"/>
      <c r="CY269" s="28"/>
      <c r="CZ269" s="6"/>
      <c r="DA269" s="6"/>
      <c r="DB269" s="11"/>
      <c r="DC269" s="6"/>
      <c r="DD269" s="28"/>
      <c r="DE269" s="28"/>
      <c r="DF269" s="28"/>
      <c r="DG269" s="28"/>
    </row>
    <row r="270" spans="2:111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59"/>
      <c r="O270" s="25"/>
      <c r="P270" s="22"/>
      <c r="Q270" s="22"/>
      <c r="R270" s="22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4"/>
      <c r="AH270" s="25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6"/>
      <c r="BB270" s="25"/>
      <c r="BC270" s="25"/>
      <c r="BD270" s="25"/>
      <c r="BE270" s="25"/>
      <c r="BF270" s="25"/>
      <c r="BG270" s="59"/>
      <c r="BH270" s="25"/>
      <c r="CV270" s="7"/>
      <c r="CW270" s="28"/>
      <c r="CX270" s="28"/>
      <c r="CY270" s="28"/>
      <c r="CZ270" s="6"/>
      <c r="DA270" s="6"/>
      <c r="DB270" s="11"/>
      <c r="DC270" s="6"/>
      <c r="DD270" s="28"/>
      <c r="DE270" s="28"/>
      <c r="DF270" s="28"/>
      <c r="DG270" s="28"/>
    </row>
    <row r="271" spans="2:111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59"/>
      <c r="O271" s="25"/>
      <c r="P271" s="22"/>
      <c r="Q271" s="22"/>
      <c r="R271" s="22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4"/>
      <c r="AH271" s="25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6"/>
      <c r="BB271" s="25"/>
      <c r="BC271" s="25"/>
      <c r="BD271" s="25"/>
      <c r="BE271" s="25"/>
      <c r="BF271" s="25"/>
      <c r="BG271" s="59"/>
      <c r="BH271" s="25"/>
      <c r="CV271" s="7"/>
      <c r="CW271" s="28"/>
      <c r="CX271" s="28"/>
      <c r="CY271" s="28"/>
      <c r="CZ271" s="6"/>
      <c r="DA271" s="6"/>
      <c r="DB271" s="11"/>
      <c r="DC271" s="6"/>
      <c r="DD271" s="28"/>
      <c r="DE271" s="28"/>
      <c r="DF271" s="28"/>
      <c r="DG271" s="28"/>
    </row>
    <row r="272" spans="2:111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59"/>
      <c r="O272" s="25"/>
      <c r="P272" s="22"/>
      <c r="Q272" s="22"/>
      <c r="R272" s="22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4"/>
      <c r="AH272" s="25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6"/>
      <c r="BB272" s="25"/>
      <c r="BC272" s="25"/>
      <c r="BD272" s="25"/>
      <c r="BE272" s="25"/>
      <c r="BF272" s="25"/>
      <c r="BG272" s="59"/>
      <c r="BH272" s="25"/>
      <c r="CV272" s="7"/>
      <c r="CW272" s="28"/>
      <c r="CX272" s="28"/>
      <c r="CY272" s="28"/>
      <c r="CZ272" s="6"/>
      <c r="DA272" s="6"/>
      <c r="DB272" s="11"/>
      <c r="DC272" s="6"/>
      <c r="DD272" s="28"/>
      <c r="DE272" s="28"/>
      <c r="DF272" s="28"/>
      <c r="DG272" s="28"/>
    </row>
    <row r="273" spans="2:111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59"/>
      <c r="O273" s="25"/>
      <c r="P273" s="22"/>
      <c r="Q273" s="22"/>
      <c r="R273" s="22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4"/>
      <c r="AH273" s="25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6"/>
      <c r="BB273" s="25"/>
      <c r="BC273" s="25"/>
      <c r="BD273" s="25"/>
      <c r="BE273" s="25"/>
      <c r="BF273" s="25"/>
      <c r="BG273" s="59"/>
      <c r="BH273" s="25"/>
      <c r="CV273" s="7"/>
      <c r="CW273" s="28"/>
      <c r="CX273" s="28"/>
      <c r="CY273" s="28"/>
      <c r="CZ273" s="6"/>
      <c r="DA273" s="6"/>
      <c r="DB273" s="11"/>
      <c r="DC273" s="6"/>
      <c r="DD273" s="28"/>
      <c r="DE273" s="28"/>
      <c r="DF273" s="28"/>
      <c r="DG273" s="28"/>
    </row>
    <row r="274" spans="2:111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59"/>
      <c r="O274" s="25"/>
      <c r="P274" s="22"/>
      <c r="Q274" s="22"/>
      <c r="R274" s="22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4"/>
      <c r="AH274" s="25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6"/>
      <c r="BB274" s="25"/>
      <c r="BC274" s="25"/>
      <c r="BD274" s="25"/>
      <c r="BE274" s="25"/>
      <c r="BF274" s="25"/>
      <c r="BG274" s="59"/>
      <c r="BH274" s="25"/>
      <c r="CV274" s="7"/>
      <c r="CW274" s="28"/>
      <c r="CX274" s="28"/>
      <c r="CY274" s="28"/>
      <c r="CZ274" s="6"/>
      <c r="DA274" s="6"/>
      <c r="DB274" s="11"/>
      <c r="DC274" s="6"/>
      <c r="DD274" s="28"/>
      <c r="DE274" s="28"/>
      <c r="DF274" s="28"/>
      <c r="DG274" s="28"/>
    </row>
    <row r="275" spans="2:111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59"/>
      <c r="O275" s="25"/>
      <c r="P275" s="22"/>
      <c r="Q275" s="22"/>
      <c r="R275" s="22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4"/>
      <c r="AH275" s="25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6"/>
      <c r="BB275" s="25"/>
      <c r="BC275" s="25"/>
      <c r="BD275" s="25"/>
      <c r="BE275" s="25"/>
      <c r="BF275" s="25"/>
      <c r="BG275" s="59"/>
      <c r="BH275" s="25"/>
      <c r="CV275" s="7"/>
      <c r="CW275" s="28"/>
      <c r="CX275" s="28"/>
      <c r="CY275" s="28"/>
      <c r="CZ275" s="6"/>
      <c r="DA275" s="6"/>
      <c r="DB275" s="11"/>
      <c r="DC275" s="6"/>
      <c r="DD275" s="28"/>
      <c r="DE275" s="28"/>
      <c r="DF275" s="28"/>
      <c r="DG275" s="28"/>
    </row>
    <row r="276" spans="2:111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59"/>
      <c r="O276" s="25"/>
      <c r="P276" s="22"/>
      <c r="Q276" s="22"/>
      <c r="R276" s="22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4"/>
      <c r="AH276" s="25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6"/>
      <c r="BB276" s="25"/>
      <c r="BC276" s="25"/>
      <c r="BD276" s="25"/>
      <c r="BE276" s="25"/>
      <c r="BF276" s="25"/>
      <c r="BG276" s="59"/>
      <c r="BH276" s="25"/>
      <c r="CV276" s="7"/>
      <c r="CW276" s="28"/>
      <c r="CX276" s="28"/>
      <c r="CY276" s="28"/>
      <c r="CZ276" s="6"/>
      <c r="DA276" s="6"/>
      <c r="DB276" s="11"/>
      <c r="DC276" s="6"/>
      <c r="DD276" s="28"/>
      <c r="DE276" s="28"/>
      <c r="DF276" s="28"/>
      <c r="DG276" s="28"/>
    </row>
    <row r="277" spans="2:111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59"/>
      <c r="O277" s="25"/>
      <c r="P277" s="22"/>
      <c r="Q277" s="22"/>
      <c r="R277" s="22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4"/>
      <c r="AH277" s="25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6"/>
      <c r="BB277" s="25"/>
      <c r="BC277" s="25"/>
      <c r="BD277" s="25"/>
      <c r="BE277" s="25"/>
      <c r="BF277" s="25"/>
      <c r="BG277" s="59"/>
      <c r="BH277" s="25"/>
      <c r="CV277" s="7"/>
      <c r="CW277" s="28"/>
      <c r="CX277" s="28"/>
      <c r="CY277" s="28"/>
      <c r="CZ277" s="6"/>
      <c r="DA277" s="6"/>
      <c r="DB277" s="11"/>
      <c r="DC277" s="6"/>
      <c r="DD277" s="28"/>
      <c r="DE277" s="28"/>
      <c r="DF277" s="28"/>
      <c r="DG277" s="28"/>
    </row>
    <row r="278" spans="2:111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59"/>
      <c r="O278" s="25"/>
      <c r="P278" s="22"/>
      <c r="Q278" s="22"/>
      <c r="R278" s="22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4"/>
      <c r="AH278" s="25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6"/>
      <c r="BB278" s="25"/>
      <c r="BC278" s="25"/>
      <c r="BD278" s="25"/>
      <c r="BE278" s="25"/>
      <c r="BF278" s="25"/>
      <c r="BG278" s="59"/>
      <c r="BH278" s="25"/>
      <c r="CV278" s="7"/>
      <c r="CW278" s="28"/>
      <c r="CX278" s="28"/>
      <c r="CY278" s="28"/>
      <c r="CZ278" s="6"/>
      <c r="DA278" s="6"/>
      <c r="DB278" s="11"/>
      <c r="DC278" s="6"/>
      <c r="DD278" s="28"/>
      <c r="DE278" s="28"/>
      <c r="DF278" s="28"/>
      <c r="DG278" s="28"/>
    </row>
    <row r="279" spans="2:111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59"/>
      <c r="O279" s="25"/>
      <c r="P279" s="22"/>
      <c r="Q279" s="22"/>
      <c r="R279" s="22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4"/>
      <c r="AH279" s="25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6"/>
      <c r="BB279" s="25"/>
      <c r="BC279" s="25"/>
      <c r="BD279" s="25"/>
      <c r="BE279" s="25"/>
      <c r="BF279" s="25"/>
      <c r="BG279" s="59"/>
      <c r="BH279" s="25"/>
      <c r="CV279" s="7"/>
      <c r="CW279" s="28"/>
      <c r="CX279" s="28"/>
      <c r="CY279" s="28"/>
      <c r="CZ279" s="6"/>
      <c r="DA279" s="6"/>
      <c r="DB279" s="11"/>
      <c r="DC279" s="6"/>
      <c r="DD279" s="28"/>
      <c r="DE279" s="28"/>
      <c r="DF279" s="28"/>
      <c r="DG279" s="28"/>
    </row>
    <row r="280" spans="2:111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59"/>
      <c r="O280" s="25"/>
      <c r="P280" s="22"/>
      <c r="Q280" s="22"/>
      <c r="R280" s="22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4"/>
      <c r="AH280" s="25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6"/>
      <c r="BB280" s="25"/>
      <c r="BC280" s="25"/>
      <c r="BD280" s="25"/>
      <c r="BE280" s="25"/>
      <c r="BF280" s="25"/>
      <c r="BG280" s="59"/>
      <c r="BH280" s="25"/>
      <c r="CV280" s="7"/>
      <c r="CW280" s="28"/>
      <c r="CX280" s="28"/>
      <c r="CY280" s="28"/>
      <c r="CZ280" s="6"/>
      <c r="DA280" s="6"/>
      <c r="DB280" s="11"/>
      <c r="DC280" s="6"/>
      <c r="DD280" s="28"/>
      <c r="DE280" s="28"/>
      <c r="DF280" s="28"/>
      <c r="DG280" s="28"/>
    </row>
    <row r="281" spans="2:111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59"/>
      <c r="O281" s="25"/>
      <c r="P281" s="22"/>
      <c r="Q281" s="22"/>
      <c r="R281" s="22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4"/>
      <c r="AH281" s="25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6"/>
      <c r="BB281" s="25"/>
      <c r="BC281" s="25"/>
      <c r="BD281" s="25"/>
      <c r="BE281" s="25"/>
      <c r="BF281" s="25"/>
      <c r="BG281" s="59"/>
      <c r="BH281" s="25"/>
      <c r="CV281" s="7"/>
      <c r="CW281" s="28"/>
      <c r="CX281" s="28"/>
      <c r="CY281" s="28"/>
      <c r="CZ281" s="6"/>
      <c r="DA281" s="6"/>
      <c r="DB281" s="11"/>
      <c r="DC281" s="6"/>
      <c r="DD281" s="28"/>
      <c r="DE281" s="28"/>
      <c r="DF281" s="28"/>
      <c r="DG281" s="28"/>
    </row>
    <row r="282" spans="2:111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59"/>
      <c r="O282" s="25"/>
      <c r="P282" s="22"/>
      <c r="Q282" s="22"/>
      <c r="R282" s="22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4"/>
      <c r="AH282" s="25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6"/>
      <c r="BB282" s="25"/>
      <c r="BC282" s="25"/>
      <c r="BD282" s="25"/>
      <c r="BE282" s="25"/>
      <c r="BF282" s="25"/>
      <c r="BG282" s="59"/>
      <c r="BH282" s="25"/>
      <c r="CV282" s="7"/>
      <c r="CW282" s="28"/>
      <c r="CX282" s="28"/>
      <c r="CY282" s="28"/>
      <c r="CZ282" s="6"/>
      <c r="DA282" s="6"/>
      <c r="DB282" s="11"/>
      <c r="DC282" s="6"/>
      <c r="DD282" s="28"/>
      <c r="DE282" s="28"/>
      <c r="DF282" s="28"/>
      <c r="DG282" s="28"/>
    </row>
    <row r="283" spans="2:111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59"/>
      <c r="O283" s="25"/>
      <c r="P283" s="22"/>
      <c r="Q283" s="22"/>
      <c r="R283" s="22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4"/>
      <c r="AH283" s="25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6"/>
      <c r="BB283" s="25"/>
      <c r="BC283" s="25"/>
      <c r="BD283" s="25"/>
      <c r="BE283" s="25"/>
      <c r="BF283" s="25"/>
      <c r="BG283" s="59"/>
      <c r="BH283" s="25"/>
      <c r="CV283" s="7"/>
      <c r="CW283" s="28"/>
      <c r="CX283" s="28"/>
      <c r="CY283" s="28"/>
      <c r="CZ283" s="6"/>
      <c r="DA283" s="6"/>
      <c r="DB283" s="11"/>
      <c r="DC283" s="6"/>
      <c r="DD283" s="28"/>
      <c r="DE283" s="28"/>
      <c r="DF283" s="28"/>
      <c r="DG283" s="28"/>
    </row>
    <row r="284" spans="2:111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59"/>
      <c r="O284" s="25"/>
      <c r="P284" s="22"/>
      <c r="Q284" s="22"/>
      <c r="R284" s="22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4"/>
      <c r="AH284" s="25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6"/>
      <c r="BB284" s="25"/>
      <c r="BC284" s="25"/>
      <c r="BD284" s="25"/>
      <c r="BE284" s="25"/>
      <c r="BF284" s="25"/>
      <c r="BG284" s="59"/>
      <c r="BH284" s="25"/>
      <c r="CV284" s="7"/>
      <c r="CW284" s="28"/>
      <c r="CX284" s="28"/>
      <c r="CY284" s="28"/>
      <c r="CZ284" s="6"/>
      <c r="DA284" s="6"/>
      <c r="DB284" s="11"/>
      <c r="DC284" s="6"/>
      <c r="DD284" s="28"/>
      <c r="DE284" s="28"/>
      <c r="DF284" s="28"/>
      <c r="DG284" s="28"/>
    </row>
    <row r="285" spans="2:111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59"/>
      <c r="O285" s="25"/>
      <c r="P285" s="22"/>
      <c r="Q285" s="22"/>
      <c r="R285" s="22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4"/>
      <c r="AH285" s="25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6"/>
      <c r="BB285" s="25"/>
      <c r="BC285" s="25"/>
      <c r="BD285" s="25"/>
      <c r="BE285" s="25"/>
      <c r="BF285" s="25"/>
      <c r="BG285" s="59"/>
      <c r="BH285" s="25"/>
      <c r="CV285" s="7"/>
      <c r="CW285" s="28"/>
      <c r="CX285" s="28"/>
      <c r="CY285" s="28"/>
      <c r="CZ285" s="6"/>
      <c r="DA285" s="6"/>
      <c r="DB285" s="11"/>
      <c r="DC285" s="6"/>
      <c r="DD285" s="28"/>
      <c r="DE285" s="28"/>
      <c r="DF285" s="28"/>
      <c r="DG285" s="28"/>
    </row>
    <row r="286" spans="2:111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59"/>
      <c r="O286" s="25"/>
      <c r="P286" s="22"/>
      <c r="Q286" s="22"/>
      <c r="R286" s="22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4"/>
      <c r="AH286" s="25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6"/>
      <c r="BB286" s="25"/>
      <c r="BC286" s="25"/>
      <c r="BD286" s="25"/>
      <c r="BE286" s="25"/>
      <c r="BF286" s="25"/>
      <c r="BG286" s="59"/>
      <c r="BH286" s="25"/>
      <c r="CV286" s="7"/>
      <c r="CW286" s="28"/>
      <c r="CX286" s="28"/>
      <c r="CY286" s="28"/>
      <c r="CZ286" s="6"/>
      <c r="DA286" s="6"/>
      <c r="DB286" s="11"/>
      <c r="DC286" s="6"/>
      <c r="DD286" s="28"/>
      <c r="DE286" s="28"/>
      <c r="DF286" s="28"/>
      <c r="DG286" s="28"/>
    </row>
    <row r="287" spans="2:111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59"/>
      <c r="O287" s="25"/>
      <c r="P287" s="22"/>
      <c r="Q287" s="22"/>
      <c r="R287" s="22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4"/>
      <c r="AH287" s="25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6"/>
      <c r="BB287" s="25"/>
      <c r="BC287" s="25"/>
      <c r="BD287" s="25"/>
      <c r="BE287" s="25"/>
      <c r="BF287" s="25"/>
      <c r="BG287" s="59"/>
      <c r="BH287" s="25"/>
      <c r="CV287" s="7"/>
      <c r="CW287" s="28"/>
      <c r="CX287" s="28"/>
      <c r="CY287" s="28"/>
      <c r="CZ287" s="6"/>
      <c r="DA287" s="6"/>
      <c r="DB287" s="11"/>
      <c r="DC287" s="6"/>
      <c r="DD287" s="28"/>
      <c r="DE287" s="28"/>
      <c r="DF287" s="28"/>
      <c r="DG287" s="28"/>
    </row>
    <row r="288" spans="2:111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59"/>
      <c r="O288" s="25"/>
      <c r="P288" s="22"/>
      <c r="Q288" s="22"/>
      <c r="R288" s="22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4"/>
      <c r="AH288" s="25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6"/>
      <c r="BB288" s="25"/>
      <c r="BC288" s="25"/>
      <c r="BD288" s="25"/>
      <c r="BE288" s="25"/>
      <c r="BF288" s="25"/>
      <c r="BG288" s="59"/>
      <c r="BH288" s="25"/>
      <c r="CV288" s="7"/>
      <c r="CW288" s="28"/>
      <c r="CX288" s="28"/>
      <c r="CY288" s="28"/>
      <c r="CZ288" s="6"/>
      <c r="DA288" s="6"/>
      <c r="DB288" s="11"/>
      <c r="DC288" s="6"/>
      <c r="DD288" s="28"/>
      <c r="DE288" s="28"/>
      <c r="DF288" s="28"/>
      <c r="DG288" s="28"/>
    </row>
    <row r="289" spans="2:60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59"/>
      <c r="O289" s="25"/>
      <c r="P289" s="22"/>
      <c r="Q289" s="22"/>
      <c r="R289" s="22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4"/>
      <c r="AH289" s="25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6"/>
      <c r="BB289" s="25"/>
      <c r="BC289" s="25"/>
      <c r="BD289" s="25"/>
      <c r="BE289" s="25"/>
      <c r="BF289" s="25"/>
      <c r="BG289" s="59"/>
      <c r="BH289" s="25"/>
    </row>
    <row r="290" spans="2:60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59"/>
      <c r="O290" s="25"/>
      <c r="P290" s="22"/>
      <c r="Q290" s="22"/>
      <c r="R290" s="22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4"/>
      <c r="AH290" s="25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6"/>
      <c r="BB290" s="25"/>
      <c r="BC290" s="25"/>
      <c r="BD290" s="25"/>
      <c r="BE290" s="25"/>
      <c r="BF290" s="25"/>
      <c r="BG290" s="59"/>
      <c r="BH290" s="25"/>
    </row>
    <row r="291" spans="2:60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59"/>
      <c r="O291" s="25"/>
      <c r="P291" s="22"/>
      <c r="Q291" s="22"/>
      <c r="R291" s="22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4"/>
      <c r="AH291" s="25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6"/>
      <c r="BB291" s="25"/>
      <c r="BC291" s="25"/>
      <c r="BD291" s="25"/>
      <c r="BE291" s="25"/>
      <c r="BF291" s="25"/>
      <c r="BG291" s="59"/>
      <c r="BH291" s="25"/>
    </row>
    <row r="292" spans="2:60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59"/>
      <c r="O292" s="25"/>
      <c r="P292" s="22"/>
      <c r="Q292" s="22"/>
      <c r="R292" s="22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4"/>
      <c r="AH292" s="25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6"/>
      <c r="BB292" s="25"/>
      <c r="BC292" s="25"/>
      <c r="BD292" s="25"/>
      <c r="BE292" s="25"/>
      <c r="BF292" s="25"/>
      <c r="BG292" s="59"/>
      <c r="BH292" s="25"/>
    </row>
    <row r="293" spans="2:60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59"/>
      <c r="O293" s="25"/>
      <c r="P293" s="22"/>
      <c r="Q293" s="22"/>
      <c r="R293" s="22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4"/>
      <c r="AH293" s="25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6"/>
      <c r="BB293" s="25"/>
      <c r="BC293" s="25"/>
      <c r="BD293" s="25"/>
      <c r="BE293" s="25"/>
      <c r="BF293" s="25"/>
      <c r="BG293" s="59"/>
      <c r="BH293" s="25"/>
    </row>
    <row r="294" spans="2:60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59"/>
      <c r="O294" s="25"/>
      <c r="P294" s="22"/>
      <c r="Q294" s="22"/>
      <c r="R294" s="22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4"/>
      <c r="AH294" s="25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6"/>
      <c r="BB294" s="25"/>
      <c r="BC294" s="25"/>
      <c r="BD294" s="25"/>
      <c r="BE294" s="25"/>
      <c r="BF294" s="25"/>
      <c r="BG294" s="59"/>
      <c r="BH294" s="25"/>
    </row>
    <row r="295" spans="2:60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59"/>
      <c r="O295" s="25"/>
      <c r="P295" s="22"/>
      <c r="Q295" s="22"/>
      <c r="R295" s="22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4"/>
      <c r="AH295" s="25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6"/>
      <c r="BB295" s="25"/>
      <c r="BC295" s="25"/>
      <c r="BD295" s="25"/>
      <c r="BE295" s="25"/>
      <c r="BF295" s="25"/>
      <c r="BG295" s="59"/>
      <c r="BH295" s="25"/>
    </row>
    <row r="296" spans="2:60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59"/>
      <c r="O296" s="25"/>
      <c r="P296" s="22"/>
      <c r="Q296" s="22"/>
      <c r="R296" s="22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4"/>
      <c r="AH296" s="25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6"/>
      <c r="BB296" s="25"/>
      <c r="BC296" s="25"/>
      <c r="BD296" s="25"/>
      <c r="BE296" s="25"/>
      <c r="BF296" s="25"/>
      <c r="BG296" s="59"/>
      <c r="BH296" s="25"/>
    </row>
    <row r="297" spans="2:60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59"/>
      <c r="O297" s="25"/>
      <c r="P297" s="22"/>
      <c r="Q297" s="22"/>
      <c r="R297" s="22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4"/>
      <c r="AH297" s="25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6"/>
      <c r="BB297" s="25"/>
      <c r="BC297" s="25"/>
      <c r="BD297" s="25"/>
      <c r="BE297" s="25"/>
      <c r="BF297" s="25"/>
      <c r="BG297" s="59"/>
      <c r="BH297" s="25"/>
    </row>
    <row r="298" spans="2:60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59"/>
      <c r="O298" s="25"/>
      <c r="P298" s="22"/>
      <c r="Q298" s="22"/>
      <c r="R298" s="22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4"/>
      <c r="AH298" s="25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6"/>
      <c r="BB298" s="25"/>
      <c r="BC298" s="25"/>
      <c r="BD298" s="25"/>
      <c r="BE298" s="25"/>
      <c r="BF298" s="25"/>
      <c r="BG298" s="59"/>
      <c r="BH298" s="25"/>
    </row>
    <row r="299" spans="2:60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59"/>
      <c r="O299" s="25"/>
      <c r="P299" s="22"/>
      <c r="Q299" s="22"/>
      <c r="R299" s="22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4"/>
      <c r="AH299" s="25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6"/>
      <c r="BB299" s="25"/>
      <c r="BC299" s="25"/>
      <c r="BD299" s="25"/>
      <c r="BE299" s="25"/>
      <c r="BF299" s="25"/>
      <c r="BG299" s="59"/>
      <c r="BH299" s="25"/>
    </row>
    <row r="300" spans="2:60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59"/>
      <c r="O300" s="25"/>
      <c r="P300" s="22"/>
      <c r="Q300" s="22"/>
      <c r="R300" s="22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4"/>
      <c r="AH300" s="25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6"/>
      <c r="BB300" s="25"/>
      <c r="BC300" s="25"/>
      <c r="BD300" s="25"/>
      <c r="BE300" s="25"/>
      <c r="BF300" s="25"/>
      <c r="BG300" s="59"/>
      <c r="BH300" s="25"/>
    </row>
    <row r="301" spans="2:60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59"/>
      <c r="O301" s="25"/>
      <c r="P301" s="22"/>
      <c r="Q301" s="22"/>
      <c r="R301" s="22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4"/>
      <c r="AH301" s="25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6"/>
      <c r="BB301" s="25"/>
      <c r="BC301" s="25"/>
      <c r="BD301" s="25"/>
      <c r="BE301" s="25"/>
      <c r="BF301" s="25"/>
      <c r="BG301" s="59"/>
      <c r="BH301" s="25"/>
    </row>
    <row r="302" spans="2:60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59"/>
      <c r="O302" s="25"/>
      <c r="P302" s="22"/>
      <c r="Q302" s="22"/>
      <c r="R302" s="22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4"/>
      <c r="AH302" s="25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6"/>
      <c r="BB302" s="25"/>
      <c r="BC302" s="25"/>
      <c r="BD302" s="25"/>
      <c r="BE302" s="25"/>
      <c r="BF302" s="25"/>
      <c r="BG302" s="59"/>
      <c r="BH302" s="25"/>
    </row>
    <row r="303" spans="2:60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59"/>
      <c r="O303" s="25"/>
      <c r="P303" s="22"/>
      <c r="Q303" s="22"/>
      <c r="R303" s="22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4"/>
      <c r="AH303" s="25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6"/>
      <c r="BB303" s="25"/>
      <c r="BC303" s="25"/>
      <c r="BD303" s="25"/>
      <c r="BE303" s="25"/>
      <c r="BF303" s="25"/>
      <c r="BG303" s="59"/>
      <c r="BH303" s="25"/>
    </row>
    <row r="304" spans="2:60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59"/>
      <c r="O304" s="25"/>
      <c r="P304" s="22"/>
      <c r="Q304" s="22"/>
      <c r="R304" s="22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4"/>
      <c r="AH304" s="25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6"/>
      <c r="BB304" s="25"/>
      <c r="BC304" s="25"/>
      <c r="BD304" s="25"/>
      <c r="BE304" s="25"/>
      <c r="BF304" s="25"/>
      <c r="BG304" s="59"/>
      <c r="BH304" s="25"/>
    </row>
    <row r="305" spans="2:60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59"/>
      <c r="O305" s="25"/>
      <c r="P305" s="22"/>
      <c r="Q305" s="22"/>
      <c r="R305" s="22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4"/>
      <c r="AH305" s="25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6"/>
      <c r="BB305" s="25"/>
      <c r="BC305" s="25"/>
      <c r="BD305" s="25"/>
      <c r="BE305" s="25"/>
      <c r="BF305" s="25"/>
      <c r="BG305" s="59"/>
      <c r="BH305" s="25"/>
    </row>
    <row r="306" spans="2:60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59"/>
      <c r="O306" s="25"/>
      <c r="P306" s="22"/>
      <c r="Q306" s="22"/>
      <c r="R306" s="22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4"/>
      <c r="AH306" s="25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6"/>
      <c r="BB306" s="25"/>
      <c r="BC306" s="25"/>
      <c r="BD306" s="25"/>
      <c r="BE306" s="25"/>
      <c r="BF306" s="25"/>
      <c r="BG306" s="59"/>
      <c r="BH306" s="25"/>
    </row>
    <row r="307" spans="2:60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59"/>
      <c r="O307" s="25"/>
      <c r="P307" s="22"/>
      <c r="Q307" s="22"/>
      <c r="R307" s="22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4"/>
      <c r="AH307" s="25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6"/>
      <c r="BB307" s="25"/>
      <c r="BC307" s="25"/>
      <c r="BD307" s="25"/>
      <c r="BE307" s="25"/>
      <c r="BF307" s="25"/>
      <c r="BG307" s="59"/>
      <c r="BH307" s="25"/>
    </row>
    <row r="308" spans="2:60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59"/>
      <c r="O308" s="25"/>
      <c r="P308" s="22"/>
      <c r="Q308" s="22"/>
      <c r="R308" s="22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4"/>
      <c r="AH308" s="25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6"/>
      <c r="BB308" s="25"/>
      <c r="BC308" s="25"/>
      <c r="BD308" s="25"/>
      <c r="BE308" s="25"/>
      <c r="BF308" s="25"/>
      <c r="BG308" s="59"/>
      <c r="BH308" s="25"/>
    </row>
    <row r="309" spans="2:60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59"/>
      <c r="O309" s="25"/>
      <c r="P309" s="22"/>
      <c r="Q309" s="22"/>
      <c r="R309" s="22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4"/>
      <c r="AH309" s="25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6"/>
      <c r="BB309" s="25"/>
      <c r="BC309" s="25"/>
      <c r="BD309" s="25"/>
      <c r="BE309" s="25"/>
      <c r="BF309" s="25"/>
      <c r="BG309" s="59"/>
      <c r="BH309" s="25"/>
    </row>
    <row r="310" spans="2:60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59"/>
      <c r="O310" s="25"/>
      <c r="P310" s="22"/>
      <c r="Q310" s="22"/>
      <c r="R310" s="22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4"/>
      <c r="AH310" s="25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6"/>
      <c r="BB310" s="25"/>
      <c r="BC310" s="25"/>
      <c r="BD310" s="25"/>
      <c r="BE310" s="25"/>
      <c r="BF310" s="25"/>
      <c r="BG310" s="59"/>
      <c r="BH310" s="25"/>
    </row>
    <row r="311" spans="2:60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59"/>
      <c r="O311" s="25"/>
      <c r="P311" s="22"/>
      <c r="Q311" s="22"/>
      <c r="R311" s="22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4"/>
      <c r="AH311" s="25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6"/>
      <c r="BB311" s="25"/>
      <c r="BC311" s="25"/>
      <c r="BD311" s="25"/>
      <c r="BE311" s="25"/>
      <c r="BF311" s="25"/>
      <c r="BG311" s="59"/>
      <c r="BH311" s="25"/>
    </row>
    <row r="312" spans="2:60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59"/>
      <c r="O312" s="25"/>
      <c r="P312" s="22"/>
      <c r="Q312" s="22"/>
      <c r="R312" s="22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4"/>
      <c r="AH312" s="25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6"/>
      <c r="BB312" s="25"/>
      <c r="BC312" s="25"/>
      <c r="BD312" s="25"/>
      <c r="BE312" s="25"/>
      <c r="BF312" s="25"/>
      <c r="BG312" s="59"/>
      <c r="BH312" s="25"/>
    </row>
    <row r="313" spans="2:60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59"/>
      <c r="O313" s="25"/>
      <c r="P313" s="22"/>
      <c r="Q313" s="22"/>
      <c r="R313" s="22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4"/>
      <c r="AH313" s="25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6"/>
      <c r="BB313" s="25"/>
      <c r="BC313" s="25"/>
      <c r="BD313" s="25"/>
      <c r="BE313" s="25"/>
      <c r="BF313" s="25"/>
      <c r="BG313" s="59"/>
      <c r="BH313" s="25"/>
    </row>
    <row r="314" spans="2:60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59"/>
      <c r="O314" s="25"/>
      <c r="P314" s="22"/>
      <c r="Q314" s="22"/>
      <c r="R314" s="22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4"/>
      <c r="AH314" s="25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6"/>
      <c r="BB314" s="25"/>
      <c r="BC314" s="25"/>
      <c r="BD314" s="25"/>
      <c r="BE314" s="25"/>
      <c r="BF314" s="25"/>
      <c r="BG314" s="59"/>
      <c r="BH314" s="25"/>
    </row>
    <row r="315" spans="2:60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59"/>
      <c r="O315" s="25"/>
      <c r="P315" s="22"/>
      <c r="Q315" s="22"/>
      <c r="R315" s="22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4"/>
      <c r="AH315" s="25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6"/>
      <c r="BB315" s="25"/>
      <c r="BC315" s="25"/>
      <c r="BD315" s="25"/>
      <c r="BE315" s="25"/>
      <c r="BF315" s="25"/>
      <c r="BG315" s="59"/>
      <c r="BH315" s="25"/>
    </row>
    <row r="316" spans="2:60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59"/>
      <c r="O316" s="25"/>
      <c r="P316" s="22"/>
      <c r="Q316" s="22"/>
      <c r="R316" s="22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4"/>
      <c r="AH316" s="25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6"/>
      <c r="BB316" s="25"/>
      <c r="BC316" s="25"/>
      <c r="BD316" s="25"/>
      <c r="BE316" s="25"/>
      <c r="BF316" s="25"/>
      <c r="BG316" s="59"/>
      <c r="BH316" s="25"/>
    </row>
    <row r="317" spans="2:60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59"/>
      <c r="O317" s="25"/>
      <c r="P317" s="22"/>
      <c r="Q317" s="22"/>
      <c r="R317" s="22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4"/>
      <c r="AH317" s="25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6"/>
      <c r="BB317" s="25"/>
      <c r="BC317" s="25"/>
      <c r="BD317" s="25"/>
      <c r="BE317" s="25"/>
      <c r="BF317" s="25"/>
      <c r="BG317" s="59"/>
      <c r="BH317" s="25"/>
    </row>
    <row r="318" spans="2:60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59"/>
      <c r="O318" s="25"/>
      <c r="P318" s="22"/>
      <c r="Q318" s="22"/>
      <c r="R318" s="22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4"/>
      <c r="AH318" s="25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6"/>
      <c r="BB318" s="25"/>
      <c r="BC318" s="25"/>
      <c r="BD318" s="25"/>
      <c r="BE318" s="25"/>
      <c r="BF318" s="25"/>
      <c r="BG318" s="59"/>
      <c r="BH318" s="25"/>
    </row>
    <row r="319" spans="2:60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59"/>
      <c r="O319" s="25"/>
      <c r="P319" s="22"/>
      <c r="Q319" s="22"/>
      <c r="R319" s="22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4"/>
      <c r="AH319" s="25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6"/>
      <c r="BB319" s="25"/>
      <c r="BC319" s="25"/>
      <c r="BD319" s="25"/>
      <c r="BE319" s="25"/>
      <c r="BF319" s="25"/>
      <c r="BG319" s="59"/>
      <c r="BH319" s="25"/>
    </row>
    <row r="320" spans="2:60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59"/>
      <c r="O320" s="25"/>
      <c r="P320" s="22"/>
      <c r="Q320" s="22"/>
      <c r="R320" s="22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4"/>
      <c r="AH320" s="25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6"/>
      <c r="BB320" s="25"/>
      <c r="BC320" s="25"/>
      <c r="BD320" s="25"/>
      <c r="BE320" s="25"/>
      <c r="BF320" s="25"/>
      <c r="BG320" s="59"/>
      <c r="BH320" s="25"/>
    </row>
    <row r="321" spans="2:60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59"/>
      <c r="O321" s="25"/>
      <c r="P321" s="22"/>
      <c r="Q321" s="22"/>
      <c r="R321" s="22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4"/>
      <c r="AH321" s="25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6"/>
      <c r="BB321" s="25"/>
      <c r="BC321" s="25"/>
      <c r="BD321" s="25"/>
      <c r="BE321" s="25"/>
      <c r="BF321" s="25"/>
      <c r="BG321" s="59"/>
      <c r="BH321" s="25"/>
    </row>
    <row r="322" spans="2:60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59"/>
      <c r="O322" s="25"/>
      <c r="P322" s="22"/>
      <c r="Q322" s="22"/>
      <c r="R322" s="22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4"/>
      <c r="AH322" s="25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6"/>
      <c r="BB322" s="25"/>
      <c r="BC322" s="25"/>
      <c r="BD322" s="25"/>
      <c r="BE322" s="25"/>
      <c r="BF322" s="25"/>
      <c r="BG322" s="59"/>
      <c r="BH322" s="25"/>
    </row>
    <row r="323" spans="2:60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59"/>
      <c r="O323" s="25"/>
      <c r="P323" s="22"/>
      <c r="Q323" s="22"/>
      <c r="R323" s="22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4"/>
      <c r="AH323" s="25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6"/>
      <c r="BB323" s="25"/>
      <c r="BC323" s="25"/>
      <c r="BD323" s="25"/>
      <c r="BE323" s="25"/>
      <c r="BF323" s="25"/>
      <c r="BG323" s="59"/>
      <c r="BH323" s="25"/>
    </row>
    <row r="324" spans="2:60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59"/>
      <c r="O324" s="25"/>
      <c r="P324" s="22"/>
      <c r="Q324" s="22"/>
      <c r="R324" s="22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4"/>
      <c r="AH324" s="25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6"/>
      <c r="BB324" s="25"/>
      <c r="BC324" s="25"/>
      <c r="BD324" s="25"/>
      <c r="BE324" s="25"/>
      <c r="BF324" s="25"/>
      <c r="BG324" s="59"/>
      <c r="BH324" s="25"/>
    </row>
    <row r="325" spans="2:60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59"/>
      <c r="O325" s="25"/>
      <c r="P325" s="22"/>
      <c r="Q325" s="22"/>
      <c r="R325" s="22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4"/>
      <c r="AH325" s="25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6"/>
      <c r="BB325" s="25"/>
      <c r="BC325" s="25"/>
      <c r="BD325" s="25"/>
      <c r="BE325" s="25"/>
      <c r="BF325" s="25"/>
      <c r="BG325" s="59"/>
      <c r="BH325" s="25"/>
    </row>
    <row r="326" spans="2:60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59"/>
      <c r="O326" s="25"/>
      <c r="P326" s="22"/>
      <c r="Q326" s="22"/>
      <c r="R326" s="22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4"/>
      <c r="AH326" s="25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6"/>
      <c r="BB326" s="25"/>
      <c r="BC326" s="25"/>
      <c r="BD326" s="25"/>
      <c r="BE326" s="25"/>
      <c r="BF326" s="25"/>
      <c r="BG326" s="59"/>
      <c r="BH326" s="25"/>
    </row>
    <row r="327" spans="2:60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59"/>
      <c r="O327" s="25"/>
      <c r="P327" s="22"/>
      <c r="Q327" s="22"/>
      <c r="R327" s="22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4"/>
      <c r="AH327" s="25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6"/>
      <c r="BB327" s="25"/>
      <c r="BC327" s="25"/>
      <c r="BD327" s="25"/>
      <c r="BE327" s="25"/>
      <c r="BF327" s="25"/>
      <c r="BG327" s="59"/>
      <c r="BH327" s="25"/>
    </row>
    <row r="328" spans="2:60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59"/>
      <c r="O328" s="25"/>
      <c r="P328" s="22"/>
      <c r="Q328" s="22"/>
      <c r="R328" s="22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4"/>
      <c r="AH328" s="25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6"/>
      <c r="BB328" s="25"/>
      <c r="BC328" s="25"/>
      <c r="BD328" s="25"/>
      <c r="BE328" s="25"/>
      <c r="BF328" s="25"/>
      <c r="BG328" s="59"/>
      <c r="BH328" s="25"/>
    </row>
    <row r="329" spans="2:60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59"/>
      <c r="O329" s="25"/>
      <c r="P329" s="22"/>
      <c r="Q329" s="22"/>
      <c r="R329" s="22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4"/>
      <c r="AH329" s="25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6"/>
      <c r="BB329" s="25"/>
      <c r="BC329" s="25"/>
      <c r="BD329" s="25"/>
      <c r="BE329" s="25"/>
      <c r="BF329" s="25"/>
      <c r="BG329" s="59"/>
      <c r="BH329" s="25"/>
    </row>
    <row r="330" spans="2:60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59"/>
      <c r="O330" s="25"/>
      <c r="P330" s="22"/>
      <c r="Q330" s="22"/>
      <c r="R330" s="22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4"/>
      <c r="AH330" s="25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6"/>
      <c r="BB330" s="25"/>
      <c r="BC330" s="25"/>
      <c r="BD330" s="25"/>
      <c r="BE330" s="25"/>
      <c r="BF330" s="25"/>
      <c r="BG330" s="59"/>
      <c r="BH330" s="25"/>
    </row>
    <row r="331" spans="2:60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59"/>
      <c r="O331" s="25"/>
      <c r="P331" s="22"/>
      <c r="Q331" s="22"/>
      <c r="R331" s="22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4"/>
      <c r="AH331" s="25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6"/>
      <c r="BB331" s="25"/>
      <c r="BC331" s="25"/>
      <c r="BD331" s="25"/>
      <c r="BE331" s="25"/>
      <c r="BF331" s="25"/>
      <c r="BG331" s="59"/>
      <c r="BH331" s="25"/>
    </row>
    <row r="332" spans="2:60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59"/>
      <c r="O332" s="25"/>
      <c r="P332" s="22"/>
      <c r="Q332" s="22"/>
      <c r="R332" s="22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4"/>
      <c r="AH332" s="25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6"/>
      <c r="BB332" s="25"/>
      <c r="BC332" s="25"/>
      <c r="BD332" s="25"/>
      <c r="BE332" s="25"/>
      <c r="BF332" s="25"/>
      <c r="BG332" s="59"/>
      <c r="BH332" s="25"/>
    </row>
    <row r="333" spans="2:60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59"/>
      <c r="O333" s="25"/>
      <c r="P333" s="22"/>
      <c r="Q333" s="22"/>
      <c r="R333" s="22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4"/>
      <c r="AH333" s="25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6"/>
      <c r="BB333" s="25"/>
      <c r="BC333" s="25"/>
      <c r="BD333" s="25"/>
      <c r="BE333" s="25"/>
      <c r="BF333" s="25"/>
      <c r="BG333" s="59"/>
      <c r="BH333" s="25"/>
    </row>
    <row r="334" spans="2:60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59"/>
      <c r="O334" s="25"/>
      <c r="P334" s="22"/>
      <c r="Q334" s="22"/>
      <c r="R334" s="22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4"/>
      <c r="AH334" s="25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6"/>
      <c r="BB334" s="25"/>
      <c r="BC334" s="25"/>
      <c r="BD334" s="25"/>
      <c r="BE334" s="25"/>
      <c r="BF334" s="25"/>
      <c r="BG334" s="59"/>
      <c r="BH334" s="25"/>
    </row>
    <row r="335" spans="2:60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59"/>
      <c r="O335" s="25"/>
      <c r="P335" s="22"/>
      <c r="Q335" s="22"/>
      <c r="R335" s="22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4"/>
      <c r="AH335" s="25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6"/>
      <c r="BB335" s="25"/>
      <c r="BC335" s="25"/>
      <c r="BD335" s="25"/>
      <c r="BE335" s="25"/>
      <c r="BF335" s="25"/>
      <c r="BG335" s="59"/>
      <c r="BH335" s="25"/>
    </row>
    <row r="336" spans="2:60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59"/>
      <c r="O336" s="25"/>
      <c r="P336" s="22"/>
      <c r="Q336" s="22"/>
      <c r="R336" s="22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4"/>
      <c r="AH336" s="25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6"/>
      <c r="BB336" s="25"/>
      <c r="BC336" s="25"/>
      <c r="BD336" s="25"/>
      <c r="BE336" s="25"/>
      <c r="BF336" s="25"/>
      <c r="BG336" s="59"/>
      <c r="BH336" s="25"/>
    </row>
    <row r="337" spans="2:60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59"/>
      <c r="O337" s="25"/>
      <c r="P337" s="22"/>
      <c r="Q337" s="22"/>
      <c r="R337" s="22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4"/>
      <c r="AH337" s="25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6"/>
      <c r="BB337" s="25"/>
      <c r="BC337" s="25"/>
      <c r="BD337" s="25"/>
      <c r="BE337" s="25"/>
      <c r="BF337" s="25"/>
      <c r="BG337" s="59"/>
      <c r="BH337" s="25"/>
    </row>
    <row r="338" spans="2:60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59"/>
      <c r="O338" s="25"/>
      <c r="P338" s="22"/>
      <c r="Q338" s="22"/>
      <c r="R338" s="22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4"/>
      <c r="AH338" s="25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6"/>
      <c r="BB338" s="25"/>
      <c r="BC338" s="25"/>
      <c r="BD338" s="25"/>
      <c r="BE338" s="25"/>
      <c r="BF338" s="25"/>
      <c r="BG338" s="59"/>
      <c r="BH338" s="25"/>
    </row>
    <row r="339" spans="2:60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59"/>
      <c r="O339" s="25"/>
      <c r="P339" s="22"/>
      <c r="Q339" s="22"/>
      <c r="R339" s="22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4"/>
      <c r="AH339" s="25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6"/>
      <c r="BB339" s="25"/>
      <c r="BC339" s="25"/>
      <c r="BD339" s="25"/>
      <c r="BE339" s="25"/>
      <c r="BF339" s="25"/>
      <c r="BG339" s="59"/>
      <c r="BH339" s="25"/>
    </row>
    <row r="340" spans="2:60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59"/>
      <c r="O340" s="25"/>
      <c r="P340" s="22"/>
      <c r="Q340" s="22"/>
      <c r="R340" s="22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4"/>
      <c r="AH340" s="25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6"/>
      <c r="BB340" s="25"/>
      <c r="BC340" s="25"/>
      <c r="BD340" s="25"/>
      <c r="BE340" s="25"/>
      <c r="BF340" s="25"/>
      <c r="BG340" s="59"/>
      <c r="BH340" s="25"/>
    </row>
    <row r="341" spans="2:60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59"/>
      <c r="O341" s="25"/>
      <c r="P341" s="22"/>
      <c r="Q341" s="22"/>
      <c r="R341" s="22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4"/>
      <c r="AH341" s="25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6"/>
      <c r="BB341" s="25"/>
      <c r="BC341" s="25"/>
      <c r="BD341" s="25"/>
      <c r="BE341" s="25"/>
      <c r="BF341" s="25"/>
      <c r="BG341" s="59"/>
      <c r="BH341" s="25"/>
    </row>
    <row r="342" spans="2:60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59"/>
      <c r="O342" s="25"/>
      <c r="P342" s="22"/>
      <c r="Q342" s="22"/>
      <c r="R342" s="22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4"/>
      <c r="AH342" s="25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6"/>
      <c r="BB342" s="25"/>
      <c r="BC342" s="25"/>
      <c r="BD342" s="25"/>
      <c r="BE342" s="25"/>
      <c r="BF342" s="25"/>
      <c r="BG342" s="59"/>
      <c r="BH342" s="25"/>
    </row>
    <row r="343" spans="2:60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59"/>
      <c r="O343" s="25"/>
      <c r="P343" s="22"/>
      <c r="Q343" s="22"/>
      <c r="R343" s="22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4"/>
      <c r="AH343" s="25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6"/>
      <c r="BB343" s="25"/>
      <c r="BC343" s="25"/>
      <c r="BD343" s="25"/>
      <c r="BE343" s="25"/>
      <c r="BF343" s="25"/>
      <c r="BG343" s="59"/>
      <c r="BH343" s="25"/>
    </row>
    <row r="344" spans="2:60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59"/>
      <c r="O344" s="25"/>
      <c r="P344" s="22"/>
      <c r="Q344" s="22"/>
      <c r="R344" s="22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4"/>
      <c r="AH344" s="25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6"/>
      <c r="BB344" s="25"/>
      <c r="BC344" s="25"/>
      <c r="BD344" s="25"/>
      <c r="BE344" s="25"/>
      <c r="BF344" s="25"/>
      <c r="BG344" s="59"/>
      <c r="BH344" s="25"/>
    </row>
    <row r="345" spans="2:60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59"/>
      <c r="O345" s="25"/>
      <c r="P345" s="22"/>
      <c r="Q345" s="22"/>
      <c r="R345" s="22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4"/>
      <c r="AH345" s="25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6"/>
      <c r="BB345" s="25"/>
      <c r="BC345" s="25"/>
      <c r="BD345" s="25"/>
      <c r="BE345" s="25"/>
      <c r="BF345" s="25"/>
      <c r="BG345" s="59"/>
      <c r="BH345" s="25"/>
    </row>
    <row r="346" spans="2:60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59"/>
      <c r="O346" s="25"/>
      <c r="P346" s="22"/>
      <c r="Q346" s="22"/>
      <c r="R346" s="22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4"/>
      <c r="AH346" s="25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6"/>
      <c r="BB346" s="25"/>
      <c r="BC346" s="25"/>
      <c r="BD346" s="25"/>
      <c r="BE346" s="25"/>
      <c r="BF346" s="25"/>
      <c r="BG346" s="59"/>
      <c r="BH346" s="25"/>
    </row>
    <row r="347" spans="2:60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59"/>
      <c r="O347" s="25"/>
      <c r="P347" s="22"/>
      <c r="Q347" s="22"/>
      <c r="R347" s="22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4"/>
      <c r="AH347" s="25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6"/>
      <c r="BB347" s="25"/>
      <c r="BC347" s="25"/>
      <c r="BD347" s="25"/>
      <c r="BE347" s="25"/>
      <c r="BF347" s="25"/>
      <c r="BG347" s="59"/>
      <c r="BH347" s="25"/>
    </row>
    <row r="348" spans="2:60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59"/>
      <c r="O348" s="25"/>
      <c r="P348" s="22"/>
      <c r="Q348" s="22"/>
      <c r="R348" s="22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4"/>
      <c r="AH348" s="25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6"/>
      <c r="BB348" s="25"/>
      <c r="BC348" s="25"/>
      <c r="BD348" s="25"/>
      <c r="BE348" s="25"/>
      <c r="BF348" s="25"/>
      <c r="BG348" s="59"/>
      <c r="BH348" s="25"/>
    </row>
    <row r="349" spans="2:60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59"/>
      <c r="O349" s="25"/>
      <c r="P349" s="22"/>
      <c r="Q349" s="22"/>
      <c r="R349" s="22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4"/>
      <c r="AH349" s="25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6"/>
      <c r="BB349" s="25"/>
      <c r="BC349" s="25"/>
      <c r="BD349" s="25"/>
      <c r="BE349" s="25"/>
      <c r="BF349" s="25"/>
      <c r="BG349" s="59"/>
      <c r="BH349" s="25"/>
    </row>
    <row r="350" spans="2:60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59"/>
      <c r="O350" s="25"/>
      <c r="P350" s="22"/>
      <c r="Q350" s="22"/>
      <c r="R350" s="22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4"/>
      <c r="AH350" s="25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6"/>
      <c r="BB350" s="25"/>
      <c r="BC350" s="25"/>
      <c r="BD350" s="25"/>
      <c r="BE350" s="25"/>
      <c r="BF350" s="25"/>
      <c r="BG350" s="59"/>
      <c r="BH350" s="25"/>
    </row>
    <row r="351" spans="2:60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59"/>
      <c r="O351" s="25"/>
      <c r="P351" s="22"/>
      <c r="Q351" s="22"/>
      <c r="R351" s="22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4"/>
      <c r="AH351" s="25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6"/>
      <c r="BB351" s="25"/>
      <c r="BC351" s="25"/>
      <c r="BD351" s="25"/>
      <c r="BE351" s="25"/>
      <c r="BF351" s="25"/>
      <c r="BG351" s="59"/>
      <c r="BH351" s="25"/>
    </row>
    <row r="352" spans="2:60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59"/>
      <c r="O352" s="25"/>
      <c r="P352" s="22"/>
      <c r="Q352" s="22"/>
      <c r="R352" s="22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4"/>
      <c r="AH352" s="25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6"/>
      <c r="BB352" s="25"/>
      <c r="BC352" s="25"/>
      <c r="BD352" s="25"/>
      <c r="BE352" s="25"/>
      <c r="BF352" s="25"/>
      <c r="BG352" s="59"/>
      <c r="BH352" s="25"/>
    </row>
    <row r="353" spans="2:60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59"/>
      <c r="O353" s="25"/>
      <c r="P353" s="22"/>
      <c r="Q353" s="22"/>
      <c r="R353" s="22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4"/>
      <c r="AH353" s="25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6"/>
      <c r="BB353" s="25"/>
      <c r="BC353" s="25"/>
      <c r="BD353" s="25"/>
      <c r="BE353" s="25"/>
      <c r="BF353" s="25"/>
      <c r="BG353" s="59"/>
      <c r="BH353" s="25"/>
    </row>
    <row r="354" spans="2:60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59"/>
      <c r="O354" s="25"/>
      <c r="P354" s="22"/>
      <c r="Q354" s="22"/>
      <c r="R354" s="22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4"/>
      <c r="AH354" s="25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6"/>
      <c r="BB354" s="25"/>
      <c r="BC354" s="25"/>
      <c r="BD354" s="25"/>
      <c r="BE354" s="25"/>
      <c r="BF354" s="25"/>
      <c r="BG354" s="59"/>
      <c r="BH354" s="25"/>
    </row>
    <row r="355" spans="2:60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59"/>
      <c r="O355" s="25"/>
      <c r="P355" s="22"/>
      <c r="Q355" s="22"/>
      <c r="R355" s="22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4"/>
      <c r="AH355" s="25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6"/>
      <c r="BB355" s="25"/>
      <c r="BC355" s="25"/>
      <c r="BD355" s="25"/>
      <c r="BE355" s="25"/>
      <c r="BF355" s="25"/>
      <c r="BG355" s="59"/>
      <c r="BH355" s="25"/>
    </row>
    <row r="356" spans="2:60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59"/>
      <c r="O356" s="25"/>
      <c r="P356" s="22"/>
      <c r="Q356" s="22"/>
      <c r="R356" s="22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4"/>
      <c r="AH356" s="25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6"/>
      <c r="BB356" s="25"/>
      <c r="BC356" s="25"/>
      <c r="BD356" s="25"/>
      <c r="BE356" s="25"/>
      <c r="BF356" s="25"/>
      <c r="BG356" s="59"/>
      <c r="BH356" s="25"/>
    </row>
    <row r="357" spans="2:60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59"/>
      <c r="O357" s="25"/>
      <c r="P357" s="22"/>
      <c r="Q357" s="22"/>
      <c r="R357" s="22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4"/>
      <c r="AH357" s="25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6"/>
      <c r="BB357" s="25"/>
      <c r="BC357" s="25"/>
      <c r="BD357" s="25"/>
      <c r="BE357" s="25"/>
      <c r="BF357" s="25"/>
      <c r="BG357" s="59"/>
      <c r="BH357" s="25"/>
    </row>
    <row r="358" spans="2:60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59"/>
      <c r="O358" s="25"/>
      <c r="P358" s="22"/>
      <c r="Q358" s="22"/>
      <c r="R358" s="22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4"/>
      <c r="AH358" s="25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6"/>
      <c r="BB358" s="25"/>
      <c r="BC358" s="25"/>
      <c r="BD358" s="25"/>
      <c r="BE358" s="25"/>
      <c r="BF358" s="25"/>
      <c r="BG358" s="59"/>
      <c r="BH358" s="25"/>
    </row>
    <row r="359" spans="2:60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59"/>
      <c r="O359" s="25"/>
      <c r="P359" s="22"/>
      <c r="Q359" s="22"/>
      <c r="R359" s="22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4"/>
      <c r="AH359" s="25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6"/>
      <c r="BB359" s="25"/>
      <c r="BC359" s="25"/>
      <c r="BD359" s="25"/>
      <c r="BE359" s="25"/>
      <c r="BF359" s="25"/>
      <c r="BG359" s="59"/>
      <c r="BH359" s="25"/>
    </row>
    <row r="360" spans="2:60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59"/>
      <c r="O360" s="25"/>
      <c r="P360" s="22"/>
      <c r="Q360" s="22"/>
      <c r="R360" s="22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4"/>
      <c r="AH360" s="25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6"/>
      <c r="BB360" s="25"/>
      <c r="BC360" s="25"/>
      <c r="BD360" s="25"/>
      <c r="BE360" s="25"/>
      <c r="BF360" s="25"/>
      <c r="BG360" s="59"/>
      <c r="BH360" s="25"/>
    </row>
    <row r="361" spans="2:60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59"/>
      <c r="O361" s="25"/>
      <c r="P361" s="22"/>
      <c r="Q361" s="22"/>
      <c r="R361" s="22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4"/>
      <c r="AH361" s="25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6"/>
      <c r="BB361" s="25"/>
      <c r="BC361" s="25"/>
      <c r="BD361" s="25"/>
      <c r="BE361" s="25"/>
      <c r="BF361" s="25"/>
      <c r="BG361" s="59"/>
      <c r="BH361" s="25"/>
    </row>
    <row r="362" spans="2:60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59"/>
      <c r="O362" s="25"/>
      <c r="P362" s="22"/>
      <c r="Q362" s="22"/>
      <c r="R362" s="22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4"/>
      <c r="AH362" s="25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6"/>
      <c r="BB362" s="25"/>
      <c r="BC362" s="25"/>
      <c r="BD362" s="25"/>
      <c r="BE362" s="25"/>
      <c r="BF362" s="25"/>
      <c r="BG362" s="59"/>
      <c r="BH362" s="25"/>
    </row>
    <row r="363" spans="2:60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59"/>
      <c r="O363" s="25"/>
      <c r="P363" s="22"/>
      <c r="Q363" s="22"/>
      <c r="R363" s="22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4"/>
      <c r="AH363" s="25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6"/>
      <c r="BB363" s="25"/>
      <c r="BC363" s="25"/>
      <c r="BD363" s="25"/>
      <c r="BE363" s="25"/>
      <c r="BF363" s="25"/>
      <c r="BG363" s="59"/>
      <c r="BH363" s="25"/>
    </row>
    <row r="364" spans="2:60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59"/>
      <c r="O364" s="25"/>
      <c r="P364" s="22"/>
      <c r="Q364" s="22"/>
      <c r="R364" s="22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4"/>
      <c r="AH364" s="25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6"/>
      <c r="BB364" s="25"/>
      <c r="BC364" s="25"/>
      <c r="BD364" s="25"/>
      <c r="BE364" s="25"/>
      <c r="BF364" s="25"/>
      <c r="BG364" s="59"/>
      <c r="BH364" s="25"/>
    </row>
    <row r="365" spans="2:60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59"/>
      <c r="O365" s="25"/>
      <c r="P365" s="22"/>
      <c r="Q365" s="22"/>
      <c r="R365" s="22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4"/>
      <c r="AH365" s="25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6"/>
      <c r="BB365" s="25"/>
      <c r="BC365" s="25"/>
      <c r="BD365" s="25"/>
      <c r="BE365" s="25"/>
      <c r="BF365" s="25"/>
      <c r="BG365" s="59"/>
      <c r="BH365" s="25"/>
    </row>
    <row r="366" spans="2:60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59"/>
      <c r="O366" s="25"/>
      <c r="P366" s="22"/>
      <c r="Q366" s="22"/>
      <c r="R366" s="22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4"/>
      <c r="AH366" s="25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6"/>
      <c r="BB366" s="25"/>
      <c r="BC366" s="25"/>
      <c r="BD366" s="25"/>
      <c r="BE366" s="25"/>
      <c r="BF366" s="25"/>
      <c r="BG366" s="59"/>
      <c r="BH366" s="25"/>
    </row>
    <row r="367" spans="2:60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59"/>
      <c r="O367" s="25"/>
      <c r="P367" s="22"/>
      <c r="Q367" s="22"/>
      <c r="R367" s="22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4"/>
      <c r="AH367" s="25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6"/>
      <c r="BB367" s="25"/>
      <c r="BC367" s="25"/>
      <c r="BD367" s="25"/>
      <c r="BE367" s="25"/>
      <c r="BF367" s="25"/>
      <c r="BG367" s="59"/>
      <c r="BH367" s="25"/>
    </row>
    <row r="368" spans="2:60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59"/>
      <c r="O368" s="25"/>
      <c r="P368" s="22"/>
      <c r="Q368" s="22"/>
      <c r="R368" s="22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4"/>
      <c r="AH368" s="25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6"/>
      <c r="BB368" s="25"/>
      <c r="BC368" s="25"/>
      <c r="BD368" s="25"/>
      <c r="BE368" s="25"/>
      <c r="BF368" s="25"/>
      <c r="BG368" s="59"/>
      <c r="BH368" s="25"/>
    </row>
    <row r="369" spans="2:60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59"/>
      <c r="O369" s="25"/>
      <c r="P369" s="22"/>
      <c r="Q369" s="22"/>
      <c r="R369" s="22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4"/>
      <c r="AH369" s="25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6"/>
      <c r="BB369" s="25"/>
      <c r="BC369" s="25"/>
      <c r="BD369" s="25"/>
      <c r="BE369" s="25"/>
      <c r="BF369" s="25"/>
      <c r="BG369" s="59"/>
      <c r="BH369" s="25"/>
    </row>
    <row r="370" spans="2:60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59"/>
      <c r="O370" s="25"/>
      <c r="P370" s="22"/>
      <c r="Q370" s="22"/>
      <c r="R370" s="22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4"/>
      <c r="AH370" s="25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6"/>
      <c r="BB370" s="25"/>
      <c r="BC370" s="25"/>
      <c r="BD370" s="25"/>
      <c r="BE370" s="25"/>
      <c r="BF370" s="25"/>
      <c r="BG370" s="59"/>
      <c r="BH370" s="25"/>
    </row>
    <row r="371" spans="2:60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59"/>
      <c r="O371" s="25"/>
      <c r="P371" s="22"/>
      <c r="Q371" s="22"/>
      <c r="R371" s="22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4"/>
      <c r="AH371" s="25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6"/>
      <c r="BB371" s="25"/>
      <c r="BC371" s="25"/>
      <c r="BD371" s="25"/>
      <c r="BE371" s="25"/>
      <c r="BF371" s="25"/>
      <c r="BG371" s="59"/>
      <c r="BH371" s="25"/>
    </row>
    <row r="372" spans="2:60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59"/>
      <c r="O372" s="25"/>
      <c r="P372" s="22"/>
      <c r="Q372" s="22"/>
      <c r="R372" s="22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4"/>
      <c r="AH372" s="25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6"/>
      <c r="BB372" s="25"/>
      <c r="BC372" s="25"/>
      <c r="BD372" s="25"/>
      <c r="BE372" s="25"/>
      <c r="BF372" s="25"/>
      <c r="BG372" s="59"/>
      <c r="BH372" s="25"/>
    </row>
    <row r="373" spans="2:60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59"/>
      <c r="O373" s="25"/>
      <c r="P373" s="22"/>
      <c r="Q373" s="22"/>
      <c r="R373" s="22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4"/>
      <c r="AH373" s="25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6"/>
      <c r="BB373" s="25"/>
      <c r="BC373" s="25"/>
      <c r="BD373" s="25"/>
      <c r="BE373" s="25"/>
      <c r="BF373" s="25"/>
      <c r="BG373" s="59"/>
      <c r="BH373" s="25"/>
    </row>
    <row r="374" spans="2:60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59"/>
      <c r="O374" s="25"/>
      <c r="P374" s="22"/>
      <c r="Q374" s="22"/>
      <c r="R374" s="22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4"/>
      <c r="AH374" s="25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6"/>
      <c r="BB374" s="25"/>
      <c r="BC374" s="25"/>
      <c r="BD374" s="25"/>
      <c r="BE374" s="25"/>
      <c r="BF374" s="25"/>
      <c r="BG374" s="59"/>
      <c r="BH374" s="25"/>
    </row>
    <row r="375" spans="2:60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59"/>
      <c r="O375" s="25"/>
      <c r="P375" s="22"/>
      <c r="Q375" s="22"/>
      <c r="R375" s="22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4"/>
      <c r="AH375" s="25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6"/>
      <c r="BB375" s="25"/>
      <c r="BC375" s="25"/>
      <c r="BD375" s="25"/>
      <c r="BE375" s="25"/>
      <c r="BF375" s="25"/>
      <c r="BG375" s="59"/>
      <c r="BH375" s="25"/>
    </row>
    <row r="376" spans="2:60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59"/>
      <c r="O376" s="25"/>
      <c r="P376" s="22"/>
      <c r="Q376" s="22"/>
      <c r="R376" s="22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4"/>
      <c r="AH376" s="25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6"/>
      <c r="BB376" s="25"/>
      <c r="BC376" s="25"/>
      <c r="BD376" s="25"/>
      <c r="BE376" s="25"/>
      <c r="BF376" s="25"/>
      <c r="BG376" s="59"/>
      <c r="BH376" s="25"/>
    </row>
    <row r="377" spans="2:60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59"/>
      <c r="O377" s="25"/>
      <c r="P377" s="22"/>
      <c r="Q377" s="22"/>
      <c r="R377" s="22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4"/>
      <c r="AH377" s="25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6"/>
      <c r="BB377" s="25"/>
      <c r="BC377" s="25"/>
      <c r="BD377" s="25"/>
      <c r="BE377" s="25"/>
      <c r="BF377" s="25"/>
      <c r="BG377" s="59"/>
      <c r="BH377" s="25"/>
    </row>
    <row r="378" spans="2:60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59"/>
      <c r="O378" s="25"/>
      <c r="P378" s="22"/>
      <c r="Q378" s="22"/>
      <c r="R378" s="22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4"/>
      <c r="AH378" s="25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6"/>
      <c r="BB378" s="25"/>
      <c r="BC378" s="25"/>
      <c r="BD378" s="25"/>
      <c r="BE378" s="25"/>
      <c r="BF378" s="25"/>
      <c r="BG378" s="59"/>
      <c r="BH378" s="25"/>
    </row>
    <row r="379" spans="2:60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59"/>
      <c r="O379" s="25"/>
      <c r="P379" s="22"/>
      <c r="Q379" s="22"/>
      <c r="R379" s="22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4"/>
      <c r="AH379" s="25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6"/>
      <c r="BB379" s="25"/>
      <c r="BC379" s="25"/>
      <c r="BD379" s="25"/>
      <c r="BE379" s="25"/>
      <c r="BF379" s="25"/>
      <c r="BG379" s="59"/>
      <c r="BH379" s="25"/>
    </row>
    <row r="380" spans="2:60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59"/>
      <c r="O380" s="25"/>
      <c r="P380" s="22"/>
      <c r="Q380" s="22"/>
      <c r="R380" s="22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4"/>
      <c r="AH380" s="25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6"/>
      <c r="BB380" s="25"/>
      <c r="BC380" s="25"/>
      <c r="BD380" s="25"/>
      <c r="BE380" s="25"/>
      <c r="BF380" s="25"/>
      <c r="BG380" s="59"/>
      <c r="BH380" s="25"/>
    </row>
    <row r="381" spans="2:60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59"/>
      <c r="O381" s="25"/>
      <c r="P381" s="22"/>
      <c r="Q381" s="22"/>
      <c r="R381" s="22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4"/>
      <c r="AH381" s="25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6"/>
      <c r="BB381" s="25"/>
      <c r="BC381" s="25"/>
      <c r="BD381" s="25"/>
      <c r="BE381" s="25"/>
      <c r="BF381" s="25"/>
      <c r="BG381" s="59"/>
      <c r="BH381" s="25"/>
    </row>
    <row r="382" spans="2:60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59"/>
      <c r="O382" s="25"/>
      <c r="P382" s="22"/>
      <c r="Q382" s="22"/>
      <c r="R382" s="22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4"/>
      <c r="AH382" s="25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6"/>
      <c r="BB382" s="25"/>
      <c r="BC382" s="25"/>
      <c r="BD382" s="25"/>
      <c r="BE382" s="25"/>
      <c r="BF382" s="25"/>
      <c r="BG382" s="59"/>
      <c r="BH382" s="25"/>
    </row>
    <row r="383" spans="2:60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59"/>
      <c r="O383" s="25"/>
      <c r="P383" s="22"/>
      <c r="Q383" s="22"/>
      <c r="R383" s="22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4"/>
      <c r="AH383" s="25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6"/>
      <c r="BB383" s="25"/>
      <c r="BC383" s="25"/>
      <c r="BD383" s="25"/>
      <c r="BE383" s="25"/>
      <c r="BF383" s="25"/>
      <c r="BG383" s="59"/>
      <c r="BH383" s="25"/>
    </row>
    <row r="384" spans="2:60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59"/>
      <c r="O384" s="25"/>
      <c r="P384" s="22"/>
      <c r="Q384" s="22"/>
      <c r="R384" s="22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4"/>
      <c r="AH384" s="25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6"/>
      <c r="BB384" s="25"/>
      <c r="BC384" s="25"/>
      <c r="BD384" s="25"/>
      <c r="BE384" s="25"/>
      <c r="BF384" s="25"/>
      <c r="BG384" s="59"/>
      <c r="BH384" s="25"/>
    </row>
    <row r="385" spans="2:60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59"/>
      <c r="O385" s="25"/>
      <c r="P385" s="22"/>
      <c r="Q385" s="22"/>
      <c r="R385" s="22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4"/>
      <c r="AH385" s="25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6"/>
      <c r="BB385" s="25"/>
      <c r="BC385" s="25"/>
      <c r="BD385" s="25"/>
      <c r="BE385" s="25"/>
      <c r="BF385" s="25"/>
      <c r="BG385" s="59"/>
      <c r="BH385" s="25"/>
    </row>
    <row r="386" spans="2:60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59"/>
      <c r="O386" s="25"/>
      <c r="P386" s="22"/>
      <c r="Q386" s="22"/>
      <c r="R386" s="22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4"/>
      <c r="AH386" s="25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6"/>
      <c r="BB386" s="25"/>
      <c r="BC386" s="25"/>
      <c r="BD386" s="25"/>
      <c r="BE386" s="25"/>
      <c r="BF386" s="25"/>
      <c r="BG386" s="59"/>
      <c r="BH386" s="25"/>
    </row>
    <row r="387" spans="2:60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59"/>
      <c r="O387" s="25"/>
      <c r="P387" s="22"/>
      <c r="Q387" s="22"/>
      <c r="R387" s="22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4"/>
      <c r="AH387" s="25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6"/>
      <c r="BB387" s="25"/>
      <c r="BC387" s="25"/>
      <c r="BD387" s="25"/>
      <c r="BE387" s="25"/>
      <c r="BF387" s="25"/>
      <c r="BG387" s="59"/>
      <c r="BH387" s="25"/>
    </row>
    <row r="388" spans="2:60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59"/>
      <c r="O388" s="25"/>
      <c r="P388" s="22"/>
      <c r="Q388" s="22"/>
      <c r="R388" s="22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4"/>
      <c r="AH388" s="25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6"/>
      <c r="BB388" s="25"/>
      <c r="BC388" s="25"/>
      <c r="BD388" s="25"/>
      <c r="BE388" s="25"/>
      <c r="BF388" s="25"/>
      <c r="BG388" s="59"/>
      <c r="BH388" s="25"/>
    </row>
    <row r="389" spans="2:60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59"/>
      <c r="O389" s="25"/>
      <c r="P389" s="22"/>
      <c r="Q389" s="22"/>
      <c r="R389" s="22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4"/>
      <c r="AH389" s="25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6"/>
      <c r="BB389" s="25"/>
      <c r="BC389" s="25"/>
      <c r="BD389" s="25"/>
      <c r="BE389" s="25"/>
      <c r="BF389" s="25"/>
      <c r="BG389" s="59"/>
      <c r="BH389" s="25"/>
    </row>
    <row r="390" spans="2:60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59"/>
      <c r="O390" s="25"/>
      <c r="P390" s="22"/>
      <c r="Q390" s="22"/>
      <c r="R390" s="22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4"/>
      <c r="AH390" s="25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6"/>
      <c r="BB390" s="25"/>
      <c r="BC390" s="25"/>
      <c r="BD390" s="25"/>
      <c r="BE390" s="25"/>
      <c r="BF390" s="25"/>
      <c r="BG390" s="59"/>
      <c r="BH390" s="25"/>
    </row>
    <row r="391" spans="2:60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59"/>
      <c r="O391" s="25"/>
      <c r="P391" s="22"/>
      <c r="Q391" s="22"/>
      <c r="R391" s="22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4"/>
      <c r="AH391" s="25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6"/>
      <c r="BB391" s="25"/>
      <c r="BC391" s="25"/>
      <c r="BD391" s="25"/>
      <c r="BE391" s="25"/>
      <c r="BF391" s="25"/>
      <c r="BG391" s="59"/>
      <c r="BH391" s="25"/>
    </row>
    <row r="392" spans="2:60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59"/>
      <c r="O392" s="25"/>
      <c r="P392" s="22"/>
      <c r="Q392" s="22"/>
      <c r="R392" s="22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4"/>
      <c r="AH392" s="25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6"/>
      <c r="BB392" s="25"/>
      <c r="BC392" s="25"/>
      <c r="BD392" s="25"/>
      <c r="BE392" s="25"/>
      <c r="BF392" s="25"/>
      <c r="BG392" s="59"/>
      <c r="BH392" s="25"/>
    </row>
    <row r="393" spans="2:60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59"/>
      <c r="O393" s="25"/>
      <c r="P393" s="22"/>
      <c r="Q393" s="22"/>
      <c r="R393" s="22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4"/>
      <c r="AH393" s="25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6"/>
      <c r="BB393" s="25"/>
      <c r="BC393" s="25"/>
      <c r="BD393" s="25"/>
      <c r="BE393" s="25"/>
      <c r="BF393" s="25"/>
      <c r="BG393" s="59"/>
      <c r="BH393" s="25"/>
    </row>
    <row r="394" spans="2:60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59"/>
      <c r="O394" s="25"/>
      <c r="P394" s="22"/>
      <c r="Q394" s="22"/>
      <c r="R394" s="22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4"/>
      <c r="AH394" s="25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6"/>
      <c r="BB394" s="25"/>
      <c r="BC394" s="25"/>
      <c r="BD394" s="25"/>
      <c r="BE394" s="25"/>
      <c r="BF394" s="25"/>
      <c r="BG394" s="59"/>
      <c r="BH394" s="25"/>
    </row>
    <row r="395" spans="2:60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59"/>
      <c r="O395" s="25"/>
      <c r="P395" s="22"/>
      <c r="Q395" s="22"/>
      <c r="R395" s="22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4"/>
      <c r="AH395" s="25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6"/>
      <c r="BB395" s="25"/>
      <c r="BC395" s="25"/>
      <c r="BD395" s="25"/>
      <c r="BE395" s="25"/>
      <c r="BF395" s="25"/>
      <c r="BG395" s="59"/>
      <c r="BH395" s="25"/>
    </row>
    <row r="396" spans="2:60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59"/>
      <c r="O396" s="25"/>
      <c r="P396" s="22"/>
      <c r="Q396" s="22"/>
      <c r="R396" s="22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4"/>
      <c r="AH396" s="25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6"/>
      <c r="BB396" s="25"/>
      <c r="BC396" s="25"/>
      <c r="BD396" s="25"/>
      <c r="BE396" s="25"/>
      <c r="BF396" s="25"/>
      <c r="BG396" s="59"/>
      <c r="BH396" s="25"/>
    </row>
    <row r="397" spans="2:60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59"/>
      <c r="O397" s="25"/>
      <c r="P397" s="22"/>
      <c r="Q397" s="22"/>
      <c r="R397" s="22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4"/>
      <c r="AH397" s="25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6"/>
      <c r="BB397" s="25"/>
      <c r="BC397" s="25"/>
      <c r="BD397" s="25"/>
      <c r="BE397" s="25"/>
      <c r="BF397" s="25"/>
      <c r="BG397" s="59"/>
      <c r="BH397" s="25"/>
    </row>
    <row r="398" spans="2:60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59"/>
      <c r="O398" s="25"/>
      <c r="P398" s="22"/>
      <c r="Q398" s="22"/>
      <c r="R398" s="22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4"/>
      <c r="AH398" s="25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6"/>
      <c r="BB398" s="25"/>
      <c r="BC398" s="25"/>
      <c r="BD398" s="25"/>
      <c r="BE398" s="25"/>
      <c r="BF398" s="25"/>
      <c r="BG398" s="59"/>
      <c r="BH398" s="25"/>
    </row>
    <row r="399" spans="2:60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59"/>
      <c r="O399" s="25"/>
      <c r="P399" s="22"/>
      <c r="Q399" s="22"/>
      <c r="R399" s="22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4"/>
      <c r="AH399" s="25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6"/>
      <c r="BB399" s="25"/>
      <c r="BC399" s="25"/>
      <c r="BD399" s="25"/>
      <c r="BE399" s="25"/>
      <c r="BF399" s="25"/>
      <c r="BG399" s="59"/>
      <c r="BH399" s="25"/>
    </row>
    <row r="400" spans="2:60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59"/>
      <c r="O400" s="25"/>
      <c r="P400" s="22"/>
      <c r="Q400" s="22"/>
      <c r="R400" s="22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4"/>
      <c r="AH400" s="25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6"/>
      <c r="BB400" s="25"/>
      <c r="BC400" s="25"/>
      <c r="BD400" s="25"/>
      <c r="BE400" s="25"/>
      <c r="BF400" s="25"/>
      <c r="BG400" s="59"/>
      <c r="BH400" s="25"/>
    </row>
    <row r="401" spans="2:60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59"/>
      <c r="O401" s="25"/>
      <c r="P401" s="22"/>
      <c r="Q401" s="22"/>
      <c r="R401" s="22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4"/>
      <c r="AH401" s="25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6"/>
      <c r="BB401" s="25"/>
      <c r="BC401" s="25"/>
      <c r="BD401" s="25"/>
      <c r="BE401" s="25"/>
      <c r="BF401" s="25"/>
      <c r="BG401" s="59"/>
      <c r="BH401" s="25"/>
    </row>
    <row r="402" spans="2:60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59"/>
      <c r="O402" s="25"/>
      <c r="P402" s="22"/>
      <c r="Q402" s="22"/>
      <c r="R402" s="22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4"/>
      <c r="AH402" s="25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6"/>
      <c r="BB402" s="25"/>
      <c r="BC402" s="25"/>
      <c r="BD402" s="25"/>
      <c r="BE402" s="25"/>
      <c r="BF402" s="25"/>
      <c r="BG402" s="59"/>
      <c r="BH402" s="25"/>
    </row>
    <row r="403" spans="2:60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59"/>
      <c r="O403" s="25"/>
      <c r="P403" s="22"/>
      <c r="Q403" s="22"/>
      <c r="R403" s="22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4"/>
      <c r="AH403" s="25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6"/>
      <c r="BB403" s="25"/>
      <c r="BC403" s="25"/>
      <c r="BD403" s="25"/>
      <c r="BE403" s="25"/>
      <c r="BF403" s="25"/>
      <c r="BG403" s="59"/>
      <c r="BH403" s="25"/>
    </row>
    <row r="404" spans="2:60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59"/>
      <c r="O404" s="25"/>
      <c r="P404" s="22"/>
      <c r="Q404" s="22"/>
      <c r="R404" s="22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4"/>
      <c r="AH404" s="25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6"/>
      <c r="BB404" s="25"/>
      <c r="BC404" s="25"/>
      <c r="BD404" s="25"/>
      <c r="BE404" s="25"/>
      <c r="BF404" s="25"/>
      <c r="BG404" s="59"/>
      <c r="BH404" s="25"/>
    </row>
    <row r="405" spans="2:60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59"/>
      <c r="O405" s="25"/>
      <c r="P405" s="22"/>
      <c r="Q405" s="22"/>
      <c r="R405" s="22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4"/>
      <c r="AH405" s="25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6"/>
      <c r="BB405" s="25"/>
      <c r="BC405" s="25"/>
      <c r="BD405" s="25"/>
      <c r="BE405" s="25"/>
      <c r="BF405" s="25"/>
      <c r="BG405" s="59"/>
      <c r="BH405" s="25"/>
    </row>
    <row r="406" spans="2:60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59"/>
      <c r="O406" s="25"/>
      <c r="P406" s="22"/>
      <c r="Q406" s="22"/>
      <c r="R406" s="22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4"/>
      <c r="AH406" s="25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6"/>
      <c r="BB406" s="25"/>
      <c r="BC406" s="25"/>
      <c r="BD406" s="25"/>
      <c r="BE406" s="25"/>
      <c r="BF406" s="25"/>
      <c r="BG406" s="59"/>
      <c r="BH406" s="25"/>
    </row>
    <row r="407" spans="2:60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59"/>
      <c r="O407" s="25"/>
      <c r="P407" s="22"/>
      <c r="Q407" s="22"/>
      <c r="R407" s="22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4"/>
      <c r="AH407" s="25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6"/>
      <c r="BB407" s="25"/>
      <c r="BC407" s="25"/>
      <c r="BD407" s="25"/>
      <c r="BE407" s="25"/>
      <c r="BF407" s="25"/>
      <c r="BG407" s="59"/>
      <c r="BH407" s="25"/>
    </row>
    <row r="408" spans="2:60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59"/>
      <c r="O408" s="25"/>
      <c r="P408" s="22"/>
      <c r="Q408" s="22"/>
      <c r="R408" s="22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4"/>
      <c r="AH408" s="25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6"/>
      <c r="BB408" s="25"/>
      <c r="BC408" s="25"/>
      <c r="BD408" s="25"/>
      <c r="BE408" s="25"/>
      <c r="BF408" s="25"/>
      <c r="BG408" s="59"/>
      <c r="BH408" s="25"/>
    </row>
    <row r="409" spans="2:60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59"/>
      <c r="O409" s="25"/>
      <c r="P409" s="22"/>
      <c r="Q409" s="22"/>
      <c r="R409" s="22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4"/>
      <c r="AH409" s="25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6"/>
      <c r="BB409" s="25"/>
      <c r="BC409" s="25"/>
      <c r="BD409" s="25"/>
      <c r="BE409" s="25"/>
      <c r="BF409" s="25"/>
      <c r="BG409" s="59"/>
      <c r="BH409" s="25"/>
    </row>
    <row r="410" spans="2:60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59"/>
      <c r="O410" s="25"/>
      <c r="P410" s="22"/>
      <c r="Q410" s="22"/>
      <c r="R410" s="22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4"/>
      <c r="AH410" s="25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6"/>
      <c r="BB410" s="25"/>
      <c r="BC410" s="25"/>
      <c r="BD410" s="25"/>
      <c r="BE410" s="25"/>
      <c r="BF410" s="25"/>
      <c r="BG410" s="59"/>
      <c r="BH410" s="25"/>
    </row>
    <row r="411" spans="2:60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59"/>
      <c r="O411" s="25"/>
      <c r="P411" s="22"/>
      <c r="Q411" s="22"/>
      <c r="R411" s="22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4"/>
      <c r="AH411" s="25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6"/>
      <c r="BB411" s="25"/>
      <c r="BC411" s="25"/>
      <c r="BD411" s="25"/>
      <c r="BE411" s="25"/>
      <c r="BF411" s="25"/>
      <c r="BG411" s="59"/>
      <c r="BH411" s="25"/>
    </row>
    <row r="412" spans="2:60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59"/>
      <c r="O412" s="25"/>
      <c r="P412" s="22"/>
      <c r="Q412" s="22"/>
      <c r="R412" s="22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4"/>
      <c r="AH412" s="25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6"/>
      <c r="BB412" s="25"/>
      <c r="BC412" s="25"/>
      <c r="BD412" s="25"/>
      <c r="BE412" s="25"/>
      <c r="BF412" s="25"/>
      <c r="BG412" s="59"/>
      <c r="BH412" s="25"/>
    </row>
    <row r="413" spans="2:60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59"/>
      <c r="O413" s="25"/>
      <c r="P413" s="22"/>
      <c r="Q413" s="22"/>
      <c r="R413" s="22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4"/>
      <c r="AH413" s="25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6"/>
      <c r="BB413" s="25"/>
      <c r="BC413" s="25"/>
      <c r="BD413" s="25"/>
      <c r="BE413" s="25"/>
      <c r="BF413" s="25"/>
      <c r="BG413" s="59"/>
      <c r="BH413" s="25"/>
    </row>
    <row r="414" spans="2:60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59"/>
      <c r="O414" s="25"/>
      <c r="P414" s="22"/>
      <c r="Q414" s="22"/>
      <c r="R414" s="22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4"/>
      <c r="AH414" s="25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6"/>
      <c r="BB414" s="25"/>
      <c r="BC414" s="25"/>
      <c r="BD414" s="25"/>
      <c r="BE414" s="25"/>
      <c r="BF414" s="25"/>
      <c r="BG414" s="59"/>
      <c r="BH414" s="25"/>
    </row>
    <row r="415" spans="2:60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59"/>
      <c r="O415" s="25"/>
      <c r="P415" s="22"/>
      <c r="Q415" s="22"/>
      <c r="R415" s="22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4"/>
      <c r="AH415" s="25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6"/>
      <c r="BB415" s="25"/>
      <c r="BC415" s="25"/>
      <c r="BD415" s="25"/>
      <c r="BE415" s="25"/>
      <c r="BF415" s="25"/>
      <c r="BG415" s="59"/>
      <c r="BH415" s="25"/>
    </row>
    <row r="416" spans="2:60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59"/>
      <c r="O416" s="25"/>
      <c r="P416" s="22"/>
      <c r="Q416" s="22"/>
      <c r="R416" s="22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4"/>
      <c r="AH416" s="25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6"/>
      <c r="BB416" s="25"/>
      <c r="BC416" s="25"/>
      <c r="BD416" s="25"/>
      <c r="BE416" s="25"/>
      <c r="BF416" s="25"/>
      <c r="BG416" s="59"/>
      <c r="BH416" s="25"/>
    </row>
    <row r="417" spans="2:60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59"/>
      <c r="O417" s="25"/>
      <c r="P417" s="22"/>
      <c r="Q417" s="22"/>
      <c r="R417" s="22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4"/>
      <c r="AH417" s="25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6"/>
      <c r="BB417" s="25"/>
      <c r="BC417" s="25"/>
      <c r="BD417" s="25"/>
      <c r="BE417" s="25"/>
      <c r="BF417" s="25"/>
      <c r="BG417" s="59"/>
      <c r="BH417" s="25"/>
    </row>
    <row r="418" spans="2:60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59"/>
      <c r="O418" s="25"/>
      <c r="P418" s="22"/>
      <c r="Q418" s="22"/>
      <c r="R418" s="22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4"/>
      <c r="AH418" s="25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6"/>
      <c r="BB418" s="25"/>
      <c r="BC418" s="25"/>
      <c r="BD418" s="25"/>
      <c r="BE418" s="25"/>
      <c r="BF418" s="25"/>
      <c r="BG418" s="59"/>
      <c r="BH418" s="25"/>
    </row>
    <row r="419" spans="2:60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59"/>
      <c r="O419" s="25"/>
      <c r="P419" s="22"/>
      <c r="Q419" s="22"/>
      <c r="R419" s="22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4"/>
      <c r="AH419" s="25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6"/>
      <c r="BB419" s="25"/>
      <c r="BC419" s="25"/>
      <c r="BD419" s="25"/>
      <c r="BE419" s="25"/>
      <c r="BF419" s="25"/>
      <c r="BG419" s="59"/>
      <c r="BH419" s="25"/>
    </row>
    <row r="420" spans="2:60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59"/>
      <c r="O420" s="25"/>
      <c r="P420" s="22"/>
      <c r="Q420" s="22"/>
      <c r="R420" s="22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4"/>
      <c r="AH420" s="25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6"/>
      <c r="BB420" s="25"/>
      <c r="BC420" s="25"/>
      <c r="BD420" s="25"/>
      <c r="BE420" s="25"/>
      <c r="BF420" s="25"/>
      <c r="BG420" s="59"/>
      <c r="BH420" s="25"/>
    </row>
    <row r="421" spans="2:60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59"/>
      <c r="O421" s="25"/>
      <c r="P421" s="22"/>
      <c r="Q421" s="22"/>
      <c r="R421" s="22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4"/>
      <c r="AH421" s="25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6"/>
      <c r="BB421" s="25"/>
      <c r="BC421" s="25"/>
      <c r="BD421" s="25"/>
      <c r="BE421" s="25"/>
      <c r="BF421" s="25"/>
      <c r="BG421" s="59"/>
      <c r="BH421" s="25"/>
    </row>
    <row r="422" spans="2:60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59"/>
      <c r="O422" s="25"/>
      <c r="P422" s="22"/>
      <c r="Q422" s="22"/>
      <c r="R422" s="22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4"/>
      <c r="AH422" s="25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6"/>
      <c r="BB422" s="25"/>
      <c r="BC422" s="25"/>
      <c r="BD422" s="25"/>
      <c r="BE422" s="25"/>
      <c r="BF422" s="25"/>
      <c r="BG422" s="59"/>
      <c r="BH422" s="25"/>
    </row>
    <row r="423" spans="2:60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59"/>
      <c r="O423" s="25"/>
      <c r="P423" s="22"/>
      <c r="Q423" s="22"/>
      <c r="R423" s="22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4"/>
      <c r="AH423" s="25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6"/>
      <c r="BB423" s="25"/>
      <c r="BC423" s="25"/>
      <c r="BD423" s="25"/>
      <c r="BE423" s="25"/>
      <c r="BF423" s="25"/>
      <c r="BG423" s="59"/>
      <c r="BH423" s="25"/>
    </row>
    <row r="424" spans="2:60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59"/>
      <c r="O424" s="25"/>
      <c r="P424" s="22"/>
      <c r="Q424" s="22"/>
      <c r="R424" s="22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4"/>
      <c r="AH424" s="25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6"/>
      <c r="BB424" s="25"/>
      <c r="BC424" s="25"/>
      <c r="BD424" s="25"/>
      <c r="BE424" s="25"/>
      <c r="BF424" s="25"/>
      <c r="BG424" s="59"/>
      <c r="BH424" s="25"/>
    </row>
    <row r="425" spans="2:60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59"/>
      <c r="O425" s="25"/>
      <c r="P425" s="22"/>
      <c r="Q425" s="22"/>
      <c r="R425" s="22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4"/>
      <c r="AH425" s="25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6"/>
      <c r="BB425" s="25"/>
      <c r="BC425" s="25"/>
      <c r="BD425" s="25"/>
      <c r="BE425" s="25"/>
      <c r="BF425" s="25"/>
      <c r="BG425" s="59"/>
      <c r="BH425" s="25"/>
    </row>
    <row r="426" spans="2:60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59"/>
      <c r="O426" s="25"/>
      <c r="P426" s="22"/>
      <c r="Q426" s="22"/>
      <c r="R426" s="22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4"/>
      <c r="AH426" s="25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6"/>
      <c r="BB426" s="25"/>
      <c r="BC426" s="25"/>
      <c r="BD426" s="25"/>
      <c r="BE426" s="25"/>
      <c r="BF426" s="25"/>
      <c r="BG426" s="59"/>
      <c r="BH426" s="25"/>
    </row>
    <row r="427" spans="2:60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59"/>
      <c r="O427" s="25"/>
      <c r="P427" s="22"/>
      <c r="Q427" s="22"/>
      <c r="R427" s="22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4"/>
      <c r="AH427" s="25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6"/>
      <c r="BB427" s="25"/>
      <c r="BC427" s="25"/>
      <c r="BD427" s="25"/>
      <c r="BE427" s="25"/>
      <c r="BF427" s="25"/>
      <c r="BG427" s="59"/>
      <c r="BH427" s="25"/>
    </row>
    <row r="428" spans="2:60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59"/>
      <c r="O428" s="25"/>
      <c r="P428" s="22"/>
      <c r="Q428" s="22"/>
      <c r="R428" s="22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4"/>
      <c r="AH428" s="25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6"/>
      <c r="BB428" s="25"/>
      <c r="BC428" s="25"/>
      <c r="BD428" s="25"/>
      <c r="BE428" s="25"/>
      <c r="BF428" s="25"/>
      <c r="BG428" s="59"/>
      <c r="BH428" s="25"/>
    </row>
    <row r="429" spans="2:60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59"/>
      <c r="O429" s="25"/>
      <c r="P429" s="22"/>
      <c r="Q429" s="22"/>
      <c r="R429" s="22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4"/>
      <c r="AH429" s="25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6"/>
      <c r="BB429" s="25"/>
      <c r="BC429" s="25"/>
      <c r="BD429" s="25"/>
      <c r="BE429" s="25"/>
      <c r="BF429" s="25"/>
      <c r="BG429" s="59"/>
      <c r="BH429" s="25"/>
    </row>
    <row r="430" spans="2:60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59"/>
      <c r="O430" s="25"/>
      <c r="P430" s="22"/>
      <c r="Q430" s="22"/>
      <c r="R430" s="22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4"/>
      <c r="AH430" s="25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6"/>
      <c r="BB430" s="25"/>
      <c r="BC430" s="25"/>
      <c r="BD430" s="25"/>
      <c r="BE430" s="25"/>
      <c r="BF430" s="25"/>
      <c r="BG430" s="59"/>
      <c r="BH430" s="25"/>
    </row>
    <row r="431" spans="2:60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59"/>
      <c r="O431" s="25"/>
      <c r="P431" s="22"/>
      <c r="Q431" s="22"/>
      <c r="R431" s="22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4"/>
      <c r="AH431" s="25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6"/>
      <c r="BB431" s="25"/>
      <c r="BC431" s="25"/>
      <c r="BD431" s="25"/>
      <c r="BE431" s="25"/>
      <c r="BF431" s="25"/>
      <c r="BG431" s="59"/>
      <c r="BH431" s="25"/>
    </row>
    <row r="432" spans="2:60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59"/>
      <c r="O432" s="25"/>
      <c r="P432" s="22"/>
      <c r="Q432" s="22"/>
      <c r="R432" s="22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4"/>
      <c r="AH432" s="25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6"/>
      <c r="BB432" s="25"/>
      <c r="BC432" s="25"/>
      <c r="BD432" s="25"/>
      <c r="BE432" s="25"/>
      <c r="BF432" s="25"/>
      <c r="BG432" s="59"/>
      <c r="BH432" s="25"/>
    </row>
    <row r="433" spans="2:60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59"/>
      <c r="O433" s="25"/>
      <c r="P433" s="22"/>
      <c r="Q433" s="22"/>
      <c r="R433" s="22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4"/>
      <c r="AH433" s="25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6"/>
      <c r="BB433" s="25"/>
      <c r="BC433" s="25"/>
      <c r="BD433" s="25"/>
      <c r="BE433" s="25"/>
      <c r="BF433" s="25"/>
      <c r="BG433" s="59"/>
      <c r="BH433" s="25"/>
    </row>
    <row r="434" spans="2:60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59"/>
      <c r="O434" s="25"/>
      <c r="P434" s="22"/>
      <c r="Q434" s="22"/>
      <c r="R434" s="22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4"/>
      <c r="AH434" s="25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6"/>
      <c r="BB434" s="25"/>
      <c r="BC434" s="25"/>
      <c r="BD434" s="25"/>
      <c r="BE434" s="25"/>
      <c r="BF434" s="25"/>
      <c r="BG434" s="59"/>
      <c r="BH434" s="25"/>
    </row>
    <row r="435" spans="2:60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59"/>
      <c r="O435" s="25"/>
      <c r="P435" s="22"/>
      <c r="Q435" s="22"/>
      <c r="R435" s="22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4"/>
      <c r="AH435" s="25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6"/>
      <c r="BB435" s="25"/>
      <c r="BC435" s="25"/>
      <c r="BD435" s="25"/>
      <c r="BE435" s="25"/>
      <c r="BF435" s="25"/>
      <c r="BG435" s="59"/>
      <c r="BH435" s="25"/>
    </row>
    <row r="436" spans="2:60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59"/>
      <c r="O436" s="25"/>
      <c r="P436" s="22"/>
      <c r="Q436" s="22"/>
      <c r="R436" s="22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4"/>
      <c r="AH436" s="25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6"/>
      <c r="BB436" s="25"/>
      <c r="BC436" s="25"/>
      <c r="BD436" s="25"/>
      <c r="BE436" s="25"/>
      <c r="BF436" s="25"/>
      <c r="BG436" s="59"/>
      <c r="BH436" s="25"/>
    </row>
    <row r="437" spans="2:60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59"/>
      <c r="O437" s="25"/>
      <c r="P437" s="22"/>
      <c r="Q437" s="22"/>
      <c r="R437" s="22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4"/>
      <c r="AH437" s="25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6"/>
      <c r="BB437" s="25"/>
      <c r="BC437" s="25"/>
      <c r="BD437" s="25"/>
      <c r="BE437" s="25"/>
      <c r="BF437" s="25"/>
      <c r="BG437" s="59"/>
      <c r="BH437" s="25"/>
    </row>
    <row r="438" spans="2:60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59"/>
      <c r="O438" s="25"/>
      <c r="P438" s="22"/>
      <c r="Q438" s="22"/>
      <c r="R438" s="22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4"/>
      <c r="AH438" s="25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6"/>
      <c r="BB438" s="25"/>
      <c r="BC438" s="25"/>
      <c r="BD438" s="25"/>
      <c r="BE438" s="25"/>
      <c r="BF438" s="25"/>
      <c r="BG438" s="59"/>
      <c r="BH438" s="25"/>
    </row>
    <row r="439" spans="2:60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59"/>
      <c r="O439" s="25"/>
      <c r="P439" s="22"/>
      <c r="Q439" s="22"/>
      <c r="R439" s="22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4"/>
      <c r="AH439" s="25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6"/>
      <c r="BB439" s="25"/>
      <c r="BC439" s="25"/>
      <c r="BD439" s="25"/>
      <c r="BE439" s="25"/>
      <c r="BF439" s="25"/>
      <c r="BG439" s="59"/>
      <c r="BH439" s="25"/>
    </row>
    <row r="440" spans="2:60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59"/>
      <c r="O440" s="25"/>
      <c r="P440" s="22"/>
      <c r="Q440" s="22"/>
      <c r="R440" s="22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4"/>
      <c r="AH440" s="25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6"/>
      <c r="BB440" s="25"/>
      <c r="BC440" s="25"/>
      <c r="BD440" s="25"/>
      <c r="BE440" s="25"/>
      <c r="BF440" s="25"/>
      <c r="BG440" s="59"/>
      <c r="BH440" s="25"/>
    </row>
    <row r="441" spans="2:60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59"/>
      <c r="O441" s="25"/>
      <c r="P441" s="22"/>
      <c r="Q441" s="22"/>
      <c r="R441" s="22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4"/>
      <c r="AH441" s="25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6"/>
      <c r="BB441" s="25"/>
      <c r="BC441" s="25"/>
      <c r="BD441" s="25"/>
      <c r="BE441" s="25"/>
      <c r="BF441" s="25"/>
      <c r="BG441" s="59"/>
      <c r="BH441" s="25"/>
    </row>
    <row r="442" spans="2:60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59"/>
      <c r="O442" s="25"/>
      <c r="P442" s="22"/>
      <c r="Q442" s="22"/>
      <c r="R442" s="22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4"/>
      <c r="AH442" s="25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6"/>
      <c r="BB442" s="25"/>
      <c r="BC442" s="25"/>
      <c r="BD442" s="25"/>
      <c r="BE442" s="25"/>
      <c r="BF442" s="25"/>
      <c r="BG442" s="59"/>
      <c r="BH442" s="25"/>
    </row>
    <row r="443" spans="2:60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59"/>
      <c r="O443" s="25"/>
      <c r="P443" s="22"/>
      <c r="Q443" s="22"/>
      <c r="R443" s="22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4"/>
      <c r="AH443" s="25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6"/>
      <c r="BB443" s="25"/>
      <c r="BC443" s="25"/>
      <c r="BD443" s="25"/>
      <c r="BE443" s="25"/>
      <c r="BF443" s="25"/>
      <c r="BG443" s="59"/>
      <c r="BH443" s="25"/>
    </row>
    <row r="444" spans="2:60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59"/>
      <c r="O444" s="25"/>
      <c r="P444" s="22"/>
      <c r="Q444" s="22"/>
      <c r="R444" s="22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4"/>
      <c r="AH444" s="25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6"/>
      <c r="BB444" s="25"/>
      <c r="BC444" s="25"/>
      <c r="BD444" s="25"/>
      <c r="BE444" s="25"/>
      <c r="BF444" s="25"/>
      <c r="BG444" s="59"/>
      <c r="BH444" s="25"/>
    </row>
    <row r="445" spans="2:60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59"/>
      <c r="O445" s="25"/>
      <c r="P445" s="22"/>
      <c r="Q445" s="22"/>
      <c r="R445" s="22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4"/>
      <c r="AH445" s="25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6"/>
      <c r="BB445" s="25"/>
      <c r="BC445" s="25"/>
      <c r="BD445" s="25"/>
      <c r="BE445" s="25"/>
      <c r="BF445" s="25"/>
      <c r="BG445" s="59"/>
      <c r="BH445" s="25"/>
    </row>
    <row r="446" spans="2:60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59"/>
      <c r="O446" s="25"/>
      <c r="P446" s="22"/>
      <c r="Q446" s="22"/>
      <c r="R446" s="22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4"/>
      <c r="AH446" s="25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6"/>
      <c r="BB446" s="25"/>
      <c r="BC446" s="25"/>
      <c r="BD446" s="25"/>
      <c r="BE446" s="25"/>
      <c r="BF446" s="25"/>
      <c r="BG446" s="59"/>
      <c r="BH446" s="25"/>
    </row>
    <row r="447" spans="2:60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59"/>
      <c r="O447" s="25"/>
      <c r="P447" s="22"/>
      <c r="Q447" s="22"/>
      <c r="R447" s="22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4"/>
      <c r="AH447" s="25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6"/>
      <c r="BB447" s="25"/>
      <c r="BC447" s="25"/>
      <c r="BD447" s="25"/>
      <c r="BE447" s="25"/>
      <c r="BF447" s="25"/>
      <c r="BG447" s="59"/>
      <c r="BH447" s="25"/>
    </row>
    <row r="448" spans="2:60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59"/>
      <c r="O448" s="25"/>
      <c r="P448" s="22"/>
      <c r="Q448" s="22"/>
      <c r="R448" s="22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4"/>
      <c r="AH448" s="25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6"/>
      <c r="BB448" s="25"/>
      <c r="BC448" s="25"/>
      <c r="BD448" s="25"/>
      <c r="BE448" s="25"/>
      <c r="BF448" s="25"/>
      <c r="BG448" s="59"/>
      <c r="BH448" s="25"/>
    </row>
    <row r="449" spans="2:60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59"/>
      <c r="O449" s="25"/>
      <c r="P449" s="22"/>
      <c r="Q449" s="22"/>
      <c r="R449" s="22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4"/>
      <c r="AH449" s="25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6"/>
      <c r="BB449" s="25"/>
      <c r="BC449" s="25"/>
      <c r="BD449" s="25"/>
      <c r="BE449" s="25"/>
      <c r="BF449" s="25"/>
      <c r="BG449" s="59"/>
      <c r="BH449" s="25"/>
    </row>
    <row r="450" spans="2:60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59"/>
      <c r="O450" s="25"/>
      <c r="P450" s="22"/>
      <c r="Q450" s="22"/>
      <c r="R450" s="22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4"/>
      <c r="AH450" s="25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6"/>
      <c r="BB450" s="25"/>
      <c r="BC450" s="25"/>
      <c r="BD450" s="25"/>
      <c r="BE450" s="25"/>
      <c r="BF450" s="25"/>
      <c r="BG450" s="59"/>
      <c r="BH450" s="25"/>
    </row>
    <row r="451" spans="2:60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59"/>
      <c r="O451" s="25"/>
      <c r="P451" s="22"/>
      <c r="Q451" s="22"/>
      <c r="R451" s="22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4"/>
      <c r="AH451" s="25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6"/>
      <c r="BB451" s="25"/>
      <c r="BC451" s="25"/>
      <c r="BD451" s="25"/>
      <c r="BE451" s="25"/>
      <c r="BF451" s="25"/>
      <c r="BG451" s="59"/>
      <c r="BH451" s="25"/>
    </row>
    <row r="452" spans="2:60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59"/>
      <c r="O452" s="25"/>
      <c r="P452" s="22"/>
      <c r="Q452" s="22"/>
      <c r="R452" s="22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4"/>
      <c r="AH452" s="25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6"/>
      <c r="BB452" s="25"/>
      <c r="BC452" s="25"/>
      <c r="BD452" s="25"/>
      <c r="BE452" s="25"/>
      <c r="BF452" s="25"/>
      <c r="BG452" s="59"/>
      <c r="BH452" s="25"/>
    </row>
    <row r="453" spans="2:60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59"/>
      <c r="O453" s="25"/>
      <c r="P453" s="22"/>
      <c r="Q453" s="22"/>
      <c r="R453" s="22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4"/>
      <c r="AH453" s="25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6"/>
      <c r="BB453" s="25"/>
      <c r="BC453" s="25"/>
      <c r="BD453" s="25"/>
      <c r="BE453" s="25"/>
      <c r="BF453" s="25"/>
      <c r="BG453" s="59"/>
      <c r="BH453" s="25"/>
    </row>
    <row r="454" spans="2:60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59"/>
      <c r="O454" s="25"/>
      <c r="P454" s="22"/>
      <c r="Q454" s="22"/>
      <c r="R454" s="22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4"/>
      <c r="AH454" s="25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6"/>
      <c r="BB454" s="25"/>
      <c r="BC454" s="25"/>
      <c r="BD454" s="25"/>
      <c r="BE454" s="25"/>
      <c r="BF454" s="25"/>
      <c r="BG454" s="59"/>
      <c r="BH454" s="25"/>
    </row>
    <row r="455" spans="2:60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59"/>
      <c r="O455" s="25"/>
      <c r="P455" s="22"/>
      <c r="Q455" s="22"/>
      <c r="R455" s="22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4"/>
      <c r="AH455" s="25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6"/>
      <c r="BB455" s="25"/>
      <c r="BC455" s="25"/>
      <c r="BD455" s="25"/>
      <c r="BE455" s="25"/>
      <c r="BF455" s="25"/>
      <c r="BG455" s="59"/>
      <c r="BH455" s="25"/>
    </row>
    <row r="456" spans="2:60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59"/>
      <c r="O456" s="25"/>
      <c r="P456" s="22"/>
      <c r="Q456" s="22"/>
      <c r="R456" s="22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4"/>
      <c r="AH456" s="25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6"/>
      <c r="BB456" s="25"/>
      <c r="BC456" s="25"/>
      <c r="BD456" s="25"/>
      <c r="BE456" s="25"/>
      <c r="BF456" s="25"/>
      <c r="BG456" s="59"/>
      <c r="BH456" s="25"/>
    </row>
    <row r="457" spans="2:60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59"/>
      <c r="O457" s="25"/>
      <c r="P457" s="22"/>
      <c r="Q457" s="22"/>
      <c r="R457" s="22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4"/>
      <c r="AH457" s="25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6"/>
      <c r="BB457" s="25"/>
      <c r="BC457" s="25"/>
      <c r="BD457" s="25"/>
      <c r="BE457" s="25"/>
      <c r="BF457" s="25"/>
      <c r="BG457" s="59"/>
      <c r="BH457" s="25"/>
    </row>
    <row r="458" spans="2:60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59"/>
      <c r="O458" s="25"/>
      <c r="P458" s="22"/>
      <c r="Q458" s="22"/>
      <c r="R458" s="22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4"/>
      <c r="AH458" s="25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6"/>
      <c r="BB458" s="25"/>
      <c r="BC458" s="25"/>
      <c r="BD458" s="25"/>
      <c r="BE458" s="25"/>
      <c r="BF458" s="25"/>
      <c r="BG458" s="59"/>
      <c r="BH458" s="25"/>
    </row>
    <row r="459" spans="2:60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59"/>
      <c r="O459" s="25"/>
      <c r="P459" s="22"/>
      <c r="Q459" s="22"/>
      <c r="R459" s="22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4"/>
      <c r="AH459" s="25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6"/>
      <c r="BB459" s="25"/>
      <c r="BC459" s="25"/>
      <c r="BD459" s="25"/>
      <c r="BE459" s="25"/>
      <c r="BF459" s="25"/>
      <c r="BG459" s="59"/>
      <c r="BH459" s="25"/>
    </row>
    <row r="460" spans="2:60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59"/>
      <c r="O460" s="25"/>
      <c r="P460" s="22"/>
      <c r="Q460" s="22"/>
      <c r="R460" s="22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4"/>
      <c r="AH460" s="25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6"/>
      <c r="BB460" s="25"/>
      <c r="BC460" s="25"/>
      <c r="BD460" s="25"/>
      <c r="BE460" s="25"/>
      <c r="BF460" s="25"/>
      <c r="BG460" s="59"/>
      <c r="BH460" s="25"/>
    </row>
    <row r="461" spans="2:60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59"/>
      <c r="O461" s="25"/>
      <c r="P461" s="22"/>
      <c r="Q461" s="22"/>
      <c r="R461" s="22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4"/>
      <c r="AH461" s="25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6"/>
      <c r="BB461" s="25"/>
      <c r="BC461" s="25"/>
      <c r="BD461" s="25"/>
      <c r="BE461" s="25"/>
      <c r="BF461" s="25"/>
      <c r="BG461" s="59"/>
      <c r="BH461" s="25"/>
    </row>
    <row r="462" spans="2:60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59"/>
      <c r="O462" s="25"/>
      <c r="P462" s="22"/>
      <c r="Q462" s="22"/>
      <c r="R462" s="22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4"/>
      <c r="AH462" s="25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6"/>
      <c r="BB462" s="25"/>
      <c r="BC462" s="25"/>
      <c r="BD462" s="25"/>
      <c r="BE462" s="25"/>
      <c r="BF462" s="25"/>
      <c r="BG462" s="59"/>
      <c r="BH462" s="25"/>
    </row>
    <row r="463" spans="2:60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59"/>
      <c r="O463" s="25"/>
      <c r="P463" s="22"/>
      <c r="Q463" s="22"/>
      <c r="R463" s="22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4"/>
      <c r="AH463" s="25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6"/>
      <c r="BB463" s="25"/>
      <c r="BC463" s="25"/>
      <c r="BD463" s="25"/>
      <c r="BE463" s="25"/>
      <c r="BF463" s="25"/>
      <c r="BG463" s="59"/>
      <c r="BH463" s="25"/>
    </row>
    <row r="464" spans="2:60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59"/>
      <c r="O464" s="25"/>
      <c r="P464" s="22"/>
      <c r="Q464" s="22"/>
      <c r="R464" s="22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4"/>
      <c r="AH464" s="25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6"/>
      <c r="BB464" s="25"/>
      <c r="BC464" s="25"/>
      <c r="BD464" s="25"/>
      <c r="BE464" s="25"/>
      <c r="BF464" s="25"/>
      <c r="BG464" s="59"/>
      <c r="BH464" s="25"/>
    </row>
    <row r="465" spans="2:60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59"/>
      <c r="O465" s="25"/>
      <c r="P465" s="22"/>
      <c r="Q465" s="22"/>
      <c r="R465" s="22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4"/>
      <c r="AH465" s="25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6"/>
      <c r="BB465" s="25"/>
      <c r="BC465" s="25"/>
      <c r="BD465" s="25"/>
      <c r="BE465" s="25"/>
      <c r="BF465" s="25"/>
      <c r="BG465" s="59"/>
      <c r="BH465" s="25"/>
    </row>
    <row r="466" spans="2:60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59"/>
      <c r="O466" s="25"/>
      <c r="P466" s="22"/>
      <c r="Q466" s="22"/>
      <c r="R466" s="22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4"/>
      <c r="AH466" s="25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6"/>
      <c r="BB466" s="25"/>
      <c r="BC466" s="25"/>
      <c r="BD466" s="25"/>
      <c r="BE466" s="25"/>
      <c r="BF466" s="25"/>
      <c r="BG466" s="59"/>
      <c r="BH466" s="25"/>
    </row>
    <row r="467" spans="2:60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59"/>
      <c r="O467" s="25"/>
      <c r="P467" s="22"/>
      <c r="Q467" s="22"/>
      <c r="R467" s="22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4"/>
      <c r="AH467" s="25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6"/>
      <c r="BB467" s="25"/>
      <c r="BC467" s="25"/>
      <c r="BD467" s="25"/>
      <c r="BE467" s="25"/>
      <c r="BF467" s="25"/>
      <c r="BG467" s="59"/>
      <c r="BH467" s="25"/>
    </row>
    <row r="468" spans="2:60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59"/>
      <c r="O468" s="25"/>
      <c r="P468" s="22"/>
      <c r="Q468" s="22"/>
      <c r="R468" s="22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4"/>
      <c r="AH468" s="25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6"/>
      <c r="BB468" s="25"/>
      <c r="BC468" s="25"/>
      <c r="BD468" s="25"/>
      <c r="BE468" s="25"/>
      <c r="BF468" s="25"/>
      <c r="BG468" s="59"/>
      <c r="BH468" s="25"/>
    </row>
    <row r="469" spans="2:60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59"/>
      <c r="O469" s="25"/>
      <c r="P469" s="22"/>
      <c r="Q469" s="22"/>
      <c r="R469" s="22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4"/>
      <c r="AH469" s="25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6"/>
      <c r="BB469" s="25"/>
      <c r="BC469" s="25"/>
      <c r="BD469" s="25"/>
      <c r="BE469" s="25"/>
      <c r="BF469" s="25"/>
      <c r="BG469" s="59"/>
      <c r="BH469" s="25"/>
    </row>
    <row r="470" spans="2:60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59"/>
      <c r="O470" s="25"/>
      <c r="P470" s="22"/>
      <c r="Q470" s="22"/>
      <c r="R470" s="22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4"/>
      <c r="AH470" s="25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6"/>
      <c r="BB470" s="25"/>
      <c r="BC470" s="25"/>
      <c r="BD470" s="25"/>
      <c r="BE470" s="25"/>
      <c r="BF470" s="25"/>
      <c r="BG470" s="59"/>
      <c r="BH470" s="25"/>
    </row>
    <row r="471" spans="2:60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59"/>
      <c r="O471" s="25"/>
      <c r="P471" s="22"/>
      <c r="Q471" s="22"/>
      <c r="R471" s="22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4"/>
      <c r="AH471" s="25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6"/>
      <c r="BB471" s="25"/>
      <c r="BC471" s="25"/>
      <c r="BD471" s="25"/>
      <c r="BE471" s="25"/>
      <c r="BF471" s="25"/>
      <c r="BG471" s="59"/>
      <c r="BH471" s="25"/>
    </row>
    <row r="472" spans="2:60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59"/>
      <c r="O472" s="25"/>
      <c r="P472" s="22"/>
      <c r="Q472" s="22"/>
      <c r="R472" s="22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4"/>
      <c r="AH472" s="25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6"/>
      <c r="BB472" s="25"/>
      <c r="BC472" s="25"/>
      <c r="BD472" s="25"/>
      <c r="BE472" s="25"/>
      <c r="BF472" s="25"/>
      <c r="BG472" s="59"/>
      <c r="BH472" s="25"/>
    </row>
    <row r="473" spans="2:60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59"/>
      <c r="O473" s="25"/>
      <c r="P473" s="22"/>
      <c r="Q473" s="22"/>
      <c r="R473" s="22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4"/>
      <c r="AH473" s="25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6"/>
      <c r="BB473" s="25"/>
      <c r="BC473" s="25"/>
      <c r="BD473" s="25"/>
      <c r="BE473" s="25"/>
      <c r="BF473" s="25"/>
      <c r="BG473" s="59"/>
      <c r="BH473" s="25"/>
    </row>
    <row r="474" spans="2:60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59"/>
      <c r="O474" s="25"/>
      <c r="P474" s="22"/>
      <c r="Q474" s="22"/>
      <c r="R474" s="22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4"/>
      <c r="AH474" s="25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6"/>
      <c r="BB474" s="25"/>
      <c r="BC474" s="25"/>
      <c r="BD474" s="25"/>
      <c r="BE474" s="25"/>
      <c r="BF474" s="25"/>
      <c r="BG474" s="59"/>
      <c r="BH474" s="25"/>
    </row>
    <row r="475" spans="2:60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59"/>
      <c r="O475" s="25"/>
      <c r="P475" s="22"/>
      <c r="Q475" s="22"/>
      <c r="R475" s="22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4"/>
      <c r="AH475" s="25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6"/>
      <c r="BB475" s="25"/>
      <c r="BC475" s="25"/>
      <c r="BD475" s="25"/>
      <c r="BE475" s="25"/>
      <c r="BF475" s="25"/>
      <c r="BG475" s="59"/>
      <c r="BH475" s="25"/>
    </row>
    <row r="476" spans="2:60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59"/>
      <c r="O476" s="25"/>
      <c r="P476" s="22"/>
      <c r="Q476" s="22"/>
      <c r="R476" s="22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4"/>
      <c r="AH476" s="25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6"/>
      <c r="BB476" s="25"/>
      <c r="BC476" s="25"/>
      <c r="BD476" s="25"/>
      <c r="BE476" s="25"/>
      <c r="BF476" s="25"/>
      <c r="BG476" s="59"/>
      <c r="BH476" s="25"/>
    </row>
    <row r="477" spans="2:60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59"/>
      <c r="O477" s="25"/>
      <c r="P477" s="22"/>
      <c r="Q477" s="22"/>
      <c r="R477" s="22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4"/>
      <c r="AH477" s="25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6"/>
      <c r="BB477" s="25"/>
      <c r="BC477" s="25"/>
      <c r="BD477" s="25"/>
      <c r="BE477" s="25"/>
      <c r="BF477" s="25"/>
      <c r="BG477" s="59"/>
      <c r="BH477" s="25"/>
    </row>
    <row r="478" spans="2:60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59"/>
      <c r="O478" s="25"/>
      <c r="P478" s="22"/>
      <c r="Q478" s="22"/>
      <c r="R478" s="22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4"/>
      <c r="AH478" s="25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6"/>
      <c r="BB478" s="25"/>
      <c r="BC478" s="25"/>
      <c r="BD478" s="25"/>
      <c r="BE478" s="25"/>
      <c r="BF478" s="25"/>
      <c r="BG478" s="59"/>
      <c r="BH478" s="25"/>
    </row>
    <row r="479" spans="2:60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59"/>
      <c r="O479" s="25"/>
      <c r="P479" s="22"/>
      <c r="Q479" s="22"/>
      <c r="R479" s="22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4"/>
      <c r="AH479" s="25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6"/>
      <c r="BB479" s="25"/>
      <c r="BC479" s="25"/>
      <c r="BD479" s="25"/>
      <c r="BE479" s="25"/>
      <c r="BF479" s="25"/>
      <c r="BG479" s="59"/>
      <c r="BH479" s="25"/>
    </row>
    <row r="480" spans="2:60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59"/>
      <c r="O480" s="25"/>
      <c r="P480" s="22"/>
      <c r="Q480" s="22"/>
      <c r="R480" s="22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4"/>
      <c r="AH480" s="25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6"/>
      <c r="BB480" s="25"/>
      <c r="BC480" s="25"/>
      <c r="BD480" s="25"/>
      <c r="BE480" s="25"/>
      <c r="BF480" s="25"/>
      <c r="BG480" s="59"/>
      <c r="BH480" s="25"/>
    </row>
    <row r="481" spans="2:60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59"/>
      <c r="O481" s="25"/>
      <c r="P481" s="22"/>
      <c r="Q481" s="22"/>
      <c r="R481" s="22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4"/>
      <c r="AH481" s="25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6"/>
      <c r="BB481" s="25"/>
      <c r="BC481" s="25"/>
      <c r="BD481" s="25"/>
      <c r="BE481" s="25"/>
      <c r="BF481" s="25"/>
      <c r="BG481" s="59"/>
      <c r="BH481" s="25"/>
    </row>
    <row r="482" spans="2:60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59"/>
      <c r="O482" s="25"/>
      <c r="P482" s="22"/>
      <c r="Q482" s="22"/>
      <c r="R482" s="22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4"/>
      <c r="AH482" s="25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6"/>
      <c r="BB482" s="25"/>
      <c r="BC482" s="25"/>
      <c r="BD482" s="25"/>
      <c r="BE482" s="25"/>
      <c r="BF482" s="25"/>
      <c r="BG482" s="59"/>
      <c r="BH482" s="25"/>
    </row>
    <row r="483" spans="2:60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59"/>
      <c r="O483" s="25"/>
      <c r="P483" s="22"/>
      <c r="Q483" s="22"/>
      <c r="R483" s="22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4"/>
      <c r="AH483" s="25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6"/>
      <c r="BB483" s="25"/>
      <c r="BC483" s="25"/>
      <c r="BD483" s="25"/>
      <c r="BE483" s="25"/>
      <c r="BF483" s="25"/>
      <c r="BG483" s="59"/>
      <c r="BH483" s="25"/>
    </row>
    <row r="484" spans="2:60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59"/>
      <c r="O484" s="25"/>
      <c r="P484" s="22"/>
      <c r="Q484" s="22"/>
      <c r="R484" s="22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4"/>
      <c r="AH484" s="25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6"/>
      <c r="BB484" s="25"/>
      <c r="BC484" s="25"/>
      <c r="BD484" s="25"/>
      <c r="BE484" s="25"/>
      <c r="BF484" s="25"/>
      <c r="BG484" s="59"/>
      <c r="BH484" s="25"/>
    </row>
    <row r="485" spans="2:60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59"/>
      <c r="O485" s="25"/>
      <c r="P485" s="22"/>
      <c r="Q485" s="22"/>
      <c r="R485" s="22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4"/>
      <c r="AH485" s="25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6"/>
      <c r="BB485" s="25"/>
      <c r="BC485" s="25"/>
      <c r="BD485" s="25"/>
      <c r="BE485" s="25"/>
      <c r="BF485" s="25"/>
      <c r="BG485" s="59"/>
      <c r="BH485" s="25"/>
    </row>
    <row r="486" spans="2:60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59"/>
      <c r="O486" s="25"/>
      <c r="P486" s="22"/>
      <c r="Q486" s="22"/>
      <c r="R486" s="22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4"/>
      <c r="AH486" s="25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6"/>
      <c r="BB486" s="25"/>
      <c r="BC486" s="25"/>
      <c r="BD486" s="25"/>
      <c r="BE486" s="25"/>
      <c r="BF486" s="25"/>
      <c r="BG486" s="59"/>
      <c r="BH486" s="25"/>
    </row>
    <row r="487" spans="2:60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59"/>
      <c r="O487" s="25"/>
      <c r="P487" s="22"/>
      <c r="Q487" s="22"/>
      <c r="R487" s="22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4"/>
      <c r="AH487" s="25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6"/>
      <c r="BB487" s="25"/>
      <c r="BC487" s="25"/>
      <c r="BD487" s="25"/>
      <c r="BE487" s="25"/>
      <c r="BF487" s="25"/>
      <c r="BG487" s="59"/>
      <c r="BH487" s="25"/>
    </row>
    <row r="488" spans="2:60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59"/>
      <c r="O488" s="25"/>
      <c r="P488" s="22"/>
      <c r="Q488" s="22"/>
      <c r="R488" s="22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4"/>
      <c r="AH488" s="25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6"/>
      <c r="BB488" s="25"/>
      <c r="BC488" s="25"/>
      <c r="BD488" s="25"/>
      <c r="BE488" s="25"/>
      <c r="BF488" s="25"/>
      <c r="BG488" s="59"/>
      <c r="BH488" s="25"/>
    </row>
    <row r="489" spans="2:60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59"/>
      <c r="O489" s="25"/>
      <c r="P489" s="22"/>
      <c r="Q489" s="22"/>
      <c r="R489" s="22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4"/>
      <c r="AH489" s="25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6"/>
      <c r="BB489" s="25"/>
      <c r="BC489" s="25"/>
      <c r="BD489" s="25"/>
      <c r="BE489" s="25"/>
      <c r="BF489" s="25"/>
      <c r="BG489" s="59"/>
      <c r="BH489" s="25"/>
    </row>
    <row r="490" spans="2:60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59"/>
      <c r="O490" s="25"/>
      <c r="P490" s="22"/>
      <c r="Q490" s="22"/>
      <c r="R490" s="22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4"/>
      <c r="AH490" s="25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6"/>
      <c r="BB490" s="25"/>
      <c r="BC490" s="25"/>
      <c r="BD490" s="25"/>
      <c r="BE490" s="25"/>
      <c r="BF490" s="25"/>
      <c r="BG490" s="59"/>
      <c r="BH490" s="25"/>
    </row>
    <row r="491" spans="2:60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59"/>
      <c r="O491" s="25"/>
      <c r="P491" s="22"/>
      <c r="Q491" s="22"/>
      <c r="R491" s="22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4"/>
      <c r="AH491" s="25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6"/>
      <c r="BB491" s="25"/>
      <c r="BC491" s="25"/>
      <c r="BD491" s="25"/>
      <c r="BE491" s="25"/>
      <c r="BF491" s="25"/>
      <c r="BG491" s="59"/>
      <c r="BH491" s="25"/>
    </row>
    <row r="492" spans="2:60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59"/>
      <c r="O492" s="25"/>
      <c r="P492" s="22"/>
      <c r="Q492" s="22"/>
      <c r="R492" s="22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4"/>
      <c r="AH492" s="25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6"/>
      <c r="BB492" s="25"/>
      <c r="BC492" s="25"/>
      <c r="BD492" s="25"/>
      <c r="BE492" s="25"/>
      <c r="BF492" s="25"/>
      <c r="BG492" s="59"/>
      <c r="BH492" s="25"/>
    </row>
    <row r="493" spans="2:60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59"/>
      <c r="O493" s="25"/>
      <c r="P493" s="22"/>
      <c r="Q493" s="22"/>
      <c r="R493" s="22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4"/>
      <c r="AH493" s="25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6"/>
      <c r="BB493" s="25"/>
      <c r="BC493" s="25"/>
      <c r="BD493" s="25"/>
      <c r="BE493" s="25"/>
      <c r="BF493" s="25"/>
      <c r="BG493" s="59"/>
      <c r="BH493" s="25"/>
    </row>
    <row r="494" spans="2:60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59"/>
      <c r="O494" s="25"/>
      <c r="P494" s="22"/>
      <c r="Q494" s="22"/>
      <c r="R494" s="22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4"/>
      <c r="AH494" s="25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6"/>
      <c r="BB494" s="25"/>
      <c r="BC494" s="25"/>
      <c r="BD494" s="25"/>
      <c r="BE494" s="25"/>
      <c r="BF494" s="25"/>
      <c r="BG494" s="59"/>
      <c r="BH494" s="25"/>
    </row>
    <row r="495" spans="2:60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59"/>
      <c r="O495" s="25"/>
      <c r="P495" s="22"/>
      <c r="Q495" s="22"/>
      <c r="R495" s="22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4"/>
      <c r="AH495" s="25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6"/>
      <c r="BB495" s="25"/>
      <c r="BC495" s="25"/>
      <c r="BD495" s="25"/>
      <c r="BE495" s="25"/>
      <c r="BF495" s="25"/>
      <c r="BG495" s="59"/>
      <c r="BH495" s="25"/>
    </row>
    <row r="496" spans="2:60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59"/>
      <c r="O496" s="25"/>
      <c r="P496" s="22"/>
      <c r="Q496" s="22"/>
      <c r="R496" s="22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4"/>
      <c r="AH496" s="25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6"/>
      <c r="BB496" s="25"/>
      <c r="BC496" s="25"/>
      <c r="BD496" s="25"/>
      <c r="BE496" s="25"/>
      <c r="BF496" s="25"/>
      <c r="BG496" s="59"/>
      <c r="BH496" s="25"/>
    </row>
    <row r="497" spans="2:60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59"/>
      <c r="O497" s="25"/>
      <c r="P497" s="22"/>
      <c r="Q497" s="22"/>
      <c r="R497" s="22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4"/>
      <c r="AH497" s="25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6"/>
      <c r="BB497" s="25"/>
      <c r="BC497" s="25"/>
      <c r="BD497" s="25"/>
      <c r="BE497" s="25"/>
      <c r="BF497" s="25"/>
      <c r="BG497" s="59"/>
      <c r="BH497" s="25"/>
    </row>
    <row r="498" spans="2:60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59"/>
      <c r="O498" s="25"/>
      <c r="P498" s="22"/>
      <c r="Q498" s="22"/>
      <c r="R498" s="22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4"/>
      <c r="AH498" s="25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6"/>
      <c r="BB498" s="25"/>
      <c r="BC498" s="25"/>
      <c r="BD498" s="25"/>
      <c r="BE498" s="25"/>
      <c r="BF498" s="25"/>
      <c r="BG498" s="59"/>
      <c r="BH498" s="25"/>
    </row>
    <row r="499" spans="2:60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59"/>
      <c r="O499" s="25"/>
      <c r="P499" s="22"/>
      <c r="Q499" s="22"/>
      <c r="R499" s="22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4"/>
      <c r="AH499" s="25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6"/>
      <c r="BB499" s="25"/>
      <c r="BC499" s="25"/>
      <c r="BD499" s="25"/>
      <c r="BE499" s="25"/>
      <c r="BF499" s="25"/>
      <c r="BG499" s="59"/>
      <c r="BH499" s="25"/>
    </row>
    <row r="500" spans="2:60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59"/>
      <c r="O500" s="25"/>
      <c r="P500" s="22"/>
      <c r="Q500" s="22"/>
      <c r="R500" s="22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4"/>
      <c r="AH500" s="25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6"/>
      <c r="BB500" s="25"/>
      <c r="BC500" s="25"/>
      <c r="BD500" s="25"/>
      <c r="BE500" s="25"/>
      <c r="BF500" s="25"/>
      <c r="BG500" s="59"/>
      <c r="BH500" s="25"/>
    </row>
    <row r="501" spans="2:60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59"/>
      <c r="O501" s="25"/>
      <c r="P501" s="22"/>
      <c r="Q501" s="22"/>
      <c r="R501" s="22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4"/>
      <c r="AH501" s="25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6"/>
      <c r="BB501" s="25"/>
      <c r="BC501" s="25"/>
      <c r="BD501" s="25"/>
      <c r="BE501" s="25"/>
      <c r="BF501" s="25"/>
      <c r="BG501" s="59"/>
      <c r="BH501" s="25"/>
    </row>
    <row r="502" spans="2:60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59"/>
      <c r="O502" s="25"/>
      <c r="P502" s="22"/>
      <c r="Q502" s="22"/>
      <c r="R502" s="22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4"/>
      <c r="AH502" s="25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6"/>
      <c r="BB502" s="25"/>
      <c r="BC502" s="25"/>
      <c r="BD502" s="25"/>
      <c r="BE502" s="25"/>
      <c r="BF502" s="25"/>
      <c r="BG502" s="59"/>
      <c r="BH502" s="25"/>
    </row>
    <row r="503" spans="2:60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59"/>
      <c r="O503" s="25"/>
      <c r="P503" s="22"/>
      <c r="Q503" s="22"/>
      <c r="R503" s="22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4"/>
      <c r="AH503" s="25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6"/>
      <c r="BB503" s="25"/>
      <c r="BC503" s="25"/>
      <c r="BD503" s="25"/>
      <c r="BE503" s="25"/>
      <c r="BF503" s="25"/>
      <c r="BG503" s="59"/>
      <c r="BH503" s="25"/>
    </row>
    <row r="504" spans="2:60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59"/>
      <c r="O504" s="25"/>
      <c r="P504" s="22"/>
      <c r="Q504" s="22"/>
      <c r="R504" s="22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4"/>
      <c r="AH504" s="25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6"/>
      <c r="BB504" s="25"/>
      <c r="BC504" s="25"/>
      <c r="BD504" s="25"/>
      <c r="BE504" s="25"/>
      <c r="BF504" s="25"/>
      <c r="BG504" s="59"/>
      <c r="BH504" s="25"/>
    </row>
    <row r="505" spans="2:60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59"/>
      <c r="O505" s="25"/>
      <c r="P505" s="22"/>
      <c r="Q505" s="22"/>
      <c r="R505" s="22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4"/>
      <c r="AH505" s="25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6"/>
      <c r="BB505" s="25"/>
      <c r="BC505" s="25"/>
      <c r="BD505" s="25"/>
      <c r="BE505" s="25"/>
      <c r="BF505" s="25"/>
      <c r="BG505" s="59"/>
      <c r="BH505" s="25"/>
    </row>
    <row r="506" spans="2:60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59"/>
      <c r="O506" s="25"/>
      <c r="P506" s="22"/>
      <c r="Q506" s="22"/>
      <c r="R506" s="22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4"/>
      <c r="AH506" s="25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6"/>
      <c r="BB506" s="25"/>
      <c r="BC506" s="25"/>
      <c r="BD506" s="25"/>
      <c r="BE506" s="25"/>
      <c r="BF506" s="25"/>
      <c r="BG506" s="59"/>
      <c r="BH506" s="25"/>
    </row>
    <row r="507" spans="2:60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59"/>
      <c r="O507" s="25"/>
      <c r="P507" s="22"/>
      <c r="Q507" s="22"/>
      <c r="R507" s="22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4"/>
      <c r="AH507" s="25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6"/>
      <c r="BB507" s="25"/>
      <c r="BC507" s="25"/>
      <c r="BD507" s="25"/>
      <c r="BE507" s="25"/>
      <c r="BF507" s="25"/>
      <c r="BG507" s="59"/>
      <c r="BH507" s="25"/>
    </row>
    <row r="508" spans="2:60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59"/>
      <c r="O508" s="25"/>
      <c r="P508" s="22"/>
      <c r="Q508" s="22"/>
      <c r="R508" s="22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4"/>
      <c r="AH508" s="25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6"/>
      <c r="BB508" s="25"/>
      <c r="BC508" s="25"/>
      <c r="BD508" s="25"/>
      <c r="BE508" s="25"/>
      <c r="BF508" s="25"/>
      <c r="BG508" s="59"/>
      <c r="BH508" s="25"/>
    </row>
    <row r="509" spans="2:60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59"/>
      <c r="O509" s="25"/>
      <c r="P509" s="22"/>
      <c r="Q509" s="22"/>
      <c r="R509" s="22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4"/>
      <c r="AH509" s="25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6"/>
      <c r="BB509" s="25"/>
      <c r="BC509" s="25"/>
      <c r="BD509" s="25"/>
      <c r="BE509" s="25"/>
      <c r="BF509" s="25"/>
      <c r="BG509" s="59"/>
      <c r="BH509" s="25"/>
    </row>
    <row r="510" spans="2:60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59"/>
      <c r="O510" s="25"/>
      <c r="P510" s="22"/>
      <c r="Q510" s="22"/>
      <c r="R510" s="22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4"/>
      <c r="AH510" s="25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6"/>
      <c r="BB510" s="25"/>
      <c r="BC510" s="25"/>
      <c r="BD510" s="25"/>
      <c r="BE510" s="25"/>
      <c r="BF510" s="25"/>
      <c r="BG510" s="59"/>
      <c r="BH510" s="25"/>
    </row>
    <row r="511" spans="2:60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59"/>
      <c r="O511" s="25"/>
      <c r="P511" s="22"/>
      <c r="Q511" s="22"/>
      <c r="R511" s="22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4"/>
      <c r="AH511" s="25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6"/>
      <c r="BB511" s="25"/>
      <c r="BC511" s="25"/>
      <c r="BD511" s="25"/>
      <c r="BE511" s="25"/>
      <c r="BF511" s="25"/>
      <c r="BG511" s="59"/>
      <c r="BH511" s="25"/>
    </row>
    <row r="512" spans="2:60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59"/>
      <c r="O512" s="25"/>
      <c r="P512" s="22"/>
      <c r="Q512" s="22"/>
      <c r="R512" s="22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4"/>
      <c r="AH512" s="25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6"/>
      <c r="BB512" s="25"/>
      <c r="BC512" s="25"/>
      <c r="BD512" s="25"/>
      <c r="BE512" s="25"/>
      <c r="BF512" s="25"/>
      <c r="BG512" s="59"/>
      <c r="BH512" s="25"/>
    </row>
    <row r="513" spans="2:60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59"/>
      <c r="O513" s="25"/>
      <c r="P513" s="22"/>
      <c r="Q513" s="22"/>
      <c r="R513" s="22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4"/>
      <c r="AH513" s="25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6"/>
      <c r="BB513" s="25"/>
      <c r="BC513" s="25"/>
      <c r="BD513" s="25"/>
      <c r="BE513" s="25"/>
      <c r="BF513" s="25"/>
      <c r="BG513" s="59"/>
      <c r="BH513" s="25"/>
    </row>
    <row r="514" spans="2:60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59"/>
      <c r="O514" s="25"/>
      <c r="P514" s="22"/>
      <c r="Q514" s="22"/>
      <c r="R514" s="22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4"/>
      <c r="AH514" s="25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6"/>
      <c r="BB514" s="25"/>
      <c r="BC514" s="25"/>
      <c r="BD514" s="25"/>
      <c r="BE514" s="25"/>
      <c r="BF514" s="25"/>
      <c r="BG514" s="59"/>
      <c r="BH514" s="25"/>
    </row>
    <row r="515" spans="2:60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59"/>
      <c r="O515" s="25"/>
      <c r="P515" s="22"/>
      <c r="Q515" s="22"/>
      <c r="R515" s="22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4"/>
      <c r="AH515" s="25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6"/>
      <c r="BB515" s="25"/>
      <c r="BC515" s="25"/>
      <c r="BD515" s="25"/>
      <c r="BE515" s="25"/>
      <c r="BF515" s="25"/>
      <c r="BG515" s="59"/>
      <c r="BH515" s="25"/>
    </row>
    <row r="516" spans="2:60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59"/>
      <c r="O516" s="25"/>
      <c r="P516" s="22"/>
      <c r="Q516" s="22"/>
      <c r="R516" s="22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4"/>
      <c r="AH516" s="25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6"/>
      <c r="BB516" s="25"/>
      <c r="BC516" s="25"/>
      <c r="BD516" s="25"/>
      <c r="BE516" s="25"/>
      <c r="BF516" s="25"/>
      <c r="BG516" s="59"/>
      <c r="BH516" s="25"/>
    </row>
    <row r="517" spans="2:60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59"/>
      <c r="O517" s="25"/>
      <c r="P517" s="22"/>
      <c r="Q517" s="22"/>
      <c r="R517" s="22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4"/>
      <c r="AH517" s="25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6"/>
      <c r="BB517" s="25"/>
      <c r="BC517" s="25"/>
      <c r="BD517" s="25"/>
      <c r="BE517" s="25"/>
      <c r="BF517" s="25"/>
      <c r="BG517" s="59"/>
      <c r="BH517" s="25"/>
    </row>
    <row r="518" spans="2:60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59"/>
      <c r="O518" s="25"/>
      <c r="P518" s="22"/>
      <c r="Q518" s="22"/>
      <c r="R518" s="22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4"/>
      <c r="AH518" s="25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6"/>
      <c r="BB518" s="25"/>
      <c r="BC518" s="25"/>
      <c r="BD518" s="25"/>
      <c r="BE518" s="25"/>
      <c r="BF518" s="25"/>
      <c r="BG518" s="59"/>
      <c r="BH518" s="25"/>
    </row>
    <row r="519" spans="2:60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59"/>
      <c r="O519" s="25"/>
      <c r="P519" s="22"/>
      <c r="Q519" s="22"/>
      <c r="R519" s="22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4"/>
      <c r="AH519" s="25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6"/>
      <c r="BB519" s="25"/>
      <c r="BC519" s="25"/>
      <c r="BD519" s="25"/>
      <c r="BE519" s="25"/>
      <c r="BF519" s="25"/>
      <c r="BG519" s="59"/>
      <c r="BH519" s="25"/>
    </row>
    <row r="520" spans="2:60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59"/>
      <c r="O520" s="25"/>
      <c r="P520" s="22"/>
      <c r="Q520" s="22"/>
      <c r="R520" s="22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4"/>
      <c r="AH520" s="25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6"/>
      <c r="BB520" s="25"/>
      <c r="BC520" s="25"/>
      <c r="BD520" s="25"/>
      <c r="BE520" s="25"/>
      <c r="BF520" s="25"/>
      <c r="BG520" s="59"/>
      <c r="BH520" s="25"/>
    </row>
    <row r="521" spans="2:60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59"/>
      <c r="O521" s="25"/>
      <c r="P521" s="22"/>
      <c r="Q521" s="22"/>
      <c r="R521" s="22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4"/>
      <c r="AH521" s="25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6"/>
      <c r="BB521" s="25"/>
      <c r="BC521" s="25"/>
      <c r="BD521" s="25"/>
      <c r="BE521" s="25"/>
      <c r="BF521" s="25"/>
      <c r="BG521" s="59"/>
      <c r="BH521" s="25"/>
    </row>
    <row r="522" spans="2:60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59"/>
      <c r="O522" s="25"/>
      <c r="P522" s="22"/>
      <c r="Q522" s="22"/>
      <c r="R522" s="22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4"/>
      <c r="AH522" s="25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6"/>
      <c r="BB522" s="25"/>
      <c r="BC522" s="25"/>
      <c r="BD522" s="25"/>
      <c r="BE522" s="25"/>
      <c r="BF522" s="25"/>
      <c r="BG522" s="59"/>
      <c r="BH522" s="25"/>
    </row>
    <row r="523" spans="2:60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59"/>
      <c r="O523" s="25"/>
      <c r="P523" s="22"/>
      <c r="Q523" s="22"/>
      <c r="R523" s="22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4"/>
      <c r="AH523" s="25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6"/>
      <c r="BB523" s="25"/>
      <c r="BC523" s="25"/>
      <c r="BD523" s="25"/>
      <c r="BE523" s="25"/>
      <c r="BF523" s="25"/>
      <c r="BG523" s="59"/>
      <c r="BH523" s="25"/>
    </row>
    <row r="524" spans="2:60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59"/>
      <c r="O524" s="25"/>
      <c r="P524" s="22"/>
      <c r="Q524" s="22"/>
      <c r="R524" s="22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4"/>
      <c r="AH524" s="25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6"/>
      <c r="BB524" s="25"/>
      <c r="BC524" s="25"/>
      <c r="BD524" s="25"/>
      <c r="BE524" s="25"/>
      <c r="BF524" s="25"/>
      <c r="BG524" s="59"/>
      <c r="BH524" s="25"/>
    </row>
    <row r="525" spans="2:60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59"/>
      <c r="O525" s="25"/>
      <c r="P525" s="22"/>
      <c r="Q525" s="22"/>
      <c r="R525" s="22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4"/>
      <c r="AH525" s="25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6"/>
      <c r="BB525" s="25"/>
      <c r="BC525" s="25"/>
      <c r="BD525" s="25"/>
      <c r="BE525" s="25"/>
      <c r="BF525" s="25"/>
      <c r="BG525" s="59"/>
      <c r="BH525" s="25"/>
    </row>
    <row r="526" spans="2:60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59"/>
      <c r="O526" s="25"/>
      <c r="P526" s="22"/>
      <c r="Q526" s="22"/>
      <c r="R526" s="22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4"/>
      <c r="AH526" s="25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6"/>
      <c r="BB526" s="25"/>
      <c r="BC526" s="25"/>
      <c r="BD526" s="25"/>
      <c r="BE526" s="25"/>
      <c r="BF526" s="25"/>
      <c r="BG526" s="59"/>
      <c r="BH526" s="25"/>
    </row>
    <row r="527" spans="2:60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59"/>
      <c r="O527" s="25"/>
      <c r="P527" s="22"/>
      <c r="Q527" s="22"/>
      <c r="R527" s="22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4"/>
      <c r="AH527" s="25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6"/>
      <c r="BB527" s="25"/>
      <c r="BC527" s="25"/>
      <c r="BD527" s="25"/>
      <c r="BE527" s="25"/>
      <c r="BF527" s="25"/>
      <c r="BG527" s="59"/>
      <c r="BH527" s="25"/>
    </row>
    <row r="528" spans="2:60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59"/>
      <c r="O528" s="25"/>
      <c r="P528" s="22"/>
      <c r="Q528" s="22"/>
      <c r="R528" s="22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4"/>
      <c r="AH528" s="25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6"/>
      <c r="BB528" s="25"/>
      <c r="BC528" s="25"/>
      <c r="BD528" s="25"/>
      <c r="BE528" s="25"/>
      <c r="BF528" s="25"/>
      <c r="BG528" s="59"/>
      <c r="BH528" s="25"/>
    </row>
    <row r="529" spans="2:60" ht="12.75" customHeight="1">
      <c r="B529" s="28"/>
      <c r="C529" s="28"/>
      <c r="D529" s="28"/>
      <c r="E529" s="6"/>
      <c r="F529" s="24"/>
      <c r="G529" s="25"/>
      <c r="H529" s="22"/>
      <c r="I529" s="22"/>
      <c r="J529" s="22"/>
      <c r="K529" s="26"/>
      <c r="L529" s="25"/>
      <c r="M529" s="25"/>
      <c r="N529" s="59"/>
      <c r="O529" s="25"/>
      <c r="P529" s="22"/>
      <c r="Q529" s="22"/>
      <c r="R529" s="22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4"/>
      <c r="AH529" s="25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6"/>
      <c r="BB529" s="25"/>
      <c r="BC529" s="25"/>
      <c r="BD529" s="25"/>
      <c r="BE529" s="25"/>
      <c r="BF529" s="25"/>
      <c r="BG529" s="59"/>
      <c r="BH529" s="25"/>
    </row>
  </sheetData>
  <sheetProtection selectLockedCells="1" selectUnlockedCells="1"/>
  <autoFilter ref="A8:DF8" xr:uid="{00000000-0001-0000-0100-000000000000}"/>
  <mergeCells count="68">
    <mergeCell ref="BD5:BD6"/>
    <mergeCell ref="DF5:DF6"/>
    <mergeCell ref="DD4:DE4"/>
    <mergeCell ref="DD5:DD6"/>
    <mergeCell ref="DE5:DE6"/>
    <mergeCell ref="BG4:BI4"/>
    <mergeCell ref="BJ4:BL4"/>
    <mergeCell ref="BP4:BR4"/>
    <mergeCell ref="DB6:DB7"/>
    <mergeCell ref="CH5:CL5"/>
    <mergeCell ref="CM5:CM6"/>
    <mergeCell ref="CN5:CQ5"/>
    <mergeCell ref="CR5:CU5"/>
    <mergeCell ref="DA6:DA7"/>
    <mergeCell ref="CV6:CV7"/>
    <mergeCell ref="CW6:CW7"/>
    <mergeCell ref="Q6:Q7"/>
    <mergeCell ref="P6:P7"/>
    <mergeCell ref="I6:I7"/>
    <mergeCell ref="J6:J7"/>
    <mergeCell ref="K6:K7"/>
    <mergeCell ref="L6:L7"/>
    <mergeCell ref="M6:M7"/>
    <mergeCell ref="CX6:CX7"/>
    <mergeCell ref="CY6:CY7"/>
    <mergeCell ref="BZ5:CD5"/>
    <mergeCell ref="CE5:CE6"/>
    <mergeCell ref="CF5:CG5"/>
    <mergeCell ref="CV5:DC5"/>
    <mergeCell ref="CZ6:CZ7"/>
    <mergeCell ref="DC6:DC7"/>
    <mergeCell ref="BV5:BV6"/>
    <mergeCell ref="BE5:BE6"/>
    <mergeCell ref="BF5:BF6"/>
    <mergeCell ref="AQ4:AS4"/>
    <mergeCell ref="N6:N7"/>
    <mergeCell ref="R6:R7"/>
    <mergeCell ref="AX5:AX6"/>
    <mergeCell ref="AZ5:AZ6"/>
    <mergeCell ref="AN4:AP4"/>
    <mergeCell ref="AW5:AW6"/>
    <mergeCell ref="AT4:AV4"/>
    <mergeCell ref="BM4:BO4"/>
    <mergeCell ref="BS4:BU4"/>
    <mergeCell ref="O6:O7"/>
    <mergeCell ref="AG5:AG6"/>
    <mergeCell ref="S5:AF6"/>
    <mergeCell ref="CF3:CM3"/>
    <mergeCell ref="BW4:CM4"/>
    <mergeCell ref="BX3:CE3"/>
    <mergeCell ref="BW5:BW7"/>
    <mergeCell ref="BX5:BY5"/>
    <mergeCell ref="A1:P3"/>
    <mergeCell ref="BA5:BC5"/>
    <mergeCell ref="B5:G5"/>
    <mergeCell ref="H5:L5"/>
    <mergeCell ref="M5:R5"/>
    <mergeCell ref="AH4:AJ4"/>
    <mergeCell ref="AK4:AM4"/>
    <mergeCell ref="AY5:AY6"/>
    <mergeCell ref="A6:A7"/>
    <mergeCell ref="B6:B7"/>
    <mergeCell ref="C6:C7"/>
    <mergeCell ref="F6:F7"/>
    <mergeCell ref="G6:G7"/>
    <mergeCell ref="D6:D7"/>
    <mergeCell ref="E6:E7"/>
    <mergeCell ref="H6:H7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CD34:CD35 CD23 CD41 CD39 CD26:CD27 CL21 CL23 CL26 CL34:CL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01.03.2024_30.09.2024</vt:lpstr>
      <vt:lpstr>'01.03.2024_30.09.2024'!Obszar_wydruku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– PIT</cp:lastModifiedBy>
  <cp:lastPrinted>2020-04-14T19:58:31Z</cp:lastPrinted>
  <dcterms:created xsi:type="dcterms:W3CDTF">2020-06-16T08:36:22Z</dcterms:created>
  <dcterms:modified xsi:type="dcterms:W3CDTF">2024-02-23T10:53:36Z</dcterms:modified>
</cp:coreProperties>
</file>