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lena.zalesna.WODR0\Desktop\POSTĘPOWANIA 2024\KOP.261.18.2024 Telekomunikacja\PYTANIA I ODPOWIEDZI\"/>
    </mc:Choice>
  </mc:AlternateContent>
  <bookViews>
    <workbookView xWindow="0" yWindow="0" windowWidth="28800" windowHeight="12048"/>
  </bookViews>
  <sheets>
    <sheet name="AktywneUslugi_1(56)" sheetId="1" r:id="rId1"/>
  </sheets>
  <definedNames>
    <definedName name="_xlnm._FilterDatabase" localSheetId="0" hidden="1">'AktywneUslugi_1(56)'!$A$1:$H$112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</calcChain>
</file>

<file path=xl/sharedStrings.xml><?xml version="1.0" encoding="utf-8"?>
<sst xmlns="http://schemas.openxmlformats.org/spreadsheetml/2006/main" count="474" uniqueCount="82">
  <si>
    <t>Numer dostępowy</t>
  </si>
  <si>
    <t>Grupa produktowa</t>
  </si>
  <si>
    <t>Produkt</t>
  </si>
  <si>
    <t>Opcja</t>
  </si>
  <si>
    <t>Koniec okresu</t>
  </si>
  <si>
    <t>Przedłużenie umowy</t>
  </si>
  <si>
    <t>Adres instalacji</t>
  </si>
  <si>
    <t>ULICA SIERADZKA 29 60163 POZNAŃ</t>
  </si>
  <si>
    <t>FIX_VOICE</t>
  </si>
  <si>
    <t>POTS</t>
  </si>
  <si>
    <t>PLAN PZP PSTN UNIWERSALNY "C"</t>
  </si>
  <si>
    <t>ULICA SĄDOWA 5 64600 OBORNIKI</t>
  </si>
  <si>
    <t>ULICA MOSTOWA 9 64800 CHODZIEŻ</t>
  </si>
  <si>
    <t>ULICA KALISKA 1 62300 WRZEŚNIA</t>
  </si>
  <si>
    <t>ULICA KOŚCIUSZKI 88 64980 CZARNKÓW</t>
  </si>
  <si>
    <t>ISDN 2B+D</t>
  </si>
  <si>
    <t>PLAN PZP ISDN BRA UNIWERSALNY "C"</t>
  </si>
  <si>
    <t>ULICA POLNA 16 63700 KROTOSZYN</t>
  </si>
  <si>
    <t>ULICA HURTOWA 1 62510 KONIN</t>
  </si>
  <si>
    <t>ULICA TURECKA 6 62604 KOŚCIELEC</t>
  </si>
  <si>
    <t>ULICA TRAUGUTTA 80 62400 SŁUPCA</t>
  </si>
  <si>
    <t>ULICA BERNARDYŃSKA 2 64000 KOŚCIAN</t>
  </si>
  <si>
    <t>ULICA WROCŁAWSKA 255A 63800 GOSTYŃ</t>
  </si>
  <si>
    <t>ULICA ALEJA NIEPODLEGŁOŚCI 19A 63200 JAROCIN</t>
  </si>
  <si>
    <t>ULICA MOSSEGO 9 62065 GRODZISK WIELKOPOLSKI</t>
  </si>
  <si>
    <t>ULICA PRZEMYSŁOWA 1A 63600 KĘPNO</t>
  </si>
  <si>
    <t>ULICA PRUSA 14 62600 KOŁO</t>
  </si>
  <si>
    <t>ULICA SIKORSKIEGO 6 62560 SKULSK</t>
  </si>
  <si>
    <t>ULICA SIKORSKIEGO 21 63100 ŚREM</t>
  </si>
  <si>
    <t>ULICA WŁADYSŁAWA JAGIEŁŁY 2 77400 ZŁOTÓW</t>
  </si>
  <si>
    <t>ULICA ALEJA WOJSKA POLSKIEGO 49B 64920 PIŁA</t>
  </si>
  <si>
    <t>ULICA SIKORSKIEGO 29 60163 POZNAŃ</t>
  </si>
  <si>
    <t>ULICA ROOSEVELTA 114 62200 GNIEZNO</t>
  </si>
  <si>
    <t>ULICA NOWA 22 60163 TUREK</t>
  </si>
  <si>
    <t>ULICA KOLEGIALNA 4 62800 KALISZ</t>
  </si>
  <si>
    <t>ULICA HURTOWA 1 62500 KONIN</t>
  </si>
  <si>
    <t>ULICA WOJSKA POLSKIEGO 49B 64920 PIŁA</t>
  </si>
  <si>
    <t>ULICA WARSZAWSKA 36 62650 KŁODAWA</t>
  </si>
  <si>
    <t>ULICA PRUSA 13 62600 KOŁO</t>
  </si>
  <si>
    <t>ULICA GNIEŹNIEŃSKA 47 62100 WĄGROWIEC</t>
  </si>
  <si>
    <t>ULICA ZAMKOWA 17 63500 OSTRZESZÓW</t>
  </si>
  <si>
    <t>ULICA WIERZBOWA 10 64500 GAŁOWO</t>
  </si>
  <si>
    <t>D45/6 63300 MARSZEW</t>
  </si>
  <si>
    <t>ULICA ŻEROMSKIEGO 16 64200 WOLSZTYN</t>
  </si>
  <si>
    <t>INNE GOŁASZYN 60 63940 GOŁASZYN</t>
  </si>
  <si>
    <t>ULICA KORDECKIEGO 2A 62872 GODZIESZE MAŁE</t>
  </si>
  <si>
    <t>ULICA I.DASZYŃSKIEGO 12 64400 MIĘDZYCHÓD</t>
  </si>
  <si>
    <t>ULICA LIBELTA 2 63000 ŚRODA WIELKOPOLSKA</t>
  </si>
  <si>
    <t>ULICA GŁÓWNA 1 62613 OSIEK MAŁY</t>
  </si>
  <si>
    <t>ISDN 30B+D</t>
  </si>
  <si>
    <t>PLAN PZP ISDN PRO30 UNIWERSALNY "C"</t>
  </si>
  <si>
    <t>ULICA SIERADZKA 29 60161 POZNAŃ</t>
  </si>
  <si>
    <t>INNE SZCZYTNIKI 139 62865 SZCZYTNIKI</t>
  </si>
  <si>
    <t>INNE ŻELAZKÓW 122 62817 ŻELAZKÓW</t>
  </si>
  <si>
    <t>DSL_NEOBIZ</t>
  </si>
  <si>
    <t>DSL</t>
  </si>
  <si>
    <t>DSL 10240</t>
  </si>
  <si>
    <t>RYNEK RYNEK 3 63640 BRALIN</t>
  </si>
  <si>
    <t>ULICA CZARTORYSKICH 49 63322 GOŁUCHÓW</t>
  </si>
  <si>
    <t>14 62586 RZGÓW DRUGI</t>
  </si>
  <si>
    <t>ULICA OSTROWSKA 8 63460 SKALMIERZYCE</t>
  </si>
  <si>
    <t>ULICA PÓŁNOCNA 8 64030 ŚMIGIEL</t>
  </si>
  <si>
    <t>ULICA KOŚCIUSZKI 7 62840 KOŹMINEK</t>
  </si>
  <si>
    <t>ULICA WIELKOPOLSKA 29 63435 SOŚNIE</t>
  </si>
  <si>
    <t>ULICA SOLNA 8 62120 WAPNO</t>
  </si>
  <si>
    <t>ULICA TURECKA 16 62709 MALANÓW</t>
  </si>
  <si>
    <t>ULICA TULISZKOWSKA 1 62570 RYCHWAŁ</t>
  </si>
  <si>
    <t>ULICA RYNKOWA 28 63750 SULMIERZYCE</t>
  </si>
  <si>
    <t>ULICA KROBSKA 45A 64125 PONIEC</t>
  </si>
  <si>
    <t>ULICA NADSTAWEK 6 63830 PĘPOWO</t>
  </si>
  <si>
    <t>ULICA WIATRAKI 13 62730 DOBRA</t>
  </si>
  <si>
    <t>ULICA BLIZIŃSKIEGO 56 62850 LISKÓW</t>
  </si>
  <si>
    <t>ULICA SZKOLNA 17 77430 KRAJENKA</t>
  </si>
  <si>
    <t>ULICA BYDGOSKA 29 89300 WYRZYSK</t>
  </si>
  <si>
    <t>ULICA PLAC WYZWOLENIA 3 63140 DOLSK</t>
  </si>
  <si>
    <t>ULICA TURKOWSKA 29 62720 BRUDZEW</t>
  </si>
  <si>
    <t>INNE OLSZÓWKA 5 60163 OLSZÓWKA</t>
  </si>
  <si>
    <t>ULICA KOLEJOWA 2 63920 PAKOSŁAW</t>
  </si>
  <si>
    <t>ULICA DZIAŁKOWA 2 62004 CZERWONAK</t>
  </si>
  <si>
    <t>ULICA KURPIŃSKIEGO 6 62511 KRAMSK</t>
  </si>
  <si>
    <t>PSTN utrzymanie łącza</t>
  </si>
  <si>
    <t>dodatkowe usługi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</si>
</sst>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pane ySplit="1" topLeftCell="A5" activePane="bottomLeft" state="frozen"/>
      <selection pane="bottomLeft" activeCell="G106" sqref="G106"/>
    </sheetView>
  </sheetViews>
  <sheetFormatPr defaultRowHeight="14.4" x14ac:dyDescent="0.3"/>
  <cols>
    <col min="1" max="1" width="17.5546875" bestFit="1" customWidth="1"/>
    <col min="2" max="2" width="18.5546875" bestFit="1" customWidth="1"/>
    <col min="3" max="3" width="11.6640625" bestFit="1" customWidth="1"/>
    <col min="4" max="4" width="26" customWidth="1"/>
    <col min="5" max="5" width="13.5546875" bestFit="1" customWidth="1"/>
    <col min="7" max="7" width="46.33203125" bestFit="1" customWidth="1"/>
    <col min="8" max="8" width="19.4414062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81</v>
      </c>
    </row>
    <row r="2" spans="1:8" x14ac:dyDescent="0.3">
      <c r="A2" t="str">
        <f>"612960589"</f>
        <v>612960589</v>
      </c>
      <c r="B2" t="s">
        <v>8</v>
      </c>
      <c r="C2" t="s">
        <v>9</v>
      </c>
      <c r="D2" t="s">
        <v>10</v>
      </c>
      <c r="E2" s="1">
        <v>45485</v>
      </c>
      <c r="G2" t="s">
        <v>11</v>
      </c>
    </row>
    <row r="3" spans="1:8" x14ac:dyDescent="0.3">
      <c r="A3" t="str">
        <f>"672810278"</f>
        <v>672810278</v>
      </c>
      <c r="B3" t="s">
        <v>8</v>
      </c>
      <c r="C3" t="s">
        <v>9</v>
      </c>
      <c r="D3" t="s">
        <v>10</v>
      </c>
      <c r="E3" s="1">
        <v>45485</v>
      </c>
      <c r="G3" t="s">
        <v>12</v>
      </c>
    </row>
    <row r="4" spans="1:8" x14ac:dyDescent="0.3">
      <c r="A4" t="str">
        <f>"614360788"</f>
        <v>614360788</v>
      </c>
      <c r="B4" t="s">
        <v>8</v>
      </c>
      <c r="C4" t="s">
        <v>9</v>
      </c>
      <c r="D4" t="s">
        <v>10</v>
      </c>
      <c r="E4" s="1">
        <v>45485</v>
      </c>
      <c r="G4" t="s">
        <v>13</v>
      </c>
    </row>
    <row r="5" spans="1:8" x14ac:dyDescent="0.3">
      <c r="A5" t="str">
        <f>"672552538"</f>
        <v>672552538</v>
      </c>
      <c r="B5" t="s">
        <v>8</v>
      </c>
      <c r="C5" t="s">
        <v>9</v>
      </c>
      <c r="D5" t="s">
        <v>10</v>
      </c>
      <c r="E5" s="1">
        <v>45485</v>
      </c>
      <c r="G5" t="s">
        <v>14</v>
      </c>
    </row>
    <row r="6" spans="1:8" x14ac:dyDescent="0.3">
      <c r="A6" t="str">
        <f>"627227496"</f>
        <v>627227496</v>
      </c>
      <c r="B6" t="s">
        <v>8</v>
      </c>
      <c r="C6" t="s">
        <v>15</v>
      </c>
      <c r="D6" t="s">
        <v>16</v>
      </c>
      <c r="E6" s="1">
        <v>45485</v>
      </c>
      <c r="G6" t="s">
        <v>17</v>
      </c>
    </row>
    <row r="7" spans="1:8" x14ac:dyDescent="0.3">
      <c r="A7" t="str">
        <f>"632426834"</f>
        <v>632426834</v>
      </c>
      <c r="B7" t="s">
        <v>8</v>
      </c>
      <c r="C7" t="s">
        <v>9</v>
      </c>
      <c r="D7" t="s">
        <v>10</v>
      </c>
      <c r="E7" s="1">
        <v>45485</v>
      </c>
      <c r="G7" t="s">
        <v>18</v>
      </c>
    </row>
    <row r="8" spans="1:8" x14ac:dyDescent="0.3">
      <c r="A8" t="str">
        <f>"632722334"</f>
        <v>632722334</v>
      </c>
      <c r="B8" t="s">
        <v>8</v>
      </c>
      <c r="C8" t="s">
        <v>9</v>
      </c>
      <c r="D8" t="s">
        <v>10</v>
      </c>
      <c r="E8" s="1">
        <v>45485</v>
      </c>
      <c r="G8" t="s">
        <v>19</v>
      </c>
    </row>
    <row r="9" spans="1:8" x14ac:dyDescent="0.3">
      <c r="A9" t="str">
        <f>"632771538"</f>
        <v>632771538</v>
      </c>
      <c r="B9" t="s">
        <v>8</v>
      </c>
      <c r="C9" t="s">
        <v>9</v>
      </c>
      <c r="D9" t="s">
        <v>10</v>
      </c>
      <c r="E9" s="1">
        <v>45485</v>
      </c>
      <c r="G9" t="s">
        <v>20</v>
      </c>
    </row>
    <row r="10" spans="1:8" x14ac:dyDescent="0.3">
      <c r="A10" t="str">
        <f>"655121936"</f>
        <v>655121936</v>
      </c>
      <c r="B10" t="s">
        <v>8</v>
      </c>
      <c r="C10" t="s">
        <v>9</v>
      </c>
      <c r="D10" t="s">
        <v>10</v>
      </c>
      <c r="E10" s="1">
        <v>45485</v>
      </c>
      <c r="G10" t="s">
        <v>21</v>
      </c>
    </row>
    <row r="11" spans="1:8" x14ac:dyDescent="0.3">
      <c r="A11" t="str">
        <f>"655751677"</f>
        <v>655751677</v>
      </c>
      <c r="B11" t="s">
        <v>8</v>
      </c>
      <c r="C11" t="s">
        <v>9</v>
      </c>
      <c r="D11" t="s">
        <v>10</v>
      </c>
      <c r="E11" s="1">
        <v>45485</v>
      </c>
      <c r="G11" t="s">
        <v>22</v>
      </c>
    </row>
    <row r="12" spans="1:8" x14ac:dyDescent="0.3">
      <c r="A12" t="str">
        <f>"627473805"</f>
        <v>627473805</v>
      </c>
      <c r="B12" t="s">
        <v>8</v>
      </c>
      <c r="C12" t="s">
        <v>9</v>
      </c>
      <c r="D12" t="s">
        <v>10</v>
      </c>
      <c r="E12" s="1">
        <v>45485</v>
      </c>
      <c r="G12" t="s">
        <v>23</v>
      </c>
    </row>
    <row r="13" spans="1:8" x14ac:dyDescent="0.3">
      <c r="A13" t="str">
        <f>"614448288"</f>
        <v>614448288</v>
      </c>
      <c r="B13" t="s">
        <v>8</v>
      </c>
      <c r="C13" t="s">
        <v>9</v>
      </c>
      <c r="D13" t="s">
        <v>10</v>
      </c>
      <c r="E13" s="1">
        <v>45485</v>
      </c>
      <c r="G13" t="s">
        <v>24</v>
      </c>
    </row>
    <row r="14" spans="1:8" x14ac:dyDescent="0.3">
      <c r="A14" t="str">
        <f>"627820510"</f>
        <v>627820510</v>
      </c>
      <c r="B14" t="s">
        <v>8</v>
      </c>
      <c r="C14" t="s">
        <v>9</v>
      </c>
      <c r="D14" t="s">
        <v>10</v>
      </c>
      <c r="E14" s="1">
        <v>45485</v>
      </c>
      <c r="G14" t="s">
        <v>25</v>
      </c>
    </row>
    <row r="15" spans="1:8" x14ac:dyDescent="0.3">
      <c r="A15" t="str">
        <f>"618684801"</f>
        <v>618684801</v>
      </c>
      <c r="B15" t="s">
        <v>8</v>
      </c>
      <c r="C15" t="s">
        <v>9</v>
      </c>
      <c r="D15" t="s">
        <v>10</v>
      </c>
      <c r="E15" s="1">
        <v>45485</v>
      </c>
      <c r="G15" t="s">
        <v>7</v>
      </c>
    </row>
    <row r="16" spans="1:8" x14ac:dyDescent="0.3">
      <c r="A16" t="str">
        <f>"632616814"</f>
        <v>632616814</v>
      </c>
      <c r="B16" t="s">
        <v>8</v>
      </c>
      <c r="C16" t="s">
        <v>15</v>
      </c>
      <c r="D16" t="s">
        <v>16</v>
      </c>
      <c r="E16" s="1">
        <v>45485</v>
      </c>
      <c r="G16" t="s">
        <v>26</v>
      </c>
    </row>
    <row r="17" spans="1:7" x14ac:dyDescent="0.3">
      <c r="A17" t="str">
        <f>"632682030"</f>
        <v>632682030</v>
      </c>
      <c r="B17" t="s">
        <v>8</v>
      </c>
      <c r="C17" t="s">
        <v>9</v>
      </c>
      <c r="D17" t="s">
        <v>10</v>
      </c>
      <c r="E17" s="1">
        <v>45485</v>
      </c>
      <c r="G17" t="s">
        <v>27</v>
      </c>
    </row>
    <row r="18" spans="1:7" x14ac:dyDescent="0.3">
      <c r="A18" t="str">
        <f>"618684805"</f>
        <v>618684805</v>
      </c>
      <c r="B18" t="s">
        <v>8</v>
      </c>
      <c r="C18" t="s">
        <v>9</v>
      </c>
      <c r="D18" t="s">
        <v>10</v>
      </c>
      <c r="E18" s="1">
        <v>45485</v>
      </c>
      <c r="G18" t="s">
        <v>7</v>
      </c>
    </row>
    <row r="19" spans="1:7" x14ac:dyDescent="0.3">
      <c r="A19" t="str">
        <f>"612835525"</f>
        <v>612835525</v>
      </c>
      <c r="B19" t="s">
        <v>8</v>
      </c>
      <c r="C19" t="s">
        <v>9</v>
      </c>
      <c r="D19" t="s">
        <v>10</v>
      </c>
      <c r="E19" s="1">
        <v>45485</v>
      </c>
      <c r="G19" t="s">
        <v>28</v>
      </c>
    </row>
    <row r="20" spans="1:7" x14ac:dyDescent="0.3">
      <c r="A20" t="str">
        <f>"672635319"</f>
        <v>672635319</v>
      </c>
      <c r="B20" t="s">
        <v>8</v>
      </c>
      <c r="C20" t="s">
        <v>9</v>
      </c>
      <c r="D20" t="s">
        <v>10</v>
      </c>
      <c r="E20" s="1">
        <v>45485</v>
      </c>
      <c r="G20" t="s">
        <v>29</v>
      </c>
    </row>
    <row r="21" spans="1:7" x14ac:dyDescent="0.3">
      <c r="A21" t="str">
        <f>"672148006"</f>
        <v>672148006</v>
      </c>
      <c r="B21" t="s">
        <v>8</v>
      </c>
      <c r="C21" t="s">
        <v>9</v>
      </c>
      <c r="D21" t="s">
        <v>10</v>
      </c>
      <c r="E21" s="1">
        <v>45485</v>
      </c>
      <c r="G21" t="s">
        <v>30</v>
      </c>
    </row>
    <row r="22" spans="1:7" x14ac:dyDescent="0.3">
      <c r="A22" t="str">
        <f>"618393190"</f>
        <v>618393190</v>
      </c>
      <c r="B22" t="s">
        <v>8</v>
      </c>
      <c r="C22" t="s">
        <v>9</v>
      </c>
      <c r="D22" t="s">
        <v>10</v>
      </c>
      <c r="E22" s="1">
        <v>45485</v>
      </c>
      <c r="G22" t="s">
        <v>31</v>
      </c>
    </row>
    <row r="23" spans="1:7" x14ac:dyDescent="0.3">
      <c r="A23" t="str">
        <f>"614264830"</f>
        <v>614264830</v>
      </c>
      <c r="B23" t="s">
        <v>8</v>
      </c>
      <c r="C23" t="s">
        <v>9</v>
      </c>
      <c r="D23" t="s">
        <v>10</v>
      </c>
      <c r="E23" s="1">
        <v>45485</v>
      </c>
      <c r="G23" t="s">
        <v>32</v>
      </c>
    </row>
    <row r="24" spans="1:7" x14ac:dyDescent="0.3">
      <c r="A24" t="str">
        <f>"632784717"</f>
        <v>632784717</v>
      </c>
      <c r="B24" t="s">
        <v>8</v>
      </c>
      <c r="C24" t="s">
        <v>9</v>
      </c>
      <c r="D24" t="s">
        <v>10</v>
      </c>
      <c r="E24" s="1">
        <v>45485</v>
      </c>
      <c r="G24" t="s">
        <v>33</v>
      </c>
    </row>
    <row r="25" spans="1:7" x14ac:dyDescent="0.3">
      <c r="A25" t="str">
        <f>"627575423"</f>
        <v>627575423</v>
      </c>
      <c r="B25" t="s">
        <v>8</v>
      </c>
      <c r="C25" t="s">
        <v>9</v>
      </c>
      <c r="D25" t="s">
        <v>10</v>
      </c>
      <c r="E25" s="1">
        <v>45485</v>
      </c>
      <c r="G25" t="s">
        <v>34</v>
      </c>
    </row>
    <row r="26" spans="1:7" x14ac:dyDescent="0.3">
      <c r="A26" t="str">
        <f>"632438557"</f>
        <v>632438557</v>
      </c>
      <c r="B26" t="s">
        <v>8</v>
      </c>
      <c r="C26" t="s">
        <v>9</v>
      </c>
      <c r="D26" t="s">
        <v>10</v>
      </c>
      <c r="E26" s="1">
        <v>45485</v>
      </c>
      <c r="G26" t="s">
        <v>35</v>
      </c>
    </row>
    <row r="27" spans="1:7" x14ac:dyDescent="0.3">
      <c r="A27" t="str">
        <f>"672160380"</f>
        <v>672160380</v>
      </c>
      <c r="B27" t="s">
        <v>8</v>
      </c>
      <c r="C27" t="s">
        <v>15</v>
      </c>
      <c r="D27" t="s">
        <v>16</v>
      </c>
      <c r="E27" s="1">
        <v>45485</v>
      </c>
      <c r="G27" t="s">
        <v>36</v>
      </c>
    </row>
    <row r="28" spans="1:7" x14ac:dyDescent="0.3">
      <c r="A28" t="str">
        <f>"627828568"</f>
        <v>627828568</v>
      </c>
      <c r="B28" t="s">
        <v>8</v>
      </c>
      <c r="C28" t="s">
        <v>9</v>
      </c>
      <c r="D28" t="s">
        <v>10</v>
      </c>
      <c r="E28" s="1">
        <v>45485</v>
      </c>
      <c r="G28" t="s">
        <v>25</v>
      </c>
    </row>
    <row r="29" spans="1:7" x14ac:dyDescent="0.3">
      <c r="A29" t="str">
        <f>"627427359"</f>
        <v>627427359</v>
      </c>
      <c r="B29" t="s">
        <v>8</v>
      </c>
      <c r="C29" t="s">
        <v>9</v>
      </c>
      <c r="D29" t="s">
        <v>10</v>
      </c>
      <c r="E29" s="1">
        <v>45485</v>
      </c>
      <c r="G29" t="s">
        <v>7</v>
      </c>
    </row>
    <row r="30" spans="1:7" x14ac:dyDescent="0.3">
      <c r="A30" t="str">
        <f>"632730613"</f>
        <v>632730613</v>
      </c>
      <c r="B30" t="s">
        <v>8</v>
      </c>
      <c r="C30" t="s">
        <v>9</v>
      </c>
      <c r="D30" t="s">
        <v>10</v>
      </c>
      <c r="E30" s="1">
        <v>45485</v>
      </c>
      <c r="G30" t="s">
        <v>37</v>
      </c>
    </row>
    <row r="31" spans="1:7" x14ac:dyDescent="0.3">
      <c r="A31" t="str">
        <f>"618680162"</f>
        <v>618680162</v>
      </c>
      <c r="B31" t="s">
        <v>8</v>
      </c>
      <c r="C31" t="s">
        <v>9</v>
      </c>
      <c r="D31" t="s">
        <v>10</v>
      </c>
      <c r="E31" s="1">
        <v>45485</v>
      </c>
      <c r="G31" t="s">
        <v>7</v>
      </c>
    </row>
    <row r="32" spans="1:7" x14ac:dyDescent="0.3">
      <c r="A32" t="str">
        <f>"618620490"</f>
        <v>618620490</v>
      </c>
      <c r="B32" t="s">
        <v>8</v>
      </c>
      <c r="C32" t="s">
        <v>15</v>
      </c>
      <c r="D32" t="s">
        <v>16</v>
      </c>
      <c r="E32" s="1">
        <v>45485</v>
      </c>
      <c r="G32" t="s">
        <v>7</v>
      </c>
    </row>
    <row r="33" spans="1:7" x14ac:dyDescent="0.3">
      <c r="A33" t="str">
        <f>"618685660"</f>
        <v>618685660</v>
      </c>
      <c r="B33" t="s">
        <v>8</v>
      </c>
      <c r="C33" t="s">
        <v>9</v>
      </c>
      <c r="D33" t="s">
        <v>10</v>
      </c>
      <c r="E33" s="1">
        <v>45485</v>
      </c>
      <c r="G33" t="s">
        <v>7</v>
      </c>
    </row>
    <row r="34" spans="1:7" x14ac:dyDescent="0.3">
      <c r="A34" t="str">
        <f>"632724988"</f>
        <v>632724988</v>
      </c>
      <c r="B34" t="s">
        <v>8</v>
      </c>
      <c r="C34" t="s">
        <v>9</v>
      </c>
      <c r="D34" t="s">
        <v>10</v>
      </c>
      <c r="E34" s="1">
        <v>45485</v>
      </c>
      <c r="G34" t="s">
        <v>38</v>
      </c>
    </row>
    <row r="35" spans="1:7" x14ac:dyDescent="0.3">
      <c r="A35" t="str">
        <f>"672689241"</f>
        <v>672689241</v>
      </c>
      <c r="B35" t="s">
        <v>8</v>
      </c>
      <c r="C35" t="s">
        <v>9</v>
      </c>
      <c r="D35" t="s">
        <v>10</v>
      </c>
      <c r="E35" s="1">
        <v>45485</v>
      </c>
      <c r="G35" t="s">
        <v>39</v>
      </c>
    </row>
    <row r="36" spans="1:7" x14ac:dyDescent="0.3">
      <c r="A36" t="str">
        <f>"627301936"</f>
        <v>627301936</v>
      </c>
      <c r="B36" t="s">
        <v>8</v>
      </c>
      <c r="C36" t="s">
        <v>9</v>
      </c>
      <c r="D36" t="s">
        <v>10</v>
      </c>
      <c r="E36" s="1">
        <v>45485</v>
      </c>
      <c r="G36" t="s">
        <v>40</v>
      </c>
    </row>
    <row r="37" spans="1:7" x14ac:dyDescent="0.3">
      <c r="A37" t="str">
        <f>"627346136"</f>
        <v>627346136</v>
      </c>
      <c r="B37" t="s">
        <v>8</v>
      </c>
      <c r="C37" t="s">
        <v>9</v>
      </c>
      <c r="D37" t="s">
        <v>10</v>
      </c>
      <c r="E37" s="1">
        <v>45485</v>
      </c>
      <c r="G37" t="s">
        <v>7</v>
      </c>
    </row>
    <row r="38" spans="1:7" x14ac:dyDescent="0.3">
      <c r="A38" t="str">
        <f>"618685272"</f>
        <v>618685272</v>
      </c>
      <c r="B38" t="s">
        <v>8</v>
      </c>
      <c r="C38" t="s">
        <v>9</v>
      </c>
      <c r="D38" t="s">
        <v>10</v>
      </c>
      <c r="E38" s="1">
        <v>45485</v>
      </c>
      <c r="G38" t="s">
        <v>7</v>
      </c>
    </row>
    <row r="39" spans="1:7" x14ac:dyDescent="0.3">
      <c r="A39" t="str">
        <f>"627252774"</f>
        <v>627252774</v>
      </c>
      <c r="B39" t="s">
        <v>8</v>
      </c>
      <c r="C39" t="s">
        <v>9</v>
      </c>
      <c r="D39" t="s">
        <v>10</v>
      </c>
      <c r="E39" s="1">
        <v>45485</v>
      </c>
      <c r="G39" t="s">
        <v>17</v>
      </c>
    </row>
    <row r="40" spans="1:7" x14ac:dyDescent="0.3">
      <c r="A40" t="str">
        <f>"612920669"</f>
        <v>612920669</v>
      </c>
      <c r="B40" t="s">
        <v>8</v>
      </c>
      <c r="C40" t="s">
        <v>9</v>
      </c>
      <c r="D40" t="s">
        <v>10</v>
      </c>
      <c r="E40" s="1">
        <v>45485</v>
      </c>
      <c r="G40" t="s">
        <v>41</v>
      </c>
    </row>
    <row r="41" spans="1:7" x14ac:dyDescent="0.3">
      <c r="A41" t="str">
        <f>"627429430"</f>
        <v>627429430</v>
      </c>
      <c r="B41" t="s">
        <v>8</v>
      </c>
      <c r="C41" t="s">
        <v>15</v>
      </c>
      <c r="D41" t="s">
        <v>16</v>
      </c>
      <c r="E41" s="1">
        <v>45485</v>
      </c>
      <c r="G41" t="s">
        <v>42</v>
      </c>
    </row>
    <row r="42" spans="1:7" x14ac:dyDescent="0.3">
      <c r="A42" t="str">
        <f>"683842458"</f>
        <v>683842458</v>
      </c>
      <c r="B42" t="s">
        <v>8</v>
      </c>
      <c r="C42" t="s">
        <v>9</v>
      </c>
      <c r="D42" t="s">
        <v>10</v>
      </c>
      <c r="E42" s="1">
        <v>45485</v>
      </c>
      <c r="G42" t="s">
        <v>43</v>
      </c>
    </row>
    <row r="43" spans="1:7" x14ac:dyDescent="0.3">
      <c r="A43" t="str">
        <f>"655456463"</f>
        <v>655456463</v>
      </c>
      <c r="B43" t="s">
        <v>8</v>
      </c>
      <c r="C43" t="s">
        <v>9</v>
      </c>
      <c r="D43" t="s">
        <v>10</v>
      </c>
      <c r="E43" s="1">
        <v>45485</v>
      </c>
      <c r="G43" t="s">
        <v>44</v>
      </c>
    </row>
    <row r="44" spans="1:7" x14ac:dyDescent="0.3">
      <c r="A44" t="str">
        <f>"627611069"</f>
        <v>627611069</v>
      </c>
      <c r="B44" t="s">
        <v>8</v>
      </c>
      <c r="C44" t="s">
        <v>9</v>
      </c>
      <c r="D44" t="s">
        <v>10</v>
      </c>
      <c r="E44" s="1">
        <v>45485</v>
      </c>
      <c r="G44" t="s">
        <v>45</v>
      </c>
    </row>
    <row r="45" spans="1:7" x14ac:dyDescent="0.3">
      <c r="A45" t="str">
        <f>"957482968"</f>
        <v>957482968</v>
      </c>
      <c r="B45" t="s">
        <v>8</v>
      </c>
      <c r="C45" t="s">
        <v>9</v>
      </c>
      <c r="D45" t="s">
        <v>10</v>
      </c>
      <c r="E45" s="1">
        <v>45485</v>
      </c>
      <c r="G45" t="s">
        <v>46</v>
      </c>
    </row>
    <row r="46" spans="1:7" x14ac:dyDescent="0.3">
      <c r="A46" t="str">
        <f>"612854491"</f>
        <v>612854491</v>
      </c>
      <c r="B46" t="s">
        <v>8</v>
      </c>
      <c r="C46" t="s">
        <v>9</v>
      </c>
      <c r="D46" t="s">
        <v>10</v>
      </c>
      <c r="E46" s="1">
        <v>45485</v>
      </c>
      <c r="G46" t="s">
        <v>47</v>
      </c>
    </row>
    <row r="47" spans="1:7" x14ac:dyDescent="0.3">
      <c r="A47" t="str">
        <f>"655450070"</f>
        <v>655450070</v>
      </c>
      <c r="B47" t="s">
        <v>8</v>
      </c>
      <c r="C47" t="s">
        <v>15</v>
      </c>
      <c r="D47" t="s">
        <v>16</v>
      </c>
      <c r="E47" s="1">
        <v>45485</v>
      </c>
      <c r="G47" t="s">
        <v>44</v>
      </c>
    </row>
    <row r="48" spans="1:7" x14ac:dyDescent="0.3">
      <c r="A48" t="str">
        <f>"632717283"</f>
        <v>632717283</v>
      </c>
      <c r="B48" t="s">
        <v>8</v>
      </c>
      <c r="C48" t="s">
        <v>9</v>
      </c>
      <c r="D48" t="s">
        <v>10</v>
      </c>
      <c r="E48" s="1">
        <v>45485</v>
      </c>
      <c r="G48" t="s">
        <v>48</v>
      </c>
    </row>
    <row r="49" spans="1:8" x14ac:dyDescent="0.3">
      <c r="A49" t="str">
        <f>"618680152"</f>
        <v>618680152</v>
      </c>
      <c r="B49" t="s">
        <v>8</v>
      </c>
      <c r="C49" t="s">
        <v>9</v>
      </c>
      <c r="D49" t="s">
        <v>10</v>
      </c>
      <c r="E49" s="1">
        <v>45485</v>
      </c>
      <c r="G49" t="s">
        <v>7</v>
      </c>
    </row>
    <row r="50" spans="1:8" x14ac:dyDescent="0.3">
      <c r="A50" t="str">
        <f>"627415088"</f>
        <v>627415088</v>
      </c>
      <c r="B50" t="s">
        <v>8</v>
      </c>
      <c r="C50" t="s">
        <v>9</v>
      </c>
      <c r="D50" t="s">
        <v>10</v>
      </c>
      <c r="E50" s="1">
        <v>45485</v>
      </c>
      <c r="G50" t="s">
        <v>42</v>
      </c>
    </row>
    <row r="51" spans="1:8" x14ac:dyDescent="0.3">
      <c r="A51" t="str">
        <f>"618630410"</f>
        <v>618630410</v>
      </c>
      <c r="B51" t="s">
        <v>8</v>
      </c>
      <c r="C51" t="s">
        <v>49</v>
      </c>
      <c r="D51" t="s">
        <v>50</v>
      </c>
      <c r="E51" s="1">
        <v>45485</v>
      </c>
      <c r="G51" t="s">
        <v>7</v>
      </c>
    </row>
    <row r="52" spans="1:8" x14ac:dyDescent="0.3">
      <c r="A52" t="str">
        <f>"618685492"</f>
        <v>618685492</v>
      </c>
      <c r="B52" t="s">
        <v>8</v>
      </c>
      <c r="C52" t="s">
        <v>9</v>
      </c>
      <c r="D52" t="s">
        <v>10</v>
      </c>
      <c r="E52" s="1">
        <v>45485</v>
      </c>
      <c r="G52" t="s">
        <v>51</v>
      </c>
    </row>
    <row r="53" spans="1:8" x14ac:dyDescent="0.3">
      <c r="A53" t="str">
        <f>"627413432"</f>
        <v>627413432</v>
      </c>
      <c r="B53" t="s">
        <v>8</v>
      </c>
      <c r="C53" t="s">
        <v>9</v>
      </c>
      <c r="D53" t="s">
        <v>10</v>
      </c>
      <c r="E53" s="1">
        <v>45485</v>
      </c>
      <c r="G53" t="s">
        <v>52</v>
      </c>
    </row>
    <row r="54" spans="1:8" x14ac:dyDescent="0.3">
      <c r="A54" t="str">
        <f>"627511935"</f>
        <v>627511935</v>
      </c>
      <c r="B54" t="s">
        <v>8</v>
      </c>
      <c r="C54" t="s">
        <v>9</v>
      </c>
      <c r="D54" t="s">
        <v>10</v>
      </c>
      <c r="E54" s="1">
        <v>45485</v>
      </c>
      <c r="G54" t="s">
        <v>53</v>
      </c>
    </row>
    <row r="55" spans="1:8" x14ac:dyDescent="0.3">
      <c r="A55" t="str">
        <f>"100004136202"</f>
        <v>100004136202</v>
      </c>
      <c r="B55" t="s">
        <v>54</v>
      </c>
      <c r="C55" t="s">
        <v>55</v>
      </c>
      <c r="D55" t="s">
        <v>56</v>
      </c>
      <c r="E55" s="1">
        <v>45485</v>
      </c>
      <c r="G55" t="s">
        <v>53</v>
      </c>
    </row>
    <row r="56" spans="1:8" x14ac:dyDescent="0.3">
      <c r="A56" t="str">
        <f>"100000738930"</f>
        <v>100000738930</v>
      </c>
      <c r="B56" t="s">
        <v>54</v>
      </c>
      <c r="C56" t="s">
        <v>55</v>
      </c>
      <c r="D56" t="s">
        <v>56</v>
      </c>
      <c r="E56" s="1">
        <v>45485</v>
      </c>
      <c r="G56" t="s">
        <v>29</v>
      </c>
    </row>
    <row r="57" spans="1:8" x14ac:dyDescent="0.3">
      <c r="A57" t="str">
        <f>"100000801303"</f>
        <v>100000801303</v>
      </c>
      <c r="B57" t="s">
        <v>54</v>
      </c>
      <c r="C57" t="s">
        <v>55</v>
      </c>
      <c r="D57" t="s">
        <v>56</v>
      </c>
      <c r="E57" s="1">
        <v>45485</v>
      </c>
      <c r="G57" t="s">
        <v>57</v>
      </c>
      <c r="H57" t="s">
        <v>80</v>
      </c>
    </row>
    <row r="58" spans="1:8" x14ac:dyDescent="0.3">
      <c r="A58" t="str">
        <f>"100000740907"</f>
        <v>100000740907</v>
      </c>
      <c r="B58" t="s">
        <v>54</v>
      </c>
      <c r="C58" t="s">
        <v>55</v>
      </c>
      <c r="D58" t="s">
        <v>56</v>
      </c>
      <c r="E58" s="1">
        <v>45485</v>
      </c>
      <c r="G58" t="s">
        <v>47</v>
      </c>
    </row>
    <row r="59" spans="1:8" x14ac:dyDescent="0.3">
      <c r="A59" t="str">
        <f>"100000986469"</f>
        <v>100000986469</v>
      </c>
      <c r="B59" t="s">
        <v>54</v>
      </c>
      <c r="C59" t="s">
        <v>55</v>
      </c>
      <c r="D59" t="s">
        <v>56</v>
      </c>
      <c r="E59" s="1">
        <v>45485</v>
      </c>
      <c r="G59" t="s">
        <v>27</v>
      </c>
    </row>
    <row r="60" spans="1:8" x14ac:dyDescent="0.3">
      <c r="A60" t="str">
        <f>"100000785952"</f>
        <v>100000785952</v>
      </c>
      <c r="B60" t="s">
        <v>54</v>
      </c>
      <c r="C60" t="s">
        <v>55</v>
      </c>
      <c r="D60" t="s">
        <v>56</v>
      </c>
      <c r="E60" s="1">
        <v>45485</v>
      </c>
      <c r="G60" t="s">
        <v>58</v>
      </c>
      <c r="H60" t="s">
        <v>80</v>
      </c>
    </row>
    <row r="61" spans="1:8" x14ac:dyDescent="0.3">
      <c r="A61" t="str">
        <f>"100000736455"</f>
        <v>100000736455</v>
      </c>
      <c r="B61" t="s">
        <v>54</v>
      </c>
      <c r="C61" t="s">
        <v>55</v>
      </c>
      <c r="D61" t="s">
        <v>56</v>
      </c>
      <c r="E61" s="1">
        <v>45485</v>
      </c>
      <c r="G61" t="s">
        <v>30</v>
      </c>
    </row>
    <row r="62" spans="1:8" x14ac:dyDescent="0.3">
      <c r="A62" t="str">
        <f>"100000744876"</f>
        <v>100000744876</v>
      </c>
      <c r="B62" t="s">
        <v>54</v>
      </c>
      <c r="C62" t="s">
        <v>55</v>
      </c>
      <c r="D62" t="s">
        <v>56</v>
      </c>
      <c r="E62" s="1">
        <v>45485</v>
      </c>
      <c r="G62" t="s">
        <v>40</v>
      </c>
    </row>
    <row r="63" spans="1:8" x14ac:dyDescent="0.3">
      <c r="A63" t="str">
        <f>"100000755697"</f>
        <v>100000755697</v>
      </c>
      <c r="B63" t="s">
        <v>54</v>
      </c>
      <c r="C63" t="s">
        <v>55</v>
      </c>
      <c r="D63" t="s">
        <v>56</v>
      </c>
      <c r="E63" s="1">
        <v>45485</v>
      </c>
      <c r="G63" t="s">
        <v>41</v>
      </c>
    </row>
    <row r="64" spans="1:8" x14ac:dyDescent="0.3">
      <c r="A64" t="str">
        <f>"100000736884"</f>
        <v>100000736884</v>
      </c>
      <c r="B64" t="s">
        <v>54</v>
      </c>
      <c r="C64" t="s">
        <v>55</v>
      </c>
      <c r="D64" t="s">
        <v>56</v>
      </c>
      <c r="E64" s="1">
        <v>45485</v>
      </c>
      <c r="G64" t="s">
        <v>20</v>
      </c>
    </row>
    <row r="65" spans="1:8" x14ac:dyDescent="0.3">
      <c r="A65" t="str">
        <f>"9900060486"</f>
        <v>9900060486</v>
      </c>
      <c r="B65" t="s">
        <v>54</v>
      </c>
      <c r="C65" t="s">
        <v>55</v>
      </c>
      <c r="D65" t="s">
        <v>56</v>
      </c>
      <c r="E65" s="1">
        <v>45485</v>
      </c>
      <c r="G65" t="s">
        <v>59</v>
      </c>
      <c r="H65" t="s">
        <v>80</v>
      </c>
    </row>
    <row r="66" spans="1:8" x14ac:dyDescent="0.3">
      <c r="A66" t="str">
        <f>"100000799074"</f>
        <v>100000799074</v>
      </c>
      <c r="B66" t="s">
        <v>54</v>
      </c>
      <c r="C66" t="s">
        <v>55</v>
      </c>
      <c r="D66" t="s">
        <v>56</v>
      </c>
      <c r="E66" s="1">
        <v>45485</v>
      </c>
      <c r="G66" t="s">
        <v>60</v>
      </c>
      <c r="H66" t="s">
        <v>80</v>
      </c>
    </row>
    <row r="67" spans="1:8" x14ac:dyDescent="0.3">
      <c r="A67" t="str">
        <f>"100000886560"</f>
        <v>100000886560</v>
      </c>
      <c r="B67" t="s">
        <v>54</v>
      </c>
      <c r="C67" t="s">
        <v>55</v>
      </c>
      <c r="D67" t="s">
        <v>56</v>
      </c>
      <c r="E67" s="1">
        <v>45485</v>
      </c>
      <c r="G67" t="s">
        <v>61</v>
      </c>
      <c r="H67" t="s">
        <v>80</v>
      </c>
    </row>
    <row r="68" spans="1:8" x14ac:dyDescent="0.3">
      <c r="A68" t="str">
        <f>"100000787737"</f>
        <v>100000787737</v>
      </c>
      <c r="B68" t="s">
        <v>54</v>
      </c>
      <c r="C68" t="s">
        <v>55</v>
      </c>
      <c r="D68" t="s">
        <v>56</v>
      </c>
      <c r="E68" s="1">
        <v>45485</v>
      </c>
      <c r="G68" t="s">
        <v>19</v>
      </c>
    </row>
    <row r="69" spans="1:8" x14ac:dyDescent="0.3">
      <c r="A69" t="str">
        <f>"100000737841"</f>
        <v>100000737841</v>
      </c>
      <c r="B69" t="s">
        <v>54</v>
      </c>
      <c r="C69" t="s">
        <v>55</v>
      </c>
      <c r="D69" t="s">
        <v>56</v>
      </c>
      <c r="E69" s="1">
        <v>45485</v>
      </c>
      <c r="G69" t="s">
        <v>62</v>
      </c>
      <c r="H69" t="s">
        <v>80</v>
      </c>
    </row>
    <row r="70" spans="1:8" x14ac:dyDescent="0.3">
      <c r="A70" t="str">
        <f>"100000781554"</f>
        <v>100000781554</v>
      </c>
      <c r="B70" t="s">
        <v>54</v>
      </c>
      <c r="C70" t="s">
        <v>55</v>
      </c>
      <c r="D70" t="s">
        <v>56</v>
      </c>
      <c r="E70" s="1">
        <v>45485</v>
      </c>
      <c r="G70" t="s">
        <v>63</v>
      </c>
      <c r="H70" t="s">
        <v>80</v>
      </c>
    </row>
    <row r="71" spans="1:8" x14ac:dyDescent="0.3">
      <c r="A71" t="str">
        <f>"100000743865"</f>
        <v>100000743865</v>
      </c>
      <c r="B71" t="s">
        <v>54</v>
      </c>
      <c r="C71" t="s">
        <v>55</v>
      </c>
      <c r="D71" t="s">
        <v>56</v>
      </c>
      <c r="E71" s="1">
        <v>45485</v>
      </c>
      <c r="G71" t="s">
        <v>24</v>
      </c>
    </row>
    <row r="72" spans="1:8" x14ac:dyDescent="0.3">
      <c r="A72" t="str">
        <f>"000000737670"</f>
        <v>000000737670</v>
      </c>
      <c r="B72" t="s">
        <v>54</v>
      </c>
      <c r="C72" t="s">
        <v>55</v>
      </c>
      <c r="D72" t="s">
        <v>56</v>
      </c>
      <c r="E72" s="1">
        <v>45485</v>
      </c>
      <c r="G72" t="s">
        <v>25</v>
      </c>
    </row>
    <row r="73" spans="1:8" x14ac:dyDescent="0.3">
      <c r="A73" t="str">
        <f>"100000886122"</f>
        <v>100000886122</v>
      </c>
      <c r="B73" t="s">
        <v>54</v>
      </c>
      <c r="C73" t="s">
        <v>55</v>
      </c>
      <c r="D73" t="s">
        <v>56</v>
      </c>
      <c r="E73" s="1">
        <v>45485</v>
      </c>
      <c r="G73" t="s">
        <v>64</v>
      </c>
      <c r="H73" t="s">
        <v>80</v>
      </c>
    </row>
    <row r="74" spans="1:8" x14ac:dyDescent="0.3">
      <c r="A74" t="str">
        <f>"100000867756"</f>
        <v>100000867756</v>
      </c>
      <c r="B74" t="s">
        <v>54</v>
      </c>
      <c r="C74" t="s">
        <v>55</v>
      </c>
      <c r="D74" t="s">
        <v>56</v>
      </c>
      <c r="E74" s="1">
        <v>45485</v>
      </c>
      <c r="G74" t="s">
        <v>65</v>
      </c>
      <c r="H74" t="s">
        <v>80</v>
      </c>
    </row>
    <row r="75" spans="1:8" x14ac:dyDescent="0.3">
      <c r="A75" t="str">
        <f>"100000886695"</f>
        <v>100000886695</v>
      </c>
      <c r="B75" t="s">
        <v>54</v>
      </c>
      <c r="C75" t="s">
        <v>55</v>
      </c>
      <c r="D75" t="s">
        <v>56</v>
      </c>
      <c r="E75" s="1">
        <v>45485</v>
      </c>
      <c r="G75" t="s">
        <v>66</v>
      </c>
      <c r="H75" t="s">
        <v>80</v>
      </c>
    </row>
    <row r="76" spans="1:8" x14ac:dyDescent="0.3">
      <c r="A76" t="str">
        <f>"100001989807"</f>
        <v>100001989807</v>
      </c>
      <c r="B76" t="s">
        <v>54</v>
      </c>
      <c r="C76" t="s">
        <v>55</v>
      </c>
      <c r="D76" t="s">
        <v>56</v>
      </c>
      <c r="E76" s="1">
        <v>45485</v>
      </c>
      <c r="G76" t="s">
        <v>67</v>
      </c>
      <c r="H76" t="s">
        <v>80</v>
      </c>
    </row>
    <row r="77" spans="1:8" x14ac:dyDescent="0.3">
      <c r="A77" t="str">
        <f>"100000740562"</f>
        <v>100000740562</v>
      </c>
      <c r="B77" t="s">
        <v>54</v>
      </c>
      <c r="C77" t="s">
        <v>55</v>
      </c>
      <c r="D77" t="s">
        <v>56</v>
      </c>
      <c r="E77" s="1">
        <v>45485</v>
      </c>
      <c r="G77" t="s">
        <v>39</v>
      </c>
    </row>
    <row r="78" spans="1:8" x14ac:dyDescent="0.3">
      <c r="A78" t="str">
        <f>"100000884127"</f>
        <v>100000884127</v>
      </c>
      <c r="B78" t="s">
        <v>54</v>
      </c>
      <c r="C78" t="s">
        <v>55</v>
      </c>
      <c r="D78" t="s">
        <v>56</v>
      </c>
      <c r="E78" s="1">
        <v>45485</v>
      </c>
      <c r="G78" t="s">
        <v>68</v>
      </c>
      <c r="H78" t="s">
        <v>80</v>
      </c>
    </row>
    <row r="79" spans="1:8" x14ac:dyDescent="0.3">
      <c r="A79" t="str">
        <f>"100000781494"</f>
        <v>100000781494</v>
      </c>
      <c r="B79" t="s">
        <v>54</v>
      </c>
      <c r="C79" t="s">
        <v>55</v>
      </c>
      <c r="D79" t="s">
        <v>56</v>
      </c>
      <c r="E79" s="1">
        <v>45485</v>
      </c>
      <c r="G79" t="s">
        <v>69</v>
      </c>
      <c r="H79" t="s">
        <v>80</v>
      </c>
    </row>
    <row r="80" spans="1:8" x14ac:dyDescent="0.3">
      <c r="A80" t="str">
        <f>"100000737610"</f>
        <v>100000737610</v>
      </c>
      <c r="B80" t="s">
        <v>54</v>
      </c>
      <c r="C80" t="s">
        <v>55</v>
      </c>
      <c r="D80" t="s">
        <v>56</v>
      </c>
      <c r="E80" s="1">
        <v>45485</v>
      </c>
      <c r="G80" t="s">
        <v>34</v>
      </c>
    </row>
    <row r="81" spans="1:8" x14ac:dyDescent="0.3">
      <c r="A81" t="str">
        <f>"100002106582"</f>
        <v>100002106582</v>
      </c>
      <c r="B81" t="s">
        <v>54</v>
      </c>
      <c r="C81" t="s">
        <v>55</v>
      </c>
      <c r="D81" t="s">
        <v>56</v>
      </c>
      <c r="E81" s="1">
        <v>45485</v>
      </c>
      <c r="G81" t="s">
        <v>7</v>
      </c>
    </row>
    <row r="82" spans="1:8" x14ac:dyDescent="0.3">
      <c r="A82" t="str">
        <f>"100000781917"</f>
        <v>100000781917</v>
      </c>
      <c r="B82" t="s">
        <v>54</v>
      </c>
      <c r="C82" t="s">
        <v>55</v>
      </c>
      <c r="D82" t="s">
        <v>56</v>
      </c>
      <c r="E82" s="1">
        <v>45485</v>
      </c>
      <c r="G82" t="s">
        <v>18</v>
      </c>
    </row>
    <row r="83" spans="1:8" x14ac:dyDescent="0.3">
      <c r="A83" t="str">
        <f>"100000886659"</f>
        <v>100000886659</v>
      </c>
      <c r="B83" t="s">
        <v>54</v>
      </c>
      <c r="C83" t="s">
        <v>55</v>
      </c>
      <c r="D83" t="s">
        <v>56</v>
      </c>
      <c r="E83" s="1">
        <v>45485</v>
      </c>
      <c r="G83" t="s">
        <v>70</v>
      </c>
      <c r="H83" t="s">
        <v>80</v>
      </c>
    </row>
    <row r="84" spans="1:8" x14ac:dyDescent="0.3">
      <c r="A84" t="str">
        <f>"100000752103"</f>
        <v>100000752103</v>
      </c>
      <c r="B84" t="s">
        <v>54</v>
      </c>
      <c r="C84" t="s">
        <v>55</v>
      </c>
      <c r="D84" t="s">
        <v>56</v>
      </c>
      <c r="E84" s="1">
        <v>45485</v>
      </c>
      <c r="G84" t="s">
        <v>17</v>
      </c>
    </row>
    <row r="85" spans="1:8" x14ac:dyDescent="0.3">
      <c r="A85" t="str">
        <f>"100000751032"</f>
        <v>100000751032</v>
      </c>
      <c r="B85" t="s">
        <v>54</v>
      </c>
      <c r="C85" t="s">
        <v>55</v>
      </c>
      <c r="D85" t="s">
        <v>56</v>
      </c>
      <c r="E85" s="1">
        <v>45485</v>
      </c>
      <c r="G85" t="s">
        <v>32</v>
      </c>
    </row>
    <row r="86" spans="1:8" x14ac:dyDescent="0.3">
      <c r="A86" t="str">
        <f>"100000737475"</f>
        <v>100000737475</v>
      </c>
      <c r="B86" t="s">
        <v>54</v>
      </c>
      <c r="C86" t="s">
        <v>55</v>
      </c>
      <c r="D86" t="s">
        <v>56</v>
      </c>
      <c r="E86" s="1">
        <v>45485</v>
      </c>
      <c r="G86" t="s">
        <v>37</v>
      </c>
    </row>
    <row r="87" spans="1:8" x14ac:dyDescent="0.3">
      <c r="A87" t="str">
        <f>"100000736953"</f>
        <v>100000736953</v>
      </c>
      <c r="B87" t="s">
        <v>54</v>
      </c>
      <c r="C87" t="s">
        <v>55</v>
      </c>
      <c r="D87" t="s">
        <v>56</v>
      </c>
      <c r="E87" s="1">
        <v>45485</v>
      </c>
      <c r="G87" t="s">
        <v>44</v>
      </c>
    </row>
    <row r="88" spans="1:8" x14ac:dyDescent="0.3">
      <c r="A88" t="str">
        <f>"100000789669"</f>
        <v>100000789669</v>
      </c>
      <c r="B88" t="s">
        <v>54</v>
      </c>
      <c r="C88" t="s">
        <v>55</v>
      </c>
      <c r="D88" t="s">
        <v>56</v>
      </c>
      <c r="E88" s="1">
        <v>45485</v>
      </c>
      <c r="G88" t="s">
        <v>42</v>
      </c>
    </row>
    <row r="89" spans="1:8" x14ac:dyDescent="0.3">
      <c r="A89" t="str">
        <f>"100000737781"</f>
        <v>100000737781</v>
      </c>
      <c r="B89" t="s">
        <v>54</v>
      </c>
      <c r="C89" t="s">
        <v>55</v>
      </c>
      <c r="D89" t="s">
        <v>56</v>
      </c>
      <c r="E89" s="1">
        <v>45485</v>
      </c>
      <c r="G89" t="s">
        <v>33</v>
      </c>
    </row>
    <row r="90" spans="1:8" x14ac:dyDescent="0.3">
      <c r="A90" t="str">
        <f>"100000863004"</f>
        <v>100000863004</v>
      </c>
      <c r="B90" t="s">
        <v>54</v>
      </c>
      <c r="C90" t="s">
        <v>55</v>
      </c>
      <c r="D90" t="s">
        <v>56</v>
      </c>
      <c r="E90" s="1">
        <v>45485</v>
      </c>
      <c r="G90" t="s">
        <v>71</v>
      </c>
      <c r="H90" t="s">
        <v>80</v>
      </c>
    </row>
    <row r="91" spans="1:8" x14ac:dyDescent="0.3">
      <c r="A91" t="str">
        <f>"100000771495"</f>
        <v>100000771495</v>
      </c>
      <c r="B91" t="s">
        <v>54</v>
      </c>
      <c r="C91" t="s">
        <v>55</v>
      </c>
      <c r="D91" t="s">
        <v>56</v>
      </c>
      <c r="E91" s="1">
        <v>45485</v>
      </c>
      <c r="G91" t="s">
        <v>23</v>
      </c>
    </row>
    <row r="92" spans="1:8" x14ac:dyDescent="0.3">
      <c r="A92" t="str">
        <f>"100000661452"</f>
        <v>100000661452</v>
      </c>
      <c r="B92" t="s">
        <v>54</v>
      </c>
      <c r="C92" t="s">
        <v>55</v>
      </c>
      <c r="D92" t="s">
        <v>56</v>
      </c>
      <c r="E92" s="1">
        <v>45485</v>
      </c>
      <c r="G92" t="s">
        <v>12</v>
      </c>
    </row>
    <row r="93" spans="1:8" x14ac:dyDescent="0.3">
      <c r="A93" t="str">
        <f>"100000785313"</f>
        <v>100000785313</v>
      </c>
      <c r="B93" t="s">
        <v>54</v>
      </c>
      <c r="C93" t="s">
        <v>55</v>
      </c>
      <c r="D93" t="s">
        <v>56</v>
      </c>
      <c r="E93" s="1">
        <v>45485</v>
      </c>
      <c r="G93" t="s">
        <v>38</v>
      </c>
    </row>
    <row r="94" spans="1:8" x14ac:dyDescent="0.3">
      <c r="A94" t="str">
        <f>"100000737745"</f>
        <v>100000737745</v>
      </c>
      <c r="B94" t="s">
        <v>54</v>
      </c>
      <c r="C94" t="s">
        <v>55</v>
      </c>
      <c r="D94" t="s">
        <v>56</v>
      </c>
      <c r="E94" s="1">
        <v>45485</v>
      </c>
      <c r="G94" t="s">
        <v>11</v>
      </c>
    </row>
    <row r="95" spans="1:8" x14ac:dyDescent="0.3">
      <c r="A95" t="str">
        <f>"100000739008"</f>
        <v>100000739008</v>
      </c>
      <c r="B95" t="s">
        <v>54</v>
      </c>
      <c r="C95" t="s">
        <v>55</v>
      </c>
      <c r="D95" t="s">
        <v>56</v>
      </c>
      <c r="E95" s="1">
        <v>45485</v>
      </c>
      <c r="G95" t="s">
        <v>72</v>
      </c>
      <c r="H95" t="s">
        <v>80</v>
      </c>
    </row>
    <row r="96" spans="1:8" x14ac:dyDescent="0.3">
      <c r="A96" t="str">
        <f>"0006827070"</f>
        <v>0006827070</v>
      </c>
      <c r="B96" t="s">
        <v>54</v>
      </c>
      <c r="C96" t="s">
        <v>55</v>
      </c>
      <c r="D96" t="s">
        <v>56</v>
      </c>
      <c r="E96" s="1">
        <v>45485</v>
      </c>
      <c r="G96" t="s">
        <v>48</v>
      </c>
    </row>
    <row r="97" spans="1:8" x14ac:dyDescent="0.3">
      <c r="A97" t="str">
        <f>"100000662904"</f>
        <v>100000662904</v>
      </c>
      <c r="B97" t="s">
        <v>54</v>
      </c>
      <c r="C97" t="s">
        <v>55</v>
      </c>
      <c r="D97" t="s">
        <v>56</v>
      </c>
      <c r="E97" s="1">
        <v>45485</v>
      </c>
      <c r="G97" t="s">
        <v>43</v>
      </c>
    </row>
    <row r="98" spans="1:8" x14ac:dyDescent="0.3">
      <c r="A98" t="str">
        <f>"100000737640"</f>
        <v>100000737640</v>
      </c>
      <c r="B98" t="s">
        <v>54</v>
      </c>
      <c r="C98" t="s">
        <v>55</v>
      </c>
      <c r="D98" t="s">
        <v>56</v>
      </c>
      <c r="E98" s="1">
        <v>45485</v>
      </c>
      <c r="G98" t="s">
        <v>21</v>
      </c>
    </row>
    <row r="99" spans="1:8" x14ac:dyDescent="0.3">
      <c r="A99" t="str">
        <f>"100000737967"</f>
        <v>100000737967</v>
      </c>
      <c r="B99" t="s">
        <v>54</v>
      </c>
      <c r="C99" t="s">
        <v>55</v>
      </c>
      <c r="D99" t="s">
        <v>56</v>
      </c>
      <c r="E99" s="1">
        <v>45485</v>
      </c>
      <c r="G99" t="s">
        <v>46</v>
      </c>
    </row>
    <row r="100" spans="1:8" x14ac:dyDescent="0.3">
      <c r="A100" t="str">
        <f>"100000784788"</f>
        <v>100000784788</v>
      </c>
      <c r="B100" t="s">
        <v>54</v>
      </c>
      <c r="C100" t="s">
        <v>55</v>
      </c>
      <c r="D100" t="s">
        <v>56</v>
      </c>
      <c r="E100" s="1">
        <v>45485</v>
      </c>
      <c r="G100" t="s">
        <v>14</v>
      </c>
    </row>
    <row r="101" spans="1:8" x14ac:dyDescent="0.3">
      <c r="A101" t="str">
        <f>"100000789543"</f>
        <v>100000789543</v>
      </c>
      <c r="B101" t="s">
        <v>54</v>
      </c>
      <c r="C101" t="s">
        <v>55</v>
      </c>
      <c r="D101" t="s">
        <v>56</v>
      </c>
      <c r="E101" s="1">
        <v>45485</v>
      </c>
      <c r="G101" t="s">
        <v>45</v>
      </c>
    </row>
    <row r="102" spans="1:8" x14ac:dyDescent="0.3">
      <c r="A102" t="str">
        <f>"100000740640"</f>
        <v>100000740640</v>
      </c>
      <c r="B102" t="s">
        <v>54</v>
      </c>
      <c r="C102" t="s">
        <v>55</v>
      </c>
      <c r="D102" t="s">
        <v>56</v>
      </c>
      <c r="E102" s="1">
        <v>45485</v>
      </c>
      <c r="G102" t="s">
        <v>22</v>
      </c>
    </row>
    <row r="103" spans="1:8" x14ac:dyDescent="0.3">
      <c r="A103" t="str">
        <f>"100000744936"</f>
        <v>100000744936</v>
      </c>
      <c r="B103" t="s">
        <v>54</v>
      </c>
      <c r="C103" t="s">
        <v>55</v>
      </c>
      <c r="D103" t="s">
        <v>56</v>
      </c>
      <c r="E103" s="1">
        <v>45485</v>
      </c>
      <c r="G103" t="s">
        <v>73</v>
      </c>
      <c r="H103" t="s">
        <v>80</v>
      </c>
    </row>
    <row r="104" spans="1:8" x14ac:dyDescent="0.3">
      <c r="A104" t="str">
        <f>"100000783192"</f>
        <v>100000783192</v>
      </c>
      <c r="B104" t="s">
        <v>54</v>
      </c>
      <c r="C104" t="s">
        <v>55</v>
      </c>
      <c r="D104" t="s">
        <v>56</v>
      </c>
      <c r="E104" s="1">
        <v>45485</v>
      </c>
      <c r="G104" t="s">
        <v>74</v>
      </c>
      <c r="H104" t="s">
        <v>80</v>
      </c>
    </row>
    <row r="105" spans="1:8" x14ac:dyDescent="0.3">
      <c r="A105" t="str">
        <f>"100000736416"</f>
        <v>100000736416</v>
      </c>
      <c r="B105" t="s">
        <v>54</v>
      </c>
      <c r="C105" t="s">
        <v>55</v>
      </c>
      <c r="D105" t="s">
        <v>56</v>
      </c>
      <c r="E105" s="1">
        <v>45485</v>
      </c>
      <c r="G105" t="s">
        <v>13</v>
      </c>
    </row>
    <row r="106" spans="1:8" x14ac:dyDescent="0.3">
      <c r="A106" t="str">
        <f>"100000738513"</f>
        <v>100000738513</v>
      </c>
      <c r="B106" t="s">
        <v>54</v>
      </c>
      <c r="C106" t="s">
        <v>55</v>
      </c>
      <c r="D106" t="s">
        <v>56</v>
      </c>
      <c r="E106" s="1">
        <v>45485</v>
      </c>
      <c r="G106" t="s">
        <v>75</v>
      </c>
      <c r="H106" t="s">
        <v>80</v>
      </c>
    </row>
    <row r="107" spans="1:8" x14ac:dyDescent="0.3">
      <c r="A107" t="str">
        <f>"100000886677"</f>
        <v>100000886677</v>
      </c>
      <c r="B107" t="s">
        <v>54</v>
      </c>
      <c r="C107" t="s">
        <v>55</v>
      </c>
      <c r="D107" t="s">
        <v>56</v>
      </c>
      <c r="E107" s="1">
        <v>45485</v>
      </c>
      <c r="G107" t="s">
        <v>76</v>
      </c>
      <c r="H107" t="s">
        <v>80</v>
      </c>
    </row>
    <row r="108" spans="1:8" x14ac:dyDescent="0.3">
      <c r="A108" t="str">
        <f>"100000737808"</f>
        <v>100000737808</v>
      </c>
      <c r="B108" t="s">
        <v>54</v>
      </c>
      <c r="C108" t="s">
        <v>55</v>
      </c>
      <c r="D108" t="s">
        <v>56</v>
      </c>
      <c r="E108" s="1">
        <v>45485</v>
      </c>
      <c r="G108" t="s">
        <v>28</v>
      </c>
    </row>
    <row r="109" spans="1:8" x14ac:dyDescent="0.3">
      <c r="A109" t="str">
        <f>"100000738315"</f>
        <v>100000738315</v>
      </c>
      <c r="B109" t="s">
        <v>54</v>
      </c>
      <c r="C109" t="s">
        <v>55</v>
      </c>
      <c r="D109" t="s">
        <v>56</v>
      </c>
      <c r="E109" s="1">
        <v>45485</v>
      </c>
      <c r="G109" t="s">
        <v>77</v>
      </c>
      <c r="H109" t="s">
        <v>80</v>
      </c>
    </row>
    <row r="110" spans="1:8" x14ac:dyDescent="0.3">
      <c r="A110" t="str">
        <f>"100000910623"</f>
        <v>100000910623</v>
      </c>
      <c r="B110" t="s">
        <v>54</v>
      </c>
      <c r="C110" t="s">
        <v>55</v>
      </c>
      <c r="D110" t="s">
        <v>56</v>
      </c>
      <c r="E110" s="1">
        <v>45485</v>
      </c>
      <c r="G110" t="s">
        <v>78</v>
      </c>
      <c r="H110" t="s">
        <v>80</v>
      </c>
    </row>
    <row r="111" spans="1:8" x14ac:dyDescent="0.3">
      <c r="A111" t="str">
        <f>"007777054852"</f>
        <v>007777054852</v>
      </c>
      <c r="B111" t="s">
        <v>54</v>
      </c>
      <c r="C111" t="s">
        <v>55</v>
      </c>
      <c r="D111" t="s">
        <v>56</v>
      </c>
      <c r="E111" s="1">
        <v>45485</v>
      </c>
      <c r="G111" t="s">
        <v>52</v>
      </c>
    </row>
    <row r="112" spans="1:8" x14ac:dyDescent="0.3">
      <c r="A112" t="str">
        <f>"007777085079"</f>
        <v>007777085079</v>
      </c>
      <c r="B112" t="s">
        <v>54</v>
      </c>
      <c r="C112" t="s">
        <v>55</v>
      </c>
      <c r="D112" t="s">
        <v>56</v>
      </c>
      <c r="E112" s="1">
        <v>45485</v>
      </c>
      <c r="G112" t="s">
        <v>79</v>
      </c>
    </row>
  </sheetData>
  <autoFilter ref="A1:H1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AktywneUslugi_1(56)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KACZMAREK Jacek 4 O-PL/Detal</dc:creator>
  <cp:lastModifiedBy>Marlena Zaleśna-Tytyk</cp:lastModifiedBy>
  <dcterms:created xsi:type="dcterms:W3CDTF">2024-06-21T11:40:39Z</dcterms:created>
  <dcterms:modified xsi:type="dcterms:W3CDTF">2024-07-09T12:52:08Z</dcterms:modified>
</cp:coreProperties>
</file>