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!!!DZP\POSTĘPOWANIA WG REGULAMINU\2024 rok\2024 rok KAT3\SPN\ROBOTY\DTT Budowa sieci wodociągowej w ul. Szybowej\"/>
    </mc:Choice>
  </mc:AlternateContent>
  <xr:revisionPtr revIDLastSave="0" documentId="8_{D219E14F-3933-495C-A99B-C6032E4A182D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Zestawienie " sheetId="10" r:id="rId1"/>
    <sheet name="KOSZTY OGÓLNE" sheetId="6" r:id="rId2"/>
    <sheet name="ROBOTY ROZBIÓRKOWE" sheetId="1" r:id="rId3"/>
    <sheet name="WODOCIĄG" sheetId="13" r:id="rId4"/>
    <sheet name="ODTWORZENIE NAWIERZCHNI" sheetId="9" r:id="rId5"/>
  </sheets>
  <definedNames>
    <definedName name="_xlnm.Print_Area" localSheetId="1">'KOSZTY OGÓLNE'!$A$1:$H$5</definedName>
    <definedName name="_xlnm.Print_Area" localSheetId="4">'ODTWORZENIE NAWIERZCHNI'!$A$1:$H$16</definedName>
    <definedName name="_xlnm.Print_Area" localSheetId="2">'ROBOTY ROZBIÓRKOWE'!$A$1:$H$13</definedName>
    <definedName name="_xlnm.Print_Area" localSheetId="0">'Zestawienie '!$A$1:$H$19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3" l="1"/>
  <c r="H7" i="13"/>
  <c r="H6" i="13"/>
  <c r="H15" i="13"/>
  <c r="H13" i="13"/>
  <c r="H7" i="1"/>
  <c r="H6" i="1"/>
  <c r="H9" i="1" l="1"/>
  <c r="H8" i="1"/>
  <c r="H5" i="1"/>
  <c r="H12" i="9"/>
  <c r="H11" i="9"/>
  <c r="H10" i="9"/>
  <c r="H8" i="9"/>
  <c r="H7" i="9"/>
  <c r="H6" i="9"/>
  <c r="H5" i="9"/>
  <c r="H11" i="13"/>
  <c r="H10" i="13"/>
  <c r="H9" i="13"/>
  <c r="H5" i="13"/>
  <c r="G17" i="13" l="1"/>
  <c r="G6" i="10" s="1"/>
  <c r="H14" i="9" l="1"/>
  <c r="H15" i="9"/>
  <c r="H10" i="1"/>
  <c r="H11" i="1"/>
  <c r="H12" i="1"/>
  <c r="H4" i="1"/>
  <c r="G16" i="9" l="1"/>
  <c r="G7" i="10" s="1"/>
  <c r="H4" i="6" l="1"/>
  <c r="G5" i="6" s="1"/>
  <c r="G4" i="10" s="1"/>
  <c r="G13" i="1" l="1"/>
  <c r="G5" i="10" s="1"/>
  <c r="G8" i="10" l="1"/>
</calcChain>
</file>

<file path=xl/sharedStrings.xml><?xml version="1.0" encoding="utf-8"?>
<sst xmlns="http://schemas.openxmlformats.org/spreadsheetml/2006/main" count="172" uniqueCount="70">
  <si>
    <t>Lp.</t>
  </si>
  <si>
    <t>Opis</t>
  </si>
  <si>
    <t>Jedn.obm.</t>
  </si>
  <si>
    <t>Ilość</t>
  </si>
  <si>
    <t>Cena jedn.</t>
  </si>
  <si>
    <t>Wartość</t>
  </si>
  <si>
    <t>m2</t>
  </si>
  <si>
    <t>m</t>
  </si>
  <si>
    <t>kpl</t>
  </si>
  <si>
    <t>CPV / kod pozycji</t>
  </si>
  <si>
    <t>Nr Specyfikacji</t>
  </si>
  <si>
    <t>0/WO</t>
  </si>
  <si>
    <t>ST-00</t>
  </si>
  <si>
    <t>45110000-8</t>
  </si>
  <si>
    <t>ST-01</t>
  </si>
  <si>
    <t>Wartość bez VAT [PLN]</t>
  </si>
  <si>
    <t>RAZEM</t>
  </si>
  <si>
    <t>ST-03</t>
  </si>
  <si>
    <t>45110000-8
45230000-9</t>
  </si>
  <si>
    <t>ZESTAWIENIE KOSZTORYSÓW</t>
  </si>
  <si>
    <t>KOSZTY OGOLNE</t>
  </si>
  <si>
    <t>Razem wartosć kosztorysowa</t>
  </si>
  <si>
    <t>Lp,</t>
  </si>
  <si>
    <t>Jedn,obm,</t>
  </si>
  <si>
    <t>Cena jedn,</t>
  </si>
  <si>
    <t xml:space="preserve">45233120-6 </t>
  </si>
  <si>
    <t>ROBOTY ROZBIÓRKOWE</t>
  </si>
  <si>
    <t>ROBOTY ODTWORZENIOWE</t>
  </si>
  <si>
    <t>Wykonanie koryta  - głębokość 20cm</t>
  </si>
  <si>
    <t xml:space="preserve">Rozebranie krawężnika betonowego na ławie betonowej </t>
  </si>
  <si>
    <t>Rozebranie obrzeży na ławie betonowej</t>
  </si>
  <si>
    <t>ST-02</t>
  </si>
  <si>
    <t>Koszt zajęcia nieruchomości związanych i niezwiązanych z pasem drogowym,  organizacji ruchu</t>
  </si>
  <si>
    <t>SIEĆ WODOCIĄGOWA</t>
  </si>
  <si>
    <t>45110000-1
45230000-8</t>
  </si>
  <si>
    <t xml:space="preserve">Montaż armatury wraz z robotami  towarzyszącymi </t>
  </si>
  <si>
    <t>kpl.</t>
  </si>
  <si>
    <t>Zasuwa w obudowie ziemnej dn:50 mm</t>
  </si>
  <si>
    <t xml:space="preserve">Hydranty podziemny wraz z zasuwą dn:80 mm </t>
  </si>
  <si>
    <t>Zasuwa w obudowie ziemnej dn:100 mm</t>
  </si>
  <si>
    <t xml:space="preserve">Rozebranie podbudowy z kruszywa łamanego  o gr. 15 cm </t>
  </si>
  <si>
    <t xml:space="preserve">Wykonanie warstwy ścieralnej z betonu asfaltowego gr. 4 cm </t>
  </si>
  <si>
    <t xml:space="preserve">Wykonanie podbudowy  z kruszywa łamanego gr. 15 cm                                               </t>
  </si>
  <si>
    <t>Elementy krawędziowe</t>
  </si>
  <si>
    <t>Odtworzenie krawężnika betonowego na ławie betonowej</t>
  </si>
  <si>
    <t>Odtworzenie obrzeża betonowego na ławie betonowej</t>
  </si>
  <si>
    <t>KOSZTY OGÓLNE</t>
  </si>
  <si>
    <t>WODOCIĄG</t>
  </si>
  <si>
    <t xml:space="preserve">  „Budowa sieci wodociągowej w ul. Szybowej (31-34, 36, 38, 40) w Sosnowcu’’ </t>
  </si>
  <si>
    <t>Rozebranie  nawierzchni z betonu asfaltowego gr. 4 cm</t>
  </si>
  <si>
    <t>Rozebranie  nawierzchni z betonu asfaltowego gr. 6 cm</t>
  </si>
  <si>
    <t>Rozebranie nawierzchni z płytek betonowych 50x50cm</t>
  </si>
  <si>
    <t xml:space="preserve">Rozebranie podbudowy z kruszywa łamanego  o gr. 30 cm </t>
  </si>
  <si>
    <t>Wykonanie koryta  - głębokość 15cm</t>
  </si>
  <si>
    <t>Nawierzchnia asfaltowa</t>
  </si>
  <si>
    <t>Wykonanie podbudowy z betonu asfaltowego gr. 6 cm</t>
  </si>
  <si>
    <t xml:space="preserve">Wykonanie podbudowy  z kruszywa łamanego gr. 30 cm                                               </t>
  </si>
  <si>
    <t xml:space="preserve">Wykonanie podłoża z piasku o gr. 20 cm                                               </t>
  </si>
  <si>
    <t>Nawierzchnia chodnika z płytek betonowych</t>
  </si>
  <si>
    <t>Wykonanie nawierzchni z płytek betonowych gr. 8 cm
na podsypce cementowo-piaskowej</t>
  </si>
  <si>
    <t xml:space="preserve">Wykonanie podłoża z piasku o gr. 15 cm                                               </t>
  </si>
  <si>
    <t xml:space="preserve">Wodociąg  z rur PE100RC wykonany metodą wykopową wraz z robotami ziemnymi i towarzyszącymi    </t>
  </si>
  <si>
    <t>Sdr17 dn:110 mm</t>
  </si>
  <si>
    <t>Sdr17 dn:90 mm</t>
  </si>
  <si>
    <t>Sdr11 dn:63 mm</t>
  </si>
  <si>
    <t>Wykonanie kompletnych studzienek wodomierzowych Dn1200mm wraz z zestawem wodomierzowym oraz robotami ziemnymi i towarzyszącymi
(wg rys. nr 6)</t>
  </si>
  <si>
    <t>zestaw pod wodomierz d:25 mm</t>
  </si>
  <si>
    <t>Kompletny zestaw wodomierzowy w budynku/istn. studni wodomierzowej wraz robotami towarzyszącymi
(wg rys. nr 5)</t>
  </si>
  <si>
    <t>Połączenia z istniejacą instalacją wodociągową (wg zestawienia miateriałów, opisu i rysunków)</t>
  </si>
  <si>
    <t>_____________________________________________
(kwalifikowany podpis elektroniczny                                                                                                                                                                / podpis zaufany / podpis osobisty)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</si>
</sst>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#,##0.0"/>
    <numFmt numFmtId="165" formatCode="#,##0.00_ ;\-#,##0.00\ "/>
    <numFmt numFmtId="166" formatCode="0.0"/>
  </numFmts>
  <fonts count="23"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7"/>
      <color theme="1"/>
      <name val="Czcionka tekstu podstawowego"/>
      <family val="2"/>
      <charset val="238"/>
    </font>
    <font>
      <b/>
      <sz val="7"/>
      <name val="Arial CE"/>
      <family val="2"/>
      <charset val="238"/>
    </font>
    <font>
      <b/>
      <sz val="12"/>
      <name val="Arial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family val="2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Czcionka tekstu podstawowego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7" fillId="0" borderId="0" applyFont="0" applyFill="0" applyBorder="0" applyAlignment="0" applyProtection="0"/>
  </cellStyleXfs>
  <cellXfs count="101">
    <xf numFmtId="0" fontId="0" fillId="0" borderId="0" xfId="0"/>
    <xf numFmtId="4" fontId="0" fillId="0" borderId="0" xfId="0" applyNumberFormat="1"/>
    <xf numFmtId="2" fontId="0" fillId="0" borderId="0" xfId="0" applyNumberFormat="1"/>
    <xf numFmtId="0" fontId="5" fillId="2" borderId="2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4" fontId="14" fillId="0" borderId="7" xfId="0" applyNumberFormat="1" applyFont="1" applyBorder="1" applyAlignment="1">
      <alignment horizontal="center" vertical="center" wrapText="1"/>
    </xf>
    <xf numFmtId="164" fontId="14" fillId="0" borderId="7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4" fontId="1" fillId="0" borderId="27" xfId="0" applyNumberFormat="1" applyFont="1" applyBorder="1" applyAlignment="1">
      <alignment horizontal="right" vertical="center" wrapText="1"/>
    </xf>
    <xf numFmtId="0" fontId="14" fillId="0" borderId="1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/>
    </xf>
    <xf numFmtId="4" fontId="18" fillId="0" borderId="23" xfId="0" applyNumberFormat="1" applyFont="1" applyBorder="1" applyAlignment="1">
      <alignment horizontal="center" vertical="center"/>
    </xf>
    <xf numFmtId="4" fontId="19" fillId="0" borderId="1" xfId="0" applyNumberFormat="1" applyFont="1" applyBorder="1" applyAlignment="1" applyProtection="1">
      <alignment horizontal="center" vertical="center" wrapText="1"/>
      <protection locked="0"/>
    </xf>
    <xf numFmtId="4" fontId="4" fillId="0" borderId="23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 applyProtection="1">
      <alignment horizontal="center" vertical="center" wrapText="1"/>
      <protection locked="0"/>
    </xf>
    <xf numFmtId="4" fontId="4" fillId="0" borderId="23" xfId="0" applyNumberFormat="1" applyFont="1" applyBorder="1" applyAlignment="1">
      <alignment horizontal="center" vertical="center" wrapText="1"/>
    </xf>
    <xf numFmtId="2" fontId="18" fillId="0" borderId="1" xfId="0" applyNumberFormat="1" applyFont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2" fontId="8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2" fontId="21" fillId="0" borderId="1" xfId="0" applyNumberFormat="1" applyFont="1" applyBorder="1" applyAlignment="1">
      <alignment horizontal="right"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 wrapText="1"/>
    </xf>
    <xf numFmtId="166" fontId="14" fillId="0" borderId="1" xfId="0" applyNumberFormat="1" applyFont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166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165" fontId="15" fillId="0" borderId="2" xfId="1" applyNumberFormat="1" applyFont="1" applyFill="1" applyBorder="1" applyAlignment="1" applyProtection="1">
      <alignment horizontal="right" vertical="center" wrapText="1"/>
    </xf>
    <xf numFmtId="0" fontId="16" fillId="0" borderId="24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165" fontId="20" fillId="0" borderId="25" xfId="1" applyNumberFormat="1" applyFont="1" applyBorder="1" applyAlignment="1">
      <alignment horizontal="right"/>
    </xf>
    <xf numFmtId="165" fontId="20" fillId="0" borderId="26" xfId="1" applyNumberFormat="1" applyFont="1" applyBorder="1" applyAlignment="1">
      <alignment horizontal="right"/>
    </xf>
    <xf numFmtId="0" fontId="7" fillId="0" borderId="28" xfId="0" applyFont="1" applyBorder="1" applyAlignment="1">
      <alignment horizontal="right" vertical="center" wrapText="1"/>
    </xf>
    <xf numFmtId="0" fontId="7" fillId="0" borderId="29" xfId="0" applyFont="1" applyBorder="1" applyAlignment="1">
      <alignment horizontal="right" vertical="center" wrapText="1"/>
    </xf>
    <xf numFmtId="0" fontId="7" fillId="0" borderId="30" xfId="0" applyFont="1" applyBorder="1" applyAlignment="1">
      <alignment horizontal="right" vertical="center" wrapText="1"/>
    </xf>
    <xf numFmtId="4" fontId="15" fillId="0" borderId="33" xfId="1" applyNumberFormat="1" applyFont="1" applyFill="1" applyBorder="1" applyAlignment="1" applyProtection="1">
      <alignment horizontal="right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right" vertical="center" wrapText="1"/>
    </xf>
    <xf numFmtId="0" fontId="7" fillId="0" borderId="25" xfId="0" applyFont="1" applyBorder="1" applyAlignment="1">
      <alignment horizontal="right" vertical="center" wrapText="1"/>
    </xf>
    <xf numFmtId="4" fontId="15" fillId="0" borderId="25" xfId="1" applyNumberFormat="1" applyFont="1" applyFill="1" applyBorder="1" applyAlignment="1" applyProtection="1">
      <alignment horizontal="right" vertical="center" wrapText="1"/>
    </xf>
    <xf numFmtId="4" fontId="15" fillId="0" borderId="26" xfId="1" applyNumberFormat="1" applyFont="1" applyFill="1" applyBorder="1" applyAlignment="1" applyProtection="1">
      <alignment horizontal="righ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4" fontId="15" fillId="0" borderId="2" xfId="0" applyNumberFormat="1" applyFont="1" applyBorder="1" applyAlignment="1">
      <alignment horizontal="right" vertical="center" wrapText="1"/>
    </xf>
    <xf numFmtId="4" fontId="15" fillId="0" borderId="8" xfId="0" applyNumberFormat="1" applyFont="1" applyBorder="1" applyAlignment="1">
      <alignment horizontal="right" vertical="top" wrapText="1"/>
    </xf>
    <xf numFmtId="4" fontId="15" fillId="0" borderId="9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center" wrapText="1"/>
    </xf>
    <xf numFmtId="4" fontId="15" fillId="0" borderId="11" xfId="0" applyNumberFormat="1" applyFont="1" applyBorder="1" applyAlignment="1">
      <alignment horizontal="right" vertical="top" wrapText="1"/>
    </xf>
    <xf numFmtId="4" fontId="15" fillId="0" borderId="12" xfId="0" applyNumberFormat="1" applyFont="1" applyBorder="1" applyAlignment="1">
      <alignment horizontal="right" vertical="top" wrapText="1"/>
    </xf>
    <xf numFmtId="4" fontId="15" fillId="0" borderId="13" xfId="0" applyNumberFormat="1" applyFont="1" applyBorder="1" applyAlignment="1">
      <alignment horizontal="right" vertical="top" wrapText="1"/>
    </xf>
    <xf numFmtId="4" fontId="15" fillId="0" borderId="14" xfId="0" applyNumberFormat="1" applyFont="1" applyBorder="1" applyAlignment="1">
      <alignment horizontal="right" vertical="top" wrapText="1"/>
    </xf>
    <xf numFmtId="0" fontId="6" fillId="0" borderId="7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166" fontId="18" fillId="0" borderId="1" xfId="0" applyNumberFormat="1" applyFont="1" applyBorder="1" applyAlignment="1">
      <alignment horizontal="center" vertical="center"/>
    </xf>
    <xf numFmtId="4" fontId="19" fillId="0" borderId="7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6"/>
  <sheetViews>
    <sheetView tabSelected="1" view="pageBreakPreview" zoomScaleNormal="100" zoomScaleSheetLayoutView="100" workbookViewId="0">
      <selection activeCell="G10" sqref="G10"/>
    </sheetView>
  </sheetViews>
  <sheetFormatPr defaultRowHeight="14.25"/>
  <cols>
    <col min="1" max="1" width="4.375" customWidth="1"/>
    <col min="2" max="2" width="8.125" customWidth="1"/>
    <col min="3" max="3" width="7.625" customWidth="1"/>
    <col min="4" max="4" width="25" customWidth="1"/>
    <col min="5" max="5" width="7" customWidth="1"/>
    <col min="6" max="6" width="8.25" customWidth="1"/>
    <col min="7" max="7" width="12.25" customWidth="1"/>
    <col min="8" max="8" width="15" customWidth="1"/>
  </cols>
  <sheetData>
    <row r="1" spans="1:8" s="11" customFormat="1" ht="48" customHeight="1" thickBot="1">
      <c r="A1" s="58" t="s">
        <v>48</v>
      </c>
      <c r="B1" s="59"/>
      <c r="C1" s="59"/>
      <c r="D1" s="59"/>
      <c r="E1" s="59"/>
      <c r="F1" s="59"/>
      <c r="G1" s="59"/>
      <c r="H1" s="60"/>
    </row>
    <row r="2" spans="1:8" ht="39" customHeight="1" thickBot="1">
      <c r="A2" s="61" t="s">
        <v>19</v>
      </c>
      <c r="B2" s="62"/>
      <c r="C2" s="62"/>
      <c r="D2" s="62"/>
      <c r="E2" s="62"/>
      <c r="F2" s="62"/>
      <c r="G2" s="61" t="s">
        <v>15</v>
      </c>
      <c r="H2" s="63"/>
    </row>
    <row r="3" spans="1:8" ht="22.5" customHeight="1" thickBot="1">
      <c r="A3" s="3">
        <v>1</v>
      </c>
      <c r="B3" s="94">
        <v>2</v>
      </c>
      <c r="C3" s="94"/>
      <c r="D3" s="94"/>
      <c r="E3" s="94"/>
      <c r="F3" s="94"/>
      <c r="G3" s="94">
        <v>3</v>
      </c>
      <c r="H3" s="94"/>
    </row>
    <row r="4" spans="1:8" ht="40.5" customHeight="1">
      <c r="A4" s="4">
        <v>1</v>
      </c>
      <c r="B4" s="93" t="s">
        <v>46</v>
      </c>
      <c r="C4" s="93"/>
      <c r="D4" s="93"/>
      <c r="E4" s="93"/>
      <c r="F4" s="93"/>
      <c r="G4" s="86">
        <f>'KOSZTY OGÓLNE'!G5:H5</f>
        <v>0</v>
      </c>
      <c r="H4" s="87"/>
    </row>
    <row r="5" spans="1:8" ht="40.5" customHeight="1">
      <c r="A5" s="5">
        <v>2</v>
      </c>
      <c r="B5" s="88" t="s">
        <v>26</v>
      </c>
      <c r="C5" s="88"/>
      <c r="D5" s="88"/>
      <c r="E5" s="88"/>
      <c r="F5" s="88"/>
      <c r="G5" s="89">
        <f>'ROBOTY ROZBIÓRKOWE'!G13:H13</f>
        <v>0</v>
      </c>
      <c r="H5" s="90"/>
    </row>
    <row r="6" spans="1:8" ht="40.5" customHeight="1">
      <c r="A6" s="5">
        <v>3</v>
      </c>
      <c r="B6" s="88" t="s">
        <v>47</v>
      </c>
      <c r="C6" s="88"/>
      <c r="D6" s="88"/>
      <c r="E6" s="88"/>
      <c r="F6" s="88"/>
      <c r="G6" s="89">
        <f>WODOCIĄG!G17</f>
        <v>0</v>
      </c>
      <c r="H6" s="90"/>
    </row>
    <row r="7" spans="1:8" ht="40.5" customHeight="1" thickBot="1">
      <c r="A7" s="5">
        <v>4</v>
      </c>
      <c r="B7" s="88" t="s">
        <v>27</v>
      </c>
      <c r="C7" s="88"/>
      <c r="D7" s="88"/>
      <c r="E7" s="88"/>
      <c r="F7" s="88"/>
      <c r="G7" s="91">
        <f>'ODTWORZENIE NAWIERZCHNI'!G16:H16</f>
        <v>0</v>
      </c>
      <c r="H7" s="92"/>
    </row>
    <row r="8" spans="1:8" ht="40.5" customHeight="1" thickBot="1">
      <c r="A8" s="83" t="s">
        <v>21</v>
      </c>
      <c r="B8" s="83"/>
      <c r="C8" s="83"/>
      <c r="D8" s="83"/>
      <c r="E8" s="83"/>
      <c r="F8" s="84"/>
      <c r="G8" s="85">
        <f>SUM(G4:H7)</f>
        <v>0</v>
      </c>
      <c r="H8" s="85"/>
    </row>
    <row r="14" spans="1:8">
      <c r="D14" s="100" t="s">
        <v>69</v>
      </c>
      <c r="E14" s="99"/>
      <c r="F14" s="99"/>
      <c r="G14" s="99"/>
      <c r="H14" s="99"/>
    </row>
    <row r="15" spans="1:8">
      <c r="D15" s="99"/>
      <c r="E15" s="99"/>
      <c r="F15" s="99"/>
      <c r="G15" s="99"/>
      <c r="H15" s="99"/>
    </row>
    <row r="16" spans="1:8">
      <c r="D16" s="99"/>
      <c r="E16" s="99"/>
      <c r="F16" s="99"/>
      <c r="G16" s="99"/>
      <c r="H16" s="99"/>
    </row>
  </sheetData>
  <mergeCells count="16">
    <mergeCell ref="D14:H16"/>
    <mergeCell ref="A1:H1"/>
    <mergeCell ref="A2:F2"/>
    <mergeCell ref="G2:H2"/>
    <mergeCell ref="B3:F3"/>
    <mergeCell ref="G3:H3"/>
    <mergeCell ref="A8:F8"/>
    <mergeCell ref="G8:H8"/>
    <mergeCell ref="G4:H4"/>
    <mergeCell ref="B5:F5"/>
    <mergeCell ref="G5:H5"/>
    <mergeCell ref="B7:F7"/>
    <mergeCell ref="G7:H7"/>
    <mergeCell ref="B4:F4"/>
    <mergeCell ref="B6:F6"/>
    <mergeCell ref="G6:H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"/>
  <sheetViews>
    <sheetView view="pageBreakPreview" zoomScaleNormal="100" zoomScaleSheetLayoutView="100" workbookViewId="0">
      <selection activeCell="H24" sqref="H24"/>
    </sheetView>
  </sheetViews>
  <sheetFormatPr defaultRowHeight="14.25"/>
  <cols>
    <col min="1" max="1" width="4.375" customWidth="1"/>
    <col min="2" max="2" width="8.125" customWidth="1"/>
    <col min="3" max="3" width="7.625" customWidth="1"/>
    <col min="4" max="4" width="25" customWidth="1"/>
    <col min="5" max="5" width="7" customWidth="1"/>
    <col min="6" max="6" width="8.125" customWidth="1"/>
    <col min="7" max="7" width="12.25" customWidth="1"/>
    <col min="8" max="8" width="14.875" customWidth="1"/>
  </cols>
  <sheetData>
    <row r="1" spans="1:8" ht="48" customHeight="1" thickBot="1">
      <c r="A1" s="58" t="s">
        <v>48</v>
      </c>
      <c r="B1" s="59"/>
      <c r="C1" s="59"/>
      <c r="D1" s="59"/>
      <c r="E1" s="59"/>
      <c r="F1" s="59"/>
      <c r="G1" s="59"/>
      <c r="H1" s="60"/>
    </row>
    <row r="2" spans="1:8" ht="30" customHeight="1" thickBot="1">
      <c r="A2" s="61" t="s">
        <v>20</v>
      </c>
      <c r="B2" s="62"/>
      <c r="C2" s="62"/>
      <c r="D2" s="62"/>
      <c r="E2" s="62"/>
      <c r="F2" s="62"/>
      <c r="G2" s="62"/>
      <c r="H2" s="63"/>
    </row>
    <row r="3" spans="1:8" ht="36" customHeight="1">
      <c r="A3" s="30" t="s">
        <v>0</v>
      </c>
      <c r="B3" s="23" t="s">
        <v>9</v>
      </c>
      <c r="C3" s="23" t="s">
        <v>10</v>
      </c>
      <c r="D3" s="8" t="s">
        <v>1</v>
      </c>
      <c r="E3" s="8" t="s">
        <v>2</v>
      </c>
      <c r="F3" s="8" t="s">
        <v>3</v>
      </c>
      <c r="G3" s="8" t="s">
        <v>4</v>
      </c>
      <c r="H3" s="31" t="s">
        <v>5</v>
      </c>
    </row>
    <row r="4" spans="1:8" ht="48.75" customHeight="1" thickBot="1">
      <c r="A4" s="29">
        <v>1</v>
      </c>
      <c r="B4" s="13" t="s">
        <v>11</v>
      </c>
      <c r="C4" s="13" t="s">
        <v>12</v>
      </c>
      <c r="D4" s="6" t="s">
        <v>32</v>
      </c>
      <c r="E4" s="12" t="s">
        <v>8</v>
      </c>
      <c r="F4" s="43">
        <v>1</v>
      </c>
      <c r="G4" s="37"/>
      <c r="H4" s="38">
        <f>F4*G4</f>
        <v>0</v>
      </c>
    </row>
    <row r="5" spans="1:8" ht="29.25" customHeight="1" thickBot="1">
      <c r="A5" s="64" t="s">
        <v>16</v>
      </c>
      <c r="B5" s="65"/>
      <c r="C5" s="65"/>
      <c r="D5" s="65"/>
      <c r="E5" s="65"/>
      <c r="F5" s="66"/>
      <c r="G5" s="67">
        <f>H4</f>
        <v>0</v>
      </c>
      <c r="H5" s="67"/>
    </row>
    <row r="6" spans="1:8">
      <c r="H6" s="2"/>
    </row>
  </sheetData>
  <mergeCells count="4">
    <mergeCell ref="A1:H1"/>
    <mergeCell ref="A2:H2"/>
    <mergeCell ref="A5:F5"/>
    <mergeCell ref="G5:H5"/>
  </mergeCells>
  <pageMargins left="0.31496062992125984" right="0.31496062992125984" top="0.3543307086614173" bottom="0.354330708661417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4"/>
  <sheetViews>
    <sheetView view="pageBreakPreview" zoomScaleNormal="100" zoomScaleSheetLayoutView="100" workbookViewId="0">
      <selection activeCell="D28" sqref="D28"/>
    </sheetView>
  </sheetViews>
  <sheetFormatPr defaultRowHeight="14.25"/>
  <cols>
    <col min="1" max="1" width="4.375" customWidth="1"/>
    <col min="2" max="2" width="8.125" customWidth="1"/>
    <col min="3" max="3" width="7.625" customWidth="1"/>
    <col min="4" max="4" width="25" customWidth="1"/>
    <col min="5" max="5" width="7" customWidth="1"/>
    <col min="6" max="6" width="8.125" customWidth="1"/>
    <col min="7" max="7" width="12.25" customWidth="1"/>
    <col min="8" max="8" width="15" customWidth="1"/>
  </cols>
  <sheetData>
    <row r="1" spans="1:8" ht="48" customHeight="1" thickBot="1">
      <c r="A1" s="58" t="s">
        <v>48</v>
      </c>
      <c r="B1" s="59"/>
      <c r="C1" s="59"/>
      <c r="D1" s="59"/>
      <c r="E1" s="59"/>
      <c r="F1" s="59"/>
      <c r="G1" s="59"/>
      <c r="H1" s="60"/>
    </row>
    <row r="2" spans="1:8" ht="30" customHeight="1" thickBot="1">
      <c r="A2" s="61" t="s">
        <v>26</v>
      </c>
      <c r="B2" s="62"/>
      <c r="C2" s="62"/>
      <c r="D2" s="62"/>
      <c r="E2" s="62"/>
      <c r="F2" s="62"/>
      <c r="G2" s="62"/>
      <c r="H2" s="63"/>
    </row>
    <row r="3" spans="1:8" ht="36" customHeight="1">
      <c r="A3" s="27" t="s">
        <v>22</v>
      </c>
      <c r="B3" s="9" t="s">
        <v>9</v>
      </c>
      <c r="C3" s="9" t="s">
        <v>10</v>
      </c>
      <c r="D3" s="7" t="s">
        <v>1</v>
      </c>
      <c r="E3" s="7" t="s">
        <v>23</v>
      </c>
      <c r="F3" s="7" t="s">
        <v>3</v>
      </c>
      <c r="G3" s="7" t="s">
        <v>24</v>
      </c>
      <c r="H3" s="28" t="s">
        <v>5</v>
      </c>
    </row>
    <row r="4" spans="1:8" ht="25.5">
      <c r="A4" s="29">
        <v>1</v>
      </c>
      <c r="B4" s="10" t="s">
        <v>13</v>
      </c>
      <c r="C4" s="6" t="s">
        <v>14</v>
      </c>
      <c r="D4" s="51" t="s">
        <v>49</v>
      </c>
      <c r="E4" s="52" t="s">
        <v>6</v>
      </c>
      <c r="F4" s="44">
        <v>8</v>
      </c>
      <c r="G4" s="37"/>
      <c r="H4" s="40">
        <f t="shared" ref="H4:H12" si="0">ROUND(F4*G4,2)</f>
        <v>0</v>
      </c>
    </row>
    <row r="5" spans="1:8" ht="25.5">
      <c r="A5" s="29">
        <v>2</v>
      </c>
      <c r="B5" s="10" t="s">
        <v>13</v>
      </c>
      <c r="C5" s="6" t="s">
        <v>14</v>
      </c>
      <c r="D5" s="51" t="s">
        <v>50</v>
      </c>
      <c r="E5" s="52" t="s">
        <v>6</v>
      </c>
      <c r="F5" s="44">
        <v>8</v>
      </c>
      <c r="G5" s="37"/>
      <c r="H5" s="40">
        <f t="shared" si="0"/>
        <v>0</v>
      </c>
    </row>
    <row r="6" spans="1:8" ht="36" customHeight="1">
      <c r="A6" s="29">
        <v>3</v>
      </c>
      <c r="B6" s="10" t="s">
        <v>13</v>
      </c>
      <c r="C6" s="6" t="s">
        <v>14</v>
      </c>
      <c r="D6" s="6" t="s">
        <v>52</v>
      </c>
      <c r="E6" s="12" t="s">
        <v>6</v>
      </c>
      <c r="F6" s="44">
        <v>8</v>
      </c>
      <c r="G6" s="37"/>
      <c r="H6" s="40">
        <f t="shared" si="0"/>
        <v>0</v>
      </c>
    </row>
    <row r="7" spans="1:8" ht="36" customHeight="1">
      <c r="A7" s="29">
        <v>4</v>
      </c>
      <c r="B7" s="10" t="s">
        <v>13</v>
      </c>
      <c r="C7" s="6" t="s">
        <v>14</v>
      </c>
      <c r="D7" s="6" t="s">
        <v>28</v>
      </c>
      <c r="E7" s="12" t="s">
        <v>6</v>
      </c>
      <c r="F7" s="44">
        <v>8</v>
      </c>
      <c r="G7" s="37"/>
      <c r="H7" s="40">
        <f t="shared" ref="H7" si="1">ROUND(F7*G7,2)</f>
        <v>0</v>
      </c>
    </row>
    <row r="8" spans="1:8" ht="25.5">
      <c r="A8" s="29">
        <v>5</v>
      </c>
      <c r="B8" s="10" t="s">
        <v>13</v>
      </c>
      <c r="C8" s="6" t="s">
        <v>14</v>
      </c>
      <c r="D8" s="6" t="s">
        <v>51</v>
      </c>
      <c r="E8" s="52" t="s">
        <v>6</v>
      </c>
      <c r="F8" s="44">
        <v>14.4</v>
      </c>
      <c r="G8" s="37"/>
      <c r="H8" s="40">
        <f t="shared" si="0"/>
        <v>0</v>
      </c>
    </row>
    <row r="9" spans="1:8" ht="36" customHeight="1">
      <c r="A9" s="29">
        <v>6</v>
      </c>
      <c r="B9" s="10" t="s">
        <v>13</v>
      </c>
      <c r="C9" s="6" t="s">
        <v>14</v>
      </c>
      <c r="D9" s="6" t="s">
        <v>40</v>
      </c>
      <c r="E9" s="12" t="s">
        <v>6</v>
      </c>
      <c r="F9" s="44">
        <v>14.4</v>
      </c>
      <c r="G9" s="37"/>
      <c r="H9" s="40">
        <f t="shared" ref="H9" si="2">ROUND(F9*G9,2)</f>
        <v>0</v>
      </c>
    </row>
    <row r="10" spans="1:8" ht="36" customHeight="1">
      <c r="A10" s="29">
        <v>7</v>
      </c>
      <c r="B10" s="10" t="s">
        <v>13</v>
      </c>
      <c r="C10" s="6" t="s">
        <v>14</v>
      </c>
      <c r="D10" s="6" t="s">
        <v>53</v>
      </c>
      <c r="E10" s="12" t="s">
        <v>6</v>
      </c>
      <c r="F10" s="44">
        <v>14.4</v>
      </c>
      <c r="G10" s="37"/>
      <c r="H10" s="40">
        <f t="shared" si="0"/>
        <v>0</v>
      </c>
    </row>
    <row r="11" spans="1:8" ht="37.5" customHeight="1">
      <c r="A11" s="29">
        <v>8</v>
      </c>
      <c r="B11" s="10" t="s">
        <v>13</v>
      </c>
      <c r="C11" s="6" t="s">
        <v>14</v>
      </c>
      <c r="D11" s="6" t="s">
        <v>29</v>
      </c>
      <c r="E11" s="12" t="s">
        <v>6</v>
      </c>
      <c r="F11" s="44">
        <v>4</v>
      </c>
      <c r="G11" s="37"/>
      <c r="H11" s="40">
        <f t="shared" si="0"/>
        <v>0</v>
      </c>
    </row>
    <row r="12" spans="1:8" ht="25.5">
      <c r="A12" s="29">
        <v>9</v>
      </c>
      <c r="B12" s="10" t="s">
        <v>13</v>
      </c>
      <c r="C12" s="6" t="s">
        <v>14</v>
      </c>
      <c r="D12" s="6" t="s">
        <v>30</v>
      </c>
      <c r="E12" s="12" t="s">
        <v>7</v>
      </c>
      <c r="F12" s="44">
        <v>16</v>
      </c>
      <c r="G12" s="37"/>
      <c r="H12" s="40">
        <f t="shared" si="0"/>
        <v>0</v>
      </c>
    </row>
    <row r="13" spans="1:8" ht="39" customHeight="1" thickBot="1">
      <c r="A13" s="68" t="s">
        <v>16</v>
      </c>
      <c r="B13" s="69"/>
      <c r="C13" s="69"/>
      <c r="D13" s="69"/>
      <c r="E13" s="69"/>
      <c r="F13" s="69"/>
      <c r="G13" s="70">
        <f>SUM(H4:H12)</f>
        <v>0</v>
      </c>
      <c r="H13" s="71"/>
    </row>
    <row r="14" spans="1:8">
      <c r="G14" s="2"/>
    </row>
  </sheetData>
  <mergeCells count="4">
    <mergeCell ref="A1:H1"/>
    <mergeCell ref="A2:H2"/>
    <mergeCell ref="A13:F13"/>
    <mergeCell ref="G13:H13"/>
  </mergeCells>
  <pageMargins left="0.31496062992125984" right="0.31496062992125984" top="0.3543307086614173" bottom="0.3543307086614173" header="0.31496062992125984" footer="0.31496062992125984"/>
  <pageSetup paperSize="9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0"/>
  <sheetViews>
    <sheetView view="pageBreakPreview" topLeftCell="A4" zoomScaleNormal="100" zoomScaleSheetLayoutView="100" workbookViewId="0">
      <selection activeCell="G4" sqref="G4:G16"/>
    </sheetView>
  </sheetViews>
  <sheetFormatPr defaultRowHeight="14.25"/>
  <cols>
    <col min="1" max="1" width="4.375" customWidth="1"/>
    <col min="2" max="2" width="8.125" customWidth="1"/>
    <col min="3" max="3" width="7.625" customWidth="1"/>
    <col min="4" max="4" width="25" customWidth="1"/>
    <col min="5" max="5" width="7" customWidth="1"/>
    <col min="6" max="6" width="8.125" customWidth="1"/>
    <col min="7" max="7" width="12.25" customWidth="1"/>
    <col min="8" max="8" width="15" customWidth="1"/>
  </cols>
  <sheetData>
    <row r="1" spans="1:12" ht="48" customHeight="1" thickBot="1">
      <c r="A1" s="58" t="s">
        <v>48</v>
      </c>
      <c r="B1" s="59"/>
      <c r="C1" s="59"/>
      <c r="D1" s="59"/>
      <c r="E1" s="59"/>
      <c r="F1" s="59"/>
      <c r="G1" s="59"/>
      <c r="H1" s="60"/>
    </row>
    <row r="2" spans="1:12" ht="30" customHeight="1" thickBot="1">
      <c r="A2" s="61" t="s">
        <v>33</v>
      </c>
      <c r="B2" s="62"/>
      <c r="C2" s="62"/>
      <c r="D2" s="62"/>
      <c r="E2" s="62"/>
      <c r="F2" s="62"/>
      <c r="G2" s="62"/>
      <c r="H2" s="63"/>
    </row>
    <row r="3" spans="1:12" ht="36" customHeight="1" thickBot="1">
      <c r="A3" s="35" t="s">
        <v>0</v>
      </c>
      <c r="B3" s="25" t="s">
        <v>9</v>
      </c>
      <c r="C3" s="25" t="s">
        <v>10</v>
      </c>
      <c r="D3" s="24" t="s">
        <v>1</v>
      </c>
      <c r="E3" s="24" t="s">
        <v>2</v>
      </c>
      <c r="F3" s="24" t="s">
        <v>3</v>
      </c>
      <c r="G3" s="24" t="s">
        <v>4</v>
      </c>
      <c r="H3" s="36" t="s">
        <v>5</v>
      </c>
    </row>
    <row r="4" spans="1:12" ht="60" customHeight="1">
      <c r="A4" s="12"/>
      <c r="B4" s="14"/>
      <c r="C4" s="14"/>
      <c r="D4" s="22" t="s">
        <v>61</v>
      </c>
      <c r="E4" s="12"/>
      <c r="F4" s="45"/>
      <c r="G4" s="95"/>
      <c r="H4" s="46"/>
    </row>
    <row r="5" spans="1:12" ht="24" customHeight="1">
      <c r="A5" s="12">
        <v>1</v>
      </c>
      <c r="B5" s="10" t="s">
        <v>34</v>
      </c>
      <c r="C5" s="13" t="s">
        <v>31</v>
      </c>
      <c r="D5" s="6" t="s">
        <v>62</v>
      </c>
      <c r="E5" s="12" t="s">
        <v>7</v>
      </c>
      <c r="F5" s="47">
        <v>66.7</v>
      </c>
      <c r="G5" s="96"/>
      <c r="H5" s="40">
        <f t="shared" ref="H5:H7" si="0">ROUND(F5*G5,2)</f>
        <v>0</v>
      </c>
    </row>
    <row r="6" spans="1:12" s="56" customFormat="1" ht="24" customHeight="1">
      <c r="A6" s="12">
        <v>2</v>
      </c>
      <c r="B6" s="53" t="s">
        <v>34</v>
      </c>
      <c r="C6" s="54" t="s">
        <v>31</v>
      </c>
      <c r="D6" s="55" t="s">
        <v>63</v>
      </c>
      <c r="E6" s="44" t="s">
        <v>7</v>
      </c>
      <c r="F6" s="55">
        <v>13.7</v>
      </c>
      <c r="G6" s="97"/>
      <c r="H6" s="40">
        <f t="shared" si="0"/>
        <v>0</v>
      </c>
    </row>
    <row r="7" spans="1:12" s="56" customFormat="1" ht="24" customHeight="1">
      <c r="A7" s="12">
        <v>3</v>
      </c>
      <c r="B7" s="53" t="s">
        <v>34</v>
      </c>
      <c r="C7" s="54" t="s">
        <v>31</v>
      </c>
      <c r="D7" s="55" t="s">
        <v>64</v>
      </c>
      <c r="E7" s="44" t="s">
        <v>7</v>
      </c>
      <c r="F7" s="55">
        <v>66.599999999999994</v>
      </c>
      <c r="G7" s="97"/>
      <c r="H7" s="40">
        <f t="shared" si="0"/>
        <v>0</v>
      </c>
    </row>
    <row r="8" spans="1:12" ht="25.5">
      <c r="A8" s="12"/>
      <c r="B8" s="10"/>
      <c r="C8" s="13"/>
      <c r="D8" s="22" t="s">
        <v>35</v>
      </c>
      <c r="E8" s="12"/>
      <c r="F8" s="47"/>
      <c r="G8" s="96"/>
      <c r="H8" s="50"/>
    </row>
    <row r="9" spans="1:12" ht="25.5">
      <c r="A9" s="12">
        <v>4</v>
      </c>
      <c r="B9" s="10" t="s">
        <v>34</v>
      </c>
      <c r="C9" s="13" t="s">
        <v>31</v>
      </c>
      <c r="D9" s="6" t="s">
        <v>39</v>
      </c>
      <c r="E9" s="12" t="s">
        <v>36</v>
      </c>
      <c r="F9" s="49">
        <v>2</v>
      </c>
      <c r="G9" s="96"/>
      <c r="H9" s="40">
        <f t="shared" ref="H9:H11" si="1">ROUND(F9*G9,2)</f>
        <v>0</v>
      </c>
      <c r="L9" s="2"/>
    </row>
    <row r="10" spans="1:12" ht="25.5">
      <c r="A10" s="12">
        <v>5</v>
      </c>
      <c r="B10" s="10" t="s">
        <v>34</v>
      </c>
      <c r="C10" s="13" t="s">
        <v>31</v>
      </c>
      <c r="D10" s="6" t="s">
        <v>37</v>
      </c>
      <c r="E10" s="12" t="s">
        <v>36</v>
      </c>
      <c r="F10" s="49">
        <v>7</v>
      </c>
      <c r="G10" s="96"/>
      <c r="H10" s="40">
        <f t="shared" si="1"/>
        <v>0</v>
      </c>
    </row>
    <row r="11" spans="1:12" ht="25.5">
      <c r="A11" s="12">
        <v>6</v>
      </c>
      <c r="B11" s="10" t="s">
        <v>34</v>
      </c>
      <c r="C11" s="13" t="s">
        <v>31</v>
      </c>
      <c r="D11" s="6" t="s">
        <v>38</v>
      </c>
      <c r="E11" s="12" t="s">
        <v>8</v>
      </c>
      <c r="F11" s="49">
        <v>1</v>
      </c>
      <c r="G11" s="96"/>
      <c r="H11" s="40">
        <f t="shared" si="1"/>
        <v>0</v>
      </c>
    </row>
    <row r="12" spans="1:12" ht="89.25">
      <c r="A12" s="34"/>
      <c r="B12" s="10"/>
      <c r="C12" s="13"/>
      <c r="D12" s="22" t="s">
        <v>65</v>
      </c>
      <c r="E12" s="19"/>
      <c r="F12" s="20"/>
      <c r="G12" s="41"/>
      <c r="H12" s="42"/>
    </row>
    <row r="13" spans="1:12" ht="30" customHeight="1">
      <c r="A13" s="34">
        <v>7</v>
      </c>
      <c r="B13" s="10" t="s">
        <v>18</v>
      </c>
      <c r="C13" s="13" t="s">
        <v>31</v>
      </c>
      <c r="D13" s="6" t="s">
        <v>66</v>
      </c>
      <c r="E13" s="19" t="s">
        <v>8</v>
      </c>
      <c r="F13" s="21">
        <v>2</v>
      </c>
      <c r="G13" s="39"/>
      <c r="H13" s="40">
        <f t="shared" ref="H13" si="2">ROUND(F13*G13,2)</f>
        <v>0</v>
      </c>
    </row>
    <row r="14" spans="1:12" ht="76.5">
      <c r="A14" s="34"/>
      <c r="B14" s="10"/>
      <c r="C14" s="13"/>
      <c r="D14" s="57" t="s">
        <v>67</v>
      </c>
      <c r="E14" s="19"/>
      <c r="F14" s="20"/>
      <c r="G14" s="41"/>
      <c r="H14" s="42"/>
    </row>
    <row r="15" spans="1:12" ht="30" customHeight="1">
      <c r="A15" s="34">
        <v>8</v>
      </c>
      <c r="B15" s="10" t="s">
        <v>18</v>
      </c>
      <c r="C15" s="13" t="s">
        <v>31</v>
      </c>
      <c r="D15" s="6" t="s">
        <v>66</v>
      </c>
      <c r="E15" s="19" t="s">
        <v>8</v>
      </c>
      <c r="F15" s="21">
        <v>5</v>
      </c>
      <c r="G15" s="39"/>
      <c r="H15" s="40">
        <f t="shared" ref="H15" si="3">ROUND(F15*G15,2)</f>
        <v>0</v>
      </c>
    </row>
    <row r="16" spans="1:12" ht="51">
      <c r="A16" s="34">
        <v>9</v>
      </c>
      <c r="B16" s="10" t="s">
        <v>18</v>
      </c>
      <c r="C16" s="13" t="s">
        <v>31</v>
      </c>
      <c r="D16" s="57" t="s">
        <v>68</v>
      </c>
      <c r="E16" s="19" t="s">
        <v>8</v>
      </c>
      <c r="F16" s="21">
        <v>7</v>
      </c>
      <c r="G16" s="39"/>
      <c r="H16" s="40">
        <f t="shared" ref="H16" si="4">ROUND(F16*G16,2)</f>
        <v>0</v>
      </c>
    </row>
    <row r="17" spans="1:8" ht="33.75" customHeight="1" thickBot="1">
      <c r="A17" s="72" t="s">
        <v>16</v>
      </c>
      <c r="B17" s="73"/>
      <c r="C17" s="73"/>
      <c r="D17" s="73"/>
      <c r="E17" s="73"/>
      <c r="F17" s="74"/>
      <c r="G17" s="75">
        <f>SUM(H4:H16)</f>
        <v>0</v>
      </c>
      <c r="H17" s="75"/>
    </row>
    <row r="18" spans="1:8">
      <c r="H18" s="2"/>
    </row>
    <row r="19" spans="1:8">
      <c r="H19" s="1"/>
    </row>
    <row r="20" spans="1:8">
      <c r="H20" s="2"/>
    </row>
  </sheetData>
  <mergeCells count="4">
    <mergeCell ref="A1:H1"/>
    <mergeCell ref="A2:H2"/>
    <mergeCell ref="A17:F17"/>
    <mergeCell ref="G17:H17"/>
  </mergeCells>
  <pageMargins left="0.31496062992125984" right="0.31496062992125984" top="0.3543307086614173" bottom="0.3543307086614173" header="0.31496062992125984" footer="0.31496062992125984"/>
  <pageSetup paperSize="9" fitToWidth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16"/>
  <sheetViews>
    <sheetView view="pageBreakPreview" zoomScaleNormal="100" zoomScaleSheetLayoutView="100" workbookViewId="0">
      <selection activeCell="G5" sqref="G5:G15"/>
    </sheetView>
  </sheetViews>
  <sheetFormatPr defaultRowHeight="14.25"/>
  <cols>
    <col min="1" max="1" width="4.375" style="11" customWidth="1"/>
    <col min="2" max="2" width="8.125" style="11" customWidth="1"/>
    <col min="3" max="3" width="7.625" style="11" customWidth="1"/>
    <col min="4" max="4" width="25" style="11" customWidth="1"/>
    <col min="5" max="5" width="7" style="11" customWidth="1"/>
    <col min="6" max="6" width="8.125" style="11" customWidth="1"/>
    <col min="7" max="7" width="12.25" style="11" customWidth="1"/>
    <col min="8" max="8" width="15" style="11" customWidth="1"/>
    <col min="9" max="16384" width="9" style="11"/>
  </cols>
  <sheetData>
    <row r="1" spans="1:8" ht="48" customHeight="1" thickBot="1">
      <c r="A1" s="58" t="s">
        <v>48</v>
      </c>
      <c r="B1" s="59"/>
      <c r="C1" s="59"/>
      <c r="D1" s="59"/>
      <c r="E1" s="59"/>
      <c r="F1" s="59"/>
      <c r="G1" s="59"/>
      <c r="H1" s="60"/>
    </row>
    <row r="2" spans="1:8" ht="30" customHeight="1">
      <c r="A2" s="76" t="s">
        <v>27</v>
      </c>
      <c r="B2" s="77"/>
      <c r="C2" s="77"/>
      <c r="D2" s="77"/>
      <c r="E2" s="77"/>
      <c r="F2" s="77"/>
      <c r="G2" s="77"/>
      <c r="H2" s="78"/>
    </row>
    <row r="3" spans="1:8" ht="36" customHeight="1" thickBot="1">
      <c r="A3" s="30" t="s">
        <v>22</v>
      </c>
      <c r="B3" s="23" t="s">
        <v>9</v>
      </c>
      <c r="C3" s="23" t="s">
        <v>10</v>
      </c>
      <c r="D3" s="8" t="s">
        <v>1</v>
      </c>
      <c r="E3" s="8" t="s">
        <v>23</v>
      </c>
      <c r="F3" s="8" t="s">
        <v>3</v>
      </c>
      <c r="G3" s="8" t="s">
        <v>24</v>
      </c>
      <c r="H3" s="31" t="s">
        <v>5</v>
      </c>
    </row>
    <row r="4" spans="1:8" ht="27" customHeight="1">
      <c r="A4" s="32"/>
      <c r="B4" s="16"/>
      <c r="C4" s="15"/>
      <c r="D4" s="26" t="s">
        <v>54</v>
      </c>
      <c r="E4" s="17"/>
      <c r="F4" s="18"/>
      <c r="G4" s="98"/>
      <c r="H4" s="33"/>
    </row>
    <row r="5" spans="1:8" ht="36" customHeight="1">
      <c r="A5" s="29">
        <v>1</v>
      </c>
      <c r="B5" s="10" t="s">
        <v>25</v>
      </c>
      <c r="C5" s="6" t="s">
        <v>17</v>
      </c>
      <c r="D5" s="48" t="s">
        <v>41</v>
      </c>
      <c r="E5" s="12" t="s">
        <v>6</v>
      </c>
      <c r="F5" s="44">
        <v>8</v>
      </c>
      <c r="G5" s="37"/>
      <c r="H5" s="40">
        <f t="shared" ref="H5:H7" si="0">ROUND(F5*G5,2)</f>
        <v>0</v>
      </c>
    </row>
    <row r="6" spans="1:8" ht="36" customHeight="1">
      <c r="A6" s="29">
        <v>2</v>
      </c>
      <c r="B6" s="10" t="s">
        <v>25</v>
      </c>
      <c r="C6" s="6" t="s">
        <v>17</v>
      </c>
      <c r="D6" s="48" t="s">
        <v>55</v>
      </c>
      <c r="E6" s="12" t="s">
        <v>6</v>
      </c>
      <c r="F6" s="44">
        <v>8</v>
      </c>
      <c r="G6" s="37"/>
      <c r="H6" s="40">
        <f t="shared" si="0"/>
        <v>0</v>
      </c>
    </row>
    <row r="7" spans="1:8" ht="36" customHeight="1">
      <c r="A7" s="29">
        <v>3</v>
      </c>
      <c r="B7" s="10" t="s">
        <v>25</v>
      </c>
      <c r="C7" s="6" t="s">
        <v>17</v>
      </c>
      <c r="D7" s="48" t="s">
        <v>56</v>
      </c>
      <c r="E7" s="12" t="s">
        <v>6</v>
      </c>
      <c r="F7" s="44">
        <v>8</v>
      </c>
      <c r="G7" s="37"/>
      <c r="H7" s="40">
        <f t="shared" si="0"/>
        <v>0</v>
      </c>
    </row>
    <row r="8" spans="1:8" ht="36" customHeight="1" thickBot="1">
      <c r="A8" s="29">
        <v>4</v>
      </c>
      <c r="B8" s="10" t="s">
        <v>25</v>
      </c>
      <c r="C8" s="6" t="s">
        <v>17</v>
      </c>
      <c r="D8" s="48" t="s">
        <v>57</v>
      </c>
      <c r="E8" s="12" t="s">
        <v>6</v>
      </c>
      <c r="F8" s="44">
        <v>8</v>
      </c>
      <c r="G8" s="37"/>
      <c r="H8" s="40">
        <f t="shared" ref="H8" si="1">ROUND(F8*G8,2)</f>
        <v>0</v>
      </c>
    </row>
    <row r="9" spans="1:8" ht="27" customHeight="1">
      <c r="A9" s="32"/>
      <c r="B9" s="16"/>
      <c r="C9" s="15"/>
      <c r="D9" s="26" t="s">
        <v>58</v>
      </c>
      <c r="E9" s="17"/>
      <c r="F9" s="18"/>
      <c r="G9" s="98"/>
      <c r="H9" s="33"/>
    </row>
    <row r="10" spans="1:8" ht="57" customHeight="1">
      <c r="A10" s="29">
        <v>5</v>
      </c>
      <c r="B10" s="10" t="s">
        <v>25</v>
      </c>
      <c r="C10" s="6" t="s">
        <v>17</v>
      </c>
      <c r="D10" s="48" t="s">
        <v>59</v>
      </c>
      <c r="E10" s="12" t="s">
        <v>6</v>
      </c>
      <c r="F10" s="44">
        <v>14.4</v>
      </c>
      <c r="G10" s="37"/>
      <c r="H10" s="40">
        <f t="shared" ref="H10:H12" si="2">ROUND(F10*G10,2)</f>
        <v>0</v>
      </c>
    </row>
    <row r="11" spans="1:8" ht="36" customHeight="1">
      <c r="A11" s="29">
        <v>6</v>
      </c>
      <c r="B11" s="10" t="s">
        <v>25</v>
      </c>
      <c r="C11" s="6" t="s">
        <v>17</v>
      </c>
      <c r="D11" s="48" t="s">
        <v>42</v>
      </c>
      <c r="E11" s="12" t="s">
        <v>6</v>
      </c>
      <c r="F11" s="44">
        <v>14.4</v>
      </c>
      <c r="G11" s="37"/>
      <c r="H11" s="40">
        <f t="shared" si="2"/>
        <v>0</v>
      </c>
    </row>
    <row r="12" spans="1:8" ht="36" customHeight="1" thickBot="1">
      <c r="A12" s="29">
        <v>7</v>
      </c>
      <c r="B12" s="10" t="s">
        <v>25</v>
      </c>
      <c r="C12" s="6" t="s">
        <v>17</v>
      </c>
      <c r="D12" s="48" t="s">
        <v>60</v>
      </c>
      <c r="E12" s="12" t="s">
        <v>6</v>
      </c>
      <c r="F12" s="44">
        <v>14.4</v>
      </c>
      <c r="G12" s="37"/>
      <c r="H12" s="40">
        <f t="shared" si="2"/>
        <v>0</v>
      </c>
    </row>
    <row r="13" spans="1:8" ht="36" customHeight="1">
      <c r="A13" s="32"/>
      <c r="B13" s="16"/>
      <c r="C13" s="15"/>
      <c r="D13" s="26" t="s">
        <v>43</v>
      </c>
      <c r="E13" s="17"/>
      <c r="F13" s="18"/>
      <c r="G13" s="98"/>
      <c r="H13" s="33"/>
    </row>
    <row r="14" spans="1:8" customFormat="1" ht="36" customHeight="1">
      <c r="A14" s="29">
        <v>8</v>
      </c>
      <c r="B14" s="10" t="s">
        <v>25</v>
      </c>
      <c r="C14" s="6" t="s">
        <v>17</v>
      </c>
      <c r="D14" s="6" t="s">
        <v>44</v>
      </c>
      <c r="E14" s="12" t="s">
        <v>7</v>
      </c>
      <c r="F14" s="44">
        <v>4</v>
      </c>
      <c r="G14" s="37"/>
      <c r="H14" s="40">
        <f t="shared" ref="H14:H15" si="3">ROUND(F14*G14,2)</f>
        <v>0</v>
      </c>
    </row>
    <row r="15" spans="1:8" customFormat="1" ht="36" customHeight="1">
      <c r="A15" s="29">
        <v>9</v>
      </c>
      <c r="B15" s="10" t="s">
        <v>25</v>
      </c>
      <c r="C15" s="6" t="s">
        <v>17</v>
      </c>
      <c r="D15" s="6" t="s">
        <v>45</v>
      </c>
      <c r="E15" s="12" t="s">
        <v>7</v>
      </c>
      <c r="F15" s="44">
        <v>16</v>
      </c>
      <c r="G15" s="37"/>
      <c r="H15" s="40">
        <f t="shared" si="3"/>
        <v>0</v>
      </c>
    </row>
    <row r="16" spans="1:8" ht="35.25" customHeight="1" thickBot="1">
      <c r="A16" s="79" t="s">
        <v>16</v>
      </c>
      <c r="B16" s="80"/>
      <c r="C16" s="80"/>
      <c r="D16" s="80"/>
      <c r="E16" s="80"/>
      <c r="F16" s="80"/>
      <c r="G16" s="81">
        <f>SUM(H4:H15)</f>
        <v>0</v>
      </c>
      <c r="H16" s="82"/>
    </row>
  </sheetData>
  <mergeCells count="4">
    <mergeCell ref="A1:H1"/>
    <mergeCell ref="A2:H2"/>
    <mergeCell ref="A16:F16"/>
    <mergeCell ref="G16:H16"/>
  </mergeCells>
  <pageMargins left="0.31496062992125984" right="0.31496062992125984" top="0.35433070866141736" bottom="0.35433070866141736" header="0.31496062992125984" footer="0.31496062992125984"/>
  <pageSetup paperSize="9" fitToWidth="0" orientation="portrait" r:id="rId1"/>
  <rowBreaks count="1" manualBreakCount="1">
    <brk id="1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4</vt:i4>
      </vt:variant>
    </vt:vector>
  </HeadingPairs>
  <TitlesOfParts>
    <vt:vector size="9" baseType="lpstr">
      <vt:lpstr>Zestawienie </vt:lpstr>
      <vt:lpstr>KOSZTY OGÓLNE</vt:lpstr>
      <vt:lpstr>ROBOTY ROZBIÓRKOWE</vt:lpstr>
      <vt:lpstr>WODOCIĄG</vt:lpstr>
      <vt:lpstr>ODTWORZENIE NAWIERZCHNI</vt:lpstr>
      <vt:lpstr>'KOSZTY OGÓLNE'!Obszar_wydruku</vt:lpstr>
      <vt:lpstr>'ODTWORZENIE NAWIERZCHNI'!Obszar_wydruku</vt:lpstr>
      <vt:lpstr>'ROBOTY ROZBIÓRKOWE'!Obszar_wydruku</vt:lpstr>
      <vt:lpstr>'Zestawienie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Płachta-Durzyńska</dc:creator>
  <cp:lastModifiedBy>Beata Płachta-Durzyńska</cp:lastModifiedBy>
  <cp:lastPrinted>2024-11-12T08:40:52Z</cp:lastPrinted>
  <dcterms:created xsi:type="dcterms:W3CDTF">2015-12-22T11:04:00Z</dcterms:created>
  <dcterms:modified xsi:type="dcterms:W3CDTF">2024-11-12T08:41:25Z</dcterms:modified>
</cp:coreProperties>
</file>