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 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<sst xmlns="http://schemas.openxmlformats.org/spreadsheetml/2006/main" count="333" uniqueCount="50">
  <si>
    <t xml:space="preserve">Tabela 1: ceny zaproponowane przez Wykonawcę dla okresu styczeń -grudzień 2024</t>
  </si>
  <si>
    <t xml:space="preserve">L.p</t>
  </si>
  <si>
    <t xml:space="preserve">grupa taryfowa</t>
  </si>
  <si>
    <t xml:space="preserve">Cena jednostkowa netto STREFA I [zł/MWh]</t>
  </si>
  <si>
    <t xml:space="preserve">Cena jednostkowa netto STREFA II [zł/MWh]</t>
  </si>
  <si>
    <t xml:space="preserve">Cena jednostkowa netto STREFA III [zł/MWh]</t>
  </si>
  <si>
    <t xml:space="preserve">opłata handlowa [zł/miesiąc]</t>
  </si>
  <si>
    <t xml:space="preserve">WYKONAWCA WYPEŁNIA TYLKO POLA ZAZNACZONE NA SZARO, TJ. TABELĘ 1 ORAZ KOLUMNĘ L</t>
  </si>
  <si>
    <t xml:space="preserve">B21</t>
  </si>
  <si>
    <t xml:space="preserve">–––</t>
  </si>
  <si>
    <t xml:space="preserve">Liczba lat obowiązywania ceny z umowy:</t>
  </si>
  <si>
    <t xml:space="preserve">C11</t>
  </si>
  <si>
    <t xml:space="preserve">C11o</t>
  </si>
  <si>
    <t xml:space="preserve">C12a</t>
  </si>
  <si>
    <t xml:space="preserve">C12b</t>
  </si>
  <si>
    <t xml:space="preserve">C21</t>
  </si>
  <si>
    <t xml:space="preserve">G11</t>
  </si>
  <si>
    <t xml:space="preserve">R</t>
  </si>
  <si>
    <t xml:space="preserve">Tabela 2: dla Gminy</t>
  </si>
  <si>
    <t xml:space="preserve">Nr kolumny</t>
  </si>
  <si>
    <t xml:space="preserve">Kol. 1</t>
  </si>
  <si>
    <t xml:space="preserve">Kol. 2</t>
  </si>
  <si>
    <t xml:space="preserve">Kol. 3</t>
  </si>
  <si>
    <t xml:space="preserve">Kol. 4</t>
  </si>
  <si>
    <t xml:space="preserve">Kol. 5</t>
  </si>
  <si>
    <t xml:space="preserve">Kol. 6</t>
  </si>
  <si>
    <t xml:space="preserve">Kol. 7</t>
  </si>
  <si>
    <t xml:space="preserve">Kol. 8</t>
  </si>
  <si>
    <t xml:space="preserve">Kol. 9</t>
  </si>
  <si>
    <t xml:space="preserve">Kol. 10</t>
  </si>
  <si>
    <t xml:space="preserve">L.p.</t>
  </si>
  <si>
    <t xml:space="preserve">Grupa taryfowa</t>
  </si>
  <si>
    <t xml:space="preserve">Liczba PPE w grupie taryfowej</t>
  </si>
  <si>
    <t xml:space="preserve">Szacunkowe roczne zużycie energii STREFA I [MWh]</t>
  </si>
  <si>
    <t xml:space="preserve">Szacunkowe roczne zużycie energii STREFA II [MWh]</t>
  </si>
  <si>
    <t xml:space="preserve">Szacunkowe roczne zużycie energii STREFA III [MWh]</t>
  </si>
  <si>
    <t xml:space="preserve">Stawka netto opłaty handlowej [zł/mc]</t>
  </si>
  <si>
    <t xml:space="preserve">Suma mocy umownych wszystkich punktów w danej grupie taryfowej [kW]</t>
  </si>
  <si>
    <t xml:space="preserve">RAZEM</t>
  </si>
  <si>
    <t xml:space="preserve">CAŁKOWITE ZUŻYCIE ENERGII ELEKTRYCZNEJ DLA WSZYSTKICH PPE W OKRESIE OBOWIĄZYWANIA UMOWY</t>
  </si>
  <si>
    <t xml:space="preserve">MWh</t>
  </si>
  <si>
    <t xml:space="preserve">CAŁKOWITA WARTOŚĆ NETTO SPRZEDAŻY ENERGII ELEKTRYCZNEJ</t>
  </si>
  <si>
    <t xml:space="preserve">zł</t>
  </si>
  <si>
    <t xml:space="preserve">CAŁKOWITA WARTOŚĆ NETTO USŁUG DYSTRYBUCJI ENERGII ELEKTRYCZNEJ</t>
  </si>
  <si>
    <t xml:space="preserve">CAŁKOWITA WARTOŚĆ NETTO RAZEM SPRZEDAŻY I DYSTRYBUCJI ENERGII ELEKTRYCZNEJ</t>
  </si>
  <si>
    <t xml:space="preserve">CAŁKOWITA WARTOŚĆ BRUTTO RAZEM SPRZEDAŻY I DYSTRYBUCJI ENERGII ELEKTRYCZNEJ</t>
  </si>
  <si>
    <t xml:space="preserve">Tabela 3:  (oświata, sport, biblioteka, OK)</t>
  </si>
  <si>
    <t xml:space="preserve">Tabela 4: dla ZGM</t>
  </si>
  <si>
    <t xml:space="preserve">Tabela 5: dla ZGK</t>
  </si>
  <si>
    <t xml:space="preserve">Tabela 6: zbiorcza dla WSZYSTKICH OBIEKTÓW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</si>
</sst>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_z_ł"/>
    <numFmt numFmtId="166" formatCode="0.000"/>
    <numFmt numFmtId="167" formatCode="0.0"/>
    <numFmt numFmtId="168" formatCode="General"/>
    <numFmt numFmtId="169" formatCode="0.0000"/>
    <numFmt numFmtId="170" formatCode="#,##0.0000"/>
    <numFmt numFmtId="171" formatCode="0.00"/>
    <numFmt numFmtId="172" formatCode="#,##0.000"/>
    <numFmt numFmtId="173" formatCode="#,##0.000\ _z_ł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Cambria"/>
      <family val="1"/>
      <charset val="238"/>
    </font>
    <font>
      <sz val="12"/>
      <color rgb="FF000000"/>
      <name val="Calibri"/>
      <family val="2"/>
      <charset val="238"/>
    </font>
    <font>
      <sz val="10"/>
      <color rgb="FF000000"/>
      <name val="Cambria"/>
      <family val="1"/>
      <charset val="238"/>
    </font>
    <font>
      <sz val="14"/>
      <color rgb="FF000000"/>
      <name val="Calibri"/>
      <family val="2"/>
      <charset val="238"/>
    </font>
    <font>
      <sz val="8"/>
      <color rgb="FF000000"/>
      <name val="Cambria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D6DCE5"/>
      </patternFill>
    </fill>
    <fill>
      <patternFill patternType="solid">
        <fgColor rgb="FFFFFFFF"/>
        <bgColor rgb="FFFFF2CC"/>
      </patternFill>
    </fill>
    <fill>
      <patternFill patternType="solid">
        <fgColor rgb="FFD6DCE5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3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5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U97"/>
  <sheetViews>
    <sheetView showFormulas="false" showGridLines="true" showRowColHeaders="true" showZeros="true" rightToLeft="false" tabSelected="true" showOutlineSymbols="true" defaultGridColor="true" view="normal" topLeftCell="A85" colorId="64" zoomScale="106" zoomScaleNormal="106" zoomScalePageLayoutView="100" workbookViewId="0">
      <selection pane="topLeft" activeCell="O87" activeCellId="0" sqref="O87"/>
    </sheetView>
  </sheetViews>
  <sheetFormatPr defaultColWidth="8.54296875" defaultRowHeight="15" zeroHeight="false" outlineLevelRow="0" outlineLevelCol="0"/>
  <cols>
    <col collapsed="false" customWidth="true" hidden="false" outlineLevel="0" max="4" min="4" style="1" width="10.29"/>
    <col collapsed="false" customWidth="true" hidden="false" outlineLevel="0" max="5" min="5" style="1" width="10"/>
    <col collapsed="false" customWidth="true" hidden="false" outlineLevel="0" max="6" min="6" style="1" width="11.14"/>
    <col collapsed="false" customWidth="true" hidden="false" outlineLevel="0" max="10" min="10" style="1" width="10.42"/>
    <col collapsed="false" customWidth="true" hidden="false" outlineLevel="0" max="11" min="11" style="1" width="16.14"/>
    <col collapsed="false" customWidth="true" hidden="false" outlineLevel="0" max="12" min="12" style="2" width="25"/>
    <col collapsed="false" customWidth="true" hidden="false" outlineLevel="0" max="13" min="13" style="1" width="11"/>
    <col collapsed="false" customWidth="true" hidden="false" outlineLevel="0" max="14" min="14" style="1" width="10.42"/>
    <col collapsed="false" customWidth="true" hidden="false" outlineLevel="0" max="15" min="15" style="1" width="10.71"/>
    <col collapsed="false" customWidth="true" hidden="false" outlineLevel="0" max="16" min="16" style="1" width="13.57"/>
  </cols>
  <sheetData>
    <row r="1" customFormat="false" ht="15.75" hidden="false" customHeight="false" outlineLevel="0" collapsed="false">
      <c r="A1" s="1" t="s">
        <v>0</v>
      </c>
    </row>
    <row r="2" customFormat="false" ht="81" hidden="false" customHeight="true" outlineLevel="0" collapsed="false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I2" s="7" t="s">
        <v>7</v>
      </c>
      <c r="J2" s="7"/>
      <c r="K2" s="7"/>
      <c r="O2" s="8"/>
    </row>
    <row r="3" customFormat="false" ht="15.75" hidden="false" customHeight="false" outlineLevel="0" collapsed="false">
      <c r="A3" s="9" t="n">
        <v>1</v>
      </c>
      <c r="B3" s="10" t="s">
        <v>8</v>
      </c>
      <c r="C3" s="11"/>
      <c r="D3" s="12" t="s">
        <v>9</v>
      </c>
      <c r="E3" s="12" t="s">
        <v>9</v>
      </c>
      <c r="F3" s="13"/>
    </row>
    <row r="4" customFormat="false" ht="15" hidden="false" customHeight="true" outlineLevel="0" collapsed="false">
      <c r="A4" s="9"/>
      <c r="B4" s="10"/>
      <c r="C4" s="10"/>
      <c r="D4" s="10"/>
      <c r="E4" s="10"/>
      <c r="F4" s="13"/>
      <c r="I4" s="14" t="s">
        <v>10</v>
      </c>
      <c r="J4" s="14"/>
      <c r="K4" s="15" t="n">
        <v>1</v>
      </c>
    </row>
    <row r="5" customFormat="false" ht="15" hidden="false" customHeight="true" outlineLevel="0" collapsed="false">
      <c r="A5" s="9" t="n">
        <v>2</v>
      </c>
      <c r="B5" s="10" t="s">
        <v>11</v>
      </c>
      <c r="C5" s="11"/>
      <c r="D5" s="12" t="s">
        <v>9</v>
      </c>
      <c r="E5" s="12" t="s">
        <v>9</v>
      </c>
      <c r="F5" s="13"/>
      <c r="I5" s="14"/>
      <c r="J5" s="14"/>
      <c r="K5" s="15"/>
    </row>
    <row r="6" customFormat="false" ht="15" hidden="false" customHeight="true" outlineLevel="0" collapsed="false">
      <c r="A6" s="9" t="n">
        <v>3</v>
      </c>
      <c r="B6" s="10" t="s">
        <v>12</v>
      </c>
      <c r="C6" s="11"/>
      <c r="D6" s="12" t="s">
        <v>9</v>
      </c>
      <c r="E6" s="12" t="s">
        <v>9</v>
      </c>
      <c r="F6" s="13"/>
      <c r="I6" s="14"/>
      <c r="J6" s="14"/>
      <c r="K6" s="15"/>
    </row>
    <row r="7" customFormat="false" ht="15" hidden="false" customHeight="true" outlineLevel="0" collapsed="false">
      <c r="A7" s="9" t="n">
        <v>4</v>
      </c>
      <c r="B7" s="10" t="s">
        <v>13</v>
      </c>
      <c r="C7" s="11"/>
      <c r="D7" s="11"/>
      <c r="E7" s="12" t="s">
        <v>9</v>
      </c>
      <c r="F7" s="13"/>
      <c r="I7" s="14"/>
      <c r="J7" s="14"/>
      <c r="K7" s="15"/>
    </row>
    <row r="8" customFormat="false" ht="15" hidden="false" customHeight="false" outlineLevel="0" collapsed="false">
      <c r="A8" s="9" t="n">
        <v>5</v>
      </c>
      <c r="B8" s="10" t="s">
        <v>14</v>
      </c>
      <c r="C8" s="11"/>
      <c r="D8" s="11"/>
      <c r="E8" s="12" t="s">
        <v>9</v>
      </c>
      <c r="F8" s="13"/>
    </row>
    <row r="9" customFormat="false" ht="15" hidden="false" customHeight="false" outlineLevel="0" collapsed="false">
      <c r="A9" s="9" t="n">
        <v>6</v>
      </c>
      <c r="B9" s="10" t="s">
        <v>15</v>
      </c>
      <c r="C9" s="11"/>
      <c r="D9" s="12" t="s">
        <v>9</v>
      </c>
      <c r="E9" s="12" t="s">
        <v>9</v>
      </c>
      <c r="F9" s="13"/>
    </row>
    <row r="10" customFormat="false" ht="15" hidden="false" customHeight="false" outlineLevel="0" collapsed="false">
      <c r="A10" s="9"/>
      <c r="B10" s="10"/>
      <c r="C10" s="10"/>
      <c r="D10" s="10"/>
      <c r="E10" s="12" t="s">
        <v>9</v>
      </c>
      <c r="F10" s="13"/>
    </row>
    <row r="11" customFormat="false" ht="15" hidden="false" customHeight="false" outlineLevel="0" collapsed="false">
      <c r="A11" s="9" t="n">
        <v>7</v>
      </c>
      <c r="B11" s="10" t="s">
        <v>16</v>
      </c>
      <c r="C11" s="11"/>
      <c r="D11" s="12" t="s">
        <v>9</v>
      </c>
      <c r="E11" s="12" t="s">
        <v>9</v>
      </c>
      <c r="F11" s="13"/>
    </row>
    <row r="12" customFormat="false" ht="15.75" hidden="false" customHeight="false" outlineLevel="0" collapsed="false">
      <c r="A12" s="16" t="n">
        <v>8</v>
      </c>
      <c r="B12" s="17" t="s">
        <v>17</v>
      </c>
      <c r="C12" s="11"/>
      <c r="D12" s="18" t="s">
        <v>9</v>
      </c>
      <c r="E12" s="18" t="s">
        <v>9</v>
      </c>
      <c r="F12" s="19"/>
    </row>
    <row r="15" customFormat="false" ht="15.75" hidden="false" customHeight="false" outlineLevel="0" collapsed="false">
      <c r="A15" s="1" t="s">
        <v>18</v>
      </c>
    </row>
    <row r="16" customFormat="false" ht="15" hidden="false" customHeight="false" outlineLevel="0" collapsed="false">
      <c r="A16" s="20" t="s">
        <v>19</v>
      </c>
      <c r="B16" s="5" t="s">
        <v>20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21" t="s">
        <v>27</v>
      </c>
      <c r="J16" s="5" t="s">
        <v>28</v>
      </c>
      <c r="K16" s="5" t="s">
        <v>29</v>
      </c>
    </row>
    <row r="17" customFormat="false" ht="72" hidden="false" customHeight="false" outlineLevel="0" collapsed="false">
      <c r="A17" s="22" t="s">
        <v>30</v>
      </c>
      <c r="B17" s="23" t="s">
        <v>31</v>
      </c>
      <c r="C17" s="23" t="s">
        <v>32</v>
      </c>
      <c r="D17" s="24" t="s">
        <v>33</v>
      </c>
      <c r="E17" s="24" t="s">
        <v>34</v>
      </c>
      <c r="F17" s="24" t="s">
        <v>35</v>
      </c>
      <c r="G17" s="23" t="s">
        <v>3</v>
      </c>
      <c r="H17" s="23" t="s">
        <v>4</v>
      </c>
      <c r="I17" s="23" t="s">
        <v>5</v>
      </c>
      <c r="J17" s="24" t="s">
        <v>36</v>
      </c>
      <c r="K17" s="24" t="s">
        <v>37</v>
      </c>
    </row>
    <row r="18" customFormat="false" ht="15" hidden="false" customHeight="false" outlineLevel="0" collapsed="false">
      <c r="A18" s="9" t="n">
        <v>1</v>
      </c>
      <c r="B18" s="10" t="s">
        <v>8</v>
      </c>
      <c r="C18" s="25" t="n">
        <v>1</v>
      </c>
      <c r="D18" s="26" t="n">
        <v>230</v>
      </c>
      <c r="E18" s="26" t="s">
        <v>9</v>
      </c>
      <c r="F18" s="26" t="s">
        <v>9</v>
      </c>
      <c r="G18" s="12" t="n">
        <f aca="false">C3</f>
        <v>0</v>
      </c>
      <c r="H18" s="12" t="str">
        <f aca="false">D3</f>
        <v>–––</v>
      </c>
      <c r="I18" s="12" t="str">
        <f aca="false">E3</f>
        <v>–––</v>
      </c>
      <c r="J18" s="12" t="n">
        <f aca="false">F3</f>
        <v>0</v>
      </c>
      <c r="K18" s="27" t="n">
        <v>50</v>
      </c>
    </row>
    <row r="19" customFormat="false" ht="15" hidden="false" customHeight="false" outlineLevel="0" collapsed="false">
      <c r="A19" s="9" t="n">
        <v>2</v>
      </c>
      <c r="B19" s="10" t="s">
        <v>11</v>
      </c>
      <c r="C19" s="25" t="n">
        <v>24</v>
      </c>
      <c r="D19" s="28" t="n">
        <v>240.088</v>
      </c>
      <c r="E19" s="26" t="s">
        <v>9</v>
      </c>
      <c r="F19" s="26" t="s">
        <v>9</v>
      </c>
      <c r="G19" s="12" t="n">
        <f aca="false">C5</f>
        <v>0</v>
      </c>
      <c r="H19" s="12" t="s">
        <v>9</v>
      </c>
      <c r="I19" s="12" t="s">
        <v>9</v>
      </c>
      <c r="J19" s="12" t="n">
        <f aca="false">F5</f>
        <v>0</v>
      </c>
      <c r="K19" s="27" t="n">
        <v>334</v>
      </c>
    </row>
    <row r="20" customFormat="false" ht="15" hidden="false" customHeight="false" outlineLevel="0" collapsed="false">
      <c r="A20" s="9" t="n">
        <v>3</v>
      </c>
      <c r="B20" s="10" t="s">
        <v>12</v>
      </c>
      <c r="C20" s="25" t="n">
        <v>293</v>
      </c>
      <c r="D20" s="28" t="n">
        <v>3008.919</v>
      </c>
      <c r="E20" s="26" t="s">
        <v>9</v>
      </c>
      <c r="F20" s="26" t="s">
        <v>9</v>
      </c>
      <c r="G20" s="12" t="n">
        <f aca="false">C6</f>
        <v>0</v>
      </c>
      <c r="H20" s="12" t="str">
        <f aca="false">D5</f>
        <v>–––</v>
      </c>
      <c r="I20" s="12" t="str">
        <f aca="false">E5</f>
        <v>–––</v>
      </c>
      <c r="J20" s="12" t="n">
        <f aca="false">F6</f>
        <v>0</v>
      </c>
      <c r="K20" s="27" t="n">
        <v>1614</v>
      </c>
    </row>
    <row r="21" customFormat="false" ht="15" hidden="false" customHeight="false" outlineLevel="0" collapsed="false">
      <c r="A21" s="9" t="n">
        <v>4</v>
      </c>
      <c r="B21" s="10" t="s">
        <v>13</v>
      </c>
      <c r="C21" s="25" t="n">
        <v>4</v>
      </c>
      <c r="D21" s="28" t="n">
        <v>6.766</v>
      </c>
      <c r="E21" s="26" t="n">
        <v>10.58</v>
      </c>
      <c r="F21" s="26" t="s">
        <v>9</v>
      </c>
      <c r="G21" s="12" t="n">
        <f aca="false">C7</f>
        <v>0</v>
      </c>
      <c r="H21" s="12" t="n">
        <f aca="false">D7</f>
        <v>0</v>
      </c>
      <c r="I21" s="12" t="str">
        <f aca="false">E6</f>
        <v>–––</v>
      </c>
      <c r="J21" s="12" t="n">
        <f aca="false">F7</f>
        <v>0</v>
      </c>
      <c r="K21" s="27" t="n">
        <v>65</v>
      </c>
    </row>
    <row r="22" customFormat="false" ht="15" hidden="false" customHeight="false" outlineLevel="0" collapsed="false">
      <c r="A22" s="9" t="n">
        <v>5</v>
      </c>
      <c r="B22" s="10" t="s">
        <v>14</v>
      </c>
      <c r="C22" s="25" t="n">
        <v>1</v>
      </c>
      <c r="D22" s="26" t="n">
        <v>3.915</v>
      </c>
      <c r="E22" s="26" t="n">
        <v>4.62</v>
      </c>
      <c r="F22" s="26" t="s">
        <v>9</v>
      </c>
      <c r="G22" s="12" t="n">
        <f aca="false">C8</f>
        <v>0</v>
      </c>
      <c r="H22" s="12" t="n">
        <f aca="false">D8</f>
        <v>0</v>
      </c>
      <c r="I22" s="12" t="str">
        <f aca="false">E7</f>
        <v>–––</v>
      </c>
      <c r="J22" s="12" t="n">
        <f aca="false">F8</f>
        <v>0</v>
      </c>
      <c r="K22" s="27" t="n">
        <v>17</v>
      </c>
    </row>
    <row r="23" customFormat="false" ht="15" hidden="false" customHeight="false" outlineLevel="0" collapsed="false">
      <c r="A23" s="9" t="n">
        <v>6</v>
      </c>
      <c r="B23" s="10" t="s">
        <v>15</v>
      </c>
      <c r="C23" s="25" t="n">
        <v>4</v>
      </c>
      <c r="D23" s="26" t="n">
        <v>135</v>
      </c>
      <c r="E23" s="26" t="s">
        <v>9</v>
      </c>
      <c r="F23" s="26" t="s">
        <v>9</v>
      </c>
      <c r="G23" s="12" t="n">
        <f aca="false">C9</f>
        <v>0</v>
      </c>
      <c r="H23" s="12" t="s">
        <v>9</v>
      </c>
      <c r="I23" s="12" t="str">
        <f aca="false">E8</f>
        <v>–––</v>
      </c>
      <c r="J23" s="12" t="n">
        <f aca="false">F9</f>
        <v>0</v>
      </c>
      <c r="K23" s="27" t="n">
        <v>220</v>
      </c>
    </row>
    <row r="24" customFormat="false" ht="15" hidden="false" customHeight="false" outlineLevel="0" collapsed="false">
      <c r="A24" s="9" t="n">
        <v>7</v>
      </c>
      <c r="B24" s="10" t="s">
        <v>16</v>
      </c>
      <c r="C24" s="25" t="n">
        <v>2</v>
      </c>
      <c r="D24" s="26" t="n">
        <v>1.3</v>
      </c>
      <c r="E24" s="26" t="s">
        <v>9</v>
      </c>
      <c r="F24" s="26" t="s">
        <v>9</v>
      </c>
      <c r="G24" s="12" t="n">
        <f aca="false">C11</f>
        <v>0</v>
      </c>
      <c r="H24" s="12" t="str">
        <f aca="false">D9</f>
        <v>–––</v>
      </c>
      <c r="I24" s="12" t="str">
        <f aca="false">E9</f>
        <v>–––</v>
      </c>
      <c r="J24" s="12" t="n">
        <f aca="false">F11</f>
        <v>0</v>
      </c>
      <c r="K24" s="27" t="n">
        <v>20</v>
      </c>
    </row>
    <row r="25" customFormat="false" ht="15.75" hidden="false" customHeight="false" outlineLevel="0" collapsed="false">
      <c r="A25" s="29" t="n">
        <v>8</v>
      </c>
      <c r="B25" s="17" t="s">
        <v>17</v>
      </c>
      <c r="C25" s="30" t="n">
        <v>40</v>
      </c>
      <c r="D25" s="31" t="n">
        <v>34.212</v>
      </c>
      <c r="E25" s="31" t="s">
        <v>9</v>
      </c>
      <c r="F25" s="26" t="s">
        <v>9</v>
      </c>
      <c r="G25" s="12" t="n">
        <f aca="false">C12</f>
        <v>0</v>
      </c>
      <c r="H25" s="12" t="s">
        <v>9</v>
      </c>
      <c r="I25" s="12" t="str">
        <f aca="false">E10</f>
        <v>–––</v>
      </c>
      <c r="J25" s="12" t="n">
        <f aca="false">F12</f>
        <v>0</v>
      </c>
      <c r="K25" s="32" t="n">
        <v>15.8</v>
      </c>
    </row>
    <row r="26" customFormat="false" ht="15.75" hidden="false" customHeight="false" outlineLevel="0" collapsed="false">
      <c r="A26" s="33" t="s">
        <v>38</v>
      </c>
      <c r="B26" s="33"/>
      <c r="C26" s="34" t="n">
        <f aca="false">SUM(C18:C25)</f>
        <v>369</v>
      </c>
      <c r="D26" s="35" t="n">
        <f aca="false">SUM(D18:D25)</f>
        <v>3660.2</v>
      </c>
      <c r="E26" s="35" t="n">
        <f aca="false">SUM(E18:E25)</f>
        <v>15.2</v>
      </c>
      <c r="F26" s="35" t="s">
        <v>9</v>
      </c>
      <c r="G26" s="36" t="s">
        <v>9</v>
      </c>
      <c r="H26" s="36" t="s">
        <v>9</v>
      </c>
      <c r="I26" s="36" t="s">
        <v>9</v>
      </c>
      <c r="J26" s="37" t="s">
        <v>9</v>
      </c>
      <c r="K26" s="38" t="n">
        <f aca="false">SUM(K18:K25)</f>
        <v>2335.8</v>
      </c>
    </row>
    <row r="27" customFormat="false" ht="15" hidden="false" customHeight="false" outlineLevel="0" collapsed="false">
      <c r="A27" s="39" t="s">
        <v>39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 t="n">
        <f aca="false">SUM(D26:F26)*K4</f>
        <v>3675.4</v>
      </c>
      <c r="M27" s="41" t="s">
        <v>40</v>
      </c>
    </row>
    <row r="28" customFormat="false" ht="15" hidden="false" customHeight="false" outlineLevel="0" collapsed="false">
      <c r="A28" s="42" t="s">
        <v>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44" t="s">
        <v>42</v>
      </c>
    </row>
    <row r="29" customFormat="false" ht="15" hidden="false" customHeight="false" outlineLevel="0" collapsed="false">
      <c r="A29" s="42" t="s">
        <v>43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4" t="s">
        <v>42</v>
      </c>
    </row>
    <row r="30" customFormat="false" ht="15" hidden="false" customHeight="false" outlineLevel="0" collapsed="false">
      <c r="A30" s="42" t="s">
        <v>44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5" t="n">
        <f aca="false">L28+L29</f>
        <v>0</v>
      </c>
      <c r="M30" s="44" t="s">
        <v>42</v>
      </c>
    </row>
    <row r="31" customFormat="false" ht="15.75" hidden="false" customHeight="false" outlineLevel="0" collapsed="false">
      <c r="A31" s="46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 t="n">
        <f aca="false">L30*1.23</f>
        <v>0</v>
      </c>
      <c r="M31" s="48" t="s">
        <v>42</v>
      </c>
    </row>
    <row r="32" customFormat="false" ht="15" hidden="false" customHeight="false" outlineLevel="0" collapsed="false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1"/>
    </row>
    <row r="33" customFormat="false" ht="15" hidden="false" customHeight="false" outlineLevel="0" collapsed="false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1"/>
    </row>
    <row r="34" customFormat="false" ht="15.75" hidden="false" customHeight="false" outlineLevel="0" collapsed="false">
      <c r="A34" s="1" t="s">
        <v>46</v>
      </c>
    </row>
    <row r="35" customFormat="false" ht="15" hidden="false" customHeight="false" outlineLevel="0" collapsed="false">
      <c r="A35" s="20" t="s">
        <v>19</v>
      </c>
      <c r="B35" s="5" t="s">
        <v>20</v>
      </c>
      <c r="C35" s="5" t="s">
        <v>21</v>
      </c>
      <c r="D35" s="5" t="s">
        <v>22</v>
      </c>
      <c r="E35" s="5" t="s">
        <v>23</v>
      </c>
      <c r="F35" s="5" t="s">
        <v>24</v>
      </c>
      <c r="G35" s="5" t="s">
        <v>25</v>
      </c>
      <c r="H35" s="5" t="s">
        <v>26</v>
      </c>
      <c r="I35" s="21" t="s">
        <v>27</v>
      </c>
      <c r="J35" s="5" t="s">
        <v>28</v>
      </c>
      <c r="K35" s="52" t="s">
        <v>29</v>
      </c>
    </row>
    <row r="36" customFormat="false" ht="72" hidden="false" customHeight="false" outlineLevel="0" collapsed="false">
      <c r="A36" s="22" t="s">
        <v>30</v>
      </c>
      <c r="B36" s="23" t="s">
        <v>31</v>
      </c>
      <c r="C36" s="23" t="s">
        <v>32</v>
      </c>
      <c r="D36" s="24" t="s">
        <v>33</v>
      </c>
      <c r="E36" s="24" t="s">
        <v>34</v>
      </c>
      <c r="F36" s="24" t="s">
        <v>35</v>
      </c>
      <c r="G36" s="23" t="s">
        <v>3</v>
      </c>
      <c r="H36" s="23" t="s">
        <v>4</v>
      </c>
      <c r="I36" s="23" t="s">
        <v>5</v>
      </c>
      <c r="J36" s="24" t="s">
        <v>36</v>
      </c>
      <c r="K36" s="53" t="s">
        <v>37</v>
      </c>
    </row>
    <row r="37" customFormat="false" ht="15" hidden="false" customHeight="true" outlineLevel="0" collapsed="false">
      <c r="A37" s="9" t="n">
        <v>1</v>
      </c>
      <c r="B37" s="10" t="s">
        <v>8</v>
      </c>
      <c r="C37" s="25" t="n">
        <v>1</v>
      </c>
      <c r="D37" s="54" t="n">
        <v>600</v>
      </c>
      <c r="E37" s="54" t="n">
        <v>0</v>
      </c>
      <c r="F37" s="54" t="s">
        <v>9</v>
      </c>
      <c r="G37" s="12" t="n">
        <f aca="false">C3</f>
        <v>0</v>
      </c>
      <c r="H37" s="12" t="s">
        <v>9</v>
      </c>
      <c r="I37" s="12" t="s">
        <v>9</v>
      </c>
      <c r="J37" s="12" t="n">
        <f aca="false">F3</f>
        <v>0</v>
      </c>
      <c r="K37" s="55" t="n">
        <v>200</v>
      </c>
    </row>
    <row r="38" customFormat="false" ht="15" hidden="false" customHeight="false" outlineLevel="0" collapsed="false">
      <c r="A38" s="9" t="n">
        <v>2</v>
      </c>
      <c r="B38" s="10" t="s">
        <v>11</v>
      </c>
      <c r="C38" s="25" t="n">
        <v>19</v>
      </c>
      <c r="D38" s="54" t="n">
        <v>744.278</v>
      </c>
      <c r="E38" s="54" t="n">
        <v>0</v>
      </c>
      <c r="F38" s="54" t="s">
        <v>9</v>
      </c>
      <c r="G38" s="12" t="n">
        <f aca="false">C5</f>
        <v>0</v>
      </c>
      <c r="H38" s="12" t="s">
        <v>9</v>
      </c>
      <c r="I38" s="12" t="s">
        <v>9</v>
      </c>
      <c r="J38" s="12" t="n">
        <f aca="false">F5</f>
        <v>0</v>
      </c>
      <c r="K38" s="55" t="n">
        <v>499</v>
      </c>
    </row>
    <row r="39" customFormat="false" ht="15" hidden="false" customHeight="false" outlineLevel="0" collapsed="false">
      <c r="A39" s="9"/>
      <c r="B39" s="10"/>
      <c r="C39" s="25"/>
      <c r="D39" s="54"/>
      <c r="E39" s="54"/>
      <c r="F39" s="54"/>
      <c r="G39" s="12"/>
      <c r="H39" s="12"/>
      <c r="I39" s="12"/>
      <c r="J39" s="12"/>
      <c r="K39" s="55"/>
    </row>
    <row r="40" customFormat="false" ht="15" hidden="false" customHeight="false" outlineLevel="0" collapsed="false">
      <c r="A40" s="9" t="n">
        <v>3</v>
      </c>
      <c r="B40" s="10" t="s">
        <v>13</v>
      </c>
      <c r="C40" s="25" t="n">
        <v>2</v>
      </c>
      <c r="D40" s="54" t="n">
        <v>18.906</v>
      </c>
      <c r="E40" s="54" t="n">
        <v>19.467</v>
      </c>
      <c r="F40" s="54" t="s">
        <v>9</v>
      </c>
      <c r="G40" s="12" t="n">
        <f aca="false">C7</f>
        <v>0</v>
      </c>
      <c r="H40" s="12" t="n">
        <f aca="false">D7</f>
        <v>0</v>
      </c>
      <c r="I40" s="12" t="s">
        <v>9</v>
      </c>
      <c r="J40" s="12" t="n">
        <f aca="false">F7</f>
        <v>0</v>
      </c>
      <c r="K40" s="55" t="n">
        <v>37</v>
      </c>
      <c r="M40" s="56"/>
    </row>
    <row r="41" customFormat="false" ht="15" hidden="false" customHeight="false" outlineLevel="0" collapsed="false">
      <c r="A41" s="9"/>
      <c r="B41" s="10"/>
      <c r="C41" s="25"/>
      <c r="D41" s="54"/>
      <c r="E41" s="54"/>
      <c r="F41" s="54"/>
      <c r="G41" s="12"/>
      <c r="H41" s="12"/>
      <c r="I41" s="12"/>
      <c r="J41" s="12"/>
      <c r="K41" s="55"/>
    </row>
    <row r="42" customFormat="false" ht="15" hidden="false" customHeight="false" outlineLevel="0" collapsed="false">
      <c r="A42" s="9" t="n">
        <v>4</v>
      </c>
      <c r="B42" s="10" t="s">
        <v>15</v>
      </c>
      <c r="C42" s="25" t="n">
        <v>9</v>
      </c>
      <c r="D42" s="54" t="n">
        <v>2239.585</v>
      </c>
      <c r="E42" s="54" t="n">
        <v>0</v>
      </c>
      <c r="F42" s="54" t="s">
        <v>9</v>
      </c>
      <c r="G42" s="12" t="n">
        <f aca="false">C9</f>
        <v>0</v>
      </c>
      <c r="H42" s="12" t="s">
        <v>9</v>
      </c>
      <c r="I42" s="12" t="s">
        <v>9</v>
      </c>
      <c r="J42" s="12" t="n">
        <f aca="false">F9</f>
        <v>0</v>
      </c>
      <c r="K42" s="55" t="n">
        <v>565</v>
      </c>
    </row>
    <row r="43" customFormat="false" ht="15" hidden="false" customHeight="false" outlineLevel="0" collapsed="false">
      <c r="A43" s="9"/>
      <c r="B43" s="10"/>
      <c r="C43" s="25"/>
      <c r="D43" s="54"/>
      <c r="E43" s="54"/>
      <c r="F43" s="54"/>
      <c r="G43" s="12"/>
      <c r="H43" s="12"/>
      <c r="I43" s="12"/>
      <c r="J43" s="12"/>
      <c r="K43" s="55"/>
    </row>
    <row r="44" customFormat="false" ht="15.75" hidden="false" customHeight="false" outlineLevel="0" collapsed="false">
      <c r="A44" s="29"/>
      <c r="B44" s="17"/>
      <c r="C44" s="25"/>
      <c r="D44" s="54"/>
      <c r="E44" s="54"/>
      <c r="F44" s="54"/>
      <c r="G44" s="18"/>
      <c r="H44" s="12"/>
      <c r="I44" s="12"/>
      <c r="J44" s="12"/>
      <c r="K44" s="55"/>
    </row>
    <row r="45" customFormat="false" ht="15.75" hidden="false" customHeight="false" outlineLevel="0" collapsed="false">
      <c r="A45" s="33" t="s">
        <v>38</v>
      </c>
      <c r="B45" s="33"/>
      <c r="C45" s="34" t="n">
        <f aca="false">SUM(C37:C44)</f>
        <v>31</v>
      </c>
      <c r="D45" s="35" t="n">
        <f aca="false">SUM(D37:D44)</f>
        <v>3602.769</v>
      </c>
      <c r="E45" s="35" t="n">
        <f aca="false">SUM(E37:E44)</f>
        <v>19.467</v>
      </c>
      <c r="F45" s="34" t="s">
        <v>9</v>
      </c>
      <c r="G45" s="57" t="s">
        <v>9</v>
      </c>
      <c r="H45" s="37" t="s">
        <v>9</v>
      </c>
      <c r="I45" s="37" t="s">
        <v>9</v>
      </c>
      <c r="J45" s="37" t="s">
        <v>9</v>
      </c>
      <c r="K45" s="58" t="n">
        <f aca="false">SUM(K37:K44)</f>
        <v>1301</v>
      </c>
    </row>
    <row r="46" customFormat="false" ht="15" hidden="false" customHeight="false" outlineLevel="0" collapsed="false">
      <c r="A46" s="39" t="s">
        <v>39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59" t="n">
        <f aca="false">SUM(D45:F45)*K4</f>
        <v>3622.236</v>
      </c>
      <c r="M46" s="41" t="s">
        <v>40</v>
      </c>
      <c r="N46" s="60"/>
      <c r="O46" s="60"/>
      <c r="P46" s="60"/>
      <c r="Q46" s="60"/>
      <c r="R46" s="60"/>
      <c r="S46" s="60"/>
      <c r="T46" s="60"/>
      <c r="U46" s="60"/>
    </row>
    <row r="47" customFormat="false" ht="15" hidden="false" customHeight="false" outlineLevel="0" collapsed="false">
      <c r="A47" s="42" t="s">
        <v>41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4" t="s">
        <v>42</v>
      </c>
      <c r="N47" s="60"/>
      <c r="O47" s="60"/>
      <c r="P47" s="60"/>
      <c r="Q47" s="60"/>
      <c r="R47" s="60"/>
      <c r="S47" s="60"/>
      <c r="T47" s="60"/>
      <c r="U47" s="60"/>
    </row>
    <row r="48" customFormat="false" ht="15" hidden="false" customHeight="false" outlineLevel="0" collapsed="false">
      <c r="A48" s="61" t="s">
        <v>43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/>
      <c r="M48" s="44" t="s">
        <v>42</v>
      </c>
    </row>
    <row r="49" customFormat="false" ht="15" hidden="false" customHeight="false" outlineLevel="0" collapsed="false">
      <c r="A49" s="42" t="s">
        <v>44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5" t="n">
        <f aca="false">L47+L48</f>
        <v>0</v>
      </c>
      <c r="M49" s="63" t="s">
        <v>42</v>
      </c>
    </row>
    <row r="50" customFormat="false" ht="15.75" hidden="false" customHeight="false" outlineLevel="0" collapsed="false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7" t="n">
        <f aca="false">L49*1.23</f>
        <v>0</v>
      </c>
      <c r="M50" s="48" t="s">
        <v>42</v>
      </c>
    </row>
    <row r="51" customFormat="false" ht="15" hidden="false" customHeight="false" outlineLevel="0" collapsed="false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51"/>
    </row>
    <row r="53" customFormat="false" ht="15.75" hidden="false" customHeight="false" outlineLevel="0" collapsed="false">
      <c r="A53" s="1" t="s">
        <v>47</v>
      </c>
    </row>
    <row r="54" customFormat="false" ht="15" hidden="false" customHeight="false" outlineLevel="0" collapsed="false">
      <c r="A54" s="20" t="s">
        <v>19</v>
      </c>
      <c r="B54" s="5" t="s">
        <v>20</v>
      </c>
      <c r="C54" s="5" t="s">
        <v>21</v>
      </c>
      <c r="D54" s="5" t="s">
        <v>22</v>
      </c>
      <c r="E54" s="5" t="s">
        <v>23</v>
      </c>
      <c r="F54" s="5" t="s">
        <v>24</v>
      </c>
      <c r="G54" s="5" t="s">
        <v>25</v>
      </c>
      <c r="H54" s="5" t="s">
        <v>26</v>
      </c>
      <c r="I54" s="21" t="s">
        <v>27</v>
      </c>
      <c r="J54" s="5" t="s">
        <v>28</v>
      </c>
      <c r="K54" s="52" t="s">
        <v>29</v>
      </c>
    </row>
    <row r="55" customFormat="false" ht="72" hidden="false" customHeight="false" outlineLevel="0" collapsed="false">
      <c r="A55" s="22" t="s">
        <v>30</v>
      </c>
      <c r="B55" s="23" t="s">
        <v>31</v>
      </c>
      <c r="C55" s="23" t="s">
        <v>32</v>
      </c>
      <c r="D55" s="24" t="s">
        <v>33</v>
      </c>
      <c r="E55" s="24" t="s">
        <v>34</v>
      </c>
      <c r="F55" s="24" t="s">
        <v>35</v>
      </c>
      <c r="G55" s="23" t="s">
        <v>3</v>
      </c>
      <c r="H55" s="23" t="s">
        <v>4</v>
      </c>
      <c r="I55" s="23" t="s">
        <v>5</v>
      </c>
      <c r="J55" s="24" t="s">
        <v>36</v>
      </c>
      <c r="K55" s="53" t="s">
        <v>37</v>
      </c>
    </row>
    <row r="56" customFormat="false" ht="15" hidden="false" customHeight="false" outlineLevel="0" collapsed="false">
      <c r="A56" s="9" t="n">
        <v>1</v>
      </c>
      <c r="B56" s="10" t="s">
        <v>11</v>
      </c>
      <c r="C56" s="25" t="n">
        <v>16</v>
      </c>
      <c r="D56" s="26" t="n">
        <v>180.544</v>
      </c>
      <c r="E56" s="26" t="s">
        <v>9</v>
      </c>
      <c r="F56" s="26" t="s">
        <v>9</v>
      </c>
      <c r="G56" s="12" t="n">
        <f aca="false">C5</f>
        <v>0</v>
      </c>
      <c r="H56" s="12" t="s">
        <v>9</v>
      </c>
      <c r="I56" s="12" t="s">
        <v>9</v>
      </c>
      <c r="J56" s="12" t="n">
        <f aca="false">F5</f>
        <v>0</v>
      </c>
      <c r="K56" s="64" t="n">
        <v>316</v>
      </c>
    </row>
    <row r="57" customFormat="false" ht="15" hidden="false" customHeight="false" outlineLevel="0" collapsed="false">
      <c r="A57" s="9" t="n">
        <v>2</v>
      </c>
      <c r="B57" s="10" t="s">
        <v>13</v>
      </c>
      <c r="C57" s="25" t="n">
        <v>2</v>
      </c>
      <c r="D57" s="26" t="n">
        <v>2.499</v>
      </c>
      <c r="E57" s="26" t="n">
        <v>8.59</v>
      </c>
      <c r="F57" s="26" t="s">
        <v>9</v>
      </c>
      <c r="G57" s="12" t="n">
        <f aca="false">C7</f>
        <v>0</v>
      </c>
      <c r="H57" s="12" t="n">
        <f aca="false">D7</f>
        <v>0</v>
      </c>
      <c r="I57" s="12" t="s">
        <v>9</v>
      </c>
      <c r="J57" s="12" t="n">
        <f aca="false">F7</f>
        <v>0</v>
      </c>
      <c r="K57" s="64" t="n">
        <v>34</v>
      </c>
    </row>
    <row r="58" customFormat="false" ht="15.75" hidden="false" customHeight="false" outlineLevel="0" collapsed="false">
      <c r="A58" s="9" t="n">
        <v>3</v>
      </c>
      <c r="B58" s="10" t="s">
        <v>16</v>
      </c>
      <c r="C58" s="25" t="n">
        <v>40</v>
      </c>
      <c r="D58" s="26" t="n">
        <v>109.75</v>
      </c>
      <c r="E58" s="26" t="s">
        <v>9</v>
      </c>
      <c r="F58" s="26" t="s">
        <v>9</v>
      </c>
      <c r="G58" s="18" t="n">
        <f aca="false">C11</f>
        <v>0</v>
      </c>
      <c r="H58" s="12" t="s">
        <v>9</v>
      </c>
      <c r="I58" s="12" t="s">
        <v>9</v>
      </c>
      <c r="J58" s="12" t="n">
        <f aca="false">F11</f>
        <v>0</v>
      </c>
      <c r="K58" s="64" t="n">
        <v>201</v>
      </c>
    </row>
    <row r="59" customFormat="false" ht="15.75" hidden="false" customHeight="false" outlineLevel="0" collapsed="false">
      <c r="A59" s="33" t="s">
        <v>38</v>
      </c>
      <c r="B59" s="33"/>
      <c r="C59" s="34" t="n">
        <f aca="false">SUM(C56:C58)</f>
        <v>58</v>
      </c>
      <c r="D59" s="35" t="n">
        <f aca="false">SUM(D56:D58)</f>
        <v>292.793</v>
      </c>
      <c r="E59" s="35" t="n">
        <f aca="false">SUM(E56:E58)</f>
        <v>8.59</v>
      </c>
      <c r="F59" s="35" t="s">
        <v>9</v>
      </c>
      <c r="G59" s="57" t="s">
        <v>9</v>
      </c>
      <c r="H59" s="37" t="s">
        <v>9</v>
      </c>
      <c r="I59" s="37" t="s">
        <v>9</v>
      </c>
      <c r="J59" s="37" t="s">
        <v>9</v>
      </c>
      <c r="K59" s="65" t="n">
        <f aca="false">SUM(K56:K58)</f>
        <v>551</v>
      </c>
    </row>
    <row r="60" customFormat="false" ht="15" hidden="false" customHeight="false" outlineLevel="0" collapsed="false">
      <c r="A60" s="39" t="s">
        <v>39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66" t="n">
        <f aca="false">SUM(D59:F59)*K4</f>
        <v>301.383</v>
      </c>
      <c r="M60" s="41" t="s">
        <v>40</v>
      </c>
    </row>
    <row r="61" customFormat="false" ht="15" hidden="false" customHeight="false" outlineLevel="0" collapsed="false">
      <c r="A61" s="42" t="s">
        <v>41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44" t="s">
        <v>42</v>
      </c>
    </row>
    <row r="62" customFormat="false" ht="15" hidden="false" customHeight="false" outlineLevel="0" collapsed="false">
      <c r="A62" s="42" t="s">
        <v>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4" t="s">
        <v>42</v>
      </c>
    </row>
    <row r="63" customFormat="false" ht="15" hidden="false" customHeight="false" outlineLevel="0" collapsed="false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5" t="n">
        <f aca="false">L61+L62</f>
        <v>0</v>
      </c>
      <c r="M63" s="44" t="s">
        <v>42</v>
      </c>
    </row>
    <row r="64" customFormat="false" ht="15.75" hidden="false" customHeight="false" outlineLevel="0" collapsed="false">
      <c r="A64" s="46" t="s">
        <v>45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 t="n">
        <f aca="false">L63*1.23</f>
        <v>0</v>
      </c>
      <c r="M64" s="48" t="s">
        <v>42</v>
      </c>
    </row>
    <row r="65" customFormat="false" ht="15" hidden="false" customHeight="false" outlineLevel="0" collapsed="false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0"/>
      <c r="M65" s="51"/>
    </row>
    <row r="66" customFormat="false" ht="15" hidden="false" customHeight="false" outlineLevel="0" collapsed="false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0"/>
      <c r="M66" s="51"/>
    </row>
    <row r="67" customFormat="false" ht="15.75" hidden="false" customHeight="false" outlineLevel="0" collapsed="false">
      <c r="A67" s="1" t="s">
        <v>48</v>
      </c>
    </row>
    <row r="68" customFormat="false" ht="15" hidden="false" customHeight="false" outlineLevel="0" collapsed="false">
      <c r="A68" s="20" t="s">
        <v>19</v>
      </c>
      <c r="B68" s="5" t="s">
        <v>20</v>
      </c>
      <c r="C68" s="5" t="s">
        <v>21</v>
      </c>
      <c r="D68" s="5" t="s">
        <v>22</v>
      </c>
      <c r="E68" s="5" t="s">
        <v>23</v>
      </c>
      <c r="F68" s="5" t="s">
        <v>24</v>
      </c>
      <c r="G68" s="5" t="s">
        <v>25</v>
      </c>
      <c r="H68" s="5" t="s">
        <v>26</v>
      </c>
      <c r="I68" s="21" t="s">
        <v>27</v>
      </c>
      <c r="J68" s="5" t="s">
        <v>28</v>
      </c>
      <c r="K68" s="52" t="s">
        <v>29</v>
      </c>
    </row>
    <row r="69" customFormat="false" ht="72" hidden="false" customHeight="false" outlineLevel="0" collapsed="false">
      <c r="A69" s="22" t="s">
        <v>30</v>
      </c>
      <c r="B69" s="23" t="s">
        <v>31</v>
      </c>
      <c r="C69" s="23" t="s">
        <v>32</v>
      </c>
      <c r="D69" s="24" t="s">
        <v>33</v>
      </c>
      <c r="E69" s="24" t="s">
        <v>34</v>
      </c>
      <c r="F69" s="24" t="s">
        <v>35</v>
      </c>
      <c r="G69" s="23" t="s">
        <v>3</v>
      </c>
      <c r="H69" s="23" t="s">
        <v>4</v>
      </c>
      <c r="I69" s="23" t="s">
        <v>5</v>
      </c>
      <c r="J69" s="24" t="s">
        <v>36</v>
      </c>
      <c r="K69" s="53" t="s">
        <v>37</v>
      </c>
    </row>
    <row r="70" customFormat="false" ht="15" hidden="false" customHeight="false" outlineLevel="0" collapsed="false">
      <c r="A70" s="9" t="n">
        <v>1</v>
      </c>
      <c r="B70" s="10" t="s">
        <v>8</v>
      </c>
      <c r="C70" s="25" t="n">
        <v>1</v>
      </c>
      <c r="D70" s="26" t="n">
        <v>43.9</v>
      </c>
      <c r="E70" s="26" t="s">
        <v>9</v>
      </c>
      <c r="F70" s="26" t="s">
        <v>9</v>
      </c>
      <c r="G70" s="12" t="n">
        <f aca="false">C3</f>
        <v>0</v>
      </c>
      <c r="H70" s="12" t="s">
        <v>9</v>
      </c>
      <c r="I70" s="12" t="s">
        <v>9</v>
      </c>
      <c r="J70" s="12" t="n">
        <f aca="false">F3</f>
        <v>0</v>
      </c>
      <c r="K70" s="55" t="n">
        <v>39</v>
      </c>
    </row>
    <row r="71" customFormat="false" ht="15" hidden="false" customHeight="false" outlineLevel="0" collapsed="false">
      <c r="A71" s="9" t="n">
        <v>2</v>
      </c>
      <c r="B71" s="10" t="s">
        <v>11</v>
      </c>
      <c r="C71" s="25" t="n">
        <v>3</v>
      </c>
      <c r="D71" s="26" t="n">
        <v>117.729</v>
      </c>
      <c r="E71" s="26" t="s">
        <v>9</v>
      </c>
      <c r="F71" s="26" t="s">
        <v>9</v>
      </c>
      <c r="G71" s="12" t="n">
        <f aca="false">C5</f>
        <v>0</v>
      </c>
      <c r="H71" s="12" t="s">
        <v>9</v>
      </c>
      <c r="I71" s="12" t="s">
        <v>9</v>
      </c>
      <c r="J71" s="12" t="n">
        <f aca="false">F5</f>
        <v>0</v>
      </c>
      <c r="K71" s="55" t="n">
        <v>58</v>
      </c>
    </row>
    <row r="72" customFormat="false" ht="15.75" hidden="false" customHeight="false" outlineLevel="0" collapsed="false">
      <c r="A72" s="9" t="n">
        <v>3</v>
      </c>
      <c r="B72" s="10" t="s">
        <v>16</v>
      </c>
      <c r="C72" s="25" t="n">
        <v>1</v>
      </c>
      <c r="D72" s="26" t="n">
        <v>1.9</v>
      </c>
      <c r="E72" s="26" t="s">
        <v>9</v>
      </c>
      <c r="F72" s="26" t="s">
        <v>9</v>
      </c>
      <c r="G72" s="18" t="n">
        <f aca="false">C11</f>
        <v>0</v>
      </c>
      <c r="H72" s="12" t="s">
        <v>9</v>
      </c>
      <c r="I72" s="12" t="s">
        <v>9</v>
      </c>
      <c r="J72" s="12" t="n">
        <f aca="false">F11</f>
        <v>0</v>
      </c>
      <c r="K72" s="55" t="n">
        <v>7</v>
      </c>
    </row>
    <row r="73" customFormat="false" ht="15.75" hidden="false" customHeight="false" outlineLevel="0" collapsed="false">
      <c r="A73" s="33" t="s">
        <v>38</v>
      </c>
      <c r="B73" s="33"/>
      <c r="C73" s="34" t="n">
        <f aca="false">SUM(C70:C72)</f>
        <v>5</v>
      </c>
      <c r="D73" s="35" t="n">
        <f aca="false">SUM(D70:D72)</f>
        <v>163.529</v>
      </c>
      <c r="E73" s="35" t="s">
        <v>9</v>
      </c>
      <c r="F73" s="35" t="s">
        <v>9</v>
      </c>
      <c r="G73" s="57" t="s">
        <v>9</v>
      </c>
      <c r="H73" s="37" t="s">
        <v>9</v>
      </c>
      <c r="I73" s="37" t="s">
        <v>9</v>
      </c>
      <c r="J73" s="37" t="s">
        <v>9</v>
      </c>
      <c r="K73" s="58" t="n">
        <f aca="false">SUM(K70:K72)</f>
        <v>104</v>
      </c>
    </row>
    <row r="74" customFormat="false" ht="15" hidden="false" customHeight="false" outlineLevel="0" collapsed="false">
      <c r="A74" s="39" t="s">
        <v>39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66" t="n">
        <f aca="false">SUM(D73:F73)*K4</f>
        <v>163.529</v>
      </c>
      <c r="M74" s="41" t="s">
        <v>40</v>
      </c>
      <c r="O74" s="60"/>
      <c r="P74" s="60"/>
      <c r="Q74" s="60"/>
      <c r="R74" s="60"/>
      <c r="S74" s="60"/>
      <c r="T74" s="60"/>
    </row>
    <row r="75" customFormat="false" ht="15" hidden="false" customHeight="false" outlineLevel="0" collapsed="false">
      <c r="A75" s="42" t="s">
        <v>41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44" t="s">
        <v>42</v>
      </c>
    </row>
    <row r="76" customFormat="false" ht="15" hidden="false" customHeight="false" outlineLevel="0" collapsed="false">
      <c r="A76" s="42" t="s">
        <v>43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44" t="s">
        <v>42</v>
      </c>
    </row>
    <row r="77" customFormat="false" ht="15" hidden="false" customHeight="false" outlineLevel="0" collapsed="false">
      <c r="A77" s="42" t="s">
        <v>44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5" t="n">
        <f aca="false">L75+L76</f>
        <v>0</v>
      </c>
      <c r="M77" s="44" t="s">
        <v>42</v>
      </c>
    </row>
    <row r="78" customFormat="false" ht="15" hidden="false" customHeight="false" outlineLevel="0" collapsed="false">
      <c r="A78" s="46" t="s">
        <v>45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7" t="n">
        <f aca="false">L77*1.23</f>
        <v>0</v>
      </c>
      <c r="M78" s="48" t="s">
        <v>42</v>
      </c>
    </row>
    <row r="79" customFormat="false" ht="15" hidden="false" customHeight="false" outlineLevel="0" collapsed="false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  <c r="M79" s="51"/>
    </row>
    <row r="81" customFormat="false" ht="15.75" hidden="false" customHeight="false" outlineLevel="0" collapsed="false">
      <c r="A81" s="1" t="s">
        <v>49</v>
      </c>
    </row>
    <row r="82" customFormat="false" ht="15" hidden="false" customHeight="false" outlineLevel="0" collapsed="false">
      <c r="A82" s="20" t="s">
        <v>19</v>
      </c>
      <c r="B82" s="5" t="s">
        <v>20</v>
      </c>
      <c r="C82" s="5" t="s">
        <v>21</v>
      </c>
      <c r="D82" s="5" t="s">
        <v>22</v>
      </c>
      <c r="E82" s="5" t="s">
        <v>23</v>
      </c>
      <c r="F82" s="5" t="s">
        <v>24</v>
      </c>
      <c r="G82" s="5" t="s">
        <v>25</v>
      </c>
      <c r="H82" s="5" t="s">
        <v>26</v>
      </c>
      <c r="I82" s="21" t="s">
        <v>27</v>
      </c>
      <c r="J82" s="5" t="s">
        <v>28</v>
      </c>
      <c r="K82" s="52" t="s">
        <v>29</v>
      </c>
      <c r="M82" s="2"/>
      <c r="N82" s="2"/>
      <c r="O82" s="2"/>
    </row>
    <row r="83" customFormat="false" ht="72" hidden="false" customHeight="false" outlineLevel="0" collapsed="false">
      <c r="A83" s="22" t="s">
        <v>30</v>
      </c>
      <c r="B83" s="23" t="s">
        <v>31</v>
      </c>
      <c r="C83" s="23" t="s">
        <v>32</v>
      </c>
      <c r="D83" s="24" t="s">
        <v>33</v>
      </c>
      <c r="E83" s="24" t="s">
        <v>34</v>
      </c>
      <c r="F83" s="24" t="s">
        <v>35</v>
      </c>
      <c r="G83" s="23" t="s">
        <v>3</v>
      </c>
      <c r="H83" s="23" t="s">
        <v>4</v>
      </c>
      <c r="I83" s="23" t="s">
        <v>5</v>
      </c>
      <c r="J83" s="24" t="s">
        <v>36</v>
      </c>
      <c r="K83" s="53" t="s">
        <v>37</v>
      </c>
      <c r="M83" s="2"/>
      <c r="N83" s="2"/>
      <c r="O83" s="2"/>
    </row>
    <row r="84" customFormat="false" ht="39.75" hidden="false" customHeight="true" outlineLevel="0" collapsed="false">
      <c r="A84" s="9" t="n">
        <v>1</v>
      </c>
      <c r="B84" s="10" t="s">
        <v>8</v>
      </c>
      <c r="C84" s="67" t="n">
        <f aca="false">C18+C37+C70</f>
        <v>3</v>
      </c>
      <c r="D84" s="68" t="n">
        <f aca="false">D18+D37+D70</f>
        <v>873.9</v>
      </c>
      <c r="E84" s="54" t="s">
        <v>9</v>
      </c>
      <c r="F84" s="54" t="s">
        <v>9</v>
      </c>
      <c r="G84" s="12" t="n">
        <f aca="false">C3</f>
        <v>0</v>
      </c>
      <c r="H84" s="12" t="s">
        <v>9</v>
      </c>
      <c r="I84" s="12" t="s">
        <v>9</v>
      </c>
      <c r="J84" s="12" t="n">
        <f aca="false">F3</f>
        <v>0</v>
      </c>
      <c r="K84" s="69" t="n">
        <f aca="false">K18+K37+K70</f>
        <v>289</v>
      </c>
      <c r="M84" s="2"/>
      <c r="N84" s="2"/>
      <c r="O84" s="2"/>
      <c r="P84" s="2"/>
    </row>
    <row r="85" customFormat="false" ht="15" hidden="false" customHeight="false" outlineLevel="0" collapsed="false">
      <c r="A85" s="9" t="n">
        <v>2</v>
      </c>
      <c r="B85" s="10" t="s">
        <v>11</v>
      </c>
      <c r="C85" s="70" t="n">
        <f aca="false">C19+C38+C56+C71</f>
        <v>62</v>
      </c>
      <c r="D85" s="71" t="n">
        <f aca="false">D19+D38+D56+D71</f>
        <v>1282.639</v>
      </c>
      <c r="E85" s="72" t="s">
        <v>9</v>
      </c>
      <c r="F85" s="54" t="s">
        <v>9</v>
      </c>
      <c r="G85" s="12" t="n">
        <f aca="false">C5</f>
        <v>0</v>
      </c>
      <c r="H85" s="12" t="s">
        <v>9</v>
      </c>
      <c r="I85" s="12" t="s">
        <v>9</v>
      </c>
      <c r="J85" s="12" t="n">
        <f aca="false">F5</f>
        <v>0</v>
      </c>
      <c r="K85" s="69" t="n">
        <f aca="false">K19+K38+K56+K71</f>
        <v>1207</v>
      </c>
      <c r="M85" s="2"/>
      <c r="N85" s="2"/>
      <c r="O85" s="2"/>
      <c r="P85" s="2"/>
      <c r="Q85" s="2"/>
    </row>
    <row r="86" customFormat="false" ht="15" hidden="false" customHeight="false" outlineLevel="0" collapsed="false">
      <c r="A86" s="9" t="n">
        <v>3</v>
      </c>
      <c r="B86" s="10" t="s">
        <v>12</v>
      </c>
      <c r="C86" s="70" t="n">
        <f aca="false">C20</f>
        <v>293</v>
      </c>
      <c r="D86" s="71" t="n">
        <f aca="false">D20</f>
        <v>3008.919</v>
      </c>
      <c r="E86" s="71" t="s">
        <v>9</v>
      </c>
      <c r="F86" s="54" t="s">
        <v>9</v>
      </c>
      <c r="G86" s="12" t="n">
        <f aca="false">C6</f>
        <v>0</v>
      </c>
      <c r="H86" s="12" t="s">
        <v>9</v>
      </c>
      <c r="I86" s="12" t="s">
        <v>9</v>
      </c>
      <c r="J86" s="12" t="n">
        <f aca="false">F6</f>
        <v>0</v>
      </c>
      <c r="K86" s="69" t="n">
        <f aca="false">K20</f>
        <v>1614</v>
      </c>
      <c r="M86" s="60"/>
      <c r="N86" s="60"/>
      <c r="O86" s="60"/>
    </row>
    <row r="87" customFormat="false" ht="15" hidden="false" customHeight="false" outlineLevel="0" collapsed="false">
      <c r="A87" s="9" t="n">
        <v>4</v>
      </c>
      <c r="B87" s="10" t="s">
        <v>13</v>
      </c>
      <c r="C87" s="70" t="n">
        <f aca="false">C21+C40+C57</f>
        <v>8</v>
      </c>
      <c r="D87" s="71" t="n">
        <f aca="false">D57+D21+D40</f>
        <v>28.171</v>
      </c>
      <c r="E87" s="71" t="n">
        <f aca="false">E21+E40+E57</f>
        <v>38.637</v>
      </c>
      <c r="F87" s="54" t="s">
        <v>9</v>
      </c>
      <c r="G87" s="12" t="n">
        <f aca="false">C7</f>
        <v>0</v>
      </c>
      <c r="H87" s="12" t="n">
        <f aca="false">D7</f>
        <v>0</v>
      </c>
      <c r="I87" s="12" t="s">
        <v>9</v>
      </c>
      <c r="J87" s="12" t="n">
        <f aca="false">F7</f>
        <v>0</v>
      </c>
      <c r="K87" s="69" t="n">
        <f aca="false">K21+K40+K57</f>
        <v>136</v>
      </c>
      <c r="M87" s="60"/>
      <c r="N87" s="60"/>
      <c r="O87" s="60"/>
    </row>
    <row r="88" customFormat="false" ht="15" hidden="false" customHeight="false" outlineLevel="0" collapsed="false">
      <c r="A88" s="9" t="n">
        <v>5</v>
      </c>
      <c r="B88" s="10" t="s">
        <v>14</v>
      </c>
      <c r="C88" s="70" t="n">
        <f aca="false">C22</f>
        <v>1</v>
      </c>
      <c r="D88" s="71" t="n">
        <f aca="false">D22</f>
        <v>3.915</v>
      </c>
      <c r="E88" s="71" t="n">
        <v>4.62</v>
      </c>
      <c r="F88" s="54" t="s">
        <v>9</v>
      </c>
      <c r="G88" s="12" t="n">
        <f aca="false">C8</f>
        <v>0</v>
      </c>
      <c r="H88" s="12" t="n">
        <f aca="false">D8</f>
        <v>0</v>
      </c>
      <c r="I88" s="12" t="s">
        <v>9</v>
      </c>
      <c r="J88" s="12" t="n">
        <f aca="false">F8</f>
        <v>0</v>
      </c>
      <c r="K88" s="69" t="n">
        <f aca="false">K22</f>
        <v>17</v>
      </c>
      <c r="M88" s="60"/>
      <c r="N88" s="60"/>
      <c r="O88" s="60"/>
    </row>
    <row r="89" customFormat="false" ht="13.8" hidden="false" customHeight="false" outlineLevel="0" collapsed="false">
      <c r="A89" s="9" t="n">
        <v>6</v>
      </c>
      <c r="B89" s="10" t="s">
        <v>15</v>
      </c>
      <c r="C89" s="70" t="n">
        <f aca="false">C23+C42</f>
        <v>13</v>
      </c>
      <c r="D89" s="71" t="n">
        <f aca="false">D23+D42</f>
        <v>2374.585</v>
      </c>
      <c r="E89" s="71" t="s">
        <v>9</v>
      </c>
      <c r="F89" s="54" t="s">
        <v>9</v>
      </c>
      <c r="G89" s="12" t="n">
        <f aca="false">C9</f>
        <v>0</v>
      </c>
      <c r="H89" s="12" t="s">
        <v>9</v>
      </c>
      <c r="I89" s="12" t="s">
        <v>9</v>
      </c>
      <c r="J89" s="12" t="n">
        <f aca="false">F9</f>
        <v>0</v>
      </c>
      <c r="K89" s="69" t="n">
        <f aca="false">K23+K42</f>
        <v>785</v>
      </c>
      <c r="L89" s="73"/>
      <c r="M89" s="60"/>
      <c r="N89" s="60"/>
      <c r="O89" s="60"/>
    </row>
    <row r="90" customFormat="false" ht="13.8" hidden="false" customHeight="false" outlineLevel="0" collapsed="false">
      <c r="A90" s="9" t="n">
        <v>7</v>
      </c>
      <c r="B90" s="10" t="s">
        <v>16</v>
      </c>
      <c r="C90" s="70" t="n">
        <f aca="false">C24+C58+C72</f>
        <v>43</v>
      </c>
      <c r="D90" s="71" t="n">
        <f aca="false">D24+D43+D58+D72</f>
        <v>112.95</v>
      </c>
      <c r="E90" s="71" t="s">
        <v>9</v>
      </c>
      <c r="F90" s="54" t="s">
        <v>9</v>
      </c>
      <c r="G90" s="12" t="n">
        <f aca="false">C11</f>
        <v>0</v>
      </c>
      <c r="H90" s="12" t="s">
        <v>9</v>
      </c>
      <c r="I90" s="12" t="s">
        <v>9</v>
      </c>
      <c r="J90" s="12" t="n">
        <f aca="false">F11</f>
        <v>0</v>
      </c>
      <c r="K90" s="74" t="n">
        <f aca="false">K58+K24+K72</f>
        <v>228</v>
      </c>
      <c r="L90" s="73"/>
      <c r="M90" s="60"/>
      <c r="N90" s="60"/>
      <c r="O90" s="60"/>
    </row>
    <row r="91" customFormat="false" ht="13.8" hidden="false" customHeight="false" outlineLevel="0" collapsed="false">
      <c r="A91" s="16" t="n">
        <v>8</v>
      </c>
      <c r="B91" s="17" t="s">
        <v>17</v>
      </c>
      <c r="C91" s="70" t="n">
        <v>40</v>
      </c>
      <c r="D91" s="71" t="n">
        <v>34.212</v>
      </c>
      <c r="E91" s="71" t="s">
        <v>9</v>
      </c>
      <c r="F91" s="54" t="s">
        <v>9</v>
      </c>
      <c r="G91" s="18" t="n">
        <f aca="false">C12</f>
        <v>0</v>
      </c>
      <c r="H91" s="12" t="s">
        <v>9</v>
      </c>
      <c r="I91" s="18" t="s">
        <v>9</v>
      </c>
      <c r="J91" s="18" t="n">
        <f aca="false">F12</f>
        <v>0</v>
      </c>
      <c r="K91" s="69" t="n">
        <f aca="false">K25</f>
        <v>15.8</v>
      </c>
      <c r="L91" s="73"/>
      <c r="M91" s="60"/>
      <c r="N91" s="60"/>
      <c r="O91" s="60"/>
    </row>
    <row r="92" customFormat="false" ht="15.75" hidden="false" customHeight="false" outlineLevel="0" collapsed="false">
      <c r="A92" s="33" t="s">
        <v>38</v>
      </c>
      <c r="B92" s="33"/>
      <c r="C92" s="34" t="n">
        <f aca="false">C84+C85+C86+C87+C88+C89+C90+C91</f>
        <v>463</v>
      </c>
      <c r="D92" s="75" t="n">
        <f aca="false">SUM(D84:D91)</f>
        <v>7719.291</v>
      </c>
      <c r="E92" s="75" t="n">
        <f aca="false">SUM(E84:E91)</f>
        <v>43.257</v>
      </c>
      <c r="F92" s="35" t="s">
        <v>9</v>
      </c>
      <c r="G92" s="57" t="s">
        <v>9</v>
      </c>
      <c r="H92" s="37" t="s">
        <v>9</v>
      </c>
      <c r="I92" s="37" t="s">
        <v>9</v>
      </c>
      <c r="J92" s="37" t="s">
        <v>9</v>
      </c>
      <c r="K92" s="76" t="n">
        <f aca="false">SUM(K84:K91)</f>
        <v>4291.8</v>
      </c>
      <c r="M92" s="60"/>
      <c r="N92" s="60"/>
      <c r="O92" s="60"/>
    </row>
    <row r="93" customFormat="false" ht="15" hidden="false" customHeight="false" outlineLevel="0" collapsed="false">
      <c r="A93" s="39" t="s">
        <v>39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77" t="n">
        <f aca="false">SUM(D92:F92)*K4</f>
        <v>7762.548</v>
      </c>
      <c r="M93" s="41" t="s">
        <v>40</v>
      </c>
      <c r="N93" s="60"/>
    </row>
    <row r="94" customFormat="false" ht="15" hidden="false" customHeight="false" outlineLevel="0" collapsed="false">
      <c r="A94" s="42" t="s">
        <v>41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78"/>
      <c r="M94" s="44" t="s">
        <v>42</v>
      </c>
    </row>
    <row r="95" customFormat="false" ht="15" hidden="false" customHeight="false" outlineLevel="0" collapsed="false">
      <c r="A95" s="42" t="s">
        <v>43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3"/>
      <c r="M95" s="44" t="s">
        <v>42</v>
      </c>
    </row>
    <row r="96" customFormat="false" ht="15" hidden="false" customHeight="false" outlineLevel="0" collapsed="false">
      <c r="A96" s="79" t="s">
        <v>44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45" t="n">
        <f aca="false">L94+L95</f>
        <v>0</v>
      </c>
      <c r="M96" s="44" t="s">
        <v>42</v>
      </c>
    </row>
    <row r="97" customFormat="false" ht="15.75" hidden="false" customHeight="false" outlineLevel="0" collapsed="false">
      <c r="A97" s="80" t="s">
        <v>45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47" t="n">
        <f aca="false">L96*1.23</f>
        <v>0</v>
      </c>
      <c r="M97" s="48" t="s">
        <v>42</v>
      </c>
    </row>
  </sheetData>
  <mergeCells count="33">
    <mergeCell ref="I2:K2"/>
    <mergeCell ref="I4:J7"/>
    <mergeCell ref="K4:K7"/>
    <mergeCell ref="A26:B26"/>
    <mergeCell ref="A27:K27"/>
    <mergeCell ref="A28:K28"/>
    <mergeCell ref="A29:K29"/>
    <mergeCell ref="A30:K30"/>
    <mergeCell ref="A31:K31"/>
    <mergeCell ref="A45:B45"/>
    <mergeCell ref="A46:K46"/>
    <mergeCell ref="A47:K47"/>
    <mergeCell ref="A48:K48"/>
    <mergeCell ref="A49:K49"/>
    <mergeCell ref="A50:K50"/>
    <mergeCell ref="A59:B59"/>
    <mergeCell ref="A60:K60"/>
    <mergeCell ref="A61:K61"/>
    <mergeCell ref="A62:K62"/>
    <mergeCell ref="A63:K63"/>
    <mergeCell ref="A64:K64"/>
    <mergeCell ref="A73:B73"/>
    <mergeCell ref="A74:K74"/>
    <mergeCell ref="A75:K75"/>
    <mergeCell ref="A76:K76"/>
    <mergeCell ref="A77:K77"/>
    <mergeCell ref="A78:K78"/>
    <mergeCell ref="A92:B92"/>
    <mergeCell ref="A93:K93"/>
    <mergeCell ref="A94:K94"/>
    <mergeCell ref="A95:K95"/>
    <mergeCell ref="A96:K96"/>
    <mergeCell ref="A97:K9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2022-04-13T12:43:14Z</dcterms:created>
  <dc:creator>Paweł Terlikowski</dc:creator>
  <dc:description/>
  <dc:language>pl-PL</dc:language>
  <cp:lastModifiedBy/>
  <cp:lastPrinted>2023-10-12T11:12:34Z</cp:lastPrinted>
  <dcterms:modified xsi:type="dcterms:W3CDTF">2023-10-13T23:06:26Z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