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\Zieleń\PRZETARGI\Zieleń postępowanie prztargowe na 2023\Poprawione 2023\"/>
    </mc:Choice>
  </mc:AlternateContent>
  <xr:revisionPtr revIDLastSave="0" documentId="13_ncr:1_{5DF40FB1-F3FA-4A08-AC75-19DCEE012335}" xr6:coauthVersionLast="47" xr6:coauthVersionMax="47" xr10:uidLastSave="{00000000-0000-0000-0000-000000000000}"/>
  <bookViews>
    <workbookView xWindow="-120" yWindow="-120" windowWidth="29040" windowHeight="15840" xr2:uid="{283D157F-9885-4C40-B1DD-336BB0B06636}"/>
  </bookViews>
  <sheets>
    <sheet name="Kosztorys" sheetId="2" r:id="rId1"/>
    <sheet name="żywopłoty" sheetId="4" r:id="rId2"/>
    <sheet name="Grabienie II" sheetId="3" r:id="rId3"/>
    <sheet name="KOSZENIE TABEL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J19" i="2" s="1"/>
  <c r="J13" i="2"/>
  <c r="J20" i="2"/>
  <c r="H8" i="2"/>
  <c r="H9" i="2"/>
  <c r="J9" i="2" s="1"/>
  <c r="H10" i="2"/>
  <c r="J10" i="2" s="1"/>
  <c r="H11" i="2"/>
  <c r="J11" i="2" s="1"/>
  <c r="H12" i="2"/>
  <c r="J12" i="2" s="1"/>
  <c r="H13" i="2"/>
  <c r="H14" i="2"/>
  <c r="J14" i="2" s="1"/>
  <c r="H15" i="2"/>
  <c r="J15" i="2" s="1"/>
  <c r="H16" i="2"/>
  <c r="J16" i="2" s="1"/>
  <c r="H22" i="2"/>
  <c r="J22" i="2" s="1"/>
  <c r="H21" i="2"/>
  <c r="J21" i="2" s="1"/>
  <c r="H20" i="2"/>
  <c r="H18" i="1"/>
  <c r="H21" i="1"/>
  <c r="H17" i="1"/>
  <c r="C81" i="1"/>
  <c r="H17" i="2"/>
  <c r="J17" i="2" s="1"/>
  <c r="H18" i="2"/>
  <c r="J18" i="2" s="1"/>
  <c r="C11" i="4"/>
  <c r="D22" i="3"/>
  <c r="H23" i="2" l="1"/>
  <c r="I24" i="2" s="1"/>
  <c r="J8" i="2"/>
  <c r="H25" i="2" s="1"/>
  <c r="H16" i="1"/>
  <c r="H19" i="1" s="1"/>
</calcChain>
</file>

<file path=xl/sharedStrings.xml><?xml version="1.0" encoding="utf-8"?>
<sst xmlns="http://schemas.openxmlformats.org/spreadsheetml/2006/main" count="294" uniqueCount="198">
  <si>
    <t xml:space="preserve">Aleja Zwycięstwa </t>
  </si>
  <si>
    <t>Aleja Rzeczypospolitej</t>
  </si>
  <si>
    <t>Asnyka</t>
  </si>
  <si>
    <t>Bartnicza</t>
  </si>
  <si>
    <t>Boiskowa</t>
  </si>
  <si>
    <t>Fabryczna</t>
  </si>
  <si>
    <t xml:space="preserve">Fiołkowa + łącznik  </t>
  </si>
  <si>
    <t>Giełdowa</t>
  </si>
  <si>
    <t>Gniewomierska</t>
  </si>
  <si>
    <t>Goździkowa</t>
  </si>
  <si>
    <t>Góralska</t>
  </si>
  <si>
    <t>Grabskiego</t>
  </si>
  <si>
    <t>Grunwaldzka</t>
  </si>
  <si>
    <t>Gumińskiego</t>
  </si>
  <si>
    <t>Handlowa</t>
  </si>
  <si>
    <t>Jordana</t>
  </si>
  <si>
    <t>Kasprowicza</t>
  </si>
  <si>
    <t>Kilińskiego</t>
  </si>
  <si>
    <t>Kilińskiego skarpy od Katowickiej</t>
  </si>
  <si>
    <t>Kolbego</t>
  </si>
  <si>
    <t>Konopnickiej</t>
  </si>
  <si>
    <t>Kościuszki</t>
  </si>
  <si>
    <t>Kręta</t>
  </si>
  <si>
    <t xml:space="preserve">Kwiatkowskiego </t>
  </si>
  <si>
    <t>Lotnicza</t>
  </si>
  <si>
    <t>Lubuska</t>
  </si>
  <si>
    <t>Malczewskiego</t>
  </si>
  <si>
    <t>Marynarska</t>
  </si>
  <si>
    <t>Mickiewicza</t>
  </si>
  <si>
    <t>Myrka</t>
  </si>
  <si>
    <t xml:space="preserve">Nasienna </t>
  </si>
  <si>
    <t>Nowodworska do gr. Miasta</t>
  </si>
  <si>
    <t>Objazdowa</t>
  </si>
  <si>
    <t>Okrzei</t>
  </si>
  <si>
    <t>Orła Białego</t>
  </si>
  <si>
    <t>Orzeszkowej</t>
  </si>
  <si>
    <t xml:space="preserve">Oświęcimska </t>
  </si>
  <si>
    <t>Piechoty</t>
  </si>
  <si>
    <t>Piskozuba</t>
  </si>
  <si>
    <t xml:space="preserve">pl. Łużycki </t>
  </si>
  <si>
    <t>Powstańców Śląskich</t>
  </si>
  <si>
    <t>Poselska</t>
  </si>
  <si>
    <t>Radosna</t>
  </si>
  <si>
    <t>Rataja</t>
  </si>
  <si>
    <t xml:space="preserve">Reja </t>
  </si>
  <si>
    <t>Saperska</t>
  </si>
  <si>
    <t>Schumana</t>
  </si>
  <si>
    <t>Sejmowa</t>
  </si>
  <si>
    <t>Sienkiewicza</t>
  </si>
  <si>
    <t>Słowackiego</t>
  </si>
  <si>
    <t>Śmigłowcowa</t>
  </si>
  <si>
    <t>Św. Elżbiety</t>
  </si>
  <si>
    <t>Wiązowa</t>
  </si>
  <si>
    <t xml:space="preserve">Wojska Polskiego </t>
  </si>
  <si>
    <t>Wyspiańskiego</t>
  </si>
  <si>
    <t>Zachodnia</t>
  </si>
  <si>
    <t>Zamiejska</t>
  </si>
  <si>
    <t xml:space="preserve">Zielona </t>
  </si>
  <si>
    <t>Złotego Florena</t>
  </si>
  <si>
    <t>Żeromskiego</t>
  </si>
  <si>
    <t>Żołnierska</t>
  </si>
  <si>
    <t>Żytnia</t>
  </si>
  <si>
    <t>Biegunowa</t>
  </si>
  <si>
    <t>Bielańska od Al.Rzeczypospolitej do ul Wodnej.</t>
  </si>
  <si>
    <t>Bystra</t>
  </si>
  <si>
    <t xml:space="preserve">Domejki do MPK                     </t>
  </si>
  <si>
    <t>Galileusza</t>
  </si>
  <si>
    <t>Heweliusza</t>
  </si>
  <si>
    <t>Heweliusza - parking</t>
  </si>
  <si>
    <t>Horyzontalna</t>
  </si>
  <si>
    <t>Filtrowa</t>
  </si>
  <si>
    <t>Wielogórska z Parkingiem</t>
  </si>
  <si>
    <t xml:space="preserve">Złotoryjska do granic miasta </t>
  </si>
  <si>
    <t>Jaworzyńska do gr. miasta w tym chodniki i pobocza</t>
  </si>
  <si>
    <t>Razem</t>
  </si>
  <si>
    <t>L.P</t>
  </si>
  <si>
    <t>NAZWA ULICY</t>
  </si>
  <si>
    <r>
      <t>m</t>
    </r>
    <r>
      <rPr>
        <b/>
        <vertAlign val="superscript"/>
        <sz val="11"/>
        <rFont val="Arial"/>
        <family val="2"/>
        <charset val="238"/>
      </rPr>
      <t>2</t>
    </r>
  </si>
  <si>
    <t>Smokowicka</t>
  </si>
  <si>
    <t>Spółdzielcza (bez placu budowy)</t>
  </si>
  <si>
    <t>Nr pokosu</t>
  </si>
  <si>
    <t xml:space="preserve">POKOS </t>
  </si>
  <si>
    <t>I</t>
  </si>
  <si>
    <t>II</t>
  </si>
  <si>
    <t>III</t>
  </si>
  <si>
    <t>IV</t>
  </si>
  <si>
    <t>TYPOWANE</t>
  </si>
  <si>
    <t>RAZEM</t>
  </si>
  <si>
    <t>I-IV</t>
  </si>
  <si>
    <t>I,IV</t>
  </si>
  <si>
    <t>I,III,IV</t>
  </si>
  <si>
    <t>15.04-31.05</t>
  </si>
  <si>
    <t>15.06-15.07</t>
  </si>
  <si>
    <t>01.08-31.08</t>
  </si>
  <si>
    <t>15.09-31.10</t>
  </si>
  <si>
    <t>m2</t>
  </si>
  <si>
    <t>zakres</t>
  </si>
  <si>
    <t>1 -79</t>
  </si>
  <si>
    <t>1-79</t>
  </si>
  <si>
    <t>Lp.</t>
  </si>
  <si>
    <t>Element rozliczeniowy :</t>
  </si>
  <si>
    <t>Warunki realizacji / Zakres</t>
  </si>
  <si>
    <t>Jednostka miary       [j.m.]</t>
  </si>
  <si>
    <t>Ilość jednostek</t>
  </si>
  <si>
    <t>Cena jedn. netto  [zł/j.m.]</t>
  </si>
  <si>
    <t>Wartość netto                           [zł] 6x7</t>
  </si>
  <si>
    <t>Stawka Vat [%]</t>
  </si>
  <si>
    <t>Wartość brutto [zł] 8+9</t>
  </si>
  <si>
    <t>1.1</t>
  </si>
  <si>
    <t>Utrzymanie terenu zielonego pasa drogowego poprzez wykonanie koszenia  wraz z wywozem i utylizacją opadów na wysypisku  na koszt Wykonawcy.  Wykonanie koszenia musi zastać poprzedzone zebraniem nieczystości. Wysokość skoszonej trawy nie może wynosić więcej niż 5-6 cm od podłoża.</t>
  </si>
  <si>
    <t xml:space="preserve">ryczałt </t>
  </si>
  <si>
    <t>1.2</t>
  </si>
  <si>
    <t>1.3</t>
  </si>
  <si>
    <t>1.4</t>
  </si>
  <si>
    <t>1.5</t>
  </si>
  <si>
    <t>Utrzymanie terenu zielonego pasa drogowego poprzez wykonanie odmłodzenia i prześwietlenia krzewów.</t>
  </si>
  <si>
    <t>Realizacja  na podstawie typowania prac przez Inspektora nadzoru.</t>
  </si>
  <si>
    <t xml:space="preserve">szt. </t>
  </si>
  <si>
    <t xml:space="preserve">Realizacja na podstawie typowania prac przez Inspektora nadzoru. Nasadzenia uzupełniające żywopłotów wykonać krzewami gatunku liguster. Zakres prac obejmuje: przygotowanie miejsca nasadzenia, zakup i dostwę krzewów, nasadzenie wraz z pielęgnacją. </t>
  </si>
  <si>
    <t>szt.</t>
  </si>
  <si>
    <t>Utrzymanie terenu zielonego pasa drogowego poprzez pielenie ( odchwaszczenie) żywopłotów wraz z wywozem i utylizacją odpadów  na wysypisku  na koszt Wykonawcy.</t>
  </si>
  <si>
    <t>m²</t>
  </si>
  <si>
    <t>Oczyszczanie terenu zielonego pasa drogowego poprzez wykonanie grabienia i  zebrania liści  wraz z wywozem i utylizacją opadów na wysypisku  na koszt Wykonawcy.</t>
  </si>
  <si>
    <t>Realizacja  na podstawie typowania prac przez Inspektora nadzoru</t>
  </si>
  <si>
    <t>Utrzymanie terenu zielonego pasa drogowego  w obrębie krawężników i obrzeży  poprzez usuwanie darni traw  wraz z wywozem i utylizacją odpadów  na wysypisku  na koszt Wykonawcy.</t>
  </si>
  <si>
    <t>m</t>
  </si>
  <si>
    <t>Utrzymanie terenu zielonego pasa drogowego poprzez wykonanie odtworzenie tarwnika o pow. do 0,5 m2</t>
  </si>
  <si>
    <t xml:space="preserve">Realizacja   na podstawie typowania prac przez Inspektora nadzoru. Zakres czynności obejmuje: wykonanie w miejscach stwierdzonych ubytków trawników.  Dowóz humusu oraz rozplantowanie  humusu na gr.5 cm, zebranie kamieni, gruzu i innych nieczystości, przekopanie gleby na głębokość 15-20 cm, wyrównanie powierzchni, rozrzucenie nawozów mineralnych w dawce  wg zaleceń producenta. Zagrabienie  terenu,  wałowanie,  wysianie nasion 4kg/100m2,   przykrycie nasion   za   pomocą  grabi  lub  wału  oraz  podlanie. Pielęgnacja do momentu wzrostu trawy na 10 cm.  Zakup i dostawa materiałów na koszt Wykonawcy.  </t>
  </si>
  <si>
    <t>Utrzymanie terenu zielonego pasa drogowego poprzez usunięcie samosiewów i odrostów przy drzewach wraz z wywozem i utylizacją odpadów  na wysypisku  na koszt Wykonawcy</t>
  </si>
  <si>
    <t>Realizacja   na podstawie typowania prac przez Inspektora nadzoru</t>
  </si>
  <si>
    <t>Razem wartość netto [zł]</t>
  </si>
  <si>
    <t>-</t>
  </si>
  <si>
    <t>Uwaga: Ceny jednostkowe i wartości należy podawać z dokładnością  do 1 grosza</t>
  </si>
  <si>
    <t>Podatek VAT (8) % [zł]</t>
  </si>
  <si>
    <t xml:space="preserve">         </t>
  </si>
  <si>
    <t>Razem wartość brutto [zł]</t>
  </si>
  <si>
    <t>Miejścowość, data</t>
  </si>
  <si>
    <t xml:space="preserve">wartość słownie: </t>
  </si>
  <si>
    <t xml:space="preserve">podpis Wykonawcy </t>
  </si>
  <si>
    <t>Formularz cenowy - CZĘŚĆ II</t>
  </si>
  <si>
    <t>CZĘŚĆ II</t>
  </si>
  <si>
    <t>L.p.</t>
  </si>
  <si>
    <t>NAZWA   ULICY</t>
  </si>
  <si>
    <r>
      <t>m</t>
    </r>
    <r>
      <rPr>
        <b/>
        <vertAlign val="superscript"/>
        <sz val="11"/>
        <color rgb="FF000000"/>
        <rFont val="Arial"/>
        <family val="2"/>
        <charset val="238"/>
      </rPr>
      <t>2</t>
    </r>
  </si>
  <si>
    <t>Bielańska od ronda do kładki i na ul wodnej</t>
  </si>
  <si>
    <t>Chłapowskiego</t>
  </si>
  <si>
    <t>Fiołkowa,</t>
  </si>
  <si>
    <t>Grabskiego ,</t>
  </si>
  <si>
    <t>Grunwaldzka ,</t>
  </si>
  <si>
    <t>Jaworzyńska ( Goździkowa – Nowodworska)</t>
  </si>
  <si>
    <t>Macieja rataja,</t>
  </si>
  <si>
    <t>Marii konopnickiej,</t>
  </si>
  <si>
    <t>Ogrodowa,</t>
  </si>
  <si>
    <t>Skwer orląt Lwowskich (chodniki i skrajniedookoła bez placu)</t>
  </si>
  <si>
    <t>Świętego Maksymiliana Kolbe  ,</t>
  </si>
  <si>
    <t>Trauguta</t>
  </si>
  <si>
    <t>Wojska polskiego,</t>
  </si>
  <si>
    <t>Złotoryjska ( od Grabskiego do ronda )</t>
  </si>
  <si>
    <t xml:space="preserve">   L.p. </t>
  </si>
  <si>
    <r>
      <t>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</si>
  <si>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t xml:space="preserve">Aleja Rzeczypospolitej </t>
  </si>
  <si>
    <t>2.</t>
  </si>
  <si>
    <t xml:space="preserve">Gniewomierska </t>
  </si>
  <si>
    <t>3.</t>
  </si>
  <si>
    <t xml:space="preserve">Grabskiego </t>
  </si>
  <si>
    <t>4.</t>
  </si>
  <si>
    <t>Jaworzyńska</t>
  </si>
  <si>
    <t>5.</t>
  </si>
  <si>
    <t>6.</t>
  </si>
  <si>
    <t>7.</t>
  </si>
  <si>
    <t xml:space="preserve">Rataja </t>
  </si>
  <si>
    <t>8.</t>
  </si>
  <si>
    <t>9.</t>
  </si>
  <si>
    <t>Zielona</t>
  </si>
  <si>
    <t>1.</t>
  </si>
  <si>
    <t xml:space="preserve">FORMULARZ CENOWY - ARKUSZ nr 2 </t>
  </si>
  <si>
    <t>„Utrzymanie zieleni  w pasach drogowych w 2023 r. na terenie m. Legnicy” – CZĘŚĆ II</t>
  </si>
  <si>
    <r>
      <t xml:space="preserve">Utrzymanie terenu zielonego pasa drogowego poprzez wykonanie pielęgnacji roślin na </t>
    </r>
    <r>
      <rPr>
        <b/>
        <u/>
        <sz val="12"/>
        <rFont val="Arial"/>
        <family val="2"/>
        <charset val="238"/>
      </rPr>
      <t xml:space="preserve">rabatach ozdobnych </t>
    </r>
    <r>
      <rPr>
        <b/>
        <sz val="12"/>
        <rFont val="Arial"/>
        <family val="2"/>
        <charset val="238"/>
      </rPr>
      <t>w zakresie: formowanie, odchwaszczanie, plewienie, nawożenie i podlewanie. Koszt zakupu  i dostawy nawozów oraz wody po stronie Wykonawcy.   Wywóz i utylizacja opadów  na wysypisku  na koszt  Wykonawcy.</t>
    </r>
  </si>
  <si>
    <r>
      <t xml:space="preserve">Utrzymanie terenu zielonego pasa drogowego poprzez wykonanie pielęgnacji roślin </t>
    </r>
    <r>
      <rPr>
        <b/>
        <u/>
        <sz val="12"/>
        <rFont val="Arial"/>
        <family val="2"/>
        <charset val="238"/>
      </rPr>
      <t>na 4 rondach</t>
    </r>
    <r>
      <rPr>
        <b/>
        <sz val="12"/>
        <rFont val="Arial"/>
        <family val="2"/>
        <charset val="238"/>
      </rPr>
      <t>: im. Bitwy Warszawskiej, im. Unii Europejskiej, im. Bitwy Legnickiej, im. Ofiar Zbrodnii Katyńskiej  w zakresie: formowanie roślin, odchwaszczanie, plewienie, nawożenie i podlewanie. Koszt zakupu  i dostawy nawozów  po stronie Wykonawcy. Podlewanie z użyciem wody na koszt Zamawiającego.  Wywóz i utylizacja opadów  na wysypisku  na koszt  Wykonawcy.</t>
    </r>
  </si>
  <si>
    <t>Uwaga: Ilości podane w tabeli są szacunkowe.*nie dotyczy ryczałtów</t>
  </si>
  <si>
    <r>
      <t xml:space="preserve">Utrzymanie terenu zielonego pasa drogowego poprzez wykonanie uzupełniających nasadzeń krzewów w żywopłotach.             </t>
    </r>
    <r>
      <rPr>
        <b/>
        <strike/>
        <sz val="12"/>
        <color rgb="FF000000"/>
        <rFont val="Arial"/>
        <family val="2"/>
        <charset val="238"/>
      </rPr>
      <t xml:space="preserve">
</t>
    </r>
  </si>
  <si>
    <t>Utrzymanie terenu zielonego pasa drogowego poprzez formowanie żywopłotów wraz z wywozem i utylizacją odpadów  na wysypisku  na koszt Wykonawcy.</t>
  </si>
  <si>
    <t>Przycinanie i formowanie żywopłotów  na podstawie typowania prac przez Inspektora nadzoru. Pow. całkowita żywopłotów 17321,00 m2.</t>
  </si>
  <si>
    <t xml:space="preserve">Koszenie na dodatkowe typowanie, w zależności od potrzeb, na wskazanie Zamawiającego, obszar do 50 tys. m2.  </t>
  </si>
  <si>
    <t>Dojazdowa (Droga do Bartoszowa/od Gniewomierskiej do gr.)</t>
  </si>
  <si>
    <t>Aleja 100-Lecia Odzyskania Niepodległości (w tym parkingi)</t>
  </si>
  <si>
    <t>I,II,IV</t>
  </si>
  <si>
    <t>Piastów Legnickich</t>
  </si>
  <si>
    <r>
      <rPr>
        <sz val="12"/>
        <color rgb="FF000000"/>
        <rFont val="Arial"/>
        <family val="2"/>
        <charset val="238"/>
      </rPr>
      <t>Etap</t>
    </r>
    <r>
      <rPr>
        <b/>
        <sz val="12"/>
        <color rgb="FF000000"/>
        <rFont val="Arial"/>
        <family val="2"/>
        <charset val="238"/>
      </rPr>
      <t xml:space="preserve"> I</t>
    </r>
    <r>
      <rPr>
        <sz val="12"/>
        <color rgb="FF000000"/>
        <rFont val="Arial"/>
        <family val="2"/>
        <charset val="238"/>
      </rPr>
      <t xml:space="preserve"> – koszenie ulic poz. 1-79 obszar 419600,00 m</t>
    </r>
    <r>
      <rPr>
        <vertAlign val="superscript"/>
        <sz val="12"/>
        <color rgb="FF000000"/>
        <rFont val="Arial"/>
        <family val="2"/>
        <charset val="238"/>
      </rPr>
      <t>2</t>
    </r>
    <r>
      <rPr>
        <sz val="12"/>
        <color rgb="FF000000"/>
        <rFont val="Arial"/>
        <family val="2"/>
        <charset val="238"/>
      </rPr>
      <t xml:space="preserve">, okres           </t>
    </r>
    <r>
      <rPr>
        <b/>
        <sz val="12"/>
        <color rgb="FF000000"/>
        <rFont val="Arial"/>
        <family val="2"/>
        <charset val="238"/>
      </rPr>
      <t>15 maj – 15 lipiec.</t>
    </r>
  </si>
  <si>
    <r>
      <t xml:space="preserve">Etap IV – koszenie ulic poz. 1-79 obszar 419600,00 m2, okres          </t>
    </r>
    <r>
      <rPr>
        <b/>
        <sz val="12"/>
        <color rgb="FF000000"/>
        <rFont val="Arial"/>
        <family val="2"/>
        <charset val="238"/>
      </rPr>
      <t>2 październik – 30 listopad</t>
    </r>
    <r>
      <rPr>
        <sz val="12"/>
        <color rgb="FF000000"/>
        <rFont val="Arial"/>
        <family val="2"/>
        <charset val="238"/>
      </rPr>
      <t xml:space="preserve"> </t>
    </r>
  </si>
  <si>
    <t>I,IV,</t>
  </si>
  <si>
    <t>1,2,6,7,19,20,27,37,40,55,56,61,66,69,70,74 -obszar 174846</t>
  </si>
  <si>
    <t>1,2,7,14,20,27,44,46,53,73 -  obszar 156137</t>
  </si>
  <si>
    <r>
      <t xml:space="preserve">Etap </t>
    </r>
    <r>
      <rPr>
        <b/>
        <sz val="12"/>
        <color rgb="FF000000"/>
        <rFont val="Arial"/>
        <family val="2"/>
        <charset val="238"/>
      </rPr>
      <t>II</t>
    </r>
    <r>
      <rPr>
        <sz val="12"/>
        <color rgb="FF000000"/>
        <rFont val="Arial"/>
        <family val="2"/>
        <charset val="238"/>
      </rPr>
      <t xml:space="preserve"> – koszenie ulic poz. 1,2,7,14,20,27,44,46,53,73 -  obszar 156137 m2,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okres</t>
    </r>
    <r>
      <rPr>
        <b/>
        <sz val="12"/>
        <color rgb="FF000000"/>
        <rFont val="Arial"/>
        <family val="2"/>
        <charset val="238"/>
      </rPr>
      <t xml:space="preserve"> 24  lipiec  – 19 sierpień.</t>
    </r>
  </si>
  <si>
    <r>
      <t xml:space="preserve">Etap </t>
    </r>
    <r>
      <rPr>
        <b/>
        <sz val="12"/>
        <color rgb="FF000000"/>
        <rFont val="Arial"/>
        <family val="2"/>
        <charset val="238"/>
      </rPr>
      <t>III</t>
    </r>
    <r>
      <rPr>
        <sz val="12"/>
        <color rgb="FF000000"/>
        <rFont val="Arial"/>
        <family val="2"/>
        <charset val="238"/>
      </rPr>
      <t xml:space="preserve"> – koszenie ulic poz. 1,2,6,7,19,20,27,37,40,55,56,61,66,69,70,74 -obszar 174846 m2 ,  okres </t>
    </r>
    <r>
      <rPr>
        <b/>
        <sz val="12"/>
        <color rgb="FF000000"/>
        <rFont val="Arial"/>
        <family val="2"/>
        <charset val="238"/>
      </rPr>
      <t>21 sierpień –                   15 wrzesień</t>
    </r>
  </si>
  <si>
    <t xml:space="preserve"> Realizacja na podstawie typowania prac przez inspektora nadzoru. </t>
  </si>
  <si>
    <r>
      <t>Powierzchnia całkowita rabat z roślinami ozdobnmi - ok. 760,00 m2. Rozliczenie - ryczałt miesięczny</t>
    </r>
    <r>
      <rPr>
        <b/>
        <sz val="12"/>
        <rFont val="Arial"/>
        <family val="2"/>
        <charset val="238"/>
      </rPr>
      <t xml:space="preserve"> sześciokrotnie od maja do października</t>
    </r>
  </si>
  <si>
    <r>
      <t xml:space="preserve">Powierzchnia całkowita terenu zielonego wysp rond wynosi ok. 3917,00 m2. Zakres prac obejmuje także przygotowanie systemów nawadniających do podlewania roślin w zakresie : pobranie z miejsca składowania w Legnicy, montaż i odkręcenie zaworów (wiosna) oraz   demontaż (jesień) z odwozem oraz zakręceniem  zaworów  a także  zabezpieczeniem instalacji na okes zimowy. Rozliczenie - ryczałt miesięczny płatny </t>
    </r>
    <r>
      <rPr>
        <b/>
        <sz val="12"/>
        <rFont val="Arial"/>
        <family val="2"/>
        <charset val="238"/>
      </rPr>
      <t>sześciokrotnie od maja do października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</si>
</sst>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General"/>
    <numFmt numFmtId="165" formatCode="&quot; &quot;#,##0.00&quot;    &quot;;&quot;-&quot;#,##0.00&quot;    &quot;;&quot; -&quot;00&quot;    &quot;;&quot; &quot;@&quot; &quot;"/>
    <numFmt numFmtId="166" formatCode="[$-415]#,##0"/>
    <numFmt numFmtId="167" formatCode="#,##0.00&quot; &quot;[$zł-415]"/>
    <numFmt numFmtId="168" formatCode="#,##0.00&quot; &quot;[$zł-415];[Red]&quot;-&quot;#,##0.00&quot; &quot;[$zł-415]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rgb="FF3F3F3F"/>
      <name val="Calibri"/>
      <family val="2"/>
      <charset val="238"/>
    </font>
    <font>
      <sz val="13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trike/>
      <sz val="13"/>
      <color rgb="FFFF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trike/>
      <sz val="12"/>
      <color rgb="FF000000"/>
      <name val="Arial"/>
      <family val="2"/>
      <charset val="238"/>
    </font>
    <font>
      <b/>
      <sz val="12"/>
      <color rgb="FF4472C4"/>
      <name val="Arial"/>
      <family val="2"/>
      <charset val="238"/>
    </font>
    <font>
      <b/>
      <sz val="11"/>
      <color rgb="FF4472C4"/>
      <name val="Arial"/>
      <family val="2"/>
      <charset val="238"/>
    </font>
    <font>
      <b/>
      <u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7" fillId="0" borderId="0" applyBorder="0" applyProtection="0"/>
    <xf numFmtId="164" fontId="13" fillId="7" borderId="5" applyProtection="0"/>
    <xf numFmtId="0" fontId="19" fillId="0" borderId="0"/>
    <xf numFmtId="0" fontId="28" fillId="0" borderId="0" applyNumberFormat="0" applyBorder="0" applyProtection="0">
      <alignment horizontal="center"/>
    </xf>
    <xf numFmtId="0" fontId="28" fillId="0" borderId="0" applyNumberFormat="0" applyBorder="0" applyProtection="0">
      <alignment horizontal="center" textRotation="90"/>
    </xf>
    <xf numFmtId="0" fontId="29" fillId="0" borderId="0" applyNumberFormat="0" applyBorder="0" applyProtection="0"/>
    <xf numFmtId="168" fontId="29" fillId="0" borderId="0" applyBorder="0" applyProtection="0"/>
  </cellStyleXfs>
  <cellXfs count="166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164" fontId="7" fillId="0" borderId="0" xfId="1"/>
    <xf numFmtId="164" fontId="14" fillId="0" borderId="0" xfId="1" applyFont="1"/>
    <xf numFmtId="164" fontId="14" fillId="0" borderId="32" xfId="1" applyFont="1" applyBorder="1"/>
    <xf numFmtId="164" fontId="7" fillId="0" borderId="32" xfId="1" applyBorder="1"/>
    <xf numFmtId="164" fontId="16" fillId="0" borderId="0" xfId="1" applyFont="1"/>
    <xf numFmtId="0" fontId="17" fillId="10" borderId="2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9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9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21" fillId="10" borderId="39" xfId="0" applyFont="1" applyFill="1" applyBorder="1" applyAlignment="1">
      <alignment horizontal="center" vertical="center"/>
    </xf>
    <xf numFmtId="0" fontId="23" fillId="0" borderId="41" xfId="0" applyFont="1" applyBorder="1" applyAlignment="1">
      <alignment vertical="center"/>
    </xf>
    <xf numFmtId="0" fontId="23" fillId="0" borderId="41" xfId="0" applyFont="1" applyBorder="1" applyAlignment="1">
      <alignment horizontal="right" vertical="center"/>
    </xf>
    <xf numFmtId="0" fontId="21" fillId="0" borderId="42" xfId="0" applyFont="1" applyBorder="1" applyAlignment="1">
      <alignment horizontal="center" vertical="center"/>
    </xf>
    <xf numFmtId="0" fontId="23" fillId="0" borderId="40" xfId="0" applyFont="1" applyBorder="1" applyAlignment="1">
      <alignment vertical="center"/>
    </xf>
    <xf numFmtId="0" fontId="23" fillId="0" borderId="40" xfId="0" applyFont="1" applyBorder="1" applyAlignment="1">
      <alignment horizontal="right" vertical="center"/>
    </xf>
    <xf numFmtId="0" fontId="20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5" fillId="5" borderId="45" xfId="1" applyFont="1" applyFill="1" applyBorder="1" applyAlignment="1">
      <alignment horizontal="center" vertical="center" wrapText="1"/>
    </xf>
    <xf numFmtId="164" fontId="25" fillId="5" borderId="46" xfId="1" applyFont="1" applyFill="1" applyBorder="1" applyAlignment="1">
      <alignment horizontal="center" vertical="center" wrapText="1"/>
    </xf>
    <xf numFmtId="164" fontId="25" fillId="6" borderId="47" xfId="1" applyFont="1" applyFill="1" applyBorder="1" applyAlignment="1">
      <alignment horizontal="center" vertical="center" wrapText="1"/>
    </xf>
    <xf numFmtId="164" fontId="25" fillId="6" borderId="8" xfId="1" applyFont="1" applyFill="1" applyBorder="1" applyAlignment="1">
      <alignment horizontal="center" vertical="center" wrapText="1"/>
    </xf>
    <xf numFmtId="164" fontId="25" fillId="7" borderId="13" xfId="1" applyFont="1" applyFill="1" applyBorder="1" applyAlignment="1">
      <alignment horizontal="center" vertical="center" wrapText="1"/>
    </xf>
    <xf numFmtId="164" fontId="25" fillId="7" borderId="14" xfId="1" applyFont="1" applyFill="1" applyBorder="1" applyAlignment="1">
      <alignment horizontal="center" vertical="center" wrapText="1"/>
    </xf>
    <xf numFmtId="164" fontId="25" fillId="8" borderId="13" xfId="1" applyFont="1" applyFill="1" applyBorder="1" applyAlignment="1">
      <alignment horizontal="center" vertical="center"/>
    </xf>
    <xf numFmtId="0" fontId="25" fillId="8" borderId="15" xfId="1" applyNumberFormat="1" applyFont="1" applyFill="1" applyBorder="1" applyAlignment="1">
      <alignment horizontal="center" vertical="center"/>
    </xf>
    <xf numFmtId="164" fontId="25" fillId="0" borderId="12" xfId="1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164" fontId="26" fillId="0" borderId="13" xfId="1" applyFont="1" applyBorder="1" applyAlignment="1">
      <alignment horizontal="center" vertical="center" wrapText="1"/>
    </xf>
    <xf numFmtId="9" fontId="26" fillId="0" borderId="13" xfId="1" applyNumberFormat="1" applyFont="1" applyBorder="1" applyAlignment="1">
      <alignment horizontal="center" vertical="center"/>
    </xf>
    <xf numFmtId="164" fontId="26" fillId="0" borderId="14" xfId="1" applyFont="1" applyBorder="1" applyAlignment="1">
      <alignment horizontal="left" vertical="center" wrapText="1"/>
    </xf>
    <xf numFmtId="166" fontId="26" fillId="0" borderId="13" xfId="1" applyNumberFormat="1" applyFont="1" applyBorder="1" applyAlignment="1">
      <alignment horizontal="center" vertical="center" wrapText="1"/>
    </xf>
    <xf numFmtId="9" fontId="26" fillId="0" borderId="16" xfId="1" applyNumberFormat="1" applyFont="1" applyBorder="1" applyAlignment="1">
      <alignment horizontal="center" vertical="center"/>
    </xf>
    <xf numFmtId="164" fontId="12" fillId="0" borderId="13" xfId="1" applyFont="1" applyBorder="1" applyAlignment="1">
      <alignment horizontal="center" vertical="center" wrapText="1"/>
    </xf>
    <xf numFmtId="166" fontId="12" fillId="0" borderId="13" xfId="1" applyNumberFormat="1" applyFont="1" applyBorder="1" applyAlignment="1">
      <alignment horizontal="center" vertical="center" wrapText="1"/>
    </xf>
    <xf numFmtId="9" fontId="12" fillId="0" borderId="13" xfId="1" applyNumberFormat="1" applyFont="1" applyBorder="1" applyAlignment="1">
      <alignment horizontal="center" vertical="center"/>
    </xf>
    <xf numFmtId="164" fontId="12" fillId="0" borderId="14" xfId="1" applyFont="1" applyBorder="1" applyAlignment="1">
      <alignment horizontal="left" vertical="center" wrapText="1"/>
    </xf>
    <xf numFmtId="164" fontId="26" fillId="9" borderId="5" xfId="2" applyFont="1" applyFill="1" applyAlignment="1">
      <alignment horizontal="center" vertical="center" wrapText="1"/>
    </xf>
    <xf numFmtId="166" fontId="26" fillId="9" borderId="5" xfId="2" applyNumberFormat="1" applyFont="1" applyFill="1" applyAlignment="1">
      <alignment horizontal="center" vertical="center" wrapText="1"/>
    </xf>
    <xf numFmtId="49" fontId="25" fillId="0" borderId="16" xfId="1" applyNumberFormat="1" applyFont="1" applyBorder="1" applyAlignment="1">
      <alignment horizontal="center" vertical="center" wrapText="1"/>
    </xf>
    <xf numFmtId="164" fontId="25" fillId="0" borderId="16" xfId="1" applyFont="1" applyBorder="1" applyAlignment="1">
      <alignment horizontal="center" vertical="center" wrapText="1"/>
    </xf>
    <xf numFmtId="164" fontId="25" fillId="0" borderId="13" xfId="1" applyFont="1" applyBorder="1" applyAlignment="1">
      <alignment horizontal="center" vertical="center" wrapText="1"/>
    </xf>
    <xf numFmtId="164" fontId="25" fillId="0" borderId="19" xfId="1" applyFont="1" applyBorder="1" applyAlignment="1">
      <alignment horizontal="center" vertical="center" wrapText="1"/>
    </xf>
    <xf numFmtId="164" fontId="25" fillId="9" borderId="21" xfId="2" applyFont="1" applyFill="1" applyBorder="1" applyAlignment="1">
      <alignment horizontal="center" vertical="center"/>
    </xf>
    <xf numFmtId="164" fontId="26" fillId="0" borderId="0" xfId="1" applyFont="1" applyAlignment="1">
      <alignment vertical="center"/>
    </xf>
    <xf numFmtId="164" fontId="25" fillId="0" borderId="0" xfId="1" applyFont="1" applyAlignment="1">
      <alignment horizontal="right" vertical="center" wrapText="1"/>
    </xf>
    <xf numFmtId="4" fontId="25" fillId="9" borderId="24" xfId="2" applyNumberFormat="1" applyFont="1" applyFill="1" applyBorder="1" applyAlignment="1">
      <alignment horizontal="right" vertical="center" wrapText="1"/>
    </xf>
    <xf numFmtId="164" fontId="26" fillId="0" borderId="16" xfId="1" applyFont="1" applyBorder="1" applyAlignment="1">
      <alignment horizontal="center" vertical="center"/>
    </xf>
    <xf numFmtId="167" fontId="26" fillId="0" borderId="25" xfId="1" applyNumberFormat="1" applyFont="1" applyBorder="1" applyAlignment="1">
      <alignment horizontal="center" vertical="center"/>
    </xf>
    <xf numFmtId="4" fontId="25" fillId="9" borderId="27" xfId="2" applyNumberFormat="1" applyFont="1" applyFill="1" applyBorder="1" applyAlignment="1">
      <alignment horizontal="right" vertical="center" wrapText="1"/>
    </xf>
    <xf numFmtId="167" fontId="25" fillId="0" borderId="28" xfId="1" applyNumberFormat="1" applyFont="1" applyBorder="1" applyAlignment="1">
      <alignment horizontal="right" vertical="center"/>
    </xf>
    <xf numFmtId="164" fontId="25" fillId="0" borderId="0" xfId="1" applyFont="1" applyAlignment="1">
      <alignment vertical="center"/>
    </xf>
    <xf numFmtId="49" fontId="25" fillId="9" borderId="48" xfId="2" applyNumberFormat="1" applyFont="1" applyFill="1" applyBorder="1" applyAlignment="1">
      <alignment horizontal="center" vertical="center"/>
    </xf>
    <xf numFmtId="164" fontId="25" fillId="0" borderId="48" xfId="1" applyFont="1" applyBorder="1" applyAlignment="1">
      <alignment horizontal="center" vertical="center" wrapText="1"/>
    </xf>
    <xf numFmtId="164" fontId="32" fillId="9" borderId="0" xfId="2" applyFont="1" applyFill="1" applyBorder="1" applyAlignment="1">
      <alignment horizontal="center" vertical="center"/>
    </xf>
    <xf numFmtId="164" fontId="25" fillId="0" borderId="49" xfId="1" applyFont="1" applyBorder="1" applyAlignment="1">
      <alignment horizontal="center" vertical="center" wrapText="1"/>
    </xf>
    <xf numFmtId="164" fontId="31" fillId="9" borderId="50" xfId="2" applyFont="1" applyFill="1" applyBorder="1" applyAlignment="1">
      <alignment horizontal="center" vertical="center"/>
    </xf>
    <xf numFmtId="164" fontId="25" fillId="7" borderId="12" xfId="1" applyFont="1" applyFill="1" applyBorder="1" applyAlignment="1">
      <alignment horizontal="center" vertical="center" wrapText="1"/>
    </xf>
    <xf numFmtId="164" fontId="25" fillId="0" borderId="17" xfId="1" applyFont="1" applyBorder="1" applyAlignment="1">
      <alignment horizontal="center" vertical="center" wrapText="1"/>
    </xf>
    <xf numFmtId="164" fontId="25" fillId="0" borderId="18" xfId="1" applyFont="1" applyBorder="1" applyAlignment="1">
      <alignment horizontal="center" vertical="center" wrapText="1"/>
    </xf>
    <xf numFmtId="164" fontId="25" fillId="0" borderId="51" xfId="1" applyFont="1" applyBorder="1" applyAlignment="1">
      <alignment horizontal="center" vertical="center" wrapText="1"/>
    </xf>
    <xf numFmtId="164" fontId="11" fillId="9" borderId="52" xfId="2" applyFont="1" applyFill="1" applyBorder="1" applyAlignment="1">
      <alignment horizontal="center" vertical="center"/>
    </xf>
    <xf numFmtId="164" fontId="4" fillId="9" borderId="20" xfId="2" applyFont="1" applyFill="1" applyBorder="1" applyAlignment="1">
      <alignment horizontal="center" vertical="center"/>
    </xf>
    <xf numFmtId="164" fontId="25" fillId="9" borderId="53" xfId="2" applyFont="1" applyFill="1" applyBorder="1" applyAlignment="1">
      <alignment horizontal="center" vertical="center"/>
    </xf>
    <xf numFmtId="164" fontId="25" fillId="9" borderId="20" xfId="2" applyFont="1" applyFill="1" applyBorder="1" applyAlignment="1">
      <alignment horizontal="center" vertical="center"/>
    </xf>
    <xf numFmtId="4" fontId="0" fillId="0" borderId="0" xfId="0" applyNumberFormat="1"/>
    <xf numFmtId="164" fontId="26" fillId="0" borderId="54" xfId="1" applyFont="1" applyBorder="1" applyAlignment="1">
      <alignment horizontal="left" vertical="center" wrapText="1"/>
    </xf>
    <xf numFmtId="164" fontId="26" fillId="0" borderId="49" xfId="1" applyFont="1" applyBorder="1" applyAlignment="1">
      <alignment horizontal="center" vertical="center" wrapText="1"/>
    </xf>
    <xf numFmtId="9" fontId="26" fillId="0" borderId="49" xfId="1" applyNumberFormat="1" applyFont="1" applyBorder="1" applyAlignment="1">
      <alignment horizontal="center" vertical="center"/>
    </xf>
    <xf numFmtId="164" fontId="12" fillId="0" borderId="56" xfId="1" applyFont="1" applyBorder="1" applyAlignment="1">
      <alignment horizontal="left" vertical="center" wrapText="1"/>
    </xf>
    <xf numFmtId="164" fontId="12" fillId="0" borderId="55" xfId="1" applyFont="1" applyBorder="1" applyAlignment="1">
      <alignment horizontal="center" vertical="center" wrapText="1"/>
    </xf>
    <xf numFmtId="166" fontId="12" fillId="0" borderId="55" xfId="1" applyNumberFormat="1" applyFont="1" applyBorder="1" applyAlignment="1">
      <alignment horizontal="center" vertical="center" wrapText="1"/>
    </xf>
    <xf numFmtId="9" fontId="12" fillId="0" borderId="55" xfId="1" applyNumberFormat="1" applyFont="1" applyBorder="1" applyAlignment="1">
      <alignment horizontal="center" vertical="center"/>
    </xf>
    <xf numFmtId="164" fontId="7" fillId="0" borderId="0" xfId="1" applyAlignment="1">
      <alignment vertical="center"/>
    </xf>
    <xf numFmtId="0" fontId="0" fillId="0" borderId="0" xfId="0" applyAlignment="1">
      <alignment vertical="center"/>
    </xf>
    <xf numFmtId="164" fontId="7" fillId="0" borderId="0" xfId="1" applyAlignment="1">
      <alignment horizontal="center" vertical="center"/>
    </xf>
    <xf numFmtId="164" fontId="11" fillId="0" borderId="55" xfId="1" applyFont="1" applyBorder="1" applyAlignment="1">
      <alignment horizontal="center" vertical="center" wrapText="1"/>
    </xf>
    <xf numFmtId="164" fontId="11" fillId="0" borderId="13" xfId="1" applyFont="1" applyBorder="1" applyAlignment="1">
      <alignment horizontal="center" vertical="center" wrapText="1"/>
    </xf>
    <xf numFmtId="164" fontId="25" fillId="9" borderId="21" xfId="2" applyFont="1" applyFill="1" applyBorder="1" applyAlignment="1">
      <alignment horizontal="center" vertical="center" wrapText="1"/>
    </xf>
    <xf numFmtId="164" fontId="2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2" borderId="0" xfId="0" applyNumberFormat="1" applyFill="1" applyAlignment="1">
      <alignment horizontal="right" wrapText="1"/>
    </xf>
    <xf numFmtId="0" fontId="3" fillId="2" borderId="40" xfId="0" applyFont="1" applyFill="1" applyBorder="1" applyAlignment="1">
      <alignment horizontal="right"/>
    </xf>
    <xf numFmtId="0" fontId="2" fillId="0" borderId="58" xfId="0" applyFont="1" applyBorder="1" applyAlignment="1">
      <alignment horizontal="left" vertical="center"/>
    </xf>
    <xf numFmtId="0" fontId="2" fillId="2" borderId="58" xfId="0" applyFont="1" applyFill="1" applyBorder="1" applyAlignment="1">
      <alignment horizontal="right" vertical="center" wrapText="1"/>
    </xf>
    <xf numFmtId="0" fontId="1" fillId="0" borderId="58" xfId="0" applyFont="1" applyBorder="1" applyAlignment="1">
      <alignment vertical="center"/>
    </xf>
    <xf numFmtId="0" fontId="1" fillId="2" borderId="58" xfId="0" applyFont="1" applyFill="1" applyBorder="1" applyAlignment="1">
      <alignment horizontal="right" vertical="center"/>
    </xf>
    <xf numFmtId="0" fontId="1" fillId="2" borderId="58" xfId="0" applyFont="1" applyFill="1" applyBorder="1" applyAlignment="1">
      <alignment horizontal="right" vertical="center" wrapText="1"/>
    </xf>
    <xf numFmtId="3" fontId="1" fillId="2" borderId="58" xfId="0" applyNumberFormat="1" applyFont="1" applyFill="1" applyBorder="1" applyAlignment="1">
      <alignment horizontal="right" vertical="center"/>
    </xf>
    <xf numFmtId="0" fontId="1" fillId="0" borderId="58" xfId="0" applyFont="1" applyBorder="1" applyAlignment="1">
      <alignment horizontal="right"/>
    </xf>
    <xf numFmtId="0" fontId="2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vertical="center"/>
    </xf>
    <xf numFmtId="0" fontId="1" fillId="2" borderId="61" xfId="0" applyFont="1" applyFill="1" applyBorder="1" applyAlignment="1">
      <alignment horizontal="right" vertical="center"/>
    </xf>
    <xf numFmtId="0" fontId="1" fillId="0" borderId="6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left" vertical="center"/>
    </xf>
    <xf numFmtId="0" fontId="2" fillId="2" borderId="64" xfId="0" applyFont="1" applyFill="1" applyBorder="1" applyAlignment="1">
      <alignment horizontal="right" vertical="center" wrapText="1"/>
    </xf>
    <xf numFmtId="0" fontId="1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164" fontId="12" fillId="0" borderId="13" xfId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12" fillId="0" borderId="55" xfId="1" applyFont="1" applyBorder="1" applyAlignment="1">
      <alignment horizontal="right" vertical="center" wrapText="1"/>
    </xf>
    <xf numFmtId="165" fontId="26" fillId="0" borderId="49" xfId="1" applyNumberFormat="1" applyFont="1" applyBorder="1" applyAlignment="1">
      <alignment horizontal="right" vertical="center" wrapText="1"/>
    </xf>
    <xf numFmtId="165" fontId="26" fillId="0" borderId="13" xfId="1" applyNumberFormat="1" applyFont="1" applyBorder="1" applyAlignment="1">
      <alignment horizontal="right" vertical="center" wrapText="1"/>
    </xf>
    <xf numFmtId="165" fontId="26" fillId="0" borderId="16" xfId="1" applyNumberFormat="1" applyFont="1" applyBorder="1" applyAlignment="1">
      <alignment horizontal="right" vertical="center" wrapText="1"/>
    </xf>
    <xf numFmtId="165" fontId="26" fillId="9" borderId="5" xfId="2" applyNumberFormat="1" applyFont="1" applyFill="1" applyAlignment="1">
      <alignment horizontal="right" vertical="center" wrapText="1"/>
    </xf>
    <xf numFmtId="164" fontId="25" fillId="9" borderId="22" xfId="2" applyFont="1" applyFill="1" applyBorder="1" applyAlignment="1">
      <alignment horizontal="center" vertical="center"/>
    </xf>
    <xf numFmtId="164" fontId="25" fillId="9" borderId="5" xfId="2" applyFont="1" applyFill="1" applyAlignment="1">
      <alignment horizontal="center" vertical="center"/>
    </xf>
    <xf numFmtId="164" fontId="25" fillId="9" borderId="5" xfId="2" applyFont="1" applyFill="1" applyAlignment="1">
      <alignment horizontal="left" vertical="center" wrapText="1"/>
    </xf>
    <xf numFmtId="164" fontId="7" fillId="0" borderId="0" xfId="1" applyAlignment="1">
      <alignment horizontal="right"/>
    </xf>
    <xf numFmtId="164" fontId="14" fillId="0" borderId="0" xfId="1" applyFont="1" applyAlignment="1">
      <alignment horizontal="right"/>
    </xf>
    <xf numFmtId="164" fontId="14" fillId="0" borderId="32" xfId="1" applyFont="1" applyBorder="1" applyAlignment="1">
      <alignment horizontal="right"/>
    </xf>
    <xf numFmtId="164" fontId="25" fillId="5" borderId="45" xfId="1" applyFont="1" applyFill="1" applyBorder="1" applyAlignment="1">
      <alignment horizontal="right" vertical="center" wrapText="1"/>
    </xf>
    <xf numFmtId="164" fontId="25" fillId="7" borderId="13" xfId="1" applyFont="1" applyFill="1" applyBorder="1" applyAlignment="1">
      <alignment horizontal="right" vertical="center" wrapText="1"/>
    </xf>
    <xf numFmtId="4" fontId="26" fillId="0" borderId="14" xfId="1" applyNumberFormat="1" applyFont="1" applyBorder="1" applyAlignment="1">
      <alignment horizontal="right" vertical="center" wrapText="1"/>
    </xf>
    <xf numFmtId="4" fontId="26" fillId="0" borderId="54" xfId="1" applyNumberFormat="1" applyFont="1" applyBorder="1" applyAlignment="1">
      <alignment horizontal="right" vertical="center" wrapText="1"/>
    </xf>
    <xf numFmtId="4" fontId="12" fillId="0" borderId="55" xfId="1" applyNumberFormat="1" applyFont="1" applyBorder="1" applyAlignment="1">
      <alignment horizontal="right" vertical="center" wrapText="1"/>
    </xf>
    <xf numFmtId="4" fontId="12" fillId="0" borderId="13" xfId="1" applyNumberFormat="1" applyFont="1" applyBorder="1" applyAlignment="1">
      <alignment horizontal="right" vertical="center" wrapText="1"/>
    </xf>
    <xf numFmtId="4" fontId="26" fillId="0" borderId="15" xfId="1" applyNumberFormat="1" applyFont="1" applyBorder="1" applyAlignment="1">
      <alignment horizontal="right" vertical="center"/>
    </xf>
    <xf numFmtId="4" fontId="26" fillId="0" borderId="13" xfId="1" applyNumberFormat="1" applyFont="1" applyBorder="1" applyAlignment="1">
      <alignment horizontal="center" vertical="center"/>
    </xf>
    <xf numFmtId="164" fontId="25" fillId="5" borderId="43" xfId="1" applyFont="1" applyFill="1" applyBorder="1" applyAlignment="1">
      <alignment horizontal="center" vertical="center" wrapText="1"/>
    </xf>
    <xf numFmtId="164" fontId="25" fillId="5" borderId="44" xfId="1" applyFont="1" applyFill="1" applyBorder="1" applyAlignment="1">
      <alignment horizontal="center" vertical="center" wrapText="1"/>
    </xf>
    <xf numFmtId="164" fontId="25" fillId="0" borderId="12" xfId="1" applyFont="1" applyBorder="1" applyAlignment="1">
      <alignment horizontal="center" vertical="center" wrapText="1"/>
    </xf>
    <xf numFmtId="164" fontId="25" fillId="0" borderId="13" xfId="1" applyFont="1" applyBorder="1" applyAlignment="1">
      <alignment horizontal="center" vertical="center" wrapText="1"/>
    </xf>
    <xf numFmtId="0" fontId="0" fillId="0" borderId="0" xfId="0"/>
    <xf numFmtId="164" fontId="8" fillId="0" borderId="0" xfId="1" applyFont="1" applyAlignment="1">
      <alignment horizontal="center"/>
    </xf>
    <xf numFmtId="164" fontId="9" fillId="3" borderId="6" xfId="1" applyFont="1" applyFill="1" applyBorder="1" applyAlignment="1">
      <alignment horizontal="center" vertical="center"/>
    </xf>
    <xf numFmtId="164" fontId="9" fillId="3" borderId="7" xfId="1" applyFont="1" applyFill="1" applyBorder="1" applyAlignment="1">
      <alignment horizontal="center" vertical="center"/>
    </xf>
    <xf numFmtId="164" fontId="9" fillId="3" borderId="8" xfId="1" applyFont="1" applyFill="1" applyBorder="1" applyAlignment="1">
      <alignment horizontal="center" vertical="center"/>
    </xf>
    <xf numFmtId="164" fontId="10" fillId="4" borderId="9" xfId="1" applyFont="1" applyFill="1" applyBorder="1" applyAlignment="1">
      <alignment horizontal="center" vertical="center" wrapText="1"/>
    </xf>
    <xf numFmtId="164" fontId="10" fillId="4" borderId="10" xfId="1" applyFont="1" applyFill="1" applyBorder="1" applyAlignment="1">
      <alignment horizontal="center" vertical="center" wrapText="1"/>
    </xf>
    <xf numFmtId="164" fontId="10" fillId="4" borderId="11" xfId="1" applyFont="1" applyFill="1" applyBorder="1" applyAlignment="1">
      <alignment horizontal="center" vertical="center" wrapText="1"/>
    </xf>
    <xf numFmtId="164" fontId="15" fillId="0" borderId="33" xfId="1" applyFont="1" applyBorder="1" applyAlignment="1">
      <alignment horizontal="center"/>
    </xf>
    <xf numFmtId="4" fontId="25" fillId="0" borderId="30" xfId="3" applyNumberFormat="1" applyFont="1" applyBorder="1" applyAlignment="1">
      <alignment vertical="center"/>
    </xf>
    <xf numFmtId="0" fontId="19" fillId="0" borderId="31" xfId="3" applyBorder="1"/>
    <xf numFmtId="164" fontId="25" fillId="0" borderId="0" xfId="1" applyFont="1" applyAlignment="1">
      <alignment horizontal="left" vertical="center"/>
    </xf>
    <xf numFmtId="164" fontId="25" fillId="0" borderId="23" xfId="1" applyFont="1" applyBorder="1" applyAlignment="1">
      <alignment horizontal="center" vertical="center" wrapText="1"/>
    </xf>
    <xf numFmtId="164" fontId="26" fillId="9" borderId="26" xfId="2" applyFont="1" applyFill="1" applyBorder="1" applyAlignment="1">
      <alignment horizontal="center" vertical="center" wrapText="1"/>
    </xf>
    <xf numFmtId="164" fontId="25" fillId="0" borderId="29" xfId="1" applyFont="1" applyBorder="1" applyAlignment="1">
      <alignment horizontal="center" vertical="center" wrapText="1"/>
    </xf>
  </cellXfs>
  <cellStyles count="8">
    <cellStyle name="Excel Built-in Normal" xfId="1" xr:uid="{701505D3-485D-41BA-B000-571FA29D57A6}"/>
    <cellStyle name="Excel Built-in Output" xfId="2" xr:uid="{4B44E6F7-8728-4BE5-B5A3-EE03ADE37FB5}"/>
    <cellStyle name="Heading" xfId="4" xr:uid="{73409E7C-CB33-4841-839B-6B40F04140BF}"/>
    <cellStyle name="Heading1" xfId="5" xr:uid="{F4BB9DC4-8095-40D5-96FF-9BB87521E3E8}"/>
    <cellStyle name="Normalny" xfId="0" builtinId="0"/>
    <cellStyle name="Normalny 2" xfId="3" xr:uid="{0D093B73-5A7C-49C4-9848-FEB0F65A0868}"/>
    <cellStyle name="Result" xfId="6" xr:uid="{F999923F-48EB-4478-BAFD-65D0D519B433}"/>
    <cellStyle name="Result2" xfId="7" xr:uid="{02F165E2-0759-4ED5-A9E3-9BE9AC9E98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E4F69-CE95-4946-9DC1-7F27E7138A01}">
  <sheetPr>
    <pageSetUpPr fitToPage="1"/>
  </sheetPr>
  <dimension ref="A1:K33"/>
  <sheetViews>
    <sheetView tabSelected="1" workbookViewId="0">
      <selection activeCell="J32" sqref="J32"/>
    </sheetView>
  </sheetViews>
  <sheetFormatPr defaultRowHeight="15" x14ac:dyDescent="0.25"/>
  <cols>
    <col min="1" max="1" width="12.7109375" style="93" customWidth="1"/>
    <col min="2" max="2" width="6.7109375" style="93" customWidth="1"/>
    <col min="3" max="3" width="50" style="99" customWidth="1"/>
    <col min="4" max="4" width="67.5703125" customWidth="1"/>
    <col min="5" max="5" width="17.140625" customWidth="1"/>
    <col min="6" max="6" width="10.7109375" customWidth="1"/>
    <col min="7" max="7" width="12" style="127" customWidth="1"/>
    <col min="8" max="8" width="16.7109375" customWidth="1"/>
    <col min="9" max="9" width="15.7109375" customWidth="1"/>
    <col min="10" max="10" width="19.28515625" customWidth="1"/>
    <col min="11" max="11" width="10" bestFit="1" customWidth="1"/>
  </cols>
  <sheetData>
    <row r="1" spans="1:10" x14ac:dyDescent="0.25">
      <c r="A1" s="92"/>
      <c r="B1" s="92"/>
      <c r="C1" s="151"/>
      <c r="D1" s="151"/>
      <c r="E1" s="151"/>
      <c r="F1" s="151"/>
      <c r="G1" s="151"/>
      <c r="H1" s="151"/>
      <c r="I1" s="13"/>
      <c r="J1" s="13"/>
    </row>
    <row r="2" spans="1:10" ht="21" x14ac:dyDescent="0.35">
      <c r="A2" s="152" t="s">
        <v>139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5.75" thickBot="1" x14ac:dyDescent="0.3">
      <c r="A3" s="92"/>
      <c r="B3" s="92"/>
      <c r="C3" s="94"/>
      <c r="D3" s="13"/>
      <c r="E3" s="13"/>
      <c r="F3" s="13"/>
      <c r="G3" s="136"/>
      <c r="H3" s="13"/>
      <c r="I3" s="13"/>
      <c r="J3" s="13"/>
    </row>
    <row r="4" spans="1:10" ht="18" x14ac:dyDescent="0.25">
      <c r="A4" s="153" t="s">
        <v>175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ht="18.75" thickBot="1" x14ac:dyDescent="0.3">
      <c r="A5" s="156" t="s">
        <v>176</v>
      </c>
      <c r="B5" s="157"/>
      <c r="C5" s="157"/>
      <c r="D5" s="157"/>
      <c r="E5" s="157"/>
      <c r="F5" s="157"/>
      <c r="G5" s="157"/>
      <c r="H5" s="157"/>
      <c r="I5" s="157"/>
      <c r="J5" s="158"/>
    </row>
    <row r="6" spans="1:10" ht="30" customHeight="1" x14ac:dyDescent="0.25">
      <c r="A6" s="147" t="s">
        <v>99</v>
      </c>
      <c r="B6" s="148"/>
      <c r="C6" s="37" t="s">
        <v>100</v>
      </c>
      <c r="D6" s="38" t="s">
        <v>101</v>
      </c>
      <c r="E6" s="37" t="s">
        <v>102</v>
      </c>
      <c r="F6" s="37" t="s">
        <v>103</v>
      </c>
      <c r="G6" s="139" t="s">
        <v>104</v>
      </c>
      <c r="H6" s="38" t="s">
        <v>105</v>
      </c>
      <c r="I6" s="39" t="s">
        <v>106</v>
      </c>
      <c r="J6" s="40" t="s">
        <v>107</v>
      </c>
    </row>
    <row r="7" spans="1:10" ht="15.75" x14ac:dyDescent="0.25">
      <c r="A7" s="76">
        <v>1</v>
      </c>
      <c r="B7" s="41">
        <v>2</v>
      </c>
      <c r="C7" s="41">
        <v>3</v>
      </c>
      <c r="D7" s="42">
        <v>4</v>
      </c>
      <c r="E7" s="41">
        <v>5</v>
      </c>
      <c r="F7" s="41">
        <v>6</v>
      </c>
      <c r="G7" s="140">
        <v>7</v>
      </c>
      <c r="H7" s="42">
        <v>8</v>
      </c>
      <c r="I7" s="43">
        <v>9</v>
      </c>
      <c r="J7" s="44">
        <v>10</v>
      </c>
    </row>
    <row r="8" spans="1:10" ht="34.5" x14ac:dyDescent="0.25">
      <c r="A8" s="149">
        <v>1</v>
      </c>
      <c r="B8" s="58" t="s">
        <v>108</v>
      </c>
      <c r="C8" s="150" t="s">
        <v>109</v>
      </c>
      <c r="D8" s="46" t="s">
        <v>188</v>
      </c>
      <c r="E8" s="47" t="s">
        <v>95</v>
      </c>
      <c r="F8" s="47">
        <v>419600</v>
      </c>
      <c r="G8" s="130"/>
      <c r="H8" s="141">
        <f t="shared" ref="H8:H13" si="0">F8*G8</f>
        <v>0</v>
      </c>
      <c r="I8" s="48">
        <v>0.08</v>
      </c>
      <c r="J8" s="145">
        <f t="shared" ref="J8:J22" si="1">H8*1.08</f>
        <v>0</v>
      </c>
    </row>
    <row r="9" spans="1:10" ht="31.5" x14ac:dyDescent="0.25">
      <c r="A9" s="149"/>
      <c r="B9" s="58" t="s">
        <v>111</v>
      </c>
      <c r="C9" s="150"/>
      <c r="D9" s="49" t="s">
        <v>193</v>
      </c>
      <c r="E9" s="47" t="s">
        <v>95</v>
      </c>
      <c r="F9" s="47">
        <v>156137</v>
      </c>
      <c r="G9" s="130"/>
      <c r="H9" s="141">
        <f t="shared" si="0"/>
        <v>0</v>
      </c>
      <c r="I9" s="48">
        <v>0.08</v>
      </c>
      <c r="J9" s="145">
        <f t="shared" si="1"/>
        <v>0</v>
      </c>
    </row>
    <row r="10" spans="1:10" ht="46.5" x14ac:dyDescent="0.25">
      <c r="A10" s="149"/>
      <c r="B10" s="58" t="s">
        <v>112</v>
      </c>
      <c r="C10" s="150"/>
      <c r="D10" s="49" t="s">
        <v>194</v>
      </c>
      <c r="E10" s="47" t="s">
        <v>95</v>
      </c>
      <c r="F10" s="47">
        <v>174846</v>
      </c>
      <c r="G10" s="130"/>
      <c r="H10" s="141">
        <f t="shared" si="0"/>
        <v>0</v>
      </c>
      <c r="I10" s="48">
        <v>0.08</v>
      </c>
      <c r="J10" s="145">
        <f t="shared" si="1"/>
        <v>0</v>
      </c>
    </row>
    <row r="11" spans="1:10" ht="30.75" x14ac:dyDescent="0.25">
      <c r="A11" s="149"/>
      <c r="B11" s="58" t="s">
        <v>113</v>
      </c>
      <c r="C11" s="150"/>
      <c r="D11" s="49" t="s">
        <v>189</v>
      </c>
      <c r="E11" s="47" t="s">
        <v>95</v>
      </c>
      <c r="F11" s="47">
        <v>419600</v>
      </c>
      <c r="G11" s="130"/>
      <c r="H11" s="141">
        <f t="shared" si="0"/>
        <v>0</v>
      </c>
      <c r="I11" s="48">
        <v>0.08</v>
      </c>
      <c r="J11" s="145">
        <f t="shared" si="1"/>
        <v>0</v>
      </c>
    </row>
    <row r="12" spans="1:10" ht="42.75" customHeight="1" x14ac:dyDescent="0.25">
      <c r="A12" s="149"/>
      <c r="B12" s="58" t="s">
        <v>114</v>
      </c>
      <c r="C12" s="150"/>
      <c r="D12" s="49" t="s">
        <v>183</v>
      </c>
      <c r="E12" s="47" t="s">
        <v>95</v>
      </c>
      <c r="F12" s="50">
        <v>50000</v>
      </c>
      <c r="G12" s="130"/>
      <c r="H12" s="141">
        <f t="shared" si="0"/>
        <v>0</v>
      </c>
      <c r="I12" s="48">
        <v>0.08</v>
      </c>
      <c r="J12" s="145">
        <f t="shared" si="1"/>
        <v>0</v>
      </c>
    </row>
    <row r="13" spans="1:10" ht="57.75" customHeight="1" x14ac:dyDescent="0.25">
      <c r="A13" s="77">
        <v>2</v>
      </c>
      <c r="B13" s="59"/>
      <c r="C13" s="59" t="s">
        <v>115</v>
      </c>
      <c r="D13" s="49" t="s">
        <v>116</v>
      </c>
      <c r="E13" s="47" t="s">
        <v>117</v>
      </c>
      <c r="F13" s="50">
        <v>50</v>
      </c>
      <c r="G13" s="130"/>
      <c r="H13" s="141">
        <f t="shared" si="0"/>
        <v>0</v>
      </c>
      <c r="I13" s="48">
        <v>0.08</v>
      </c>
      <c r="J13" s="145">
        <f t="shared" si="1"/>
        <v>0</v>
      </c>
    </row>
    <row r="14" spans="1:10" ht="83.25" customHeight="1" x14ac:dyDescent="0.25">
      <c r="A14" s="45">
        <v>3</v>
      </c>
      <c r="B14" s="60"/>
      <c r="C14" s="60" t="s">
        <v>180</v>
      </c>
      <c r="D14" s="49" t="s">
        <v>118</v>
      </c>
      <c r="E14" s="47" t="s">
        <v>119</v>
      </c>
      <c r="F14" s="47">
        <v>30</v>
      </c>
      <c r="G14" s="130"/>
      <c r="H14" s="141">
        <f t="shared" ref="H14:H22" si="2">F14*G14</f>
        <v>0</v>
      </c>
      <c r="I14" s="48">
        <v>0.08</v>
      </c>
      <c r="J14" s="145">
        <f t="shared" si="1"/>
        <v>0</v>
      </c>
    </row>
    <row r="15" spans="1:10" ht="81" customHeight="1" x14ac:dyDescent="0.25">
      <c r="A15" s="78">
        <v>4</v>
      </c>
      <c r="B15" s="61"/>
      <c r="C15" s="61" t="s">
        <v>120</v>
      </c>
      <c r="D15" s="49" t="s">
        <v>195</v>
      </c>
      <c r="E15" s="47" t="s">
        <v>121</v>
      </c>
      <c r="F15" s="47">
        <v>500</v>
      </c>
      <c r="G15" s="131"/>
      <c r="H15" s="142">
        <f t="shared" si="2"/>
        <v>0</v>
      </c>
      <c r="I15" s="51">
        <v>0.08</v>
      </c>
      <c r="J15" s="145">
        <f t="shared" si="1"/>
        <v>0</v>
      </c>
    </row>
    <row r="16" spans="1:10" ht="85.5" customHeight="1" x14ac:dyDescent="0.25">
      <c r="A16" s="79">
        <v>5</v>
      </c>
      <c r="B16" s="74"/>
      <c r="C16" s="74" t="s">
        <v>181</v>
      </c>
      <c r="D16" s="85" t="s">
        <v>182</v>
      </c>
      <c r="E16" s="86" t="s">
        <v>121</v>
      </c>
      <c r="F16" s="86">
        <v>17321</v>
      </c>
      <c r="G16" s="129"/>
      <c r="H16" s="142">
        <f t="shared" si="2"/>
        <v>0</v>
      </c>
      <c r="I16" s="87">
        <v>0.08</v>
      </c>
      <c r="J16" s="145">
        <f t="shared" si="1"/>
        <v>0</v>
      </c>
    </row>
    <row r="17" spans="1:11" ht="191.25" customHeight="1" x14ac:dyDescent="0.25">
      <c r="A17" s="80">
        <v>6</v>
      </c>
      <c r="B17" s="75"/>
      <c r="C17" s="95" t="s">
        <v>178</v>
      </c>
      <c r="D17" s="88" t="s">
        <v>197</v>
      </c>
      <c r="E17" s="89" t="s">
        <v>110</v>
      </c>
      <c r="F17" s="90">
        <v>6</v>
      </c>
      <c r="G17" s="128"/>
      <c r="H17" s="143">
        <f t="shared" si="2"/>
        <v>0</v>
      </c>
      <c r="I17" s="91">
        <v>0.08</v>
      </c>
      <c r="J17" s="145">
        <f t="shared" si="1"/>
        <v>0</v>
      </c>
    </row>
    <row r="18" spans="1:11" ht="138.75" customHeight="1" x14ac:dyDescent="0.25">
      <c r="A18" s="81">
        <v>7</v>
      </c>
      <c r="B18" s="73"/>
      <c r="C18" s="96" t="s">
        <v>177</v>
      </c>
      <c r="D18" s="55" t="s">
        <v>196</v>
      </c>
      <c r="E18" s="52" t="s">
        <v>110</v>
      </c>
      <c r="F18" s="53">
        <v>6</v>
      </c>
      <c r="G18" s="126"/>
      <c r="H18" s="144">
        <f t="shared" si="2"/>
        <v>0</v>
      </c>
      <c r="I18" s="54">
        <v>0.08</v>
      </c>
      <c r="J18" s="145">
        <f t="shared" si="1"/>
        <v>0</v>
      </c>
    </row>
    <row r="19" spans="1:11" ht="82.5" customHeight="1" x14ac:dyDescent="0.25">
      <c r="A19" s="82">
        <v>8</v>
      </c>
      <c r="B19" s="71"/>
      <c r="C19" s="72" t="s">
        <v>122</v>
      </c>
      <c r="D19" s="49" t="s">
        <v>123</v>
      </c>
      <c r="E19" s="47" t="s">
        <v>121</v>
      </c>
      <c r="F19" s="50">
        <v>5000</v>
      </c>
      <c r="G19" s="130"/>
      <c r="H19" s="141">
        <f t="shared" si="2"/>
        <v>0</v>
      </c>
      <c r="I19" s="48">
        <v>0.08</v>
      </c>
      <c r="J19" s="145">
        <f t="shared" si="1"/>
        <v>0</v>
      </c>
    </row>
    <row r="20" spans="1:11" ht="79.5" customHeight="1" x14ac:dyDescent="0.25">
      <c r="A20" s="83">
        <v>9</v>
      </c>
      <c r="B20" s="62"/>
      <c r="C20" s="97" t="s">
        <v>124</v>
      </c>
      <c r="D20" s="49" t="s">
        <v>123</v>
      </c>
      <c r="E20" s="56" t="s">
        <v>125</v>
      </c>
      <c r="F20" s="57">
        <v>500</v>
      </c>
      <c r="G20" s="132"/>
      <c r="H20" s="141">
        <f t="shared" si="2"/>
        <v>0</v>
      </c>
      <c r="I20" s="48">
        <v>0.08</v>
      </c>
      <c r="J20" s="145">
        <f t="shared" si="1"/>
        <v>0</v>
      </c>
    </row>
    <row r="21" spans="1:11" ht="156.75" customHeight="1" x14ac:dyDescent="0.25">
      <c r="A21" s="133">
        <v>10</v>
      </c>
      <c r="B21" s="134"/>
      <c r="C21" s="135" t="s">
        <v>126</v>
      </c>
      <c r="D21" s="49" t="s">
        <v>127</v>
      </c>
      <c r="E21" s="56" t="s">
        <v>95</v>
      </c>
      <c r="F21" s="56">
        <v>50</v>
      </c>
      <c r="G21" s="132"/>
      <c r="H21" s="141">
        <f t="shared" si="2"/>
        <v>0</v>
      </c>
      <c r="I21" s="48">
        <v>0.08</v>
      </c>
      <c r="J21" s="145">
        <f t="shared" si="1"/>
        <v>0</v>
      </c>
    </row>
    <row r="22" spans="1:11" ht="94.5" customHeight="1" x14ac:dyDescent="0.25">
      <c r="A22" s="45">
        <v>11</v>
      </c>
      <c r="B22" s="60"/>
      <c r="C22" s="60" t="s">
        <v>128</v>
      </c>
      <c r="D22" s="49" t="s">
        <v>129</v>
      </c>
      <c r="E22" s="47" t="s">
        <v>119</v>
      </c>
      <c r="F22" s="47">
        <v>50</v>
      </c>
      <c r="G22" s="132"/>
      <c r="H22" s="141">
        <f t="shared" si="2"/>
        <v>0</v>
      </c>
      <c r="I22" s="48">
        <v>0.08</v>
      </c>
      <c r="J22" s="145">
        <f t="shared" si="1"/>
        <v>0</v>
      </c>
    </row>
    <row r="23" spans="1:11" ht="16.5" customHeight="1" x14ac:dyDescent="0.25">
      <c r="A23" s="63"/>
      <c r="B23" s="63"/>
      <c r="C23" s="98"/>
      <c r="D23" s="64"/>
      <c r="E23" s="163" t="s">
        <v>130</v>
      </c>
      <c r="F23" s="163"/>
      <c r="G23" s="163"/>
      <c r="H23" s="65">
        <f>SUM(H8:H22)</f>
        <v>0</v>
      </c>
      <c r="I23" s="66" t="s">
        <v>131</v>
      </c>
      <c r="J23" s="67" t="s">
        <v>131</v>
      </c>
    </row>
    <row r="24" spans="1:11" ht="16.5" thickBot="1" x14ac:dyDescent="0.3">
      <c r="A24" s="63" t="s">
        <v>132</v>
      </c>
      <c r="B24" s="63"/>
      <c r="C24" s="98"/>
      <c r="D24" s="63"/>
      <c r="E24" s="164" t="s">
        <v>133</v>
      </c>
      <c r="F24" s="164"/>
      <c r="G24" s="164"/>
      <c r="H24" s="68"/>
      <c r="I24" s="146">
        <f>H23*0.08</f>
        <v>0</v>
      </c>
      <c r="J24" s="69"/>
    </row>
    <row r="25" spans="1:11" ht="16.5" thickBot="1" x14ac:dyDescent="0.3">
      <c r="A25" s="70" t="s">
        <v>179</v>
      </c>
      <c r="B25" s="70"/>
      <c r="C25" s="98"/>
      <c r="D25" s="63"/>
      <c r="E25" s="165" t="s">
        <v>135</v>
      </c>
      <c r="F25" s="165"/>
      <c r="G25" s="165"/>
      <c r="H25" s="160">
        <f>SUM(J8:J22)</f>
        <v>0</v>
      </c>
      <c r="I25" s="160"/>
      <c r="J25" s="160"/>
    </row>
    <row r="26" spans="1:11" x14ac:dyDescent="0.25">
      <c r="A26" s="63" t="s">
        <v>134</v>
      </c>
      <c r="B26" s="63"/>
      <c r="C26" s="98"/>
      <c r="D26" s="63"/>
      <c r="E26" s="161"/>
      <c r="F26" s="161"/>
      <c r="G26" s="161"/>
      <c r="H26" s="161"/>
      <c r="I26" s="161"/>
      <c r="J26" s="161"/>
      <c r="K26" s="84"/>
    </row>
    <row r="27" spans="1:11" ht="15.75" x14ac:dyDescent="0.25">
      <c r="A27" s="70" t="s">
        <v>136</v>
      </c>
      <c r="B27" s="70"/>
      <c r="C27" s="98"/>
      <c r="D27" s="63"/>
      <c r="E27" s="162" t="s">
        <v>137</v>
      </c>
      <c r="F27" s="162"/>
      <c r="G27" s="162"/>
      <c r="H27" s="162"/>
      <c r="I27" s="162"/>
      <c r="J27" s="162"/>
    </row>
    <row r="28" spans="1:11" ht="17.25" x14ac:dyDescent="0.3">
      <c r="A28" s="63"/>
      <c r="B28" s="63"/>
      <c r="C28" s="98"/>
      <c r="D28" s="63"/>
      <c r="E28" s="15"/>
      <c r="F28" s="15"/>
      <c r="G28" s="138"/>
      <c r="H28" s="15"/>
      <c r="I28" s="16"/>
      <c r="J28" s="13"/>
    </row>
    <row r="29" spans="1:11" ht="17.25" x14ac:dyDescent="0.3">
      <c r="A29" s="92"/>
      <c r="B29" s="92"/>
      <c r="C29" s="94"/>
      <c r="D29" s="14"/>
      <c r="E29" s="159" t="s">
        <v>138</v>
      </c>
      <c r="F29" s="159"/>
      <c r="G29" s="159"/>
      <c r="H29" s="159"/>
      <c r="I29" s="159"/>
      <c r="J29" s="13"/>
    </row>
    <row r="30" spans="1:11" ht="17.25" x14ac:dyDescent="0.3">
      <c r="A30" s="92"/>
      <c r="B30" s="92"/>
      <c r="C30" s="94"/>
      <c r="D30" s="13"/>
      <c r="E30" s="17"/>
      <c r="F30" s="14"/>
      <c r="G30" s="137"/>
      <c r="H30" s="14"/>
      <c r="I30" s="13"/>
      <c r="J30" s="13"/>
    </row>
    <row r="31" spans="1:11" ht="17.25" x14ac:dyDescent="0.3">
      <c r="A31" s="92"/>
      <c r="B31" s="92"/>
      <c r="C31" s="94"/>
      <c r="D31" s="13"/>
      <c r="E31" s="14"/>
      <c r="F31" s="14"/>
      <c r="G31" s="137"/>
      <c r="H31" s="14"/>
      <c r="I31" s="13"/>
      <c r="J31" s="13"/>
    </row>
    <row r="32" spans="1:11" ht="17.25" x14ac:dyDescent="0.3">
      <c r="A32" s="92"/>
      <c r="B32" s="92"/>
      <c r="C32" s="94"/>
      <c r="D32" s="13"/>
      <c r="E32" s="13"/>
      <c r="F32" s="13"/>
      <c r="G32" s="137"/>
      <c r="H32" s="14"/>
      <c r="I32" s="13"/>
      <c r="J32" s="13"/>
    </row>
    <row r="33" spans="1:4" x14ac:dyDescent="0.25">
      <c r="A33" s="92"/>
      <c r="B33" s="92"/>
      <c r="C33" s="94"/>
      <c r="D33" s="13"/>
    </row>
  </sheetData>
  <mergeCells count="14">
    <mergeCell ref="E29:I29"/>
    <mergeCell ref="H25:J25"/>
    <mergeCell ref="E26:J26"/>
    <mergeCell ref="E27:J27"/>
    <mergeCell ref="E23:G23"/>
    <mergeCell ref="E24:G24"/>
    <mergeCell ref="E25:G25"/>
    <mergeCell ref="A6:B6"/>
    <mergeCell ref="A8:A12"/>
    <mergeCell ref="C8:C12"/>
    <mergeCell ref="C1:H1"/>
    <mergeCell ref="A2:J2"/>
    <mergeCell ref="A4:J4"/>
    <mergeCell ref="A5:J5"/>
  </mergeCells>
  <pageMargins left="0.7" right="0.7" top="0.75" bottom="0.75" header="0.3" footer="0.3"/>
  <pageSetup paperSize="9" scale="5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DB80E-92A8-49F1-AD6D-92AB485C44EC}">
  <dimension ref="A1:C11"/>
  <sheetViews>
    <sheetView workbookViewId="0">
      <selection activeCell="D13" sqref="A1:D13"/>
    </sheetView>
  </sheetViews>
  <sheetFormatPr defaultRowHeight="15" x14ac:dyDescent="0.25"/>
  <cols>
    <col min="1" max="1" width="9.140625" style="36"/>
    <col min="2" max="2" width="20.85546875" customWidth="1"/>
    <col min="3" max="3" width="12.140625" customWidth="1"/>
  </cols>
  <sheetData>
    <row r="1" spans="1:3" ht="18.75" thickBot="1" x14ac:dyDescent="0.3">
      <c r="A1" s="35" t="s">
        <v>158</v>
      </c>
      <c r="B1" s="29" t="s">
        <v>142</v>
      </c>
      <c r="C1" s="29" t="s">
        <v>159</v>
      </c>
    </row>
    <row r="2" spans="1:3" ht="16.5" thickBot="1" x14ac:dyDescent="0.3">
      <c r="A2" s="32" t="s">
        <v>174</v>
      </c>
      <c r="B2" s="30" t="s">
        <v>160</v>
      </c>
      <c r="C2" s="31">
        <v>1620</v>
      </c>
    </row>
    <row r="3" spans="1:3" ht="16.5" thickBot="1" x14ac:dyDescent="0.3">
      <c r="A3" s="32" t="s">
        <v>161</v>
      </c>
      <c r="B3" s="33" t="s">
        <v>162</v>
      </c>
      <c r="C3" s="31">
        <v>8560</v>
      </c>
    </row>
    <row r="4" spans="1:3" ht="16.5" thickBot="1" x14ac:dyDescent="0.3">
      <c r="A4" s="32" t="s">
        <v>163</v>
      </c>
      <c r="B4" s="33" t="s">
        <v>164</v>
      </c>
      <c r="C4" s="31">
        <v>2250</v>
      </c>
    </row>
    <row r="5" spans="1:3" ht="16.5" thickBot="1" x14ac:dyDescent="0.3">
      <c r="A5" s="32" t="s">
        <v>165</v>
      </c>
      <c r="B5" s="33" t="s">
        <v>166</v>
      </c>
      <c r="C5" s="31">
        <v>760</v>
      </c>
    </row>
    <row r="6" spans="1:3" ht="16.5" thickBot="1" x14ac:dyDescent="0.3">
      <c r="A6" s="32" t="s">
        <v>167</v>
      </c>
      <c r="B6" s="33" t="s">
        <v>19</v>
      </c>
      <c r="C6" s="31">
        <v>630</v>
      </c>
    </row>
    <row r="7" spans="1:3" ht="16.5" thickBot="1" x14ac:dyDescent="0.3">
      <c r="A7" s="32" t="s">
        <v>168</v>
      </c>
      <c r="B7" s="33" t="s">
        <v>21</v>
      </c>
      <c r="C7" s="31">
        <v>350</v>
      </c>
    </row>
    <row r="8" spans="1:3" ht="16.5" thickBot="1" x14ac:dyDescent="0.3">
      <c r="A8" s="32" t="s">
        <v>169</v>
      </c>
      <c r="B8" s="33" t="s">
        <v>170</v>
      </c>
      <c r="C8" s="31">
        <v>1432</v>
      </c>
    </row>
    <row r="9" spans="1:3" ht="16.5" thickBot="1" x14ac:dyDescent="0.3">
      <c r="A9" s="32" t="s">
        <v>171</v>
      </c>
      <c r="B9" s="33" t="s">
        <v>53</v>
      </c>
      <c r="C9" s="31">
        <v>1605</v>
      </c>
    </row>
    <row r="10" spans="1:3" ht="16.5" thickBot="1" x14ac:dyDescent="0.3">
      <c r="A10" s="32" t="s">
        <v>172</v>
      </c>
      <c r="B10" s="33" t="s">
        <v>173</v>
      </c>
      <c r="C10" s="31">
        <v>114</v>
      </c>
    </row>
    <row r="11" spans="1:3" ht="15.75" thickBot="1" x14ac:dyDescent="0.3">
      <c r="C11" s="34">
        <f>SUM(C2:C10)</f>
        <v>17321</v>
      </c>
    </row>
  </sheetData>
  <phoneticPr fontId="2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166F-CF10-4DDD-9194-BACA46E9C62A}">
  <dimension ref="A1:E25"/>
  <sheetViews>
    <sheetView workbookViewId="0">
      <selection activeCell="D23" sqref="A1:D23"/>
    </sheetView>
  </sheetViews>
  <sheetFormatPr defaultRowHeight="15" x14ac:dyDescent="0.25"/>
  <cols>
    <col min="2" max="2" width="18.85546875" customWidth="1"/>
    <col min="3" max="3" width="29.28515625" customWidth="1"/>
    <col min="4" max="4" width="17" customWidth="1"/>
  </cols>
  <sheetData>
    <row r="1" spans="1:5" ht="15.75" thickBot="1" x14ac:dyDescent="0.3">
      <c r="A1" s="5"/>
      <c r="B1" s="5"/>
      <c r="C1" s="5" t="s">
        <v>140</v>
      </c>
      <c r="D1" s="5"/>
      <c r="E1" s="5"/>
    </row>
    <row r="2" spans="1:5" ht="17.25" x14ac:dyDescent="0.25">
      <c r="A2" s="5"/>
      <c r="B2" s="18" t="s">
        <v>141</v>
      </c>
      <c r="C2" s="19" t="s">
        <v>142</v>
      </c>
      <c r="D2" s="18" t="s">
        <v>143</v>
      </c>
      <c r="E2" s="5"/>
    </row>
    <row r="3" spans="1:5" ht="28.5" x14ac:dyDescent="0.25">
      <c r="A3" s="5"/>
      <c r="B3" s="20">
        <v>1</v>
      </c>
      <c r="C3" s="21" t="s">
        <v>144</v>
      </c>
      <c r="D3" s="22">
        <v>4500</v>
      </c>
      <c r="E3" s="5"/>
    </row>
    <row r="4" spans="1:5" x14ac:dyDescent="0.25">
      <c r="A4" s="5"/>
      <c r="B4" s="23">
        <v>2</v>
      </c>
      <c r="C4" s="21" t="s">
        <v>145</v>
      </c>
      <c r="D4" s="22">
        <v>2040</v>
      </c>
      <c r="E4" s="5"/>
    </row>
    <row r="5" spans="1:5" x14ac:dyDescent="0.25">
      <c r="A5" s="5"/>
      <c r="B5" s="20">
        <v>3</v>
      </c>
      <c r="C5" s="21" t="s">
        <v>146</v>
      </c>
      <c r="D5" s="22">
        <v>300</v>
      </c>
      <c r="E5" s="5"/>
    </row>
    <row r="6" spans="1:5" x14ac:dyDescent="0.25">
      <c r="A6" s="5"/>
      <c r="B6" s="23">
        <v>4</v>
      </c>
      <c r="C6" s="21" t="s">
        <v>147</v>
      </c>
      <c r="D6" s="22">
        <v>33636</v>
      </c>
      <c r="E6" s="5"/>
    </row>
    <row r="7" spans="1:5" x14ac:dyDescent="0.25">
      <c r="A7" s="5"/>
      <c r="B7" s="20">
        <v>5</v>
      </c>
      <c r="C7" s="21" t="s">
        <v>148</v>
      </c>
      <c r="D7" s="22">
        <v>7078</v>
      </c>
      <c r="E7" s="5"/>
    </row>
    <row r="8" spans="1:5" ht="28.5" x14ac:dyDescent="0.25">
      <c r="A8" s="5"/>
      <c r="B8" s="23">
        <v>6</v>
      </c>
      <c r="C8" s="21" t="s">
        <v>149</v>
      </c>
      <c r="D8" s="22">
        <v>200</v>
      </c>
      <c r="E8" s="5"/>
    </row>
    <row r="9" spans="1:5" x14ac:dyDescent="0.25">
      <c r="A9" s="5"/>
      <c r="B9" s="20">
        <v>7</v>
      </c>
      <c r="C9" s="21" t="s">
        <v>21</v>
      </c>
      <c r="D9" s="22">
        <v>8167</v>
      </c>
      <c r="E9" s="5"/>
    </row>
    <row r="10" spans="1:5" x14ac:dyDescent="0.25">
      <c r="A10" s="5"/>
      <c r="B10" s="23">
        <v>8</v>
      </c>
      <c r="C10" s="21" t="s">
        <v>150</v>
      </c>
      <c r="D10" s="22">
        <v>4716</v>
      </c>
      <c r="E10" s="5"/>
    </row>
    <row r="11" spans="1:5" x14ac:dyDescent="0.25">
      <c r="A11" s="5"/>
      <c r="B11" s="20">
        <v>9</v>
      </c>
      <c r="C11" s="21" t="s">
        <v>151</v>
      </c>
      <c r="D11" s="22">
        <v>1504</v>
      </c>
      <c r="E11" s="5"/>
    </row>
    <row r="12" spans="1:5" x14ac:dyDescent="0.25">
      <c r="A12" s="5"/>
      <c r="B12" s="23">
        <v>10</v>
      </c>
      <c r="C12" s="21" t="s">
        <v>152</v>
      </c>
      <c r="D12" s="22">
        <v>500</v>
      </c>
      <c r="E12" s="5"/>
    </row>
    <row r="13" spans="1:5" x14ac:dyDescent="0.25">
      <c r="A13" s="5"/>
      <c r="B13" s="20">
        <v>11</v>
      </c>
      <c r="C13" s="21" t="s">
        <v>33</v>
      </c>
      <c r="D13" s="22">
        <v>3340</v>
      </c>
      <c r="E13" s="5"/>
    </row>
    <row r="14" spans="1:5" x14ac:dyDescent="0.25">
      <c r="A14" s="5"/>
      <c r="B14" s="23">
        <v>12</v>
      </c>
      <c r="C14" s="21" t="s">
        <v>34</v>
      </c>
      <c r="D14" s="22">
        <v>5600</v>
      </c>
      <c r="E14" s="5"/>
    </row>
    <row r="15" spans="1:5" x14ac:dyDescent="0.25">
      <c r="A15" s="5"/>
      <c r="B15" s="20">
        <v>13</v>
      </c>
      <c r="C15" s="21" t="s">
        <v>43</v>
      </c>
      <c r="D15" s="22">
        <v>4780</v>
      </c>
      <c r="E15" s="5"/>
    </row>
    <row r="16" spans="1:5" x14ac:dyDescent="0.25">
      <c r="A16" s="5"/>
      <c r="B16" s="23">
        <v>14</v>
      </c>
      <c r="C16" s="21" t="s">
        <v>45</v>
      </c>
      <c r="D16" s="22">
        <v>4500</v>
      </c>
      <c r="E16" s="5"/>
    </row>
    <row r="17" spans="1:5" ht="42.75" x14ac:dyDescent="0.25">
      <c r="A17" s="5"/>
      <c r="B17" s="20">
        <v>15</v>
      </c>
      <c r="C17" s="21" t="s">
        <v>153</v>
      </c>
      <c r="D17" s="2">
        <v>3400</v>
      </c>
      <c r="E17" s="5"/>
    </row>
    <row r="18" spans="1:5" ht="28.5" x14ac:dyDescent="0.25">
      <c r="A18" s="5"/>
      <c r="B18" s="23">
        <v>16</v>
      </c>
      <c r="C18" s="21" t="s">
        <v>154</v>
      </c>
      <c r="D18" s="22">
        <v>3405</v>
      </c>
      <c r="E18" s="5"/>
    </row>
    <row r="19" spans="1:5" x14ac:dyDescent="0.25">
      <c r="A19" s="5"/>
      <c r="B19" s="20">
        <v>17</v>
      </c>
      <c r="C19" s="21" t="s">
        <v>155</v>
      </c>
      <c r="D19" s="22">
        <v>2720</v>
      </c>
      <c r="E19" s="5"/>
    </row>
    <row r="20" spans="1:5" x14ac:dyDescent="0.25">
      <c r="A20" s="5"/>
      <c r="B20" s="23">
        <v>18</v>
      </c>
      <c r="C20" s="21" t="s">
        <v>156</v>
      </c>
      <c r="D20" s="22">
        <v>7009</v>
      </c>
      <c r="E20" s="5"/>
    </row>
    <row r="21" spans="1:5" ht="29.25" thickBot="1" x14ac:dyDescent="0.3">
      <c r="A21" s="5"/>
      <c r="B21" s="20">
        <v>19</v>
      </c>
      <c r="C21" s="24" t="s">
        <v>157</v>
      </c>
      <c r="D21" s="25">
        <v>12600</v>
      </c>
      <c r="E21" s="5"/>
    </row>
    <row r="22" spans="1:5" ht="15.75" thickBot="1" x14ac:dyDescent="0.3">
      <c r="A22" s="5"/>
      <c r="B22" s="26"/>
      <c r="C22" s="27" t="s">
        <v>87</v>
      </c>
      <c r="D22" s="28">
        <f>SUM(D3:D21)</f>
        <v>109995</v>
      </c>
      <c r="E22" s="5"/>
    </row>
    <row r="23" spans="1:5" ht="15.75" thickTop="1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7441-C038-4567-ABC6-B631A6803B06}">
  <dimension ref="A1:I81"/>
  <sheetViews>
    <sheetView topLeftCell="A57" zoomScale="130" zoomScaleNormal="130" workbookViewId="0">
      <selection sqref="A1:D82"/>
    </sheetView>
  </sheetViews>
  <sheetFormatPr defaultRowHeight="15.95" customHeight="1" x14ac:dyDescent="0.2"/>
  <cols>
    <col min="1" max="1" width="6.7109375" style="3" customWidth="1"/>
    <col min="2" max="2" width="56.42578125" style="1" customWidth="1"/>
    <col min="3" max="3" width="11.140625" style="8" customWidth="1"/>
    <col min="4" max="4" width="12" style="3" customWidth="1"/>
    <col min="5" max="5" width="9.140625" style="1"/>
    <col min="6" max="6" width="13.42578125" style="1" customWidth="1"/>
    <col min="7" max="7" width="14.5703125" style="1" customWidth="1"/>
    <col min="8" max="8" width="27.28515625" style="10" customWidth="1"/>
    <col min="9" max="9" width="103.42578125" style="1" customWidth="1"/>
    <col min="10" max="10" width="64.42578125" style="1" customWidth="1"/>
    <col min="11" max="16384" width="9.140625" style="1"/>
  </cols>
  <sheetData>
    <row r="1" spans="1:9" s="4" customFormat="1" ht="20.100000000000001" customHeight="1" thickBot="1" x14ac:dyDescent="0.3">
      <c r="A1" s="122" t="s">
        <v>75</v>
      </c>
      <c r="B1" s="123" t="s">
        <v>76</v>
      </c>
      <c r="C1" s="124" t="s">
        <v>77</v>
      </c>
      <c r="D1" s="125" t="s">
        <v>80</v>
      </c>
      <c r="H1" s="9"/>
    </row>
    <row r="2" spans="1:9" s="4" customFormat="1" ht="20.100000000000001" customHeight="1" x14ac:dyDescent="0.25">
      <c r="A2" s="118">
        <v>1</v>
      </c>
      <c r="B2" s="119" t="s">
        <v>185</v>
      </c>
      <c r="C2" s="120">
        <v>35862</v>
      </c>
      <c r="D2" s="121" t="s">
        <v>88</v>
      </c>
      <c r="H2" s="9"/>
    </row>
    <row r="3" spans="1:9" ht="15.95" customHeight="1" x14ac:dyDescent="0.2">
      <c r="A3" s="111">
        <v>2</v>
      </c>
      <c r="B3" s="104" t="s">
        <v>1</v>
      </c>
      <c r="C3" s="105">
        <v>10802</v>
      </c>
      <c r="D3" s="112" t="s">
        <v>88</v>
      </c>
    </row>
    <row r="4" spans="1:9" ht="15.95" customHeight="1" x14ac:dyDescent="0.2">
      <c r="A4" s="109">
        <v>3</v>
      </c>
      <c r="B4" s="104" t="s">
        <v>0</v>
      </c>
      <c r="C4" s="105">
        <v>2039</v>
      </c>
      <c r="D4" s="112" t="s">
        <v>89</v>
      </c>
    </row>
    <row r="5" spans="1:9" ht="15.95" customHeight="1" x14ac:dyDescent="0.2">
      <c r="A5" s="111">
        <v>4</v>
      </c>
      <c r="B5" s="104" t="s">
        <v>2</v>
      </c>
      <c r="C5" s="105">
        <v>178</v>
      </c>
      <c r="D5" s="112" t="s">
        <v>89</v>
      </c>
    </row>
    <row r="6" spans="1:9" ht="15.95" customHeight="1" x14ac:dyDescent="0.2">
      <c r="A6" s="109">
        <v>5</v>
      </c>
      <c r="B6" s="104" t="s">
        <v>3</v>
      </c>
      <c r="C6" s="105">
        <v>800</v>
      </c>
      <c r="D6" s="112" t="s">
        <v>89</v>
      </c>
    </row>
    <row r="7" spans="1:9" ht="15.95" customHeight="1" x14ac:dyDescent="0.2">
      <c r="A7" s="111">
        <v>6</v>
      </c>
      <c r="B7" s="102" t="s">
        <v>62</v>
      </c>
      <c r="C7" s="103">
        <v>741</v>
      </c>
      <c r="D7" s="112" t="s">
        <v>90</v>
      </c>
    </row>
    <row r="8" spans="1:9" ht="15.95" customHeight="1" x14ac:dyDescent="0.2">
      <c r="A8" s="109">
        <v>7</v>
      </c>
      <c r="B8" s="104" t="s">
        <v>63</v>
      </c>
      <c r="C8" s="106">
        <v>1150</v>
      </c>
      <c r="D8" s="112" t="s">
        <v>88</v>
      </c>
    </row>
    <row r="9" spans="1:9" ht="15.95" customHeight="1" x14ac:dyDescent="0.2">
      <c r="A9" s="111">
        <v>8</v>
      </c>
      <c r="B9" s="104" t="s">
        <v>4</v>
      </c>
      <c r="C9" s="105">
        <v>1333</v>
      </c>
      <c r="D9" s="112" t="s">
        <v>89</v>
      </c>
    </row>
    <row r="10" spans="1:9" ht="15.95" customHeight="1" x14ac:dyDescent="0.2">
      <c r="A10" s="109">
        <v>9</v>
      </c>
      <c r="B10" s="102" t="s">
        <v>64</v>
      </c>
      <c r="C10" s="103">
        <v>470</v>
      </c>
      <c r="D10" s="112" t="s">
        <v>89</v>
      </c>
    </row>
    <row r="11" spans="1:9" ht="15.95" customHeight="1" x14ac:dyDescent="0.2">
      <c r="A11" s="111">
        <v>10</v>
      </c>
      <c r="B11" s="102" t="s">
        <v>65</v>
      </c>
      <c r="C11" s="103">
        <v>1346</v>
      </c>
      <c r="D11" s="112" t="s">
        <v>190</v>
      </c>
    </row>
    <row r="12" spans="1:9" ht="15.95" customHeight="1" x14ac:dyDescent="0.2">
      <c r="A12" s="109">
        <v>11</v>
      </c>
      <c r="B12" s="104" t="s">
        <v>184</v>
      </c>
      <c r="C12" s="105">
        <v>2720</v>
      </c>
      <c r="D12" s="112" t="s">
        <v>89</v>
      </c>
    </row>
    <row r="13" spans="1:9" ht="15.95" customHeight="1" x14ac:dyDescent="0.2">
      <c r="A13" s="111">
        <v>12</v>
      </c>
      <c r="B13" s="104" t="s">
        <v>5</v>
      </c>
      <c r="C13" s="105">
        <v>764</v>
      </c>
      <c r="D13" s="112" t="s">
        <v>89</v>
      </c>
    </row>
    <row r="14" spans="1:9" ht="15.95" customHeight="1" x14ac:dyDescent="0.2">
      <c r="A14" s="109">
        <v>13</v>
      </c>
      <c r="B14" s="104" t="s">
        <v>70</v>
      </c>
      <c r="C14" s="105">
        <v>980</v>
      </c>
      <c r="D14" s="112" t="s">
        <v>89</v>
      </c>
    </row>
    <row r="15" spans="1:9" ht="15.95" customHeight="1" x14ac:dyDescent="0.25">
      <c r="A15" s="111">
        <v>14</v>
      </c>
      <c r="B15" s="104" t="s">
        <v>6</v>
      </c>
      <c r="C15" s="105">
        <v>3573</v>
      </c>
      <c r="D15" s="112" t="s">
        <v>186</v>
      </c>
      <c r="G15" s="5" t="s">
        <v>81</v>
      </c>
      <c r="H15" s="11" t="s">
        <v>95</v>
      </c>
      <c r="I15" s="5" t="s">
        <v>96</v>
      </c>
    </row>
    <row r="16" spans="1:9" ht="15.95" customHeight="1" x14ac:dyDescent="0.25">
      <c r="A16" s="109">
        <v>15</v>
      </c>
      <c r="B16" s="102" t="s">
        <v>66</v>
      </c>
      <c r="C16" s="103">
        <v>311</v>
      </c>
      <c r="D16" s="112" t="s">
        <v>89</v>
      </c>
      <c r="F16" s="7" t="s">
        <v>91</v>
      </c>
      <c r="G16" s="7" t="s">
        <v>82</v>
      </c>
      <c r="H16" s="12">
        <f>C81</f>
        <v>419600</v>
      </c>
      <c r="I16" s="6" t="s">
        <v>98</v>
      </c>
    </row>
    <row r="17" spans="1:9" ht="15.95" customHeight="1" x14ac:dyDescent="0.25">
      <c r="A17" s="111">
        <v>16</v>
      </c>
      <c r="B17" s="104" t="s">
        <v>7</v>
      </c>
      <c r="C17" s="105">
        <v>1913</v>
      </c>
      <c r="D17" s="112" t="s">
        <v>89</v>
      </c>
      <c r="F17" s="7" t="s">
        <v>92</v>
      </c>
      <c r="G17" s="7" t="s">
        <v>83</v>
      </c>
      <c r="H17" s="100">
        <f>C2+C3+C8+C15+C21+C28+C45+C47+C54+C74</f>
        <v>156137</v>
      </c>
      <c r="I17" s="6" t="s">
        <v>192</v>
      </c>
    </row>
    <row r="18" spans="1:9" ht="15.95" customHeight="1" x14ac:dyDescent="0.25">
      <c r="A18" s="109">
        <v>17</v>
      </c>
      <c r="B18" s="104" t="s">
        <v>8</v>
      </c>
      <c r="C18" s="105">
        <v>10850</v>
      </c>
      <c r="D18" s="112" t="s">
        <v>89</v>
      </c>
      <c r="F18" s="7" t="s">
        <v>93</v>
      </c>
      <c r="G18" s="7" t="s">
        <v>84</v>
      </c>
      <c r="H18" s="12">
        <f>C2+C3+C7+C8+C20+C21+C28+C38+C41+C56+C57+C62+C67+C70+C71+C75</f>
        <v>174846</v>
      </c>
      <c r="I18" s="6" t="s">
        <v>191</v>
      </c>
    </row>
    <row r="19" spans="1:9" ht="15.95" customHeight="1" x14ac:dyDescent="0.25">
      <c r="A19" s="111">
        <v>18</v>
      </c>
      <c r="B19" s="104" t="s">
        <v>9</v>
      </c>
      <c r="C19" s="105">
        <v>3540</v>
      </c>
      <c r="D19" s="112" t="s">
        <v>89</v>
      </c>
      <c r="F19" s="7" t="s">
        <v>94</v>
      </c>
      <c r="G19" s="7" t="s">
        <v>85</v>
      </c>
      <c r="H19" s="12">
        <f>H16</f>
        <v>419600</v>
      </c>
      <c r="I19" s="6" t="s">
        <v>97</v>
      </c>
    </row>
    <row r="20" spans="1:9" ht="15.95" customHeight="1" x14ac:dyDescent="0.25">
      <c r="A20" s="109">
        <v>19</v>
      </c>
      <c r="B20" s="104" t="s">
        <v>10</v>
      </c>
      <c r="C20" s="105">
        <v>464</v>
      </c>
      <c r="D20" s="112" t="s">
        <v>90</v>
      </c>
      <c r="G20" s="5" t="s">
        <v>86</v>
      </c>
      <c r="H20" s="12">
        <v>50000</v>
      </c>
      <c r="I20" s="5"/>
    </row>
    <row r="21" spans="1:9" ht="15.95" customHeight="1" x14ac:dyDescent="0.25">
      <c r="A21" s="111">
        <v>20</v>
      </c>
      <c r="B21" s="104" t="s">
        <v>11</v>
      </c>
      <c r="C21" s="105">
        <v>27636</v>
      </c>
      <c r="D21" s="112" t="s">
        <v>88</v>
      </c>
      <c r="G21" s="5" t="s">
        <v>87</v>
      </c>
      <c r="H21" s="12">
        <f>SUM(H16:H20)</f>
        <v>1220183</v>
      </c>
      <c r="I21" s="5"/>
    </row>
    <row r="22" spans="1:9" ht="15.95" customHeight="1" x14ac:dyDescent="0.2">
      <c r="A22" s="109">
        <v>21</v>
      </c>
      <c r="B22" s="104" t="s">
        <v>12</v>
      </c>
      <c r="C22" s="105">
        <v>4378</v>
      </c>
      <c r="D22" s="112" t="s">
        <v>89</v>
      </c>
    </row>
    <row r="23" spans="1:9" ht="15.95" customHeight="1" x14ac:dyDescent="0.2">
      <c r="A23" s="111">
        <v>22</v>
      </c>
      <c r="B23" s="104" t="s">
        <v>13</v>
      </c>
      <c r="C23" s="105">
        <v>2310</v>
      </c>
      <c r="D23" s="112" t="s">
        <v>89</v>
      </c>
    </row>
    <row r="24" spans="1:9" ht="15.95" customHeight="1" x14ac:dyDescent="0.2">
      <c r="A24" s="109">
        <v>23</v>
      </c>
      <c r="B24" s="104" t="s">
        <v>14</v>
      </c>
      <c r="C24" s="105">
        <v>2248</v>
      </c>
      <c r="D24" s="112" t="s">
        <v>89</v>
      </c>
    </row>
    <row r="25" spans="1:9" ht="15.95" customHeight="1" x14ac:dyDescent="0.2">
      <c r="A25" s="111">
        <v>24</v>
      </c>
      <c r="B25" s="102" t="s">
        <v>67</v>
      </c>
      <c r="C25" s="103">
        <v>671</v>
      </c>
      <c r="D25" s="112" t="s">
        <v>89</v>
      </c>
    </row>
    <row r="26" spans="1:9" ht="15.95" customHeight="1" x14ac:dyDescent="0.2">
      <c r="A26" s="109">
        <v>25</v>
      </c>
      <c r="B26" s="102" t="s">
        <v>68</v>
      </c>
      <c r="C26" s="103">
        <v>957</v>
      </c>
      <c r="D26" s="112" t="s">
        <v>89</v>
      </c>
    </row>
    <row r="27" spans="1:9" ht="15.95" customHeight="1" x14ac:dyDescent="0.2">
      <c r="A27" s="111">
        <v>26</v>
      </c>
      <c r="B27" s="102" t="s">
        <v>69</v>
      </c>
      <c r="C27" s="103">
        <v>409</v>
      </c>
      <c r="D27" s="112" t="s">
        <v>89</v>
      </c>
    </row>
    <row r="28" spans="1:9" ht="15.95" customHeight="1" x14ac:dyDescent="0.2">
      <c r="A28" s="109">
        <v>27</v>
      </c>
      <c r="B28" s="104" t="s">
        <v>73</v>
      </c>
      <c r="C28" s="105">
        <v>53250</v>
      </c>
      <c r="D28" s="112" t="s">
        <v>88</v>
      </c>
    </row>
    <row r="29" spans="1:9" ht="15.95" customHeight="1" x14ac:dyDescent="0.2">
      <c r="A29" s="111">
        <v>28</v>
      </c>
      <c r="B29" s="104" t="s">
        <v>15</v>
      </c>
      <c r="C29" s="105">
        <v>2588</v>
      </c>
      <c r="D29" s="112" t="s">
        <v>89</v>
      </c>
    </row>
    <row r="30" spans="1:9" ht="15.95" customHeight="1" x14ac:dyDescent="0.2">
      <c r="A30" s="109">
        <v>29</v>
      </c>
      <c r="B30" s="104" t="s">
        <v>16</v>
      </c>
      <c r="C30" s="105">
        <v>66</v>
      </c>
      <c r="D30" s="112" t="s">
        <v>89</v>
      </c>
    </row>
    <row r="31" spans="1:9" ht="15.95" customHeight="1" x14ac:dyDescent="0.2">
      <c r="A31" s="111">
        <v>30</v>
      </c>
      <c r="B31" s="104" t="s">
        <v>17</v>
      </c>
      <c r="C31" s="105">
        <v>4040</v>
      </c>
      <c r="D31" s="112" t="s">
        <v>89</v>
      </c>
    </row>
    <row r="32" spans="1:9" ht="15.95" customHeight="1" x14ac:dyDescent="0.2">
      <c r="A32" s="109">
        <v>31</v>
      </c>
      <c r="B32" s="104" t="s">
        <v>18</v>
      </c>
      <c r="C32" s="105">
        <v>2485</v>
      </c>
      <c r="D32" s="112" t="s">
        <v>89</v>
      </c>
    </row>
    <row r="33" spans="1:4" ht="15.95" customHeight="1" x14ac:dyDescent="0.2">
      <c r="A33" s="111">
        <v>32</v>
      </c>
      <c r="B33" s="104" t="s">
        <v>19</v>
      </c>
      <c r="C33" s="105">
        <v>905</v>
      </c>
      <c r="D33" s="112" t="s">
        <v>89</v>
      </c>
    </row>
    <row r="34" spans="1:4" ht="15.95" customHeight="1" x14ac:dyDescent="0.2">
      <c r="A34" s="109">
        <v>33</v>
      </c>
      <c r="B34" s="104" t="s">
        <v>20</v>
      </c>
      <c r="C34" s="105">
        <v>664</v>
      </c>
      <c r="D34" s="112" t="s">
        <v>89</v>
      </c>
    </row>
    <row r="35" spans="1:4" ht="15.95" customHeight="1" x14ac:dyDescent="0.2">
      <c r="A35" s="111">
        <v>34</v>
      </c>
      <c r="B35" s="104" t="s">
        <v>21</v>
      </c>
      <c r="C35" s="105">
        <v>3401</v>
      </c>
      <c r="D35" s="112" t="s">
        <v>89</v>
      </c>
    </row>
    <row r="36" spans="1:4" ht="15.95" customHeight="1" x14ac:dyDescent="0.2">
      <c r="A36" s="109">
        <v>35</v>
      </c>
      <c r="B36" s="104" t="s">
        <v>22</v>
      </c>
      <c r="C36" s="105">
        <v>2488</v>
      </c>
      <c r="D36" s="112" t="s">
        <v>89</v>
      </c>
    </row>
    <row r="37" spans="1:4" ht="15.95" customHeight="1" x14ac:dyDescent="0.2">
      <c r="A37" s="111">
        <v>36</v>
      </c>
      <c r="B37" s="104" t="s">
        <v>23</v>
      </c>
      <c r="C37" s="105">
        <v>646</v>
      </c>
      <c r="D37" s="112" t="s">
        <v>89</v>
      </c>
    </row>
    <row r="38" spans="1:4" ht="15.95" customHeight="1" x14ac:dyDescent="0.2">
      <c r="A38" s="109">
        <v>37</v>
      </c>
      <c r="B38" s="104" t="s">
        <v>24</v>
      </c>
      <c r="C38" s="105">
        <v>1009</v>
      </c>
      <c r="D38" s="112" t="s">
        <v>90</v>
      </c>
    </row>
    <row r="39" spans="1:4" ht="15.95" customHeight="1" x14ac:dyDescent="0.2">
      <c r="A39" s="111">
        <v>38</v>
      </c>
      <c r="B39" s="104" t="s">
        <v>25</v>
      </c>
      <c r="C39" s="105">
        <v>220</v>
      </c>
      <c r="D39" s="112" t="s">
        <v>89</v>
      </c>
    </row>
    <row r="40" spans="1:4" ht="15.95" customHeight="1" x14ac:dyDescent="0.2">
      <c r="A40" s="109">
        <v>39</v>
      </c>
      <c r="B40" s="104" t="s">
        <v>26</v>
      </c>
      <c r="C40" s="105">
        <v>961</v>
      </c>
      <c r="D40" s="112" t="s">
        <v>89</v>
      </c>
    </row>
    <row r="41" spans="1:4" ht="15.95" customHeight="1" x14ac:dyDescent="0.2">
      <c r="A41" s="111">
        <v>40</v>
      </c>
      <c r="B41" s="104" t="s">
        <v>27</v>
      </c>
      <c r="C41" s="105">
        <v>2240</v>
      </c>
      <c r="D41" s="112" t="s">
        <v>90</v>
      </c>
    </row>
    <row r="42" spans="1:4" ht="15.95" customHeight="1" x14ac:dyDescent="0.2">
      <c r="A42" s="109">
        <v>41</v>
      </c>
      <c r="B42" s="104" t="s">
        <v>28</v>
      </c>
      <c r="C42" s="105">
        <v>420</v>
      </c>
      <c r="D42" s="112" t="s">
        <v>89</v>
      </c>
    </row>
    <row r="43" spans="1:4" ht="15.95" customHeight="1" x14ac:dyDescent="0.2">
      <c r="A43" s="111">
        <v>42</v>
      </c>
      <c r="B43" s="104" t="s">
        <v>29</v>
      </c>
      <c r="C43" s="105">
        <v>5971</v>
      </c>
      <c r="D43" s="112" t="s">
        <v>89</v>
      </c>
    </row>
    <row r="44" spans="1:4" ht="15.95" customHeight="1" x14ac:dyDescent="0.2">
      <c r="A44" s="109">
        <v>43</v>
      </c>
      <c r="B44" s="104" t="s">
        <v>30</v>
      </c>
      <c r="C44" s="105">
        <v>5641</v>
      </c>
      <c r="D44" s="112" t="s">
        <v>89</v>
      </c>
    </row>
    <row r="45" spans="1:4" ht="15.95" customHeight="1" x14ac:dyDescent="0.2">
      <c r="A45" s="111">
        <v>44</v>
      </c>
      <c r="B45" s="104" t="s">
        <v>31</v>
      </c>
      <c r="C45" s="105">
        <v>17476</v>
      </c>
      <c r="D45" s="112" t="s">
        <v>186</v>
      </c>
    </row>
    <row r="46" spans="1:4" ht="15.95" customHeight="1" x14ac:dyDescent="0.2">
      <c r="A46" s="109">
        <v>45</v>
      </c>
      <c r="B46" s="104" t="s">
        <v>32</v>
      </c>
      <c r="C46" s="107">
        <v>1770</v>
      </c>
      <c r="D46" s="112" t="s">
        <v>89</v>
      </c>
    </row>
    <row r="47" spans="1:4" ht="15.95" customHeight="1" x14ac:dyDescent="0.2">
      <c r="A47" s="111">
        <v>46</v>
      </c>
      <c r="B47" s="104" t="s">
        <v>33</v>
      </c>
      <c r="C47" s="105">
        <v>2428</v>
      </c>
      <c r="D47" s="112" t="s">
        <v>186</v>
      </c>
    </row>
    <row r="48" spans="1:4" ht="15.95" customHeight="1" x14ac:dyDescent="0.2">
      <c r="A48" s="109">
        <v>47</v>
      </c>
      <c r="B48" s="104" t="s">
        <v>34</v>
      </c>
      <c r="C48" s="105">
        <v>2850</v>
      </c>
      <c r="D48" s="112" t="s">
        <v>89</v>
      </c>
    </row>
    <row r="49" spans="1:4" ht="15.95" customHeight="1" x14ac:dyDescent="0.2">
      <c r="A49" s="111">
        <v>48</v>
      </c>
      <c r="B49" s="104" t="s">
        <v>35</v>
      </c>
      <c r="C49" s="105">
        <v>689</v>
      </c>
      <c r="D49" s="112" t="s">
        <v>89</v>
      </c>
    </row>
    <row r="50" spans="1:4" ht="15.95" customHeight="1" x14ac:dyDescent="0.2">
      <c r="A50" s="109">
        <v>49</v>
      </c>
      <c r="B50" s="104" t="s">
        <v>36</v>
      </c>
      <c r="C50" s="105">
        <v>715</v>
      </c>
      <c r="D50" s="112" t="s">
        <v>89</v>
      </c>
    </row>
    <row r="51" spans="1:4" ht="15.95" customHeight="1" x14ac:dyDescent="0.2">
      <c r="A51" s="111">
        <v>50</v>
      </c>
      <c r="B51" s="104" t="s">
        <v>187</v>
      </c>
      <c r="C51" s="108">
        <v>320</v>
      </c>
      <c r="D51" s="110" t="s">
        <v>89</v>
      </c>
    </row>
    <row r="52" spans="1:4" ht="15.95" customHeight="1" x14ac:dyDescent="0.2">
      <c r="A52" s="109">
        <v>51</v>
      </c>
      <c r="B52" s="104" t="s">
        <v>37</v>
      </c>
      <c r="C52" s="105">
        <v>620</v>
      </c>
      <c r="D52" s="112" t="s">
        <v>89</v>
      </c>
    </row>
    <row r="53" spans="1:4" ht="15.95" customHeight="1" x14ac:dyDescent="0.2">
      <c r="A53" s="111">
        <v>52</v>
      </c>
      <c r="B53" s="104" t="s">
        <v>38</v>
      </c>
      <c r="C53" s="105">
        <v>500</v>
      </c>
      <c r="D53" s="112" t="s">
        <v>89</v>
      </c>
    </row>
    <row r="54" spans="1:4" ht="15.95" customHeight="1" x14ac:dyDescent="0.2">
      <c r="A54" s="109">
        <v>53</v>
      </c>
      <c r="B54" s="104" t="s">
        <v>39</v>
      </c>
      <c r="C54" s="105">
        <v>1120</v>
      </c>
      <c r="D54" s="112" t="s">
        <v>186</v>
      </c>
    </row>
    <row r="55" spans="1:4" ht="15.95" customHeight="1" x14ac:dyDescent="0.2">
      <c r="A55" s="111">
        <v>54</v>
      </c>
      <c r="B55" s="104" t="s">
        <v>41</v>
      </c>
      <c r="C55" s="105">
        <v>2122</v>
      </c>
      <c r="D55" s="112" t="s">
        <v>89</v>
      </c>
    </row>
    <row r="56" spans="1:4" ht="15.95" customHeight="1" x14ac:dyDescent="0.2">
      <c r="A56" s="109">
        <v>55</v>
      </c>
      <c r="B56" s="102" t="s">
        <v>40</v>
      </c>
      <c r="C56" s="103">
        <v>1650</v>
      </c>
      <c r="D56" s="112" t="s">
        <v>90</v>
      </c>
    </row>
    <row r="57" spans="1:4" ht="15.95" customHeight="1" x14ac:dyDescent="0.2">
      <c r="A57" s="111">
        <v>56</v>
      </c>
      <c r="B57" s="104" t="s">
        <v>42</v>
      </c>
      <c r="C57" s="105">
        <v>4359</v>
      </c>
      <c r="D57" s="112" t="s">
        <v>90</v>
      </c>
    </row>
    <row r="58" spans="1:4" ht="15.95" customHeight="1" x14ac:dyDescent="0.2">
      <c r="A58" s="109">
        <v>57</v>
      </c>
      <c r="B58" s="104" t="s">
        <v>43</v>
      </c>
      <c r="C58" s="105">
        <v>1216</v>
      </c>
      <c r="D58" s="112" t="s">
        <v>89</v>
      </c>
    </row>
    <row r="59" spans="1:4" ht="15.95" customHeight="1" x14ac:dyDescent="0.2">
      <c r="A59" s="111">
        <v>58</v>
      </c>
      <c r="B59" s="104" t="s">
        <v>44</v>
      </c>
      <c r="C59" s="105">
        <v>375</v>
      </c>
      <c r="D59" s="112" t="s">
        <v>89</v>
      </c>
    </row>
    <row r="60" spans="1:4" ht="15.95" customHeight="1" x14ac:dyDescent="0.2">
      <c r="A60" s="109">
        <v>59</v>
      </c>
      <c r="B60" s="104" t="s">
        <v>45</v>
      </c>
      <c r="C60" s="105">
        <v>1919</v>
      </c>
      <c r="D60" s="112" t="s">
        <v>89</v>
      </c>
    </row>
    <row r="61" spans="1:4" ht="15.95" customHeight="1" x14ac:dyDescent="0.2">
      <c r="A61" s="111">
        <v>60</v>
      </c>
      <c r="B61" s="104" t="s">
        <v>46</v>
      </c>
      <c r="C61" s="105">
        <v>850</v>
      </c>
      <c r="D61" s="112" t="s">
        <v>89</v>
      </c>
    </row>
    <row r="62" spans="1:4" ht="15.95" customHeight="1" x14ac:dyDescent="0.2">
      <c r="A62" s="109">
        <v>61</v>
      </c>
      <c r="B62" s="104" t="s">
        <v>47</v>
      </c>
      <c r="C62" s="105">
        <v>674</v>
      </c>
      <c r="D62" s="112" t="s">
        <v>90</v>
      </c>
    </row>
    <row r="63" spans="1:4" ht="15.95" customHeight="1" x14ac:dyDescent="0.2">
      <c r="A63" s="111">
        <v>62</v>
      </c>
      <c r="B63" s="104" t="s">
        <v>48</v>
      </c>
      <c r="C63" s="105">
        <v>202</v>
      </c>
      <c r="D63" s="112" t="s">
        <v>89</v>
      </c>
    </row>
    <row r="64" spans="1:4" ht="15.95" customHeight="1" x14ac:dyDescent="0.2">
      <c r="A64" s="109">
        <v>63</v>
      </c>
      <c r="B64" s="104" t="s">
        <v>49</v>
      </c>
      <c r="C64" s="105">
        <v>174</v>
      </c>
      <c r="D64" s="112" t="s">
        <v>89</v>
      </c>
    </row>
    <row r="65" spans="1:4" ht="15.95" customHeight="1" x14ac:dyDescent="0.2">
      <c r="A65" s="111">
        <v>64</v>
      </c>
      <c r="B65" s="104" t="s">
        <v>78</v>
      </c>
      <c r="C65" s="105">
        <v>10800</v>
      </c>
      <c r="D65" s="112" t="s">
        <v>89</v>
      </c>
    </row>
    <row r="66" spans="1:4" ht="15.95" customHeight="1" x14ac:dyDescent="0.2">
      <c r="A66" s="109">
        <v>65</v>
      </c>
      <c r="B66" s="104" t="s">
        <v>79</v>
      </c>
      <c r="C66" s="105">
        <v>5480</v>
      </c>
      <c r="D66" s="112" t="s">
        <v>89</v>
      </c>
    </row>
    <row r="67" spans="1:4" ht="15.95" customHeight="1" x14ac:dyDescent="0.2">
      <c r="A67" s="111">
        <v>66</v>
      </c>
      <c r="B67" s="104" t="s">
        <v>50</v>
      </c>
      <c r="C67" s="105">
        <v>22300</v>
      </c>
      <c r="D67" s="112" t="s">
        <v>90</v>
      </c>
    </row>
    <row r="68" spans="1:4" ht="15.95" customHeight="1" x14ac:dyDescent="0.2">
      <c r="A68" s="109">
        <v>67</v>
      </c>
      <c r="B68" s="104" t="s">
        <v>51</v>
      </c>
      <c r="C68" s="105">
        <v>721</v>
      </c>
      <c r="D68" s="112" t="s">
        <v>89</v>
      </c>
    </row>
    <row r="69" spans="1:4" ht="15.95" customHeight="1" x14ac:dyDescent="0.2">
      <c r="A69" s="111">
        <v>68</v>
      </c>
      <c r="B69" s="104" t="s">
        <v>52</v>
      </c>
      <c r="C69" s="105">
        <v>220</v>
      </c>
      <c r="D69" s="112" t="s">
        <v>89</v>
      </c>
    </row>
    <row r="70" spans="1:4" ht="15.95" customHeight="1" x14ac:dyDescent="0.2">
      <c r="A70" s="109">
        <v>69</v>
      </c>
      <c r="B70" s="104" t="s">
        <v>71</v>
      </c>
      <c r="C70" s="105">
        <v>9950</v>
      </c>
      <c r="D70" s="112" t="s">
        <v>90</v>
      </c>
    </row>
    <row r="71" spans="1:4" ht="15.95" customHeight="1" x14ac:dyDescent="0.2">
      <c r="A71" s="111">
        <v>70</v>
      </c>
      <c r="B71" s="104" t="s">
        <v>53</v>
      </c>
      <c r="C71" s="105">
        <v>1409</v>
      </c>
      <c r="D71" s="112" t="s">
        <v>90</v>
      </c>
    </row>
    <row r="72" spans="1:4" ht="15.95" customHeight="1" x14ac:dyDescent="0.2">
      <c r="A72" s="109">
        <v>71</v>
      </c>
      <c r="B72" s="104" t="s">
        <v>54</v>
      </c>
      <c r="C72" s="105">
        <v>823</v>
      </c>
      <c r="D72" s="112" t="s">
        <v>89</v>
      </c>
    </row>
    <row r="73" spans="1:4" ht="15.95" customHeight="1" x14ac:dyDescent="0.2">
      <c r="A73" s="111">
        <v>72</v>
      </c>
      <c r="B73" s="104" t="s">
        <v>55</v>
      </c>
      <c r="C73" s="105">
        <v>73050</v>
      </c>
      <c r="D73" s="112" t="s">
        <v>89</v>
      </c>
    </row>
    <row r="74" spans="1:4" ht="15.95" customHeight="1" x14ac:dyDescent="0.2">
      <c r="A74" s="109">
        <v>73</v>
      </c>
      <c r="B74" s="104" t="s">
        <v>56</v>
      </c>
      <c r="C74" s="105">
        <v>2840</v>
      </c>
      <c r="D74" s="112" t="s">
        <v>186</v>
      </c>
    </row>
    <row r="75" spans="1:4" ht="15.95" customHeight="1" x14ac:dyDescent="0.2">
      <c r="A75" s="111">
        <v>74</v>
      </c>
      <c r="B75" s="104" t="s">
        <v>57</v>
      </c>
      <c r="C75" s="105">
        <v>1350</v>
      </c>
      <c r="D75" s="112" t="s">
        <v>90</v>
      </c>
    </row>
    <row r="76" spans="1:4" ht="15.95" customHeight="1" x14ac:dyDescent="0.2">
      <c r="A76" s="109">
        <v>75</v>
      </c>
      <c r="B76" s="104" t="s">
        <v>58</v>
      </c>
      <c r="C76" s="105">
        <v>603</v>
      </c>
      <c r="D76" s="112" t="s">
        <v>89</v>
      </c>
    </row>
    <row r="77" spans="1:4" ht="15.95" customHeight="1" x14ac:dyDescent="0.2">
      <c r="A77" s="111">
        <v>76</v>
      </c>
      <c r="B77" s="104" t="s">
        <v>72</v>
      </c>
      <c r="C77" s="105">
        <v>31378</v>
      </c>
      <c r="D77" s="112" t="s">
        <v>89</v>
      </c>
    </row>
    <row r="78" spans="1:4" ht="15.95" customHeight="1" x14ac:dyDescent="0.2">
      <c r="A78" s="109">
        <v>77</v>
      </c>
      <c r="B78" s="104" t="s">
        <v>59</v>
      </c>
      <c r="C78" s="105">
        <v>497</v>
      </c>
      <c r="D78" s="112" t="s">
        <v>89</v>
      </c>
    </row>
    <row r="79" spans="1:4" ht="15.95" customHeight="1" x14ac:dyDescent="0.2">
      <c r="A79" s="111">
        <v>78</v>
      </c>
      <c r="B79" s="104" t="s">
        <v>60</v>
      </c>
      <c r="C79" s="105">
        <v>2149</v>
      </c>
      <c r="D79" s="112" t="s">
        <v>89</v>
      </c>
    </row>
    <row r="80" spans="1:4" ht="15.95" customHeight="1" thickBot="1" x14ac:dyDescent="0.25">
      <c r="A80" s="113">
        <v>79</v>
      </c>
      <c r="B80" s="114" t="s">
        <v>61</v>
      </c>
      <c r="C80" s="115">
        <v>8561</v>
      </c>
      <c r="D80" s="116" t="s">
        <v>89</v>
      </c>
    </row>
    <row r="81" spans="2:3" ht="15.95" customHeight="1" thickBot="1" x14ac:dyDescent="0.3">
      <c r="B81" s="117" t="s">
        <v>74</v>
      </c>
      <c r="C81" s="101">
        <f>SUM(C2:C80)</f>
        <v>419600</v>
      </c>
    </row>
  </sheetData>
  <sortState xmlns:xlrd2="http://schemas.microsoft.com/office/spreadsheetml/2017/richdata2" ref="A3:C82">
    <sortCondition ref="B47:B82"/>
  </sortState>
  <pageMargins left="0.7" right="0.7" top="0.75" bottom="0.75" header="0.3" footer="0.3"/>
  <pageSetup paperSize="9" orientation="portrait" r:id="rId1"/>
  <ignoredErrors>
    <ignoredError sqref="I1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Kosztorys</vt:lpstr>
      <vt:lpstr>żywopłoty</vt:lpstr>
      <vt:lpstr>Grabienie II</vt:lpstr>
      <vt:lpstr>KOSZENIE 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Gałecka</dc:creator>
  <cp:lastModifiedBy>Agnieszka Gałecka</cp:lastModifiedBy>
  <cp:lastPrinted>2023-04-25T11:37:07Z</cp:lastPrinted>
  <dcterms:created xsi:type="dcterms:W3CDTF">2023-01-31T11:36:56Z</dcterms:created>
  <dcterms:modified xsi:type="dcterms:W3CDTF">2023-04-25T12:48:42Z</dcterms:modified>
</cp:coreProperties>
</file>