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ysk A 2023.03.04\A\Brzeg\UM\2025\Załączniki edytowalne\"/>
    </mc:Choice>
  </mc:AlternateContent>
  <xr:revisionPtr revIDLastSave="0" documentId="8_{4B1550B5-AF11-402F-A7B3-859AA21A63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ykaz ppe " sheetId="1" r:id="rId1"/>
    <sheet name="wykaz ppe do umowy zał 1" sheetId="2" r:id="rId2"/>
    <sheet name="wykaz odbiorców zał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2" l="1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G2" i="2"/>
  <c r="F2" i="2"/>
  <c r="E2" i="2"/>
  <c r="AG42" i="1"/>
  <c r="AH42" i="1" s="1"/>
  <c r="AG34" i="1"/>
  <c r="AH34" i="1" s="1"/>
  <c r="AG30" i="1"/>
  <c r="AH30" i="1" s="1"/>
  <c r="AG29" i="1"/>
  <c r="AH29" i="1" s="1"/>
  <c r="AG22" i="1"/>
  <c r="AH22" i="1" s="1"/>
  <c r="AG20" i="1"/>
  <c r="AH20" i="1" s="1"/>
  <c r="AG19" i="1"/>
  <c r="AH19" i="1" s="1"/>
  <c r="AG18" i="1"/>
  <c r="AH18" i="1" s="1"/>
  <c r="AG17" i="1"/>
  <c r="AH17" i="1" s="1"/>
  <c r="AG16" i="1"/>
  <c r="AH16" i="1" s="1"/>
  <c r="AH15" i="1"/>
  <c r="AG15" i="1"/>
  <c r="AG14" i="1"/>
  <c r="AH14" i="1" s="1"/>
  <c r="AG13" i="1"/>
  <c r="AH13" i="1" s="1"/>
  <c r="AG12" i="1"/>
  <c r="AH12" i="1" s="1"/>
  <c r="AH11" i="1"/>
  <c r="AG11" i="1"/>
  <c r="AG10" i="1"/>
  <c r="AH10" i="1" s="1"/>
  <c r="AG9" i="1"/>
  <c r="AH9" i="1" s="1"/>
  <c r="AG8" i="1"/>
  <c r="AH8" i="1" s="1"/>
  <c r="AH7" i="1"/>
  <c r="AG7" i="1"/>
  <c r="AG6" i="1"/>
  <c r="AH6" i="1" s="1"/>
  <c r="AG5" i="1"/>
  <c r="AH5" i="1" s="1"/>
  <c r="AG4" i="1"/>
  <c r="AH4" i="1" s="1"/>
  <c r="AH3" i="1"/>
  <c r="AG3" i="1"/>
  <c r="AI41" i="1"/>
  <c r="AH41" i="1"/>
  <c r="AG41" i="1"/>
  <c r="AI40" i="1"/>
  <c r="AH40" i="1"/>
  <c r="AG40" i="1"/>
  <c r="AI39" i="1"/>
  <c r="AH39" i="1"/>
  <c r="AG39" i="1"/>
  <c r="AI37" i="1"/>
  <c r="AH37" i="1"/>
  <c r="AG37" i="1"/>
  <c r="AI36" i="1"/>
  <c r="AH36" i="1"/>
  <c r="AG36" i="1"/>
  <c r="AI27" i="1"/>
  <c r="AH27" i="1"/>
  <c r="AG27" i="1"/>
  <c r="AI26" i="1"/>
  <c r="AH26" i="1"/>
  <c r="AG26" i="1"/>
  <c r="AI25" i="1"/>
  <c r="AH25" i="1"/>
  <c r="AG25" i="1"/>
  <c r="AI24" i="1"/>
  <c r="AH24" i="1"/>
  <c r="AG24" i="1"/>
  <c r="AI23" i="1"/>
  <c r="AH23" i="1"/>
  <c r="AG23" i="1"/>
  <c r="AG35" i="1"/>
  <c r="AG33" i="1"/>
  <c r="AG32" i="1"/>
  <c r="AG31" i="1"/>
  <c r="AG28" i="1"/>
  <c r="AG21" i="1"/>
  <c r="H28" i="3" l="1"/>
  <c r="H27" i="3"/>
  <c r="H26" i="3"/>
  <c r="H25" i="3"/>
  <c r="H41" i="2"/>
  <c r="G41" i="2"/>
  <c r="D41" i="2"/>
  <c r="C41" i="2"/>
  <c r="B41" i="2"/>
  <c r="H40" i="2"/>
  <c r="G40" i="2"/>
  <c r="D40" i="2"/>
  <c r="C40" i="2"/>
  <c r="B40" i="2"/>
  <c r="H39" i="2"/>
  <c r="G39" i="2"/>
  <c r="D39" i="2"/>
  <c r="C39" i="2"/>
  <c r="B39" i="2"/>
  <c r="H38" i="2"/>
  <c r="G38" i="2"/>
  <c r="D38" i="2"/>
  <c r="C38" i="2"/>
  <c r="B38" i="2"/>
  <c r="H37" i="2"/>
  <c r="G37" i="2"/>
  <c r="D37" i="2"/>
  <c r="C37" i="2"/>
  <c r="B37" i="2"/>
  <c r="H36" i="2"/>
  <c r="G36" i="2"/>
  <c r="D36" i="2"/>
  <c r="C36" i="2"/>
  <c r="B36" i="2"/>
  <c r="H35" i="2"/>
  <c r="G35" i="2"/>
  <c r="D35" i="2"/>
  <c r="C35" i="2"/>
  <c r="B35" i="2"/>
  <c r="H34" i="2"/>
  <c r="G34" i="2"/>
  <c r="D34" i="2"/>
  <c r="C34" i="2"/>
  <c r="B34" i="2"/>
  <c r="H33" i="2"/>
  <c r="G33" i="2"/>
  <c r="D33" i="2"/>
  <c r="C33" i="2"/>
  <c r="B33" i="2"/>
  <c r="H32" i="2"/>
  <c r="G32" i="2"/>
  <c r="D32" i="2"/>
  <c r="C32" i="2"/>
  <c r="B32" i="2"/>
  <c r="H31" i="2"/>
  <c r="G31" i="2"/>
  <c r="D31" i="2"/>
  <c r="C31" i="2"/>
  <c r="B31" i="2"/>
  <c r="H30" i="2"/>
  <c r="G30" i="2"/>
  <c r="D30" i="2"/>
  <c r="C30" i="2"/>
  <c r="B30" i="2"/>
  <c r="H29" i="2"/>
  <c r="G29" i="2"/>
  <c r="D29" i="2"/>
  <c r="C29" i="2"/>
  <c r="B29" i="2"/>
  <c r="H28" i="2"/>
  <c r="G28" i="2"/>
  <c r="D28" i="2"/>
  <c r="C28" i="2"/>
  <c r="B28" i="2"/>
  <c r="H27" i="2"/>
  <c r="G27" i="2"/>
  <c r="D27" i="2"/>
  <c r="C27" i="2"/>
  <c r="B27" i="2"/>
  <c r="H26" i="2"/>
  <c r="G26" i="2"/>
  <c r="D26" i="2"/>
  <c r="C26" i="2"/>
  <c r="B26" i="2"/>
  <c r="H25" i="2"/>
  <c r="G25" i="2"/>
  <c r="D25" i="2"/>
  <c r="C25" i="2"/>
  <c r="B25" i="2"/>
  <c r="H24" i="2"/>
  <c r="G24" i="2"/>
  <c r="D24" i="2"/>
  <c r="C24" i="2"/>
  <c r="B24" i="2"/>
  <c r="H23" i="2"/>
  <c r="G23" i="2"/>
  <c r="D23" i="2"/>
  <c r="C23" i="2"/>
  <c r="B23" i="2"/>
  <c r="H22" i="2"/>
  <c r="G22" i="2"/>
  <c r="D22" i="2"/>
  <c r="C22" i="2"/>
  <c r="B22" i="2"/>
  <c r="H21" i="2"/>
  <c r="G21" i="2"/>
  <c r="D21" i="2"/>
  <c r="C21" i="2"/>
  <c r="B21" i="2"/>
  <c r="H20" i="2"/>
  <c r="G20" i="2"/>
  <c r="D20" i="2"/>
  <c r="C20" i="2"/>
  <c r="B20" i="2"/>
  <c r="H19" i="2"/>
  <c r="G19" i="2"/>
  <c r="D19" i="2"/>
  <c r="C19" i="2"/>
  <c r="B19" i="2"/>
  <c r="H18" i="2"/>
  <c r="G18" i="2"/>
  <c r="D18" i="2"/>
  <c r="C18" i="2"/>
  <c r="B18" i="2"/>
  <c r="H17" i="2"/>
  <c r="G17" i="2"/>
  <c r="D17" i="2"/>
  <c r="C17" i="2"/>
  <c r="B17" i="2"/>
  <c r="H16" i="2"/>
  <c r="G16" i="2"/>
  <c r="D16" i="2"/>
  <c r="C16" i="2"/>
  <c r="B16" i="2"/>
  <c r="H15" i="2"/>
  <c r="G15" i="2"/>
  <c r="D15" i="2"/>
  <c r="C15" i="2"/>
  <c r="B15" i="2"/>
  <c r="H14" i="2"/>
  <c r="G14" i="2"/>
  <c r="D14" i="2"/>
  <c r="C14" i="2"/>
  <c r="B14" i="2"/>
  <c r="H13" i="2"/>
  <c r="G13" i="2"/>
  <c r="D13" i="2"/>
  <c r="C13" i="2"/>
  <c r="B13" i="2"/>
  <c r="H12" i="2"/>
  <c r="G12" i="2"/>
  <c r="D12" i="2"/>
  <c r="C12" i="2"/>
  <c r="B12" i="2"/>
  <c r="H11" i="2"/>
  <c r="G11" i="2"/>
  <c r="D11" i="2"/>
  <c r="C11" i="2"/>
  <c r="B11" i="2"/>
  <c r="H10" i="2"/>
  <c r="G10" i="2"/>
  <c r="D10" i="2"/>
  <c r="C10" i="2"/>
  <c r="B10" i="2"/>
  <c r="H9" i="2"/>
  <c r="G9" i="2"/>
  <c r="D9" i="2"/>
  <c r="C9" i="2"/>
  <c r="B9" i="2"/>
  <c r="H8" i="2"/>
  <c r="G8" i="2"/>
  <c r="D8" i="2"/>
  <c r="C8" i="2"/>
  <c r="B8" i="2"/>
  <c r="H7" i="2"/>
  <c r="G7" i="2"/>
  <c r="D7" i="2"/>
  <c r="C7" i="2"/>
  <c r="B7" i="2"/>
  <c r="H6" i="2"/>
  <c r="G6" i="2"/>
  <c r="D6" i="2"/>
  <c r="C6" i="2"/>
  <c r="B6" i="2"/>
  <c r="H5" i="2"/>
  <c r="G5" i="2"/>
  <c r="D5" i="2"/>
  <c r="C5" i="2"/>
  <c r="B5" i="2"/>
  <c r="H4" i="2"/>
  <c r="G4" i="2"/>
  <c r="D4" i="2"/>
  <c r="C4" i="2"/>
  <c r="B4" i="2"/>
  <c r="H3" i="2"/>
  <c r="G3" i="2"/>
  <c r="D3" i="2"/>
  <c r="C3" i="2"/>
  <c r="B3" i="2"/>
  <c r="J28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I40" i="3" l="1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H40" i="3"/>
  <c r="G40" i="3"/>
  <c r="F40" i="3"/>
  <c r="E40" i="3"/>
  <c r="D40" i="3"/>
  <c r="C40" i="3"/>
  <c r="B40" i="3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7" i="3"/>
  <c r="G37" i="3"/>
  <c r="F37" i="3"/>
  <c r="E37" i="3"/>
  <c r="D37" i="3"/>
  <c r="C37" i="3"/>
  <c r="B37" i="3"/>
  <c r="H36" i="3"/>
  <c r="G36" i="3"/>
  <c r="F36" i="3"/>
  <c r="E36" i="3"/>
  <c r="D36" i="3"/>
  <c r="C36" i="3"/>
  <c r="B36" i="3"/>
  <c r="H35" i="3"/>
  <c r="G35" i="3"/>
  <c r="F35" i="3"/>
  <c r="E35" i="3"/>
  <c r="D35" i="3"/>
  <c r="C35" i="3"/>
  <c r="B35" i="3"/>
  <c r="H34" i="3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E26" i="3"/>
  <c r="D26" i="3"/>
  <c r="C26" i="3"/>
  <c r="B26" i="3"/>
  <c r="G25" i="3"/>
  <c r="F25" i="3"/>
  <c r="E25" i="3"/>
  <c r="D25" i="3"/>
  <c r="C25" i="3"/>
  <c r="B25" i="3"/>
  <c r="H24" i="3"/>
  <c r="G24" i="3"/>
  <c r="F24" i="3"/>
  <c r="E24" i="3"/>
  <c r="D24" i="3"/>
  <c r="C24" i="3"/>
  <c r="B24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H21" i="3"/>
  <c r="G21" i="3"/>
  <c r="F21" i="3"/>
  <c r="E21" i="3"/>
  <c r="B21" i="3"/>
  <c r="H20" i="3"/>
  <c r="G20" i="3"/>
  <c r="F20" i="3"/>
  <c r="E20" i="3"/>
  <c r="B20" i="3"/>
  <c r="H19" i="3"/>
  <c r="G19" i="3"/>
  <c r="F19" i="3"/>
  <c r="E19" i="3"/>
  <c r="B19" i="3"/>
  <c r="G18" i="3"/>
  <c r="F18" i="3"/>
  <c r="E18" i="3"/>
  <c r="B18" i="3"/>
  <c r="H17" i="3"/>
  <c r="G17" i="3"/>
  <c r="F17" i="3"/>
  <c r="E17" i="3"/>
  <c r="B17" i="3"/>
  <c r="H16" i="3"/>
  <c r="G16" i="3"/>
  <c r="F16" i="3"/>
  <c r="E16" i="3"/>
  <c r="B16" i="3"/>
  <c r="H15" i="3"/>
  <c r="G15" i="3"/>
  <c r="F15" i="3"/>
  <c r="E15" i="3"/>
  <c r="B15" i="3"/>
  <c r="H14" i="3"/>
  <c r="G14" i="3"/>
  <c r="F14" i="3"/>
  <c r="E14" i="3"/>
  <c r="B14" i="3"/>
  <c r="H13" i="3"/>
  <c r="G13" i="3"/>
  <c r="F13" i="3"/>
  <c r="E13" i="3"/>
  <c r="B13" i="3"/>
  <c r="H12" i="3"/>
  <c r="G12" i="3"/>
  <c r="F12" i="3"/>
  <c r="E12" i="3"/>
  <c r="B12" i="3"/>
  <c r="H11" i="3"/>
  <c r="G11" i="3"/>
  <c r="F11" i="3"/>
  <c r="E11" i="3"/>
  <c r="B11" i="3"/>
  <c r="H10" i="3"/>
  <c r="G10" i="3"/>
  <c r="F10" i="3"/>
  <c r="E10" i="3"/>
  <c r="B10" i="3"/>
  <c r="H9" i="3"/>
  <c r="G9" i="3"/>
  <c r="F9" i="3"/>
  <c r="E9" i="3"/>
  <c r="B9" i="3"/>
  <c r="H8" i="3"/>
  <c r="G8" i="3"/>
  <c r="F8" i="3"/>
  <c r="E8" i="3"/>
  <c r="B8" i="3"/>
  <c r="H7" i="3"/>
  <c r="G7" i="3"/>
  <c r="F7" i="3"/>
  <c r="E7" i="3"/>
  <c r="B7" i="3"/>
  <c r="H6" i="3"/>
  <c r="G6" i="3"/>
  <c r="F6" i="3"/>
  <c r="E6" i="3"/>
  <c r="B6" i="3"/>
  <c r="H5" i="3"/>
  <c r="G5" i="3"/>
  <c r="F5" i="3"/>
  <c r="E5" i="3"/>
  <c r="B5" i="3"/>
  <c r="H4" i="3"/>
  <c r="G4" i="3"/>
  <c r="F4" i="3"/>
  <c r="E4" i="3"/>
  <c r="B4" i="3"/>
  <c r="H3" i="3"/>
  <c r="G3" i="3"/>
  <c r="F3" i="3"/>
  <c r="E3" i="3"/>
  <c r="B3" i="3"/>
  <c r="A4" i="1" l="1"/>
  <c r="A3" i="2" s="1"/>
  <c r="AK43" i="1"/>
  <c r="AK44" i="1" l="1"/>
  <c r="A5" i="1"/>
  <c r="A4" i="2" s="1"/>
  <c r="A3" i="3"/>
  <c r="A2" i="3"/>
  <c r="B2" i="3"/>
  <c r="E2" i="3"/>
  <c r="F2" i="3"/>
  <c r="G2" i="3"/>
  <c r="H2" i="3"/>
  <c r="A2" i="2"/>
  <c r="B2" i="2"/>
  <c r="C2" i="2"/>
  <c r="D2" i="2"/>
  <c r="H2" i="2"/>
  <c r="A6" i="1" l="1"/>
  <c r="A5" i="2" s="1"/>
  <c r="A4" i="3"/>
  <c r="J2" i="2"/>
  <c r="A7" i="1" l="1"/>
  <c r="A6" i="2" s="1"/>
  <c r="A5" i="3"/>
  <c r="A8" i="1" l="1"/>
  <c r="A7" i="2" s="1"/>
  <c r="A6" i="3"/>
  <c r="A9" i="1" l="1"/>
  <c r="A8" i="2" s="1"/>
  <c r="A7" i="3"/>
  <c r="A10" i="1" l="1"/>
  <c r="A9" i="2" s="1"/>
  <c r="A8" i="3"/>
  <c r="A11" i="1" l="1"/>
  <c r="A10" i="2" s="1"/>
  <c r="A9" i="3"/>
  <c r="A12" i="1" l="1"/>
  <c r="A11" i="2" s="1"/>
  <c r="A10" i="3"/>
  <c r="A13" i="1" l="1"/>
  <c r="A12" i="2" s="1"/>
  <c r="A11" i="3"/>
  <c r="A14" i="1" l="1"/>
  <c r="A13" i="2" s="1"/>
  <c r="A12" i="3"/>
  <c r="A15" i="1" l="1"/>
  <c r="A14" i="2" s="1"/>
  <c r="A13" i="3"/>
  <c r="A16" i="1" l="1"/>
  <c r="A15" i="2" s="1"/>
  <c r="A14" i="3"/>
  <c r="A17" i="1" l="1"/>
  <c r="A16" i="2" s="1"/>
  <c r="A15" i="3"/>
  <c r="A18" i="1" l="1"/>
  <c r="A17" i="2" s="1"/>
  <c r="A16" i="3"/>
  <c r="A19" i="1" l="1"/>
  <c r="A18" i="2" s="1"/>
  <c r="A17" i="3"/>
  <c r="A20" i="1" l="1"/>
  <c r="A19" i="2" s="1"/>
  <c r="A18" i="3"/>
  <c r="A21" i="1" l="1"/>
  <c r="A20" i="2" s="1"/>
  <c r="A19" i="3"/>
  <c r="A22" i="1" l="1"/>
  <c r="A21" i="2" s="1"/>
  <c r="A20" i="3"/>
  <c r="A23" i="1" l="1"/>
  <c r="A22" i="2" s="1"/>
  <c r="A21" i="3"/>
  <c r="A24" i="1" l="1"/>
  <c r="A23" i="2" s="1"/>
  <c r="A22" i="3"/>
  <c r="A25" i="1" l="1"/>
  <c r="A24" i="2" s="1"/>
  <c r="A23" i="3"/>
  <c r="A26" i="1" l="1"/>
  <c r="A25" i="2" s="1"/>
  <c r="A24" i="3"/>
  <c r="A27" i="1" l="1"/>
  <c r="A26" i="2" s="1"/>
  <c r="A25" i="3"/>
  <c r="A28" i="1" l="1"/>
  <c r="A26" i="3"/>
  <c r="A29" i="1" l="1"/>
  <c r="A27" i="2"/>
  <c r="A27" i="3"/>
  <c r="A30" i="1" l="1"/>
  <c r="A28" i="3" s="1"/>
  <c r="A28" i="2"/>
  <c r="A31" i="1" l="1"/>
  <c r="A29" i="3" s="1"/>
  <c r="A29" i="2"/>
  <c r="A32" i="1" l="1"/>
  <c r="A30" i="3" s="1"/>
  <c r="A30" i="2"/>
  <c r="A31" i="2" l="1"/>
  <c r="A33" i="1"/>
  <c r="A31" i="3"/>
  <c r="A32" i="2" l="1"/>
  <c r="A34" i="1"/>
  <c r="A32" i="3" s="1"/>
  <c r="A33" i="2" l="1"/>
  <c r="A35" i="1"/>
  <c r="A33" i="3" s="1"/>
  <c r="A36" i="1" l="1"/>
  <c r="A34" i="3" s="1"/>
  <c r="A34" i="2"/>
  <c r="A37" i="1" l="1"/>
  <c r="A35" i="3" s="1"/>
  <c r="A35" i="2"/>
  <c r="A36" i="2" l="1"/>
  <c r="A38" i="1"/>
  <c r="A36" i="3" s="1"/>
  <c r="A39" i="1" l="1"/>
  <c r="A37" i="3" s="1"/>
  <c r="A37" i="2"/>
  <c r="A40" i="1" l="1"/>
  <c r="A38" i="3" s="1"/>
  <c r="A38" i="2"/>
  <c r="A41" i="1" l="1"/>
  <c r="A39" i="3" s="1"/>
  <c r="A39" i="2"/>
  <c r="A40" i="2" l="1"/>
  <c r="A42" i="1"/>
  <c r="A40" i="3" s="1"/>
  <c r="A41" i="2" l="1"/>
</calcChain>
</file>

<file path=xl/sharedStrings.xml><?xml version="1.0" encoding="utf-8"?>
<sst xmlns="http://schemas.openxmlformats.org/spreadsheetml/2006/main" count="1298" uniqueCount="273">
  <si>
    <t>LP.</t>
  </si>
  <si>
    <t>Identyfikator systemowy</t>
  </si>
  <si>
    <t>Dotychczasowa spółka sprzedażowa</t>
  </si>
  <si>
    <t>Spółka ofertujaca</t>
  </si>
  <si>
    <t>Kolumna techniczna - rozbieżności</t>
  </si>
  <si>
    <t>Zamawiający/ Nabywca</t>
  </si>
  <si>
    <t>Numer PPE</t>
  </si>
  <si>
    <t>Taryfa dystrybucyjna</t>
  </si>
  <si>
    <t>Profil - planowane zużycie roczne</t>
  </si>
  <si>
    <t>Profil - planowane zużycie roczne - odsprzedaż</t>
  </si>
  <si>
    <t>Dane płatnika</t>
  </si>
  <si>
    <t>Pełnomocnictwa</t>
  </si>
  <si>
    <t>Okres zgłoszenia od</t>
  </si>
  <si>
    <t>Okres zgłoszenia do</t>
  </si>
  <si>
    <t>Data deklarowana rozpoczęcia sprzedaży</t>
  </si>
  <si>
    <t>Nazwa</t>
  </si>
  <si>
    <t>Kod</t>
  </si>
  <si>
    <t>Miejscowość</t>
  </si>
  <si>
    <t>Adres</t>
  </si>
  <si>
    <t>NIP</t>
  </si>
  <si>
    <t>Ulica</t>
  </si>
  <si>
    <t>Nr domu</t>
  </si>
  <si>
    <t>Nr lokalu</t>
  </si>
  <si>
    <t>Czy odsprzedaż</t>
  </si>
  <si>
    <t>I strefa</t>
  </si>
  <si>
    <t>II strefa</t>
  </si>
  <si>
    <t>III strefa</t>
  </si>
  <si>
    <t>IV strefa</t>
  </si>
  <si>
    <t>Suma</t>
  </si>
  <si>
    <t>ID</t>
  </si>
  <si>
    <t>Numer płatnika</t>
  </si>
  <si>
    <t>Wypowiedzenie dotychczasowej US/UK</t>
  </si>
  <si>
    <t>Doprowadzenie do zawarcia UD</t>
  </si>
  <si>
    <t xml:space="preserve"> Zawarcie UD</t>
  </si>
  <si>
    <t>Typ zawarcia UD [na wniosek/na oświadczenie]</t>
  </si>
  <si>
    <t>Przeprowadzenie procesu ZS</t>
  </si>
  <si>
    <t>nie</t>
  </si>
  <si>
    <t>tak</t>
  </si>
  <si>
    <t>wniosek</t>
  </si>
  <si>
    <t>Lp.</t>
  </si>
  <si>
    <t>Nazwa obiektu</t>
  </si>
  <si>
    <t>Grupa taryfowa</t>
  </si>
  <si>
    <t>Moc umowna [kW]</t>
  </si>
  <si>
    <t xml:space="preserve">
Spółka dystrybucyjna:</t>
  </si>
  <si>
    <t xml:space="preserve">Która zmiana sprzedawcy
</t>
  </si>
  <si>
    <t xml:space="preserve">Kod pocztowy
</t>
  </si>
  <si>
    <t xml:space="preserve">Kod pocztowy
 </t>
  </si>
  <si>
    <t>PPE</t>
  </si>
  <si>
    <t xml:space="preserve">Nazwa </t>
  </si>
  <si>
    <t>Moc umowna         kW</t>
  </si>
  <si>
    <t>Odbiorca/Adresat faktury</t>
  </si>
  <si>
    <t>Umowa</t>
  </si>
  <si>
    <t>Sposób fakturowania</t>
  </si>
  <si>
    <t>Grupa fakturowania</t>
  </si>
  <si>
    <t>Instalacja PV          moc          kW</t>
  </si>
  <si>
    <t>I strefa kWh</t>
  </si>
  <si>
    <t>II strefa kWh</t>
  </si>
  <si>
    <t>III strefa kWh</t>
  </si>
  <si>
    <t>IV strefa kWh</t>
  </si>
  <si>
    <t>Suma     kWh</t>
  </si>
  <si>
    <t>Rozdzielona</t>
  </si>
  <si>
    <t>C12a</t>
  </si>
  <si>
    <t>C11</t>
  </si>
  <si>
    <t>Nr posesji</t>
  </si>
  <si>
    <t xml:space="preserve">Nabywca </t>
  </si>
  <si>
    <t xml:space="preserve">NIP </t>
  </si>
  <si>
    <t>Odbiorca</t>
  </si>
  <si>
    <t xml:space="preserve">Ulica </t>
  </si>
  <si>
    <t>TAURON Dystrybucja S.A.</t>
  </si>
  <si>
    <t>Kolejna</t>
  </si>
  <si>
    <t>Indywidualny</t>
  </si>
  <si>
    <t>1</t>
  </si>
  <si>
    <t>5</t>
  </si>
  <si>
    <t>2</t>
  </si>
  <si>
    <t>3</t>
  </si>
  <si>
    <t>Ratuszowa</t>
  </si>
  <si>
    <t>29</t>
  </si>
  <si>
    <t>13</t>
  </si>
  <si>
    <t>12</t>
  </si>
  <si>
    <r>
      <t xml:space="preserve">Potrzeba dostosowania układu pomiarowego </t>
    </r>
    <r>
      <rPr>
        <b/>
        <sz val="9"/>
        <color indexed="8"/>
        <rFont val="Arial Narrow"/>
        <family val="2"/>
        <charset val="238"/>
      </rPr>
      <t xml:space="preserve">(TAK/NIE)  </t>
    </r>
  </si>
  <si>
    <t>Czy ma umowę rozdzieloną z OSD?</t>
  </si>
  <si>
    <t>Przedszkole Publiczne nr 1</t>
  </si>
  <si>
    <t>49-300</t>
  </si>
  <si>
    <t>Brzeg</t>
  </si>
  <si>
    <t>Przedszkole Publiczne nr 2</t>
  </si>
  <si>
    <t>Przedszkole Publiczne nr 3</t>
  </si>
  <si>
    <t>Przedszkole Publiczne nr 4</t>
  </si>
  <si>
    <t>Przedszkole Publiczne nr 5</t>
  </si>
  <si>
    <t>Przedszkole Publiczne nr 6</t>
  </si>
  <si>
    <t>Publiczne Przedszkole nr 7 Integracyjne</t>
  </si>
  <si>
    <t>49-305</t>
  </si>
  <si>
    <t>Przedszkole Publiczne nr 8</t>
  </si>
  <si>
    <t>Przedszkole Publiczne nr 10</t>
  </si>
  <si>
    <t>Przedszkole Publiczne nr 11</t>
  </si>
  <si>
    <t>Publiczna Szkoła Podstawowa nr 1</t>
  </si>
  <si>
    <t>Placówka wsparcia dziennego</t>
  </si>
  <si>
    <t>C12A</t>
  </si>
  <si>
    <t>Publiczna Szkoła Podstawowa nr 3</t>
  </si>
  <si>
    <t>Publ. Szk. Podst. nr 3 sala gimn.</t>
  </si>
  <si>
    <t>C22a</t>
  </si>
  <si>
    <t>Publiczna Szkoła Podstawowa nr 5</t>
  </si>
  <si>
    <t>Publ. Szk. Podst. nr 5 boisko sport.</t>
  </si>
  <si>
    <t>C12b</t>
  </si>
  <si>
    <t>Publiczna szkoła podstawowa nr 6</t>
  </si>
  <si>
    <t>C21</t>
  </si>
  <si>
    <t>Publiczna Szkoła Podstawowa nr 8</t>
  </si>
  <si>
    <t xml:space="preserve">Dzienny Dom Pomocy </t>
  </si>
  <si>
    <t>G13</t>
  </si>
  <si>
    <t>Miejska Biblioteka Publiczna - I</t>
  </si>
  <si>
    <t>C13</t>
  </si>
  <si>
    <t>Miejska Biblioteka Publiczna - II</t>
  </si>
  <si>
    <t>Miejska Biblioteka Publiczna – III</t>
  </si>
  <si>
    <t>Miejska Biblioteka Publiczna – IV</t>
  </si>
  <si>
    <t>Brzeskie Centrum Kultury – I</t>
  </si>
  <si>
    <t>Kryta pływalnia</t>
  </si>
  <si>
    <t>Przystań Turystyczna i Pasażerska</t>
  </si>
  <si>
    <t>ul. Plac Drzewny</t>
  </si>
  <si>
    <t>Hala Sportowa</t>
  </si>
  <si>
    <t>Kompleks Sportowy</t>
  </si>
  <si>
    <t>Baseny letnie</t>
  </si>
  <si>
    <t>C22A</t>
  </si>
  <si>
    <t>Budynek „Wodnik”</t>
  </si>
  <si>
    <t>Żłobek Miejski „Tęczowy Świat”</t>
  </si>
  <si>
    <t>Ratusz Budynek</t>
  </si>
  <si>
    <t>ul. Ratusz</t>
  </si>
  <si>
    <t>Budynek Administracyjny Robotnicza</t>
  </si>
  <si>
    <t>Budynek Administracyjny Sukiennice</t>
  </si>
  <si>
    <t>Szalet miejski</t>
  </si>
  <si>
    <t>ul. Piastowska park</t>
  </si>
  <si>
    <t>Amfiteatr</t>
  </si>
  <si>
    <t>Instalacja ppoż. w Urzędzie Miasta</t>
  </si>
  <si>
    <t>590322413900293123</t>
  </si>
  <si>
    <t>590322413900039318</t>
  </si>
  <si>
    <t>590322413900205003</t>
  </si>
  <si>
    <t>590322413900016333</t>
  </si>
  <si>
    <t xml:space="preserve">590322413900255114 </t>
  </si>
  <si>
    <t>590322413900081980</t>
  </si>
  <si>
    <t>590322413900282073</t>
  </si>
  <si>
    <t>590322413900234676</t>
  </si>
  <si>
    <t>590322413900190101</t>
  </si>
  <si>
    <t>590322413900163631</t>
  </si>
  <si>
    <t>590322413900388348</t>
  </si>
  <si>
    <t>590322413900105358</t>
  </si>
  <si>
    <t>590322413900445218</t>
  </si>
  <si>
    <t xml:space="preserve">590322413900194178 </t>
  </si>
  <si>
    <t>590322413900087654</t>
  </si>
  <si>
    <t>590322413900146504</t>
  </si>
  <si>
    <t>590322413900266769</t>
  </si>
  <si>
    <t>590322413900223489</t>
  </si>
  <si>
    <t>590322413900146511</t>
  </si>
  <si>
    <t>590322413900405854</t>
  </si>
  <si>
    <t>590322413900350840</t>
  </si>
  <si>
    <t>590322413900302092</t>
  </si>
  <si>
    <t>590322413900162887</t>
  </si>
  <si>
    <t>590322413900271619</t>
  </si>
  <si>
    <t>590322413900151553</t>
  </si>
  <si>
    <t>590322413900439699</t>
  </si>
  <si>
    <t>590322413900366186</t>
  </si>
  <si>
    <t>590322413900424404</t>
  </si>
  <si>
    <t>590322413900412432</t>
  </si>
  <si>
    <t xml:space="preserve">590322413900185695 </t>
  </si>
  <si>
    <t>590322413900285944</t>
  </si>
  <si>
    <t>590322413900446581</t>
  </si>
  <si>
    <t>590322413900437640</t>
  </si>
  <si>
    <t>590322413900157722</t>
  </si>
  <si>
    <t>590322413900024574</t>
  </si>
  <si>
    <t>590322413900249847</t>
  </si>
  <si>
    <t>590322413900123642</t>
  </si>
  <si>
    <t>590322413900130886</t>
  </si>
  <si>
    <t>590322413900408206</t>
  </si>
  <si>
    <t>590322413900446574</t>
  </si>
  <si>
    <t>Przedszkole Publiczne Nr 1</t>
  </si>
  <si>
    <t xml:space="preserve">Przedszkole Publiczne Nr 2 </t>
  </si>
  <si>
    <t xml:space="preserve">Przedszkole Publiczne Nr 3 </t>
  </si>
  <si>
    <t xml:space="preserve">Przedszkole Publiczne Nr 4 </t>
  </si>
  <si>
    <t xml:space="preserve">Przedszkole Publiczne nr 5 </t>
  </si>
  <si>
    <t xml:space="preserve">Przedszkole Publiczne Nr 6 </t>
  </si>
  <si>
    <t>Publiczne Przedszkole Nr 7 Integracyjne</t>
  </si>
  <si>
    <t>Przedszkole Publiczne Nr 8</t>
  </si>
  <si>
    <t xml:space="preserve">Przedszkole Publiczne nr 10 </t>
  </si>
  <si>
    <t>Przedszkole Publiczne Nr 11</t>
  </si>
  <si>
    <t xml:space="preserve">Publiczna Szk. Podstawowa nr 1 </t>
  </si>
  <si>
    <t>Publiczna Szk. Podstawowa Nr 1</t>
  </si>
  <si>
    <t>Publiczna Szkoła Podstawowa Nr 3</t>
  </si>
  <si>
    <t xml:space="preserve">Publiczna Szk. Podstawowa nr 5 </t>
  </si>
  <si>
    <t xml:space="preserve">Publiczna Szkoła Podstawowa Nr 5 </t>
  </si>
  <si>
    <t xml:space="preserve">Publiczna Szk. Podstawowa Nr 5 </t>
  </si>
  <si>
    <t>Publiczna Szk. Podstawowa Nr 6</t>
  </si>
  <si>
    <t>Publiczna Szk. Podstawowa Nr 8</t>
  </si>
  <si>
    <t xml:space="preserve">Gmina Brzeg </t>
  </si>
  <si>
    <t>Miejski Ośrodek Sportu i Rekreacji</t>
  </si>
  <si>
    <t xml:space="preserve">Miejski Ośrodek Sportu i Rekreacji </t>
  </si>
  <si>
    <t>Żłobek Miejski "Tęczowy Świat"</t>
  </si>
  <si>
    <t>7</t>
  </si>
  <si>
    <t>9</t>
  </si>
  <si>
    <t>37</t>
  </si>
  <si>
    <t>22</t>
  </si>
  <si>
    <t>24a</t>
  </si>
  <si>
    <t xml:space="preserve">Robotnicza </t>
  </si>
  <si>
    <t xml:space="preserve">Sportowa </t>
  </si>
  <si>
    <t xml:space="preserve">Korfantego </t>
  </si>
  <si>
    <t>Gaj</t>
  </si>
  <si>
    <t xml:space="preserve">Piastowska </t>
  </si>
  <si>
    <t xml:space="preserve">Lompy </t>
  </si>
  <si>
    <t xml:space="preserve">Poprzeczna </t>
  </si>
  <si>
    <t xml:space="preserve">Kamienna </t>
  </si>
  <si>
    <t xml:space="preserve">Jana Pawła II </t>
  </si>
  <si>
    <t xml:space="preserve">Ofiar Katynia </t>
  </si>
  <si>
    <t xml:space="preserve">Zielona  </t>
  </si>
  <si>
    <t xml:space="preserve">Chrobrego </t>
  </si>
  <si>
    <t xml:space="preserve">Boh. Monte Cassino </t>
  </si>
  <si>
    <t xml:space="preserve">Wysoka </t>
  </si>
  <si>
    <t xml:space="preserve">Gaj </t>
  </si>
  <si>
    <t xml:space="preserve">Towarowa </t>
  </si>
  <si>
    <t xml:space="preserve">Makarskiego </t>
  </si>
  <si>
    <t xml:space="preserve">Spacerowa </t>
  </si>
  <si>
    <t>747-12-48-878</t>
  </si>
  <si>
    <t>dz. 181</t>
  </si>
  <si>
    <t>dz. 461</t>
  </si>
  <si>
    <t xml:space="preserve">ul. Jana Pawła II </t>
  </si>
  <si>
    <t xml:space="preserve">ul. Ofiar Katynia </t>
  </si>
  <si>
    <t xml:space="preserve">ul. Zielona </t>
  </si>
  <si>
    <t xml:space="preserve">ul. Chrobrego </t>
  </si>
  <si>
    <t xml:space="preserve">ul. Boh. M. Cassino </t>
  </si>
  <si>
    <t xml:space="preserve">ul. Wysoka </t>
  </si>
  <si>
    <t xml:space="preserve">ul . Gaj </t>
  </si>
  <si>
    <t xml:space="preserve">ul. Towarowa </t>
  </si>
  <si>
    <t xml:space="preserve">ul .Ks. Makarskiego </t>
  </si>
  <si>
    <t xml:space="preserve">ul. Spacerowa </t>
  </si>
  <si>
    <t>ul. Boh. M. Cassino</t>
  </si>
  <si>
    <t xml:space="preserve"> ul Kamienna </t>
  </si>
  <si>
    <t xml:space="preserve">ul. Powst. Śląskich </t>
  </si>
  <si>
    <t xml:space="preserve">ul. Robotnicza </t>
  </si>
  <si>
    <t xml:space="preserve">ul. Oławska </t>
  </si>
  <si>
    <t xml:space="preserve">ul. Poprzeczna </t>
  </si>
  <si>
    <t xml:space="preserve">ul. J. Lompy </t>
  </si>
  <si>
    <t xml:space="preserve">ul. Piastowska </t>
  </si>
  <si>
    <t xml:space="preserve">ul. Zamkowa </t>
  </si>
  <si>
    <t xml:space="preserve">ul. Piłsudskiego </t>
  </si>
  <si>
    <t xml:space="preserve">ul. Mleczna </t>
  </si>
  <si>
    <t xml:space="preserve">ul. Wrocławska </t>
  </si>
  <si>
    <t xml:space="preserve">ul. Sportowa </t>
  </si>
  <si>
    <t xml:space="preserve">ul. Korfantego </t>
  </si>
  <si>
    <t xml:space="preserve">ul. Gaj </t>
  </si>
  <si>
    <t xml:space="preserve">ul. Sukiennice </t>
  </si>
  <si>
    <t>25,00</t>
  </si>
  <si>
    <t>26,00</t>
  </si>
  <si>
    <t>20,00</t>
  </si>
  <si>
    <t>39,90</t>
  </si>
  <si>
    <t>31,00</t>
  </si>
  <si>
    <t>39,50</t>
  </si>
  <si>
    <t>39,00</t>
  </si>
  <si>
    <t>40,00</t>
  </si>
  <si>
    <t>38,00</t>
  </si>
  <si>
    <t>17,00</t>
  </si>
  <si>
    <t>80,00</t>
  </si>
  <si>
    <t>22,00</t>
  </si>
  <si>
    <t>33,00</t>
  </si>
  <si>
    <t>84,00</t>
  </si>
  <si>
    <t>33,10</t>
  </si>
  <si>
    <t>4,50</t>
  </si>
  <si>
    <t>3,00</t>
  </si>
  <si>
    <t>12,50</t>
  </si>
  <si>
    <t>220,00</t>
  </si>
  <si>
    <t>24,00</t>
  </si>
  <si>
    <t>Zużycie energii [kWh]</t>
  </si>
  <si>
    <t>Miejski Ośrodek Pomocy Społecznej</t>
  </si>
  <si>
    <t>Miejska Biblioteka Publiczna im. Księcia Ludwika I w Brzegu</t>
  </si>
  <si>
    <t>747-11-10-743</t>
  </si>
  <si>
    <t>747-10-48-139</t>
  </si>
  <si>
    <t xml:space="preserve">Mleczna </t>
  </si>
  <si>
    <t>Jana Pawła II</t>
  </si>
  <si>
    <t>Brzeskie Centrum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</si>
</sst>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0.00"/>
    <numFmt numFmtId="165" formatCode="[$-415]General"/>
    <numFmt numFmtId="166" formatCode="#,##0.00&quot; &quot;[$zł-415];[Red]&quot;-&quot;#,##0.00&quot; &quot;[$zł-415]"/>
  </numFmts>
  <fonts count="15"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rgb="FFFFC000"/>
        <bgColor indexed="13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165" fontId="4" fillId="0" borderId="0"/>
    <xf numFmtId="165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2" fillId="0" borderId="0"/>
    <xf numFmtId="0" fontId="3" fillId="0" borderId="0"/>
    <xf numFmtId="165" fontId="6" fillId="0" borderId="0"/>
    <xf numFmtId="0" fontId="7" fillId="0" borderId="0"/>
    <xf numFmtId="166" fontId="7" fillId="0" borderId="0"/>
  </cellStyleXfs>
  <cellXfs count="71">
    <xf numFmtId="0" fontId="0" fillId="0" borderId="0" xfId="0"/>
    <xf numFmtId="164" fontId="8" fillId="2" borderId="2" xfId="1" applyNumberFormat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>
      <alignment horizontal="center" vertical="center" wrapText="1"/>
    </xf>
    <xf numFmtId="165" fontId="8" fillId="3" borderId="2" xfId="1" applyFont="1" applyFill="1" applyBorder="1" applyAlignment="1">
      <alignment horizontal="center" vertical="center"/>
    </xf>
    <xf numFmtId="165" fontId="8" fillId="3" borderId="2" xfId="1" applyFont="1" applyFill="1" applyBorder="1" applyAlignment="1">
      <alignment horizontal="center" vertical="center" wrapText="1"/>
    </xf>
    <xf numFmtId="165" fontId="8" fillId="0" borderId="0" xfId="1" applyFont="1"/>
    <xf numFmtId="164" fontId="8" fillId="2" borderId="2" xfId="1" applyNumberFormat="1" applyFont="1" applyFill="1" applyBorder="1" applyAlignment="1">
      <alignment horizontal="left" vertical="center" wrapText="1"/>
    </xf>
    <xf numFmtId="165" fontId="8" fillId="2" borderId="2" xfId="1" applyFont="1" applyFill="1" applyBorder="1" applyAlignment="1">
      <alignment horizontal="center" vertical="center" wrapText="1"/>
    </xf>
    <xf numFmtId="165" fontId="8" fillId="4" borderId="2" xfId="1" applyFont="1" applyFill="1" applyBorder="1" applyAlignment="1">
      <alignment horizontal="center" vertical="center" wrapText="1"/>
    </xf>
    <xf numFmtId="0" fontId="10" fillId="0" borderId="2" xfId="0" applyFont="1" applyBorder="1"/>
    <xf numFmtId="165" fontId="10" fillId="0" borderId="2" xfId="1" applyFont="1" applyBorder="1"/>
    <xf numFmtId="165" fontId="10" fillId="0" borderId="2" xfId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/>
    <xf numFmtId="0" fontId="10" fillId="0" borderId="2" xfId="0" applyFont="1" applyBorder="1" applyAlignment="1">
      <alignment horizontal="left"/>
    </xf>
    <xf numFmtId="49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right" wrapText="1"/>
    </xf>
    <xf numFmtId="0" fontId="10" fillId="0" borderId="2" xfId="0" applyFont="1" applyBorder="1" applyAlignment="1">
      <alignment vertical="center"/>
    </xf>
    <xf numFmtId="1" fontId="10" fillId="0" borderId="2" xfId="1" applyNumberFormat="1" applyFont="1" applyBorder="1"/>
    <xf numFmtId="14" fontId="10" fillId="0" borderId="2" xfId="1" applyNumberFormat="1" applyFont="1" applyBorder="1" applyAlignment="1">
      <alignment horizontal="right"/>
    </xf>
    <xf numFmtId="165" fontId="10" fillId="0" borderId="0" xfId="1" applyFont="1"/>
    <xf numFmtId="165" fontId="11" fillId="0" borderId="0" xfId="1" applyFont="1"/>
    <xf numFmtId="165" fontId="10" fillId="0" borderId="2" xfId="1" applyFont="1" applyBorder="1" applyAlignment="1">
      <alignment horizontal="left"/>
    </xf>
    <xf numFmtId="165" fontId="10" fillId="0" borderId="2" xfId="1" applyFont="1" applyBorder="1" applyAlignment="1">
      <alignment vertical="center"/>
    </xf>
    <xf numFmtId="165" fontId="8" fillId="0" borderId="0" xfId="1" applyFont="1" applyAlignment="1">
      <alignment horizontal="center"/>
    </xf>
    <xf numFmtId="165" fontId="8" fillId="0" borderId="0" xfId="1" applyFont="1" applyAlignment="1">
      <alignment horizontal="left"/>
    </xf>
    <xf numFmtId="165" fontId="12" fillId="0" borderId="0" xfId="1" applyFont="1"/>
    <xf numFmtId="165" fontId="9" fillId="0" borderId="1" xfId="1" applyFont="1" applyBorder="1" applyAlignment="1">
      <alignment vertical="center"/>
    </xf>
    <xf numFmtId="165" fontId="9" fillId="0" borderId="1" xfId="1" applyFont="1" applyBorder="1" applyAlignment="1">
      <alignment horizontal="center" vertical="center"/>
    </xf>
    <xf numFmtId="165" fontId="9" fillId="0" borderId="1" xfId="1" applyFont="1" applyBorder="1" applyAlignment="1">
      <alignment horizontal="center" vertical="center" wrapText="1"/>
    </xf>
    <xf numFmtId="165" fontId="8" fillId="0" borderId="1" xfId="1" applyFont="1" applyBorder="1"/>
    <xf numFmtId="0" fontId="8" fillId="0" borderId="1" xfId="1" applyNumberFormat="1" applyFont="1" applyBorder="1"/>
    <xf numFmtId="49" fontId="8" fillId="0" borderId="1" xfId="1" applyNumberFormat="1" applyFont="1" applyBorder="1"/>
    <xf numFmtId="165" fontId="9" fillId="0" borderId="2" xfId="1" applyFont="1" applyBorder="1" applyAlignment="1">
      <alignment horizontal="center" vertical="center"/>
    </xf>
    <xf numFmtId="165" fontId="9" fillId="0" borderId="2" xfId="1" applyFont="1" applyBorder="1" applyAlignment="1">
      <alignment horizontal="center" vertical="center" wrapText="1"/>
    </xf>
    <xf numFmtId="165" fontId="9" fillId="0" borderId="0" xfId="1" applyFont="1" applyAlignment="1">
      <alignment horizontal="center" vertical="center"/>
    </xf>
    <xf numFmtId="165" fontId="8" fillId="0" borderId="3" xfId="1" applyFont="1" applyBorder="1"/>
    <xf numFmtId="49" fontId="8" fillId="0" borderId="3" xfId="1" applyNumberFormat="1" applyFont="1" applyBorder="1"/>
    <xf numFmtId="0" fontId="8" fillId="0" borderId="3" xfId="1" applyNumberFormat="1" applyFont="1" applyBorder="1"/>
    <xf numFmtId="49" fontId="8" fillId="0" borderId="3" xfId="1" applyNumberFormat="1" applyFont="1" applyBorder="1" applyAlignment="1">
      <alignment horizontal="right"/>
    </xf>
    <xf numFmtId="165" fontId="8" fillId="0" borderId="0" xfId="1" applyFont="1" applyAlignment="1">
      <alignment horizontal="right"/>
    </xf>
    <xf numFmtId="0" fontId="13" fillId="0" borderId="2" xfId="0" applyFont="1" applyBorder="1"/>
    <xf numFmtId="1" fontId="10" fillId="0" borderId="2" xfId="0" applyNumberFormat="1" applyFont="1" applyBorder="1" applyAlignment="1">
      <alignment horizontal="right" wrapText="1"/>
    </xf>
    <xf numFmtId="0" fontId="8" fillId="0" borderId="4" xfId="1" applyNumberFormat="1" applyFont="1" applyBorder="1"/>
    <xf numFmtId="0" fontId="8" fillId="0" borderId="5" xfId="1" applyNumberFormat="1" applyFont="1" applyBorder="1"/>
    <xf numFmtId="165" fontId="9" fillId="0" borderId="6" xfId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165" fontId="8" fillId="3" borderId="2" xfId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 wrapText="1"/>
    </xf>
    <xf numFmtId="165" fontId="8" fillId="3" borderId="2" xfId="1" applyFont="1" applyFill="1" applyBorder="1" applyAlignment="1">
      <alignment horizontal="center" vertical="center" wrapText="1"/>
    </xf>
    <xf numFmtId="165" fontId="8" fillId="4" borderId="2" xfId="1" applyFont="1" applyFill="1" applyBorder="1" applyAlignment="1">
      <alignment horizontal="center" vertical="center"/>
    </xf>
    <xf numFmtId="164" fontId="8" fillId="4" borderId="2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164" fontId="8" fillId="5" borderId="2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vertical="center" wrapText="1"/>
    </xf>
    <xf numFmtId="0" fontId="10" fillId="0" borderId="2" xfId="0" applyFont="1" applyFill="1" applyBorder="1"/>
    <xf numFmtId="165" fontId="10" fillId="0" borderId="2" xfId="1" applyFont="1" applyFill="1" applyBorder="1"/>
    <xf numFmtId="0" fontId="13" fillId="0" borderId="2" xfId="0" applyFont="1" applyFill="1" applyBorder="1"/>
    <xf numFmtId="165" fontId="10" fillId="0" borderId="2" xfId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/>
    <xf numFmtId="0" fontId="10" fillId="0" borderId="2" xfId="0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right" wrapText="1"/>
    </xf>
    <xf numFmtId="0" fontId="10" fillId="0" borderId="2" xfId="0" applyFont="1" applyFill="1" applyBorder="1" applyAlignment="1">
      <alignment vertical="center"/>
    </xf>
    <xf numFmtId="1" fontId="10" fillId="0" borderId="2" xfId="1" applyNumberFormat="1" applyFont="1" applyFill="1" applyBorder="1"/>
    <xf numFmtId="14" fontId="10" fillId="0" borderId="2" xfId="1" applyNumberFormat="1" applyFont="1" applyFill="1" applyBorder="1" applyAlignment="1">
      <alignment horizontal="right"/>
    </xf>
    <xf numFmtId="165" fontId="8" fillId="0" borderId="0" xfId="1" applyFont="1" applyFill="1"/>
    <xf numFmtId="165" fontId="11" fillId="0" borderId="0" xfId="1" applyFont="1" applyFill="1"/>
    <xf numFmtId="1" fontId="10" fillId="0" borderId="2" xfId="0" applyNumberFormat="1" applyFont="1" applyFill="1" applyBorder="1" applyAlignment="1">
      <alignment horizontal="right" wrapText="1"/>
    </xf>
  </cellXfs>
  <cellStyles count="10">
    <cellStyle name="Excel Built-in Normal" xfId="1" xr:uid="{00000000-0005-0000-0000-000000000000}"/>
    <cellStyle name="Excel Built-in Normal 1" xfId="2" xr:uid="{00000000-0005-0000-0000-000001000000}"/>
    <cellStyle name="Heading" xfId="3" xr:uid="{00000000-0005-0000-0000-000002000000}"/>
    <cellStyle name="Heading1" xfId="4" xr:uid="{00000000-0005-0000-0000-000003000000}"/>
    <cellStyle name="Normalny" xfId="0" builtinId="0" customBuiltin="1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754380</xdr:colOff>
      <xdr:row>6</xdr:row>
      <xdr:rowOff>0</xdr:rowOff>
    </xdr:from>
    <xdr:ext cx="194454" cy="271909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311050" y="29241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6</xdr:row>
      <xdr:rowOff>0</xdr:rowOff>
    </xdr:from>
    <xdr:ext cx="194454" cy="271909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311050" y="29241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29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920555" y="89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29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4920555" y="89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</xdr:row>
      <xdr:rowOff>0</xdr:rowOff>
    </xdr:from>
    <xdr:ext cx="194454" cy="271909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11050" y="12477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</xdr:row>
      <xdr:rowOff>0</xdr:rowOff>
    </xdr:from>
    <xdr:ext cx="194454" cy="271909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311050" y="12477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5</xdr:row>
      <xdr:rowOff>0</xdr:rowOff>
    </xdr:from>
    <xdr:ext cx="184731" cy="271909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951100" y="26193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5</xdr:row>
      <xdr:rowOff>0</xdr:rowOff>
    </xdr:from>
    <xdr:ext cx="184731" cy="271909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5951100" y="26193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20</xdr:row>
      <xdr:rowOff>0</xdr:rowOff>
    </xdr:from>
    <xdr:ext cx="194454" cy="271909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5951100" y="56673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20</xdr:row>
      <xdr:rowOff>0</xdr:rowOff>
    </xdr:from>
    <xdr:ext cx="194454" cy="271909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5951100" y="56673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</xdr:row>
      <xdr:rowOff>0</xdr:rowOff>
    </xdr:from>
    <xdr:ext cx="184731" cy="271909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5951100" y="10858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</xdr:row>
      <xdr:rowOff>0</xdr:rowOff>
    </xdr:from>
    <xdr:ext cx="184731" cy="271909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5951100" y="10858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6</xdr:row>
      <xdr:rowOff>0</xdr:rowOff>
    </xdr:from>
    <xdr:ext cx="194454" cy="271909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5951100" y="29241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6</xdr:row>
      <xdr:rowOff>0</xdr:rowOff>
    </xdr:from>
    <xdr:ext cx="194454" cy="271909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5951100" y="29241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29</xdr:row>
      <xdr:rowOff>0</xdr:rowOff>
    </xdr:from>
    <xdr:ext cx="184731" cy="274009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7604700" y="9136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29</xdr:row>
      <xdr:rowOff>0</xdr:rowOff>
    </xdr:from>
    <xdr:ext cx="184731" cy="274009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7604700" y="9136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3</xdr:row>
      <xdr:rowOff>0</xdr:rowOff>
    </xdr:from>
    <xdr:ext cx="194454" cy="271909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5951100" y="12477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3</xdr:row>
      <xdr:rowOff>0</xdr:rowOff>
    </xdr:from>
    <xdr:ext cx="194454" cy="271909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5951100" y="1247775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0</xdr:colOff>
      <xdr:row>6</xdr:row>
      <xdr:rowOff>0</xdr:rowOff>
    </xdr:from>
    <xdr:ext cx="194454" cy="271909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0253305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0</xdr:colOff>
      <xdr:row>6</xdr:row>
      <xdr:rowOff>0</xdr:rowOff>
    </xdr:from>
    <xdr:ext cx="194454" cy="271909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0253305" y="1771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0</xdr:colOff>
      <xdr:row>3</xdr:row>
      <xdr:rowOff>0</xdr:rowOff>
    </xdr:from>
    <xdr:ext cx="194454" cy="271909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0253305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0</xdr:colOff>
      <xdr:row>3</xdr:row>
      <xdr:rowOff>0</xdr:rowOff>
    </xdr:from>
    <xdr:ext cx="194454" cy="271909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0253305" y="12573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29</xdr:row>
      <xdr:rowOff>0</xdr:rowOff>
    </xdr:from>
    <xdr:ext cx="184731" cy="274009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4089975" y="554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29</xdr:row>
      <xdr:rowOff>0</xdr:rowOff>
    </xdr:from>
    <xdr:ext cx="184731" cy="274009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4089975" y="554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30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1377255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30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1377255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B7FF49BB-A035-4A43-9AB8-47F5C1F3DE19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705AF391-87C1-491F-94DF-2E9F3A9C9E1E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66EC233A-1247-4EC2-9324-8051B02CF7F7}"/>
            </a:ext>
          </a:extLst>
        </xdr:cNvPr>
        <xdr:cNvSpPr txBox="1"/>
      </xdr:nvSpPr>
      <xdr:spPr>
        <a:xfrm>
          <a:off x="356412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1FA7E358-427E-4719-9A6C-3819ADDA42A1}"/>
            </a:ext>
          </a:extLst>
        </xdr:cNvPr>
        <xdr:cNvSpPr txBox="1"/>
      </xdr:nvSpPr>
      <xdr:spPr>
        <a:xfrm>
          <a:off x="356412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85E42BCE-C7E9-4183-B2E7-DE909D0D306F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5C14FEC7-696D-4112-8F89-B31F0458960A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581AFA4D-B060-4D70-ABD3-1B07B3EC31C2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6A77FC5-AEA0-4453-AEFC-A2DF0C9F8094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D68C92DC-B1A1-4031-A583-F8254E0027BA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22C541C6-F103-4C95-B991-EFC3472BC5CE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74CD1A4B-D3DE-479F-86C6-12AEB803597D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FBDBDDB7-7062-40E2-8151-DC2E4815C747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51DDAB42-EBAB-49EF-B4EE-1E42064BA8F3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168A5300-F33D-484E-9E9B-0A2F4AD5C95D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256FA556-359F-4003-A37F-FCA276F9EA84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AF7D066E-6075-4B60-8190-828FC5F947E1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3B13F54C-3D39-4288-98DB-E98030C237B8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63C4B301-ACC1-47CE-938D-F21894FB22D5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74858CF2-26DF-47C4-B381-E8FC95D6FC6B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7F2AAA8C-3955-4695-9DCA-9EA1626D2822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6E54A51F-2519-4F53-AF47-F770AF514141}"/>
            </a:ext>
          </a:extLst>
        </xdr:cNvPr>
        <xdr:cNvSpPr txBox="1"/>
      </xdr:nvSpPr>
      <xdr:spPr>
        <a:xfrm>
          <a:off x="356412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2F15C31F-E501-44EC-B8F2-6FC8A49A9384}"/>
            </a:ext>
          </a:extLst>
        </xdr:cNvPr>
        <xdr:cNvSpPr txBox="1"/>
      </xdr:nvSpPr>
      <xdr:spPr>
        <a:xfrm>
          <a:off x="356412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B949E8F0-F8CE-48AD-B2A2-C7FAD54ED054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547D852-A460-4B08-9848-6EB8C3545E82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346692C2-04DE-4D0E-A355-18FFD7B31F54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A8FFD66C-E879-406E-8616-76CA732B9E3D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C8C40531-EB03-485A-A3F9-1103AFED1177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192B2D1D-ABB0-4560-95DD-1BDFC269B8BF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8AADE2AE-1815-48A5-8D67-FFED007F540E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CBF2C520-5E5A-4C4C-9720-336BCA4075BE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39E73418-8D08-48A8-A924-EA26BE490E3E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3F42338B-42E3-4727-9760-1078A3FFCB51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6941765B-809F-45CD-8473-A5BE32B01301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4E22C38-10A0-4F38-9ACE-0278EE33E340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10A815D9-138B-4959-9A6B-A4A570CAAC20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8A9E7A7C-39F5-4176-A84F-69C73C4C8D71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BDF47F80-48AA-42E7-AEED-91E0A099A961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FC46409F-B568-499F-8DFE-A16A1843C988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954192B7-6B94-4E8E-AB2D-796BA4A2456A}"/>
            </a:ext>
          </a:extLst>
        </xdr:cNvPr>
        <xdr:cNvSpPr txBox="1"/>
      </xdr:nvSpPr>
      <xdr:spPr>
        <a:xfrm>
          <a:off x="356412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FDC26EAF-2DC0-42F8-BDDB-D6A02B5E327A}"/>
            </a:ext>
          </a:extLst>
        </xdr:cNvPr>
        <xdr:cNvSpPr txBox="1"/>
      </xdr:nvSpPr>
      <xdr:spPr>
        <a:xfrm>
          <a:off x="356412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12087D41-0E59-45F8-AC4B-445D7BBBF71A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</xdr:row>
      <xdr:rowOff>0</xdr:rowOff>
    </xdr:from>
    <xdr:ext cx="200727" cy="265729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4A406E89-A210-4519-8359-71723CCB8A38}"/>
            </a:ext>
          </a:extLst>
        </xdr:cNvPr>
        <xdr:cNvSpPr txBox="1"/>
      </xdr:nvSpPr>
      <xdr:spPr>
        <a:xfrm>
          <a:off x="356412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B1541D4E-3C33-4FBB-9FE5-38E7FCD5962A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8D27454A-FD2F-480D-A58B-7EF072E698F5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60792780-3223-4E8C-9A45-C07CFE171943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F1225AEF-9746-4EB5-9632-DEE587184F1F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2E8FFEF2-9B00-4760-A7A7-E89AD7CE2D5A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260A09AE-FBEA-47B9-B2E0-6083DE7D7E44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2412B1E1-C929-4879-8CBA-F0CC3AF2B80A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94454" cy="265729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510A18A8-8387-4284-97ED-48776E339BF3}"/>
            </a:ext>
          </a:extLst>
        </xdr:cNvPr>
        <xdr:cNvSpPr txBox="1"/>
      </xdr:nvSpPr>
      <xdr:spPr>
        <a:xfrm>
          <a:off x="363029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50303110-B40D-4B25-A0A5-C0A1DD232D3A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49046485-225D-4D72-88D5-614D2AE6CF02}"/>
            </a:ext>
          </a:extLst>
        </xdr:cNvPr>
        <xdr:cNvSpPr txBox="1"/>
      </xdr:nvSpPr>
      <xdr:spPr>
        <a:xfrm>
          <a:off x="363029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6</xdr:row>
      <xdr:rowOff>0</xdr:rowOff>
    </xdr:from>
    <xdr:ext cx="194454" cy="271909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DEA59205-68E0-45AD-BBA9-6A5C77026B1A}"/>
            </a:ext>
          </a:extLst>
        </xdr:cNvPr>
        <xdr:cNvSpPr txBox="1"/>
      </xdr:nvSpPr>
      <xdr:spPr>
        <a:xfrm>
          <a:off x="32485330" y="17780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6</xdr:row>
      <xdr:rowOff>0</xdr:rowOff>
    </xdr:from>
    <xdr:ext cx="194454" cy="271909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FFB025F2-6605-4B68-8FF2-7908F817FCE9}"/>
            </a:ext>
          </a:extLst>
        </xdr:cNvPr>
        <xdr:cNvSpPr txBox="1"/>
      </xdr:nvSpPr>
      <xdr:spPr>
        <a:xfrm>
          <a:off x="32485330" y="17780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29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73BD08B2-3968-42ED-B17D-096F9687AD2C}"/>
            </a:ext>
          </a:extLst>
        </xdr:cNvPr>
        <xdr:cNvSpPr txBox="1"/>
      </xdr:nvSpPr>
      <xdr:spPr>
        <a:xfrm>
          <a:off x="32485330" y="53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29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D56253DC-1526-47D0-B5AC-774C33F738E7}"/>
            </a:ext>
          </a:extLst>
        </xdr:cNvPr>
        <xdr:cNvSpPr txBox="1"/>
      </xdr:nvSpPr>
      <xdr:spPr>
        <a:xfrm>
          <a:off x="32485330" y="53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</xdr:row>
      <xdr:rowOff>0</xdr:rowOff>
    </xdr:from>
    <xdr:ext cx="194454" cy="271909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86E53C1-6CE2-48F7-817E-52C60CEC29C9}"/>
            </a:ext>
          </a:extLst>
        </xdr:cNvPr>
        <xdr:cNvSpPr txBox="1"/>
      </xdr:nvSpPr>
      <xdr:spPr>
        <a:xfrm>
          <a:off x="32485330" y="1263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</xdr:row>
      <xdr:rowOff>0</xdr:rowOff>
    </xdr:from>
    <xdr:ext cx="194454" cy="271909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1D26093A-5B6E-483C-812A-28A887C3448D}"/>
            </a:ext>
          </a:extLst>
        </xdr:cNvPr>
        <xdr:cNvSpPr txBox="1"/>
      </xdr:nvSpPr>
      <xdr:spPr>
        <a:xfrm>
          <a:off x="32485330" y="1263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5</xdr:row>
      <xdr:rowOff>0</xdr:rowOff>
    </xdr:from>
    <xdr:ext cx="184731" cy="271909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32522C38-BA09-434F-B810-08065FD5A256}"/>
            </a:ext>
          </a:extLst>
        </xdr:cNvPr>
        <xdr:cNvSpPr txBox="1"/>
      </xdr:nvSpPr>
      <xdr:spPr>
        <a:xfrm>
          <a:off x="34347150" y="16065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5</xdr:row>
      <xdr:rowOff>0</xdr:rowOff>
    </xdr:from>
    <xdr:ext cx="184731" cy="271909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B108ACDF-AB6C-4D43-A05E-8EA573140D9B}"/>
            </a:ext>
          </a:extLst>
        </xdr:cNvPr>
        <xdr:cNvSpPr txBox="1"/>
      </xdr:nvSpPr>
      <xdr:spPr>
        <a:xfrm>
          <a:off x="34347150" y="16065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20</xdr:row>
      <xdr:rowOff>0</xdr:rowOff>
    </xdr:from>
    <xdr:ext cx="194454" cy="271909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99EE2DC7-C375-4080-9E7C-09E7CB6EC4C6}"/>
            </a:ext>
          </a:extLst>
        </xdr:cNvPr>
        <xdr:cNvSpPr txBox="1"/>
      </xdr:nvSpPr>
      <xdr:spPr>
        <a:xfrm>
          <a:off x="34347150" y="40830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20</xdr:row>
      <xdr:rowOff>0</xdr:rowOff>
    </xdr:from>
    <xdr:ext cx="194454" cy="271909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3A9AF7D-D778-4DEE-BB81-1A521CCC5B84}"/>
            </a:ext>
          </a:extLst>
        </xdr:cNvPr>
        <xdr:cNvSpPr txBox="1"/>
      </xdr:nvSpPr>
      <xdr:spPr>
        <a:xfrm>
          <a:off x="34347150" y="40830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</xdr:row>
      <xdr:rowOff>0</xdr:rowOff>
    </xdr:from>
    <xdr:ext cx="184731" cy="271909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B31AC0C4-7296-4887-B326-46852B02480A}"/>
            </a:ext>
          </a:extLst>
        </xdr:cNvPr>
        <xdr:cNvSpPr txBox="1"/>
      </xdr:nvSpPr>
      <xdr:spPr>
        <a:xfrm>
          <a:off x="34347150" y="1092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</xdr:row>
      <xdr:rowOff>0</xdr:rowOff>
    </xdr:from>
    <xdr:ext cx="184731" cy="271909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CB4A82DE-E3B7-4274-AF39-C207F5D15478}"/>
            </a:ext>
          </a:extLst>
        </xdr:cNvPr>
        <xdr:cNvSpPr txBox="1"/>
      </xdr:nvSpPr>
      <xdr:spPr>
        <a:xfrm>
          <a:off x="34347150" y="1092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6</xdr:row>
      <xdr:rowOff>0</xdr:rowOff>
    </xdr:from>
    <xdr:ext cx="194454" cy="271909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C010EF99-645D-4911-8F67-6F777C95586F}"/>
            </a:ext>
          </a:extLst>
        </xdr:cNvPr>
        <xdr:cNvSpPr txBox="1"/>
      </xdr:nvSpPr>
      <xdr:spPr>
        <a:xfrm>
          <a:off x="34347150" y="17780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6</xdr:row>
      <xdr:rowOff>0</xdr:rowOff>
    </xdr:from>
    <xdr:ext cx="194454" cy="271909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AE157D16-1D1B-426E-9537-7C746D65E993}"/>
            </a:ext>
          </a:extLst>
        </xdr:cNvPr>
        <xdr:cNvSpPr txBox="1"/>
      </xdr:nvSpPr>
      <xdr:spPr>
        <a:xfrm>
          <a:off x="34347150" y="17780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29</xdr:row>
      <xdr:rowOff>0</xdr:rowOff>
    </xdr:from>
    <xdr:ext cx="184731" cy="274009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C05F9EFC-8E5F-4948-A669-7F7E7A15DF94}"/>
            </a:ext>
          </a:extLst>
        </xdr:cNvPr>
        <xdr:cNvSpPr txBox="1"/>
      </xdr:nvSpPr>
      <xdr:spPr>
        <a:xfrm>
          <a:off x="34347150" y="5302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29</xdr:row>
      <xdr:rowOff>0</xdr:rowOff>
    </xdr:from>
    <xdr:ext cx="184731" cy="274009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FDFD4E43-8CD5-4F3D-A343-CF4DA9ED1437}"/>
            </a:ext>
          </a:extLst>
        </xdr:cNvPr>
        <xdr:cNvSpPr txBox="1"/>
      </xdr:nvSpPr>
      <xdr:spPr>
        <a:xfrm>
          <a:off x="34347150" y="5302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3</xdr:row>
      <xdr:rowOff>0</xdr:rowOff>
    </xdr:from>
    <xdr:ext cx="194454" cy="271909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6A95CF67-23B6-47B0-A614-0513916F318C}"/>
            </a:ext>
          </a:extLst>
        </xdr:cNvPr>
        <xdr:cNvSpPr txBox="1"/>
      </xdr:nvSpPr>
      <xdr:spPr>
        <a:xfrm>
          <a:off x="34347150" y="1263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30</xdr:col>
      <xdr:colOff>0</xdr:colOff>
      <xdr:row>3</xdr:row>
      <xdr:rowOff>0</xdr:rowOff>
    </xdr:from>
    <xdr:ext cx="194454" cy="271909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E12A0653-7348-4B34-8DEA-CF7E068A72F7}"/>
            </a:ext>
          </a:extLst>
        </xdr:cNvPr>
        <xdr:cNvSpPr txBox="1"/>
      </xdr:nvSpPr>
      <xdr:spPr>
        <a:xfrm>
          <a:off x="34347150" y="1263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0</xdr:colOff>
      <xdr:row>6</xdr:row>
      <xdr:rowOff>0</xdr:rowOff>
    </xdr:from>
    <xdr:ext cx="194454" cy="271909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7DBCDB64-5162-4342-8DEC-25F7F048BE3E}"/>
            </a:ext>
          </a:extLst>
        </xdr:cNvPr>
        <xdr:cNvSpPr txBox="1"/>
      </xdr:nvSpPr>
      <xdr:spPr>
        <a:xfrm>
          <a:off x="31729680" y="177800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0</xdr:colOff>
      <xdr:row>3</xdr:row>
      <xdr:rowOff>0</xdr:rowOff>
    </xdr:from>
    <xdr:ext cx="194454" cy="271909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4504D32-6B26-443E-BBDD-D20170C8BF93}"/>
            </a:ext>
          </a:extLst>
        </xdr:cNvPr>
        <xdr:cNvSpPr txBox="1"/>
      </xdr:nvSpPr>
      <xdr:spPr>
        <a:xfrm>
          <a:off x="31729680" y="1263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0</xdr:colOff>
      <xdr:row>3</xdr:row>
      <xdr:rowOff>0</xdr:rowOff>
    </xdr:from>
    <xdr:ext cx="194454" cy="271909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B48F9A2C-AB68-4BC4-9940-1EE1C46B8636}"/>
            </a:ext>
          </a:extLst>
        </xdr:cNvPr>
        <xdr:cNvSpPr txBox="1"/>
      </xdr:nvSpPr>
      <xdr:spPr>
        <a:xfrm>
          <a:off x="31729680" y="12636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29</xdr:row>
      <xdr:rowOff>0</xdr:rowOff>
    </xdr:from>
    <xdr:ext cx="184731" cy="274009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7DBC963B-66A7-4676-A3CD-002882709A19}"/>
            </a:ext>
          </a:extLst>
        </xdr:cNvPr>
        <xdr:cNvSpPr txBox="1"/>
      </xdr:nvSpPr>
      <xdr:spPr>
        <a:xfrm>
          <a:off x="34994850" y="5302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0</xdr:colOff>
      <xdr:row>29</xdr:row>
      <xdr:rowOff>0</xdr:rowOff>
    </xdr:from>
    <xdr:ext cx="184731" cy="274009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E9C9B5A7-DAFA-4956-9CA3-B1027BAACF0C}"/>
            </a:ext>
          </a:extLst>
        </xdr:cNvPr>
        <xdr:cNvSpPr txBox="1"/>
      </xdr:nvSpPr>
      <xdr:spPr>
        <a:xfrm>
          <a:off x="34994850" y="5302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30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3FB05C73-22EE-4F2B-BB1D-C12ABE7DBC4E}"/>
            </a:ext>
          </a:extLst>
        </xdr:cNvPr>
        <xdr:cNvSpPr txBox="1"/>
      </xdr:nvSpPr>
      <xdr:spPr>
        <a:xfrm>
          <a:off x="3248533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30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E3DA9FB3-A468-44ED-9C6C-10551627CC69}"/>
            </a:ext>
          </a:extLst>
        </xdr:cNvPr>
        <xdr:cNvSpPr txBox="1"/>
      </xdr:nvSpPr>
      <xdr:spPr>
        <a:xfrm>
          <a:off x="3248533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30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7FC18F29-4775-427B-8EE1-E5E09DDCC0F0}"/>
            </a:ext>
          </a:extLst>
        </xdr:cNvPr>
        <xdr:cNvSpPr txBox="1"/>
      </xdr:nvSpPr>
      <xdr:spPr>
        <a:xfrm>
          <a:off x="3248533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30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2671D21-E0C3-4D0F-8F03-B1E0389EFC3B}"/>
            </a:ext>
          </a:extLst>
        </xdr:cNvPr>
        <xdr:cNvSpPr txBox="1"/>
      </xdr:nvSpPr>
      <xdr:spPr>
        <a:xfrm>
          <a:off x="3248533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31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AEECAEF1-DE0D-430F-B076-CE210BAFC297}"/>
            </a:ext>
          </a:extLst>
        </xdr:cNvPr>
        <xdr:cNvSpPr txBox="1"/>
      </xdr:nvSpPr>
      <xdr:spPr>
        <a:xfrm>
          <a:off x="32485330" y="560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31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4756EC7E-774B-4EA5-B139-264A70EAD308}"/>
            </a:ext>
          </a:extLst>
        </xdr:cNvPr>
        <xdr:cNvSpPr txBox="1"/>
      </xdr:nvSpPr>
      <xdr:spPr>
        <a:xfrm>
          <a:off x="32485330" y="560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31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D1CB9E00-C502-4B4C-BA1B-7653F866766A}"/>
            </a:ext>
          </a:extLst>
        </xdr:cNvPr>
        <xdr:cNvSpPr txBox="1"/>
      </xdr:nvSpPr>
      <xdr:spPr>
        <a:xfrm>
          <a:off x="32485330" y="560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31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E7135CE3-B73E-457E-AD48-96F1A94A073F}"/>
            </a:ext>
          </a:extLst>
        </xdr:cNvPr>
        <xdr:cNvSpPr txBox="1"/>
      </xdr:nvSpPr>
      <xdr:spPr>
        <a:xfrm>
          <a:off x="32485330" y="560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31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2ACBA1A2-4AC1-4E61-A88D-62A1FEA0FB65}"/>
            </a:ext>
          </a:extLst>
        </xdr:cNvPr>
        <xdr:cNvSpPr txBox="1"/>
      </xdr:nvSpPr>
      <xdr:spPr>
        <a:xfrm>
          <a:off x="32485330" y="560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31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BC49946F-4C65-4B58-AFED-3CEEF5962BD5}"/>
            </a:ext>
          </a:extLst>
        </xdr:cNvPr>
        <xdr:cNvSpPr txBox="1"/>
      </xdr:nvSpPr>
      <xdr:spPr>
        <a:xfrm>
          <a:off x="32485330" y="560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32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645F6AB7-6031-40AB-996E-EFE11B7E90F7}"/>
            </a:ext>
          </a:extLst>
        </xdr:cNvPr>
        <xdr:cNvSpPr txBox="1"/>
      </xdr:nvSpPr>
      <xdr:spPr>
        <a:xfrm>
          <a:off x="32485330" y="575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32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EC2EC149-0069-4BAA-9C6E-EE16804A2024}"/>
            </a:ext>
          </a:extLst>
        </xdr:cNvPr>
        <xdr:cNvSpPr txBox="1"/>
      </xdr:nvSpPr>
      <xdr:spPr>
        <a:xfrm>
          <a:off x="32485330" y="575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32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3D84055F-5E1E-4774-AAB9-2966C14C8808}"/>
            </a:ext>
          </a:extLst>
        </xdr:cNvPr>
        <xdr:cNvSpPr txBox="1"/>
      </xdr:nvSpPr>
      <xdr:spPr>
        <a:xfrm>
          <a:off x="32485330" y="575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32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76BBD79B-0032-4ED3-957A-943317EFB02F}"/>
            </a:ext>
          </a:extLst>
        </xdr:cNvPr>
        <xdr:cNvSpPr txBox="1"/>
      </xdr:nvSpPr>
      <xdr:spPr>
        <a:xfrm>
          <a:off x="32485330" y="575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32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DF4E0016-A2B3-47C9-9ADB-F7294D5A336C}"/>
            </a:ext>
          </a:extLst>
        </xdr:cNvPr>
        <xdr:cNvSpPr txBox="1"/>
      </xdr:nvSpPr>
      <xdr:spPr>
        <a:xfrm>
          <a:off x="32485330" y="575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32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C88DDA56-A2BE-4C2D-8F3F-548BA542371E}"/>
            </a:ext>
          </a:extLst>
        </xdr:cNvPr>
        <xdr:cNvSpPr txBox="1"/>
      </xdr:nvSpPr>
      <xdr:spPr>
        <a:xfrm>
          <a:off x="32485330" y="575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A9B3976D-BD57-4247-8E26-4FE0DC815F7B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9D37D792-E104-43BB-B930-BE931E4B687E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B1C39195-AD4F-433F-A6DD-4ABA11D5224E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638E0D09-C665-4229-B5C6-83A62E12A66B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E70CA6F5-B165-4335-91A3-07B9B47F817A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1629B2F9-0B13-4C63-ADB7-4F33479833E4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BC586AC7-9B7F-4B9C-BE16-ECFACA76D614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D00ED7CF-A0E8-4DF9-B6C5-A76B233E2EC7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AD45CB1F-6BF4-45F9-8C4F-E2AF11DDB00B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7B72A647-D7EA-4D7A-9B95-EDCBE4D93E87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CEB255CC-24BA-4E62-90AD-95205B3C369C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E793243F-7FA4-472D-B3E2-A51F162149D7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C6636A7E-BB6B-42E8-B5CF-406FA37F2ACD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D3556AF0-B898-4F30-BAE4-29E681B7FF71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B345478B-9251-45C7-B24B-359FA138EE6C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417B49C0-C80D-4CF2-8E1F-D4D51FAFDBC2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91D4868C-AF65-4773-9F7B-03DA0F59B877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3202F9AC-B899-4556-B80F-6F781E5134F3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4935B359-12D3-4F7F-BBE4-8DD379232654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5E37BB84-B9C5-4D6F-97C6-653AFDF1CD98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844FD5FF-E57A-4616-8674-45EA3E67AE1E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FA9B076F-8306-431F-95F8-5E86BB6838AE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70A294D7-BA6C-4B32-8553-789547A09231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361D7151-DE08-4C29-8DEB-C017AF90F380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8562BFD4-10A6-4116-807E-E1E0BFA67858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EE906245-48FC-4258-9F58-D1AD9B3AB4D9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509EFDCF-AA28-429D-ADFD-DC04C9236F95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CAB965F4-49F4-41A5-8479-6EDB5DE54EA1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9D1EA275-132D-469E-A97F-8102AD66AB61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1FB5FADA-113E-4DC0-B6FC-A58F7A90CBFB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FEA34773-8F98-4AB2-B18B-9B5E84FCA6F6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A0894B8C-4C10-45B4-804D-AA6B69A23F26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849B0E01-74AE-4FA8-A413-D28D1A52138A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D74E693C-B058-4365-B261-FECF6EE55031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D8FF2677-78E8-4570-9A3F-A238BE444DB8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21C353E7-F668-40DC-9150-56199062169C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B4B50314-94C6-4042-B378-562E34AF602C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7C922A7D-E029-40F7-9B57-E798A27619D7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AB6C10BB-1030-4D96-B612-5CA557486C02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6AD00FA-BE41-459F-A2F1-784D5E8D05E8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5BE784F0-6704-4412-9549-C604692E5103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EDA33944-6BCB-43FF-BAFF-83257C219D7E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43CDCE77-AD85-4B1E-A0F8-0475A83C82CC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6E803900-B24F-4E21-AA3B-0DCF81AD2271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4C56CC90-1DB6-4EE9-BA13-F153B6EB514E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1E4CB05E-73BA-491B-B15F-57BA49B98954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3DB634F2-ABC2-44D9-81E2-8523B9658C01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EAB92658-2035-46E4-AF99-5A6422DA5910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54E1F85D-62E2-4A68-9521-948F3E7B9CC1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ECF78E33-D3EC-47E1-8C80-D81152C1F82E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AAFE02F8-DC4B-491E-B3FF-076C0A6296BF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71EA93FF-BAC5-463A-B2D7-40B57C4E0193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C4327619-9417-4BA9-A27E-3410A5B5EFA2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53A5E37F-96F3-4221-A06C-F7FB91411C1C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F43F7512-9187-4FEF-84AE-3F708CDB2839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29</xdr:col>
      <xdr:colOff>754380</xdr:colOff>
      <xdr:row>33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1F5AF22C-9136-48B9-B6F5-35CAF9C86336}"/>
            </a:ext>
          </a:extLst>
        </xdr:cNvPr>
        <xdr:cNvSpPr txBox="1"/>
      </xdr:nvSpPr>
      <xdr:spPr>
        <a:xfrm>
          <a:off x="32485330" y="59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80EEA85A-ACBB-4F1D-AFD5-DFB9784A17C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26E4E9CC-C9F0-4EA1-88C7-B8C11A1946F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121B6D37-B7B4-4DE3-8C8E-277CB0949E10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32A56578-39D2-4023-8979-12DDB292379C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3393A905-EEF5-481D-830C-B37BF865997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C271D0AF-4875-489C-ACD5-A8E08596A34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93008A29-F0D7-4510-AA24-A097814A197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11A15441-32A1-46BD-90E0-8B866B48355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43D3A723-D75B-40C1-8E5F-BEB827B182E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C1B5D0BD-56E9-47D2-A9EF-35BD7680F9F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28E43AF7-5CE4-45EB-BDA6-F5620F88312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0116C635-AD09-44C6-BB3D-6A05062129D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55F80B22-6E1F-45D6-921F-B21497E8146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BEDAEDD6-F2A2-4484-93DC-7D09BE2BD05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FC79A952-648F-44BD-8D2C-23404394ED4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97C4BB46-6800-4863-AD6F-97D790DC9BF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288D8A88-A7B5-4EDB-8F1F-8A46A45BCD9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A2CE1765-0CFD-4CE5-9F65-9174603A63E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6EBB2B74-D0C3-499C-BC6D-8356604A466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3922A066-6978-4CD5-911F-E7166EFF9B1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6A7292D8-4F9B-49FE-ADE8-E3ADB63FB4F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2FEB5766-C746-41C5-8BC7-4FA202B14DB3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4E27F4D1-D230-4461-8D2B-1EB48381185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76541F9B-901E-43A6-B7F6-2EAB5DA85EC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317DBB95-A92D-463F-B6A9-AD2FF4B568C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51263412-96F7-44A5-AA6A-A1AF5EA6650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CAA26C48-1C26-451E-B67F-27F3F0F247E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2472E7D0-3611-47FD-9496-E4E7F75327C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04B382B0-F9A6-4C30-BCD7-FA688CFD9A4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DD5C7401-D73F-4F0B-8A36-983C4F611C5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2B2780FA-7C90-462C-A5FF-512133F9561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CEEC84BB-EF4E-4093-943B-933E3C7920B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69C6FF15-D83F-4737-92E0-C77CB706D75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4FD067A3-E5F9-4A0F-8168-851C3185EB6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4DECD854-FF5D-425D-A6B0-89041F8BFE3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164F7D29-CF9B-4487-BEDB-F3CC283AADB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84141E10-DF38-4FC5-8F69-E138C4ACE8D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21088318-AF70-4384-BA2B-FF57BC3C023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184731" cy="264560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9D0841F7-2163-4737-BA56-AF7A2D22C7B1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184731" cy="264560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FFFE70D2-2418-4569-9E0C-C8713748BCB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7B2F9FB3-DDED-4587-9150-E355822EA89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</xdr:row>
      <xdr:rowOff>0</xdr:rowOff>
    </xdr:from>
    <xdr:ext cx="200727" cy="265729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231ACE5B-1F77-4EBB-BFDC-544FE822294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9F038653-F5F4-4A79-BA67-EE16548202B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8E604C70-214C-4A28-9508-9BABE7DC0A1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7DB5B634-DAC7-491D-8BD0-4D9BD052620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BBCB8340-4D86-46B9-96D2-283CFC7F758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1772FCE3-E3D5-44EE-B9C3-84EA742BE44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EBD5E104-4A01-4B5E-8FED-10EC49DF3D4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2E5B9DB1-D474-45A8-9F56-863FA04DF05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94454" cy="265729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E5616F9F-A738-470D-96F0-6A0A7FD9158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F2A77B9E-A5D4-43F2-AC78-3E51400A856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</xdr:row>
      <xdr:rowOff>0</xdr:rowOff>
    </xdr:from>
    <xdr:ext cx="184731" cy="264560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F6533FC8-78BD-449C-9D0D-75BF19D252D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8FD219EB-F80B-4247-B76A-42B5D57E354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A97180D7-E60B-428C-BC3B-D0EA5909C74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184731" cy="264560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9705EB60-D613-4AC0-9A35-0DE054C90D94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184731" cy="264560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CC2B3F16-0730-4117-86F7-AAC0986AF9AC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DFFAF2AD-44E9-4BA6-B339-74EB6F7CABE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916A1976-8096-4C92-A5E9-3DBF2DC7DAA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18D6DB47-E881-4441-AF1B-03390E31A4C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737C3650-D22A-4089-90F5-A172BFA4C1E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6A5DA16A-B40D-4FC2-A793-8D629AA3C84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5B38917C-5D52-4570-9BDC-4F8EA42A388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59EA4A11-7E00-4702-9677-380810DC9E6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0797DF48-0EB7-404B-9CCD-0AB046D067D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69CB277B-0441-44BF-9B21-06B10DFA3CA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949F3D99-FAF3-4A6B-8F91-A0C98A68583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C6C1254A-1958-4D2D-B22B-99EA0068D8C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FE2BD829-97D0-45AD-BDB9-5922D5C94E8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F11D473C-2654-416C-9592-3AAAFED73C1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8A265D55-2503-4726-B22F-51F4A4581B6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E28461BB-7459-4A30-9A52-FB9E31E9140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8D303775-0139-4D0A-8842-37CFE75EC8E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184731" cy="264560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376CA14F-7C86-4298-ABA1-8604E05C7C70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184731" cy="264560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BF51E8C5-5B23-4BF1-8FC4-32538C946BCE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B23423F1-14BF-4A3D-B4CC-1F61FD58083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37FCFBF4-953B-42C5-A372-1B1C71F1B5D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8E290705-206F-4EA1-92A5-C0121F3C26A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602C461B-DF63-4DCD-B160-7A1B4C89DAC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C8168D63-CA73-412B-8E6B-2F9003CFB79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3890E8CC-B466-492E-9BED-41E4E4169CF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EB0BFDBF-89DB-4307-AE35-CE03B89712C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D4C0FA68-519A-4DDC-BDF1-20AD65B894D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178DE699-4F52-415F-9DB3-BA2981B9DDA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2FB75153-F136-4E4C-B5C9-DFD850DBF20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4B4EB4BD-7211-430C-9B97-D2C4BBBFB1C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7C4BAF3D-AB4E-425B-B713-5D3FF56D9CF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FDF28268-0157-4C75-BD5E-43EE4A60137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FCEF1AD3-AFEF-4B3D-A381-174E4F6E901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75B0E908-E899-4FBA-80B4-5F8616FE9B5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AAFFB0EE-DD00-4C07-824D-8DBA076DAE5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184731" cy="264560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1B6B45C5-6476-449A-A79B-EB16075CBCBB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184731" cy="264560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491BDE6A-F909-4610-B01B-A220E8D606C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F72B31C7-2F92-44C4-8E9E-CDBCEC07430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</xdr:row>
      <xdr:rowOff>0</xdr:rowOff>
    </xdr:from>
    <xdr:ext cx="200727" cy="265729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CDF773C9-9F44-447D-99C0-459BAA9A741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05CD8512-02F5-4DB4-82F6-DDD483AFF23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A6CACB5E-FC2C-4044-BAB0-7D5CC1EBC88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70902110-6686-451D-A083-2BAF78F6F04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B74E5966-1DEB-4521-86E9-45B49ED4CE0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58E4B09B-827F-4087-80C8-E22B06DB005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DD571797-6870-4757-BE2E-821EED2221D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C92ACAA9-8D18-4542-BAAA-FD0850B9EDC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94454" cy="265729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7F7E3262-7809-475E-AA25-80EE6321094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43841D87-C372-4F09-A1A1-26B570E9A9B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</xdr:row>
      <xdr:rowOff>0</xdr:rowOff>
    </xdr:from>
    <xdr:ext cx="184731" cy="264560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2AA47247-C250-4EF0-87B4-66CFE492B84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2229527D-61B2-4C16-98D8-A826E56C115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99BB7396-F327-48A0-823B-2CAC8623BB5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184731" cy="264560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9EE5B788-7A30-42BD-A85B-50ED5B9F94C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184731" cy="264560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9C624BD3-7FBC-4B38-90EF-452A1A126DBB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AE84C77B-C43F-4730-850B-0D131CDF5A3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F99AF20E-AE9D-466B-84C9-3908E608A06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3D58A076-7C21-411C-BDE8-AEE78498057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595A99AB-693F-49F0-859D-64A27F59088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C102166F-C3D1-4526-9A83-FF751A6FC02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00382508-B5CE-4EC5-AB89-736357DF18A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BDC6DDA6-BD4A-4E0F-8DAB-0EBD5699539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E5222B1B-AB3A-4908-B3EC-639D974CF98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D9EE47E8-E617-4AA4-B698-FE850ABE985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D0B047CD-5369-4707-A6EB-C5274A7911A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C2993901-F8DC-4E3A-8099-20323B3B1C5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D7D6BA2B-DBF0-4D27-9B57-E81ADA56716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F4CF67BE-BE73-4EDA-A31F-1EEE49813A9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79B77915-8C35-4B35-AAA2-0327BE828C4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90DF5568-DBE1-466E-8790-E8E9E246707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E28893DF-D4C2-4268-9A1A-F6FF9E97AE7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184731" cy="264560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F51A68DA-4631-4862-BB33-BD9DE85294A7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184731" cy="264560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30EE9405-6E39-49D5-9622-3617922389F1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755363B3-36CE-4EB1-BA11-74397962873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91AD4345-5DAA-49FE-A998-B937057C1E9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A9181C3F-78F3-437B-8AE3-5B5712CB9AE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AB920691-5E02-4BB6-8BA7-A9D1914C6FC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D421D073-D0CD-4477-BB1D-00E705FD54D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B37885F9-30A1-44CE-96B3-CB57EC8B4FC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8816412F-1269-4460-985D-A6889671A35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9906A7F7-92E6-45F2-86BF-F0AD373286F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51551A2B-3965-4FCE-9A41-F1DD25F7AA9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D116227F-4CE0-4A93-AFEE-18CA86D245F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89DD9DA3-FF33-494C-B057-4C5D91FF215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2C09C9BA-C143-4D0C-B666-9C2A67516A4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44F1827F-8E70-4AB6-8F12-445BED2D6CA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41451067-375D-4BE8-B197-ACF02A75D3D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7F413795-B9EA-47CA-878D-F74299265C3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A9418A4B-459D-4C96-9F49-843693C9E58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184731" cy="264560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29CD355E-D580-4239-ADBB-D4D4F693131D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184731" cy="264560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A80EF359-097F-4DA8-925C-ED269C008B4C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322B3FA4-C177-4B05-B27C-C2172AC5F45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5</xdr:row>
      <xdr:rowOff>0</xdr:rowOff>
    </xdr:from>
    <xdr:ext cx="200727" cy="265729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7018EADC-FB83-4F46-B6C7-36A88FC6E86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C036FE10-17D0-4E98-9AE2-647778BA828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A2305B68-E8C3-498E-97AE-764E948FCDA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0B8C0740-79D0-4D66-B971-9B1E8F7B72E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A31E544F-355C-4778-85E8-EB3F901EA0F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2049798F-ED3C-4077-9E05-6F8188AF2BA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EF0B7454-ABCC-4548-9AE3-492436371B5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E64778C8-6E72-457D-865F-573B4A677AD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94454" cy="265729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F4E6CF1B-2776-4BCF-B673-0F53513B8B6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D194E4D6-D9F3-43EC-8D14-A56909B816D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5</xdr:row>
      <xdr:rowOff>0</xdr:rowOff>
    </xdr:from>
    <xdr:ext cx="184731" cy="264560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C70B59C5-2936-48EC-9C90-1AE262BCCF9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59E9E69B-197C-4DF8-B9DE-7F45B87D50A1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A34CF9E4-7921-47CE-8B2C-DBEAA681E24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184731" cy="264560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E6090A56-312F-4CAC-964D-5085641C263F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184731" cy="264560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B9099DB7-3B70-4BE5-B874-28292271568E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22CFEAA4-1333-44C0-B8BD-FBE59FD940C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B2979CEA-AC9A-4DC6-BFD8-D19844D4203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EC11BB71-88CB-4EEA-83B5-807C21D3E7B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947343A2-C5B2-4CFB-B044-A0EEC2F9D50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976E09D1-48D9-4EBB-9621-D31CA0C08FA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484E0C26-C449-477B-A646-B02AEB4340C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345961E3-40BB-45DA-AFE3-26F22225F1C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14F5CDD2-E948-4E07-804D-86D5E125B71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46D1F5E5-7D75-483B-AFA4-E4BB77AF317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182A8C45-77E1-416D-888D-CA6650BA1A4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52816FEE-E57F-4094-A0FA-A8AAE5443A1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EFE64A41-62E9-4C3C-9E2E-C461E1F16AE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8E3FFB92-D444-4FA2-BA25-E4487B64804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35E54F5C-4394-4114-A536-3E83119AEFE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52BC6A9-5138-4FBA-A37D-D33F09CC73C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56B65277-C213-413F-8E84-A9F165B6782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184731" cy="264560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42D7CF60-F36C-46A5-8F89-C17B8071C410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184731" cy="264560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9F7FD094-49F6-4D3D-8B36-8091B9A844F2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81E877FD-648D-4C54-A5E7-1C2144BD9C8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5A4E2FAA-5F24-41E3-A083-0E51F9485E4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26FFBB4C-97BC-41A8-8AD8-7F5D3EA86FC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DEC4ED9E-5628-457D-B9A9-D2561DE3537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25744A96-2826-4C24-B718-D44330784DA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5E7D46E8-0547-443B-9BBF-0609199E0EE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4B21BC47-62EE-45BF-BFA1-DD8BFDC9FF4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E6A511BC-7F94-471B-8F6F-DE2AEA0E698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1CD95DBC-9D6E-43CC-8E57-2C7D39FD909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1AD85C39-E6C9-465D-B240-140AF47419F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D6792105-D55A-4A4A-9C04-90D2DD69E46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8E2F094F-7576-47D0-9676-28C99807560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ACA98ADC-189F-4AD7-B1CF-98BCC387A5F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5BE7A77E-C5D7-401F-A685-D0782B83018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15FC7470-0C86-4806-828E-68B48DC44EF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7698B167-B853-4F06-8C34-7B501E72329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184731" cy="2645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47871DBB-C631-46DF-83F1-F9D3F8FC2F1B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184731" cy="2645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9741CEF0-B328-42A8-A5DC-8EE2B63F7D87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E9FA86DE-AE78-42F5-AD8E-D0837F4E9DC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6</xdr:row>
      <xdr:rowOff>0</xdr:rowOff>
    </xdr:from>
    <xdr:ext cx="200727" cy="265729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3900E7DB-C7E7-4636-9830-FF0D1A5F52E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56E93DDD-51A3-4733-9631-CC0FDB15038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34E08449-54B7-45B8-AF33-73A50515D92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5FFD9718-F57D-4278-92CC-01ACDB9F18C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7B13BD09-84DC-437F-8722-7999C301D9D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3BB4F500-0C1C-406C-BDF0-004521B75A1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05BABC01-1134-41FE-B682-9751E5FFDC6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8389126E-9F5B-4C1E-A0D8-BF2B340DDAE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94454" cy="265729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B0850A12-8288-429E-8B9D-AD3C96627D4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8691E850-EEDD-4B33-B8C6-84F618208A4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6</xdr:row>
      <xdr:rowOff>0</xdr:rowOff>
    </xdr:from>
    <xdr:ext cx="184731" cy="264560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838520D5-E033-41B9-B8FE-553C4154ED8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F3436B82-C1B3-463C-8DA7-9CF736A1A2F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B0F5A2A5-F516-496B-AFC9-D5D91963DF61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184731" cy="264560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C08F05A1-77C7-4FEC-92A4-AF0CFEF92FD7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184731" cy="264560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BCDB0F52-3D92-4586-BEB0-C3B27CB1F55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7AF79915-EA36-43D1-BD74-5631DC69C8C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516DB135-FD65-45AC-BD12-C995641AE5C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26F1379C-E774-46D3-ACE3-662655A869B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FE602225-E341-4994-81E7-7EB6B4880AA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6B25C2C3-F4C6-4B95-8BE5-613F47CCDA0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C7A8732C-A9CB-4475-873D-B3F167461E1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3A6099CA-1603-481C-80B6-1215ECF95B2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DF8F8248-C9E2-49C6-BE10-02F218D11DB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31725699-046C-4EC8-BB14-F572DCC23A8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CD0841E2-7626-4BB3-812A-5D60BD946C1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125F2FFB-C842-46A2-A1DD-1CB7C364B9A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8CE15E11-2BC1-4B39-8216-46B0E542293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A13A9AF4-C04C-43FB-A07C-0A2B5B9E6A9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8C788EFF-8E7D-42FC-B64B-C09C0A3E24E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74CF6329-5724-4B49-807E-83ACC56492C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F73CA9B0-D40C-418E-B26C-05B3F0FA36C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184731" cy="264560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98C6309D-F816-4EE4-A28E-82510E0C829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184731" cy="264560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F43EB0F9-F304-46BD-96AA-056B0978B630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24ADF713-F858-48F5-9345-DCB68254EF6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356C2D89-3C9E-4809-9918-2FFE01246D71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0C719524-EAAF-4343-9CB6-F39936841C9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D03CAB13-04FD-4D79-8A7C-7EE2753934A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9DBCB59C-7B06-4F7B-85CA-532870447C5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F29A4063-42CF-4127-941D-97C684938D8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AB2B2086-2AB6-4D60-B345-478C70F4048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7C89C07E-CB4D-4581-8FC9-321E15BD6A9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C4F10D6D-FB51-4638-977A-49261661144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F621BD85-28F1-401F-B612-E2DEE165C08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B245A5F2-6DD2-40DC-9362-9DC741D53BD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5C49F833-74BA-40F6-A56E-167A62556CE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B5376066-70DD-4722-A267-B27A08B7715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098A843D-89FC-4695-B6E9-4D1E3010C77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5F5656F2-610C-483C-9D78-2202D3775CF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8190439A-365F-4CAA-9C5F-61D7A84931E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184731" cy="264560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85B3A7DD-6947-4FE9-A6E9-213ABC31DEC5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184731" cy="264560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33DE5DB2-D983-4EBD-9184-F3AF60F0C9C4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18E236D9-AD68-4812-A6F8-5524DAFC59F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7</xdr:row>
      <xdr:rowOff>0</xdr:rowOff>
    </xdr:from>
    <xdr:ext cx="200727" cy="265729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69347F1A-E416-4359-9692-C53A85F2D0A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3147D55D-F670-4089-BBDC-609D90F12C5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A1F4A11D-B245-4E0A-AE26-DCC2BA150A2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8722B489-8C09-4524-B8DE-B7C334A5896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6FFA7BDD-7697-4D30-92ED-8EAD5D0DEA6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3059522C-852A-4184-80C5-E7299FA019F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FC1F324E-711D-4AC2-B975-6A96C9840DC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E4C56EAB-1775-4497-BA23-5567A1A5039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94454" cy="265729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9CD94458-1A46-499A-8C4C-9DA50511798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30174B0B-A74C-4BDB-ABC1-19B749E3336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7</xdr:row>
      <xdr:rowOff>0</xdr:rowOff>
    </xdr:from>
    <xdr:ext cx="184731" cy="264560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1E0D16F1-1C18-473A-AF7B-2C1FDA760C9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8DB9334F-8CF8-4E97-86FB-0915909E29E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3A349699-9341-47DE-8D1E-3707B5DC8D1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184731" cy="264560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49B384FD-0868-454F-92E3-500AA09E1016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184731" cy="264560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93443E23-1D5C-42E9-B34F-DAF2608A2C2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1BC318B0-BAFA-42B0-9832-235F9E4F4DF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BF330D45-5F13-46FE-93A4-7C3789FB2E6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F444F630-6436-4E5E-86BD-3CFD9414033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D14026A0-21CE-4114-A384-E6CBE53C078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643CB921-4BD1-4B8A-BDA3-D238D6E5FCD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AD1CDB86-0C42-4123-A22E-7F0B1D28568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C76D50AA-6E89-4E54-9C40-72605A57854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D17AE107-79F7-4871-8E0F-9DD80907767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C2CF547A-9F2F-452B-9AEE-B1FE744465B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BC015C4F-4858-4361-8B92-DC4C0E03BA9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6188A617-017E-46F5-95E4-BF6C2709986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84BEC314-B1FC-43CF-A08F-9A1CF3814F4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E007F2B5-97C8-4379-B765-B3AFC7201E7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D8F765C9-3FA3-4569-9F78-2DD62274366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EAC73D58-D79C-4F25-8E98-5AD53406A9E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71BAD700-1582-4791-843D-31758439E79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184731" cy="264560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F2AD54B6-969D-46C8-A0D5-94912B059C8D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184731" cy="264560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63425A59-7C95-4DCD-96B7-E7BB8B781109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A20F4DF0-5CB8-4EC1-9887-BC404298DE9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EF07B007-8F81-44A8-8B0A-C07E4C7E80F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79073FC5-23D3-43E3-A6AE-0344A5612BA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9D719858-4822-4545-B74C-0A3D366B454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E3FE4ABC-77C7-4E8F-8109-8747F42F2F6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78EC45A6-AE2F-4225-8C42-57F6F5D87F0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D487DE79-FA8E-458E-8C1B-0CD99304E20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1EB4D5ED-D558-4710-B871-1E09C0EB108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9CBD6D37-1F4F-4D4D-AC64-DE39ECA10B5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397826A8-C7FD-492F-8EF1-4AC98967DF5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BD49ED48-AFBA-459E-B7C6-80A3981D572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B1E33664-2CA0-48A2-A218-346B56C5498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A12CD6FD-3B8C-425D-83F3-516167FC993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6056B38F-8EF4-49D5-863D-D2EFD8B56E0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CDDDF879-C0A4-4C61-9625-3F7F9F91B7E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95DE4DCD-32B9-42A6-AF7A-13309639240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184731" cy="264560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04BE53C8-18B0-43BB-B962-14186D471D24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184731" cy="264560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E2A02E6C-B8A5-4F4C-A02C-454C9E8EDEAB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49024AC4-2D16-4F4B-AEE0-6D2CEFB2009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8</xdr:row>
      <xdr:rowOff>0</xdr:rowOff>
    </xdr:from>
    <xdr:ext cx="200727" cy="265729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5495A2C8-6B48-4C4E-987E-3358A4754D0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33DB87B8-7DA6-456E-A20E-F4525CC76B2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7048360F-4110-4E76-B10B-1B85D16C6E4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D4873278-708B-4DE0-BA24-00D6664A000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49920DEA-B8A2-43D7-9F17-D429FD45A81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FD3C0F50-3DDE-4AEA-AE0D-F3C1A233509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6D6D6F18-DA93-4E1D-898A-2BD0FF2E821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F08ED3EE-5167-449F-A9CE-05E97EECA7F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94454" cy="265729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F787B92B-F631-4E0E-872B-2F5D55A04CD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634EC7C6-EDF2-440C-B9E5-8F85FCB7739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8</xdr:row>
      <xdr:rowOff>0</xdr:rowOff>
    </xdr:from>
    <xdr:ext cx="184731" cy="264560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F434A398-28C7-4395-A579-E1642F49A12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D3992F82-9AE5-4A75-B12F-F0FD1579032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452FD7AB-9E6E-45B6-B4A5-E8D2CC59168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184731" cy="264560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C84AB2D8-7F80-493B-8251-CBDEF12D6326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184731" cy="264560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AC1EDE2F-E558-4B92-A410-598B46129685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7B15BA01-74F2-4E2C-9E43-555E395FE01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37F825A1-D807-47BF-892C-55290D33655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5BA5D0CC-62E0-4278-A439-A535E6D651B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7A5587F8-281C-4515-9C6E-9DC2786D81A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08801EED-0A86-4FCA-948E-177DBFEBB5A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6EFE0BBC-D2FC-4A2D-8DD9-70A34425CDB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C191D21A-CEA9-4C7B-8FEE-F721AD52F2D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A49F6D24-0537-4316-BD3E-EFAA2F38AA2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24AC5F5A-F095-4A70-B973-FC77850F6DD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C6C1369B-424B-4B9C-9EA0-724B9E66290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269E72B2-383B-4280-A371-EAFBE76CD2A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3BC0F406-030E-4964-8B23-CBBDD4EEC75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849DBA62-B756-490C-B19D-5B63F5FDF79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20033C24-4B75-4A54-B17B-FC40E5CF903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55F9BB81-08A3-4C31-AC97-8B6DF0A5810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0EDF9887-8D0F-4B54-B421-D1B5643545B1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184731" cy="264560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495C3B99-8C0E-4F63-8BD1-A2E8E91A5281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184731" cy="264560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CC2A99E6-38BF-4220-94FF-85931ECFD02D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70B5E3BE-A0B6-41D1-A845-0466D16F686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DCEDBED8-1734-40CE-B7D7-9B0D08C4CB9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6E0D9CB3-DEF2-4553-874B-92339C95C37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E498AE2D-19BF-4BCF-9E77-D4B74FE8A04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8959880D-6FD0-4FFF-8B79-A8327E1792A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FEF17F64-A865-458A-95A3-0C9842960DB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E4B7C63C-769F-4680-8492-259083EBB22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FC837F63-BD24-49D9-9E0D-076C32D366F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A4E2D3EC-0E7F-44BD-897A-C5B2C9742C8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4A41F0E7-21BF-481E-957F-E0CE2EDB93E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07C438AD-D5E7-49B8-93F8-61A6FED23DB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E589EF89-F30C-43D9-91F2-2FE9DF7F152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3D0B7C2F-6F41-4DE0-9ED0-83F9BB88BA6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065D1A04-6B84-4BB2-9BC5-FADC1B55314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FD786E55-2E58-4E58-A761-EBAD7A94B001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B28B318B-F3EF-4D36-95DF-24B5273CBA2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184731" cy="2645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952EA5BB-AEC7-49C1-84F6-56456C9B9DD2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184731" cy="264560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9CB6D7CC-B380-4143-9D2D-49B5E055F777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28C06236-F54D-4917-8122-7A5ED6AB065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9</xdr:row>
      <xdr:rowOff>0</xdr:rowOff>
    </xdr:from>
    <xdr:ext cx="200727" cy="265729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D88B5552-BA84-4D2F-ADE5-2EA66009BB6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6C765ED2-3F6E-4C44-A2A7-5D74B114D68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075F7627-1F5C-4C6A-AE51-88774245097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4802CFAF-AFF4-414F-934D-FA57ACD886C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2A5CC7E1-92F2-4BC3-8DFE-100B3812D31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BCA9E111-313B-4D6A-B419-CFB0DE0D1C9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4609557F-60C0-42DA-9C1B-44EB92A9A16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E6940A00-3E94-4FF2-AA59-49EF071D0D8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94454" cy="265729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DE7CE95D-B848-4255-8757-DFB0FCF127F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A2B628B5-535D-4137-BA13-9E2167A2F9D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9</xdr:row>
      <xdr:rowOff>0</xdr:rowOff>
    </xdr:from>
    <xdr:ext cx="184731" cy="264560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BE170F31-6BD6-47E4-9BB8-4D6B227DDCC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3B1990F4-A883-416F-9989-9859D19F3CA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B0222729-50DF-4338-8F88-8939E2FED5C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184731" cy="264560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64B5D1A9-6FDA-4EBB-AB91-0F280275DD9E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184731" cy="264560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515CEEB8-499D-4253-8477-90C683B8C54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10338E3B-1263-4588-9F29-8122D85E62B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48FE958C-44BF-4DD5-90C9-C3B086ED3B5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641F003D-6A52-4469-B474-58D5356999E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FACA6651-5151-423F-BBF1-4F0F7CD12AE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14B24CC1-1FF3-4232-9F73-50FB1CF2F7F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0795E46C-9885-4503-A8D4-2DB1C3DA5C8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34E171A2-9A95-410B-B8D7-A8C188C9777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9F429DB4-E604-4F62-87CD-3E31003931F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4C0CC5CA-8C21-4A06-B3E5-25D2088D1B8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B7C27F67-1E29-4B75-BC7D-9C383C645B0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3554F7F0-FBF0-4F7E-9F0A-1CB42C27B0E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C36DDEB1-0A5E-4E04-804A-F19FE7DEFD4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349A4A29-C013-4545-99CF-396178BB7C3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5FF9A52B-6E1B-4D36-A34D-8103123CE16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0DAF63D1-E0F2-419D-B8C4-D73BB74F8EB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DCE02335-3EC3-4E2D-BBA7-4240D04C217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184731" cy="264560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4521D8A7-C280-4284-B571-8D3BFC194D2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184731" cy="264560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579A4DB5-0EB3-49D1-B51A-2CDAA87C8E0D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913A905A-548D-4CBA-860F-CED3CC3C9AF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568FFF60-4168-4273-97B9-D52C7A9574A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4B990433-4BC8-42E7-9D07-3AC443714F0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A91A84B6-4CDF-48E5-BF18-28D4FD60195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A77015F2-5680-4BAC-97BC-D15CD6AE543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7451FA88-2DF8-4BD1-ADE5-F8B485B31E0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A49920EE-9565-4ACC-B214-DBBBA9DB8F4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DF5D8484-CB50-465A-AEC2-4AD27CA70D5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1BE8CC04-4DAF-4B86-8A4B-D8AAED78EFE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02409DD3-53F5-4A3C-998F-A862D763BED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5B0ED5A5-2488-4615-8000-BC49B6B8DB4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A2DF3D89-9EC6-43A5-8191-6C0F269B3BB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0E2F9902-DAEA-49B8-92AB-BC59819D8E2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D04A7C43-9536-4CC6-BBAE-A2A5A874FE9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EB9839C6-4B78-4F3E-A53C-E647A3F6D81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2439F674-6116-4A1E-AC82-169F031BDB5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184731" cy="264560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EF732931-CD9F-4250-9AD9-1F6B83298B35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184731" cy="264560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6358303E-C4E0-4C1F-A9F7-A33E4257E8A6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A90DC7DC-F8CC-45C8-8D54-EB95FF22601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10</xdr:row>
      <xdr:rowOff>0</xdr:rowOff>
    </xdr:from>
    <xdr:ext cx="200727" cy="265729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23222F19-7AEE-43F5-8ACC-B6A638275B6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075ED8D2-4551-4D14-A9BE-ACC2FE59AB8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0F109187-D966-40AE-9FD9-4956D98C8B2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D4AC516F-D43C-4507-B4D6-EA66C82F58B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F32FB6ED-01A6-4E03-8E1F-3F38B0CE57B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F8B5E698-4EB0-4D7B-A0A9-2C85C23C84B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F16764A7-DBF9-4932-A7FB-B357D6CD91B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89107345-AA32-41FD-8AE5-2B107A37474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94454" cy="265729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C2424CF3-169B-4A09-8C54-1D5EF57FB61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2DA5B59A-50D8-476D-85A4-1ED3E2DFE51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10</xdr:row>
      <xdr:rowOff>0</xdr:rowOff>
    </xdr:from>
    <xdr:ext cx="184731" cy="264560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D5922DC3-CF16-4195-A603-3731093F715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F92036C0-61C3-4F34-BEC2-C1F7EC1B7D0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DE432EA4-0DBA-49DA-B12B-1E4C466A337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184731" cy="264560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5251DF6C-7B1B-4D3D-B785-E73FF81A94BB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184731" cy="264560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E3720CA8-7589-47D1-9C63-3578E114EAC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22E6862A-168B-49F1-AF58-BEB7BBE0697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DC95169D-CD37-4C03-A8F2-2F80D4C0A98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9363F45F-4B3D-4FD1-AE2F-D05AFC8CE83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1B651F1F-D14B-41DB-BDF1-B2CBE692AE2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95058EDD-0E2F-467C-A0FD-436D1BE31A7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EC267FB5-177E-4974-8803-B9CAFE75626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F9948594-88C9-4808-9CB7-CCEC02B800D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D4C0B7DA-B6B3-4116-800E-C2E8AD909B0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24863B79-2166-42D7-9E99-5140B0273D4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BCA11BFB-3917-4230-971E-4570B2964FD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5B110CC7-9D32-4C17-A5B8-D6057E640D0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032A2350-BF1E-43F3-999C-5A93B3AF3B1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FC7B3E78-AF72-4F9D-A5BA-8AD56E5AB03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8DAD4DF5-B3CC-4E0B-9B33-5CE10DC0FEC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F2099164-0BC6-46A0-8767-2637CC01A05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24A6DA65-9511-4E38-B7F8-3D7F490977F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184731" cy="264560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670F9627-29FE-4FF0-9AF7-5AFFB94F60E3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184731" cy="264560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C07A995C-127D-47E8-BD65-89BCE513B059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918D0015-2F03-440D-A76E-70993D80BB8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92F1F7D8-843B-40DA-8FE3-1DE5D4E5587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FD1ECC49-4805-4766-9F63-EB1571F7A2B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4F094CD6-19A3-47A2-9022-776940C6D0C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EB13D91A-9927-4764-A4D3-B2C871D1883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36F2FB46-FECA-4FE1-A53E-A00F28C0A91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DC8F1B73-6EF9-42B2-B088-37E4E2AAF80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2B7BE807-007B-4B75-915D-ACFE8DB1B30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9CFB56EA-B891-458F-9015-1D78E71F99F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1F002B60-CC18-4F94-BC03-795D2D61533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182D929B-56A1-4403-8ECF-14D497C74F2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36F42DC5-899B-4386-B483-91A8189916A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9507B5A6-9E14-46B5-816B-4C40405330F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D153A101-81E6-41E4-9A9A-6AEA37621F0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6504E2E3-FAE0-4F0C-AA8C-B0812695839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DF3766DB-9007-4285-BB10-04EBD641187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184731" cy="264560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7BACE150-DC95-4010-A03F-9F9E613CE0C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184731" cy="264560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A57B79B2-95FA-4DB2-9A13-BC31B086972C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C8B0DE72-6DDF-46F6-B3F6-1ADCCD7B136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11</xdr:row>
      <xdr:rowOff>0</xdr:rowOff>
    </xdr:from>
    <xdr:ext cx="200727" cy="265729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ADD22476-CB36-4569-9029-E3C0770E783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511C064A-A5FD-4126-A7D9-8B993C78D80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D0599D41-7704-466E-B316-3C0EA1C9146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2A5D8B7C-CD8D-416E-B2FE-0FCFF18AB3D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DFC4764F-BC4A-4DFE-9BEF-53D5A58AD0B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862BC0DA-D111-4B46-BFFE-F622F57DD3F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4E60AACB-6C58-4C17-A988-9C43EB0160B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AC0C36A8-1F8B-47E4-AFED-BCE717E40EB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94454" cy="265729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CCDE06A9-B1A9-446D-B6C0-00064172B97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625218DE-8B60-47EB-B43A-8D57A607CA0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11</xdr:row>
      <xdr:rowOff>0</xdr:rowOff>
    </xdr:from>
    <xdr:ext cx="184731" cy="264560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6B3605AF-3B0F-47D7-B437-817390067B4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BFC5571C-4627-40C6-8A2A-3B043AD5F3E1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D9F4DE2F-44D8-4305-998F-BC059AB4A84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184731" cy="264560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17AC4ED6-28BC-4473-9316-6A2E7CD8CEA4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184731" cy="264560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372DB0EA-DC32-480B-AD6B-6B9B75E56B1F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A9E3F8E0-7760-49E2-AE87-C4A846764AE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DF5EC044-3EE4-466C-B066-909EB2F52E0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FD93CB31-F29A-4B59-8709-FD18D058A62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41D4524A-35CF-40F0-B4DF-8F2E15A99D0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CB370A8F-ABC6-4EF5-93A8-4867E63B5B5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A135A42D-A378-406C-AA3E-E7F201AE724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44181F8E-A72A-4ED1-82DE-5335C548F38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CDD6CC79-FE76-4033-BD18-2702BD0A78A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5D202E7E-8959-4D57-AB32-DC669DD8747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E65AD853-FAAE-45DE-88AF-746DA96109E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775ED15E-7379-4D08-ACF7-731908844A5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F06FC6E3-4AEF-4480-A23F-519419B0B75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048C0FB4-E0BC-4CCC-97C5-CFB84E0A92E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AF70155A-7E61-40DD-9A93-4CA679948BF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84C5A075-FE59-4987-9265-E31B047D865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A8A1C29A-7CED-4E5D-84B5-201B4E2F9BB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184731" cy="2645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08ED4D00-0D0A-438C-90EC-B248A0C678EE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184731" cy="2645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7166FB67-0A87-4147-B46D-84EB1FAC7A13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7AC3C2BB-622B-49B5-BE55-83B738E6A4B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BA37548A-5E93-4EF0-9A4C-45494E88214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A3B4E756-A3BD-48CC-A1B3-D143F3751A6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339556D2-CE06-4EB8-B5AE-C42F90DD1F8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5E3AC903-CFE4-44DF-8F38-9C02B68B62C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E214B0A8-9D34-4DBB-9FAB-2CD5F9C4D12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F1882F77-4913-4B03-829A-E5EDA258489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D5D8CB2D-6DF3-46B3-977D-6DC0881B9E3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BF690E71-88FF-41CF-9C9F-3F2496606A4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658CEE3C-FCA4-4608-BFC0-129031BEB53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83131348-C9EC-4C10-A7BE-C690634D86C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597264F7-7006-4628-9136-3494A1D5A7A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80831FE9-44BB-4E29-9F57-44A089A0E09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F44DD41F-44D5-44FA-8972-1F61F0D051E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81335150-468C-4045-80AC-DC6D6AEBA52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802130DC-66B4-41BA-AA85-97B37A289D2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184731" cy="264560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5104A13F-529C-4785-A9A0-F4164085A300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184731" cy="264560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9BDE712F-33CB-49DD-B7A9-A794756217AF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9CD15EAE-5BEF-4840-BD7C-0262F81D243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12</xdr:row>
      <xdr:rowOff>0</xdr:rowOff>
    </xdr:from>
    <xdr:ext cx="200727" cy="265729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4F97FA4E-7CD8-49E7-AB5E-9FE6F0D9A1E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0B980750-DC07-466E-AB22-50D6AF506EB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1F967A28-DBF6-4477-9680-3DB55825C38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F8B18349-AF07-4FEA-97D5-546D5323537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10E410EE-C35D-4646-BD24-E8FA01875AF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FD1A55BF-4764-44D7-9299-B5C8C8406F7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DB53076A-4E7F-4773-B3EE-43E314F4EAC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C1792575-732E-4D00-98F9-E1E1E9990EA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94454" cy="265729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A73D408A-6B2E-4D59-A84C-ADDD567FA90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B5759C8A-6F36-4F63-9069-5B3A93D19D4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12</xdr:row>
      <xdr:rowOff>0</xdr:rowOff>
    </xdr:from>
    <xdr:ext cx="184731" cy="264560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176C0CF3-4EDD-4887-820E-0AF318BC070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4EA5F3FB-3232-419B-BFAD-80AFDEA3D8A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6A2DC251-3A42-4EF5-AD9A-5F048D94F65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184731" cy="264560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37109191-58BF-4B8F-8892-D08A3E88D07B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184731" cy="264560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B3808539-F25F-4CCF-8C20-72E7937C93FD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718A3B56-11A5-4198-B808-CE6D5B0D188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8ECB626E-32B7-40C6-B731-C07F79D6ABE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493835B5-5BE4-46E5-9929-96B3405B934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6663C19E-B454-4977-82D9-4270D1FF65F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2F9CA44A-377A-4AF9-BBD5-4695DC1A061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DF135E43-2BE4-4697-BD13-DF9B302BC81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2AD541C2-8FC7-4051-A53E-514A4E170F4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1F514600-5833-46CF-9975-BA912A548F8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CB6F9FFF-56C3-45BB-B9F1-D3B8ACBC3BF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C985FA24-F90C-465E-BF8E-6F20F665752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4A0D9F01-3861-4874-BAAF-52576295543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3A548310-DD3C-4179-992D-82FF721B6E8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19E358DE-EDFB-4129-9245-2C3955A3BAA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C48DBF4C-31CD-4364-96FF-C0F3172568D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5FBAB7F9-F9EC-430E-99DF-43E8D1BE26D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40D35AF3-B0B3-4D67-AE28-A4FECFA751B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184731" cy="264560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D9E13A02-797D-4911-B6A1-6C9B137F45E7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184731" cy="264560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A0FB680E-0EE1-4F39-A10F-4CA050FBC6BF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BA5C271E-C187-4BE6-8608-6302CB2C561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978481D9-33B1-48F9-B75D-90A6E727997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3671ECF3-A51F-4D1A-9792-5D7374C26CF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F92E1B99-3E5B-402C-BBF6-FB1760995B5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EE1ED12F-7ADF-4B59-9340-6D1AA3C1799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2A7A6C23-C677-48A8-96DB-B721D3FF0BB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E95DCF52-C339-444A-A144-7150FB280CA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97F1B9E4-D4DD-4F6F-B8D2-B0B2F6FF3A0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C8478809-DFD8-4BA6-BBCA-61BCFCB843B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A197150C-EF5C-4898-BBEC-47F8DE7A78A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34B7D42F-2F9C-40EE-A5BB-1D6455482DE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0664C78B-0064-46C5-BE55-A8630D91BCC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DD82173A-88FB-4856-869B-3F59303CAAF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634126E8-DDC1-477B-8386-327E032333E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522E6291-8852-42C6-B044-77C54A8356E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F6B4811D-EE0C-4599-A0A9-F792B5A3C00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184731" cy="264560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20923D2B-221F-480D-ABCC-E865240FCA7F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184731" cy="264560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FCACA7B0-0F76-45A7-9DA6-FAFC2B0B4AC4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F4BD28ED-08F9-4BBD-8574-567CFF7B2DF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13</xdr:row>
      <xdr:rowOff>0</xdr:rowOff>
    </xdr:from>
    <xdr:ext cx="200727" cy="265729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F9AA2A11-AF0B-4BD8-BBA7-5891EA129FB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8E343005-29D0-4410-B19E-D3910CF5DBC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BE79B384-0B74-4B63-9F4C-125D5260936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B0C3F76B-B09A-4907-A15F-8CB7A92FFF6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92175026-7612-4030-9F01-68D13AD29D6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F15E9995-8ABC-4DB2-A1AF-FD4CD786A13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655E4336-E7DD-465E-9354-D9097C2A540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9E6927B6-217D-4891-B86F-DF5B0D37418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94454" cy="265729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548A3735-D0D8-4207-9662-06CD135A637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ECEBD396-71EB-4298-8696-A58C9D5E4FE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13</xdr:row>
      <xdr:rowOff>0</xdr:rowOff>
    </xdr:from>
    <xdr:ext cx="184731" cy="264560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9A47CB7E-696A-4143-ABD6-2FBAC59751D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4528368B-2CE4-48D8-81E4-8B7A096ADD4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42121999-E7D1-487E-8626-0860C8C7233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184731" cy="264560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9869E06C-2355-4AED-BDF1-B1FDDFA0339E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184731" cy="264560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01ED0F14-150C-4DDF-8BA5-7652CF57C6FF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7ECBDD32-97FD-43ED-8ACC-351427EA13C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AB624C3B-B785-4892-B0B7-B1081182AE3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DD46597D-EC16-49B2-84F9-2D797D18F13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2D3D01CF-7AC4-4F02-B0C0-52EFB8F2C5C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48056B28-E03F-4198-8F1C-F03EF894AE7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13DCDB87-1312-4542-B37E-B9A655AC5BF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D3BA516E-F1B8-4ECE-AEEA-82145EA2D44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3C6074E7-2146-45A9-BAE3-2B755C09040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7FA3F872-CF45-4C51-A367-2341214E756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2375654F-E0E1-47ED-9840-353131C0619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1DC6F8AF-B295-463B-980A-299E903C4A7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422997DC-A810-4FFD-ACC6-72602E0CB6F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0A7CB27A-DB79-4315-A984-DBD7DF5143B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22A643E1-C41A-475D-9E55-1776F651F52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74B53502-4C50-41EE-9CFF-9C8F7DD033C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0EB21C77-6A91-4740-A048-0389A056095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184731" cy="264560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A476A9AD-DF08-4563-B5B7-B418CD471437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184731" cy="264560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93AB3A67-0F5B-4FC7-BE0F-401B2D4A65C4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976AB0B3-19A1-46DC-905A-EDBDF6A16F11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4B79033D-43D3-43DA-B90D-BAA1FA42264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428E7A80-0E28-4FF6-A8AA-F6E326D44C0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DC496F3B-C338-4505-A140-9AAAF882A40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B7E29FE3-B877-4D64-95A9-F4977CEE933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139D5A0F-F978-4E34-9FFD-5B81A897E25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C6E7F87A-D3BF-4C39-B0B9-90EEC5BF419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F808BB60-8B5C-41D6-9D92-DD31D95F260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11B54D27-1A85-444E-A1A5-9A56C449A0D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34EF4F53-B16C-4CCC-BF27-5C54A5C48EC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686F4A85-1A4E-4E6A-A5AA-F3E4168745A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68488CB1-DAFC-4FB9-B5DF-2D0E26D43C8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770D8AA4-A58B-481F-8B8D-555BEE62BF3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254E24F0-C043-4851-AEA3-D64AA1B9898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71D08202-A9D5-4D18-859E-2FC36856CBC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635A8194-69C7-41F0-8620-67C11187579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184731" cy="264560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63EEB5E9-1843-454F-962E-890B680533CC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184731" cy="264560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99AEE916-08B7-43C4-ACFF-5E4A7D2485AC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6D9EDDA8-7A3E-4693-978D-2091898CD28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14</xdr:row>
      <xdr:rowOff>0</xdr:rowOff>
    </xdr:from>
    <xdr:ext cx="200727" cy="265729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2D1FA576-534C-4B13-AA82-1DBBAAB353E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2BEDF6B0-4261-4C28-A0B1-D28573FBE17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1D67CFAB-0B4F-4F39-8702-0B14149052A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23EFE3E0-660F-4E84-A6CC-CD167211F78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20A60A14-5DF4-4DE7-A9F7-F1AA89B4074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04844A09-5DC1-4046-B4EE-41B5502BB11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B38EF36D-4CE1-4FAD-8170-841DF70B955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A77D0D35-B69E-4818-B051-A3E61AF76EE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94454" cy="265729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BF240594-45E4-42CA-9B05-DF6BB86B884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408ED40D-D500-41C0-9085-800731BCF55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14</xdr:row>
      <xdr:rowOff>0</xdr:rowOff>
    </xdr:from>
    <xdr:ext cx="184731" cy="2645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F775FB1C-9FB2-4249-B3C6-19F4E4CBF77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800C1C2A-691A-435E-AE90-A924E93C068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77647341-62A5-437F-856D-3DBD1D2116B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184731" cy="264560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7E372D68-2E4C-46E4-8102-B40186FA3B73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184731" cy="264560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E2A50AF5-16C0-40C0-ABA8-C2E1F869F456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2273A8EB-30FF-4050-981A-D00AF194855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E5F0A3E2-3C1A-45BB-9924-211FC7686EB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FA3C98D1-5B78-48EE-A86D-2CDA7756CBE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4AF90144-A92D-4580-AAA9-6553B6C7E71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3BCE92F5-BD17-476D-A11B-901981EC71E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E94AE272-4902-4A3F-9508-0E211FEB87C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41BA7942-123E-48A3-B8FF-A6AFCCED406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B97D3D9E-E900-465C-B16E-0BD1BA1B246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C697FB72-A57D-4C99-A831-B7F9AF03CEB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CEBBD73B-D2B7-4D71-8127-960A245DC3A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990886F4-4633-41C1-837A-A959128B6E8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9E707707-D5BA-4C77-A86F-6A951B5180B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11062B1E-1608-4651-9B11-A6B301B160B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043DD787-60C5-4D20-8814-138F16B74EC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567E168A-32D0-4035-A353-26D1790DA36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71FFACEA-F6BB-41DC-B72D-DD1123D5AD4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184731" cy="264560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7D874BFF-DC34-4082-82D9-32800367ADE5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184731" cy="264560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5B42A324-C5B6-478F-BB00-783CDB7353A9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FDC5768A-17B9-463B-8791-269DEADB6EB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DB31D16E-A9A1-498F-B531-19BA12DEF12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B441A007-F5C2-4A07-B413-B48A4379F76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5CE2F062-9761-4031-8964-CF010739F66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6D8E2498-80B5-43FE-A367-349D95769D8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62A1E7F7-6166-4CEB-B35C-997A018B7E7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243E5E38-B140-4BE0-B599-E176DF021C0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50F9B74E-6C99-4193-8319-C14C036C468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0B04183B-FCB1-4C9D-9352-9A89735E056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39E1A8A8-56E2-4DAC-9E05-631868BD86E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023117A6-2F51-4DA9-A914-DC7D254380B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82B258F6-C6C8-4306-9302-BEC1341D988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6909CDA5-720E-4D14-A50D-4A13F0C0B06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F022D725-38FC-4A4E-9637-D8A340AA248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EEF3E12B-C54E-4AC0-BAB7-C54B7B6B60D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6E490176-4996-4F28-8DF0-BFDF66FC39F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184731" cy="264560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44AFB703-5817-4DC6-A92B-33BD7BE7DA89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184731" cy="264560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ECA42B66-D1FD-4222-A659-6B46F635575B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576906D3-87B6-4641-AD9F-0DE250FE446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15</xdr:row>
      <xdr:rowOff>0</xdr:rowOff>
    </xdr:from>
    <xdr:ext cx="200727" cy="265729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87DEF5DC-028F-4086-AACF-7AC1FC5D7B5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A9909DBD-6262-404E-82E0-43863A2106C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C15E60E9-EDAC-4E08-9480-6FE89B89A97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9492C8C3-8142-4618-98D8-2A7D90014DD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77794ECA-E8C5-4E8A-8BEA-E6E99E7A242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277A38CF-BFB7-4422-84FE-3C7D7B6D013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20518095-777B-4EF1-A9F3-257B2DA42B0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63BB42D3-B437-489E-A46A-F43A8AD8F37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94454" cy="265729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87CF8EA9-5DD4-47A5-8EE1-CFC6BC57DCF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8D28C19E-3803-4D05-B7D1-D3D78E36774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15</xdr:row>
      <xdr:rowOff>0</xdr:rowOff>
    </xdr:from>
    <xdr:ext cx="184731" cy="264560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7EDCDF69-97E7-4AA6-9277-45F8886A6EE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2A94DBCE-4BB3-4932-B9EF-0CEA81416E4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8192454A-87DF-47A4-96BA-57FDEB40CFC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184731" cy="264560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0A0204A7-5F77-411E-9136-B5241B3FD4F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184731" cy="264560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B88B6BEE-BD18-4FC6-AB26-7D0BF5FEE85B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87F5C5F8-29DE-4E99-A51F-02966B12634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C13AA3DE-B90F-438C-8946-0C071CF7306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87A72849-FCA3-43F0-B0A7-75C5EF6F517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0C478098-7CD3-450B-B22A-A19C7DC2B0C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5360C436-FD93-4B4D-9485-54A2FDB5A70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6B9E6507-EE58-4C75-8408-C2322FC03E9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72CFE50A-5578-4EE7-B5B6-6909F46A2CA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7A70795E-E5CC-4582-A826-64CBAF27C8C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4BE00E1F-D13D-4298-AD89-D5D770A24FB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AE95AFA4-B808-44BE-83A2-E2478A0068F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A9453968-CA8C-4586-BF97-A604E3DE117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714D9BF0-32CB-4BAE-B521-50A664D574F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A16C512A-27AA-4DE6-921E-F95539C658C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1E1C06C4-79A0-4A23-BB32-E8F589AE090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EA737126-58BE-40F4-BD25-CFEF5E6194E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72B59D2C-11FC-409C-B343-889418034E3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184731" cy="264560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8ABFC137-0760-4150-A219-F9854B947C3D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184731" cy="264560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EDC77A68-E366-4D7F-B0C8-EE84255C77C2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4843F77F-C5C9-4657-8AD5-846644821AA1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9B9EE97E-047E-4DEF-834A-318B87BA4E6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CF779F00-BBE7-43EE-92B4-BD393E54855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8B51CF27-D441-4698-9048-6854C797191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738EFD03-C309-4BD9-AAF2-6F99AB9BCC3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301C7F99-C6EC-4A16-B67C-20C541BEF83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FF0934CF-BEF2-4F27-AA60-AF45A7A1923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2E52C433-5BB0-4240-8D38-71FB73F216D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F46DEE25-41B1-49DB-BBC3-3A6C94E414B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E3B730E0-88E7-440B-8794-1CE6C1E5380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777D6EB6-251A-46BD-9467-70B0754129C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254FDC83-2309-46C0-AFC9-76F2363EBD5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233F40C0-A1E4-4F66-87CA-9CD2D08E6E6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419CBFC1-7B13-4379-9208-3EB532D974E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2FB48552-09DC-46A3-A872-812D2916D68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BF4DC93D-9439-4A2E-82FB-C4E1D7D4EC0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184731" cy="264560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2670AD5B-E00E-46C0-ADBA-5C637840C10A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184731" cy="264560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5FE10982-E974-438C-B6A6-9F2B74E0C6E6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80287D40-54BE-4160-9F68-AA51090623F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16</xdr:row>
      <xdr:rowOff>0</xdr:rowOff>
    </xdr:from>
    <xdr:ext cx="200727" cy="265729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44D98E50-5D8B-4B22-83FA-1CD42F42A744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F0B70F0A-C014-4D69-8910-81B34FF637C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F5892B33-8180-453C-B136-D99ECAAE2DC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1281CEC8-8D0D-41B5-8FBB-5DFDAE87383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79297CFC-2307-48A3-BEF0-5C6D7CF5EC9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AFA82CA7-057E-4D9C-AAF2-C15FC5D553E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FFBE731C-749E-426B-8AE4-FBEA4D435A4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13FD8DAC-9972-45C6-B052-0488CD0BAB5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94454" cy="265729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12AA52B0-861F-4403-9C39-2C5C5E75AD8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A1BD8707-52A3-4127-944D-9A0BB7F6F3E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16</xdr:row>
      <xdr:rowOff>0</xdr:rowOff>
    </xdr:from>
    <xdr:ext cx="184731" cy="264560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FA939770-6890-4ED5-9386-38C87C0BF84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99CF774E-E295-45CE-9184-4018ED1A180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F7ABCD84-1379-4B23-AC25-57D751AA6FA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184731" cy="264560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7B0AAE0B-E4BB-4D64-864D-41B8740C894C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184731" cy="264560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9B5DC617-689C-4C7C-AE55-BBC584BCAABF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0DE2C0F9-E85E-4B65-986A-D1F35B7C12D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9B3BEF32-44C6-4ACD-8F53-6D642523571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30FEF051-3C9E-412D-AFA9-7878FB2599D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029DBEB1-0164-4DA6-A4AE-AF6D0AB5663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A7EA232D-CEBC-4704-8F2A-0F110CD68D5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39FAD5E7-23B7-4E5A-9C24-44F369594CF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7C48397A-065C-4ADD-934A-EC64AE5DE91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028857FB-17EC-462D-ABCD-852A0D7F4E3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C84B470D-6824-4B1B-B03A-BDDE8273F3C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6A9F4EC2-0252-4017-89B6-13B1ADC8C7C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6B75C09C-1EF1-435D-B0A5-174AA11E877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560A84A3-094E-484F-8FAF-689F6CE453B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0E674B81-025C-44F3-8304-87A1F034019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4CC4CB31-1304-4C0E-9040-FF22BC5995F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AE7A7F6F-0C9B-4139-99FF-F0955777711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485534F1-C8C0-43BA-AFBC-C644B152336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184731" cy="264560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FAB4AE26-9830-4FC7-B656-A760F8726CFD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184731" cy="264560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EFCC272B-2C5A-4617-B835-68665B436956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DE52238B-6170-49A6-816D-40E0E942C3D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39D9B59E-32A3-416B-9884-31421C44A7F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EC45CF0D-55A6-4D1D-8E54-F47F44B7A6D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7D833CC4-35D8-4767-A056-96D47EBCE4C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8138BF4D-DDDB-4D8C-8D55-813153EAFD0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351CFB5F-348B-48C0-9033-383557E2DE8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13CA377F-8FC9-4A57-8EE6-0ED85A95306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C7594423-45A8-48DD-AA34-65C2C632D16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31E9DE65-CAEA-4D2C-AB77-482CE0EC204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B242A0D8-D82F-406E-A959-667CD3690AA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8FCE7160-72FE-45BA-808B-19404018CF3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DF3D7F7C-2C8A-4AD6-8A05-E8148A6BDD2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5CAAF95E-090E-49B7-A57E-C00B11A5886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24EDF10B-25D4-4E10-A3EF-9B0821032D4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2C7FE0D7-F277-426F-86A6-F6D9575D337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40E8BCFB-7A19-4D8A-B98E-A7AC08476E9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184731" cy="264560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082BF557-D202-44AA-9607-B508D51FDA11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184731" cy="264560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236839D6-B073-44A8-82CC-4A4A6CAF25EA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4B0A32FF-973E-45EB-96CD-6E2923F1E68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17</xdr:row>
      <xdr:rowOff>0</xdr:rowOff>
    </xdr:from>
    <xdr:ext cx="200727" cy="265729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B1B479E9-2397-47E7-86E0-0A4AF276C3F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316B9AB0-D368-4527-8C26-3D74100596C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68D54797-284F-4270-AE2A-5E16FB7F84E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C21794F0-C6FC-4AE6-B67E-4026527008F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528ED078-67E4-4D9B-B77F-DB771398514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8C9B61CA-96FE-4164-9EAF-B5BBE9DA620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86CD591D-7221-4D91-A733-8D24D7CFFAC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482C13C7-8376-4D26-A62F-672F29FD09F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94454" cy="265729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C8A081C2-0B8F-4E3C-9B77-B8DD70EEDD1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B2096C1E-66A3-47F4-A441-29B3A1689B4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17</xdr:row>
      <xdr:rowOff>0</xdr:rowOff>
    </xdr:from>
    <xdr:ext cx="184731" cy="264560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87864B44-97D9-42A1-84A0-0EEA592CCF1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C51A6430-AE38-41B5-A6DB-BA2B67AD577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0BE39D94-7A8C-4CFF-BA22-B0A784B4C631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184731" cy="264560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B3B03A03-720C-474A-A8BD-85DEA2258C06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184731" cy="264560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56A5C7D3-5F37-4AFE-994B-BAA225ADD60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4DC069F8-675B-41D2-958D-D7E3FD0DF20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ECA12ECE-2F72-4F26-8D39-FACB739CD72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A618FB5F-664C-4B67-AAC6-9CF60E1BF2B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B0AFC1EE-F697-47AA-8BA0-126996C08C6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5A1C9B76-164F-4009-A930-9F7B102DAF9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45523D9C-5210-4A25-954C-8A3EEC3DDAF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3DBC31C8-9C99-4222-8D8A-979D69A7255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9AFB50F1-7A36-466B-9496-80CE5F8CA1C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25783A14-85C7-4B19-9727-1EE5FF82551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940E38D2-BB81-4202-A209-79A5F2E7629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C13D686A-7E69-4269-B754-A6A0EF32297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F81C5359-9990-4B8A-88DF-0F0B7B3A1A2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CB027369-38FB-471B-89E4-F2B9F277577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13137046-545F-4D2D-9879-0842E366B3D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2B8EB2F1-9B8D-4B6E-921E-5565C4BAC33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D45E7653-EDD9-48F9-A498-566F9466C69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184731" cy="264560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A17537F2-305C-4746-8181-E9464D35C5B7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184731" cy="264560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BD0E3BA8-4D8E-483B-BC07-9B7B4FF32854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D637B5AB-51E6-4B7E-8567-899C4979A53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3E78BA23-5AC4-4C5C-917E-96E36ADA971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3F5212CA-EEE8-44AB-A5B9-F2C4F5EE6C6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84024B28-FCAB-4AB5-8EC0-D1F1172A869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987376DD-BFAB-4AAB-ABA9-82AD51EBE72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A2FDE584-7E40-4121-91B2-C33AF73D257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A03CF12E-DCD2-4620-B783-0BF836CF520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5B37FF86-435C-494A-9668-371E0E0DF08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FB307B76-6644-48D0-83E9-2D56A586ECA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57DDDFAD-204A-4D51-A54F-869783374FC1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80CF462A-929B-4AFD-9CC8-7DE06715CED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6F71CC70-BE70-45A6-AA31-86B1DA71455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ABDC6934-F2CE-4B7F-B783-C28DE505627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6F80DDAE-6CE1-404A-A02C-240FF44BBF6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88316939-2810-43B4-8C56-6D4B0874610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2C5D2780-84E1-4A82-B96E-01E599A8C6A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184731" cy="264560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605FF4E2-A4EF-4151-9AC9-971828B76163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184731" cy="264560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CAE22F5B-51D0-4BE0-947E-D4229684C3BC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92A8DC74-B08A-49F8-9510-66F4AE3D2D6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18</xdr:row>
      <xdr:rowOff>0</xdr:rowOff>
    </xdr:from>
    <xdr:ext cx="200727" cy="265729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B4833904-A6ED-439A-8D6D-9F45511942D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5C326139-C4B8-4FDA-91E1-9E5F55493C2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090EDA22-2110-4285-AE71-2B1FCF8BFE8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394799D4-A944-4F31-B12D-F3EC3CC9ED5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AAAD47BF-4799-47A8-A0E0-561933A5E3F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0D24CABB-0293-4487-A9D6-DF3186240EE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FB417C38-B978-4130-B851-C31C65BF120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509004BA-F193-4424-97A7-A951495A4E6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94454" cy="265729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E3B04BFE-7073-4F07-85AD-CC02E30A907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EB85ED7D-6748-48DE-977C-7098A82759B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18</xdr:row>
      <xdr:rowOff>0</xdr:rowOff>
    </xdr:from>
    <xdr:ext cx="184731" cy="264560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E046B22E-CB0E-4F6E-A69E-42002813C28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76DD6824-FC75-4821-9C99-71D7CB0AAAF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936537FA-3FAB-4FC7-B577-E583778FD0B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184731" cy="264560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08B90E76-3370-4C31-B683-86109555C146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184731" cy="264560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7967E246-D06F-4371-8946-FC5C09C959C5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5808FD55-7243-48B9-A43D-5AA0C14A3F2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F4E886E2-F5F9-46F3-90C2-F8A9F2B104E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3F24CE36-4127-4611-A422-48FAF9C14DF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915239F9-B119-4F0F-9E7E-1E6913186A1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70A99C56-028B-4145-B2E1-5E2D0C02079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7198CD1F-A246-4166-8C45-0509672C19B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EC334158-623F-4B9F-B592-3C85733B8FC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35D79260-8958-429E-BF01-CD41B4A6773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F201B44A-A359-4866-99AD-90A83D5C71E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D8DAECAB-201B-454E-BBE6-D0271C674AC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9BF787A9-07C0-4373-B3E6-8D231C96511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F0469757-92BC-44E4-8D97-E177B23B366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0E08756B-B6EC-4DBA-B227-206BB433FAD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203112DF-8194-4158-A2EE-B4869441487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C63CC80E-52CD-47AF-B02A-547123CDB73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1760A5FC-2385-4807-A4F7-0F2CAA5EE1F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184731" cy="264560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903F0ACA-C420-4C99-BCE2-61574530860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184731" cy="264560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19530260-075B-4DE5-A824-7E160E1997A5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3FBF102F-101E-41F6-B5C8-EF98D7AEF0C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93F6638F-225D-4F76-868C-6D90BCF00E5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AB265EAD-F6F5-4D0A-BDBD-68A9626DC5B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B60D76B1-1A6D-4C95-87DA-1E6694FF9B2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71C2AFA1-63B9-4E1B-A400-06AF444AD77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FFC3C77F-BA19-4780-AD57-EE94A3432A0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B779920F-AE2E-427C-A9E8-A7101F1B737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C1348329-2366-4B0E-A570-80A76C95CD9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81FDBDBC-CF3E-4A82-821E-AC458231C80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94399637-80FC-47BF-B7C9-DB5C9B41591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3859A4DB-E9DA-44BB-9976-234705BB358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581DC1B4-F9D2-4C2F-B13D-48C051E2C5F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D2AF621A-5DCD-4A03-AF70-C7508AB4836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4634C4F9-EF1A-4977-8A4A-4172A0050CD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A25B51B-1D5B-49BE-BF71-3FAFDE21328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E5F64A13-D797-476E-B751-9CCC545937D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184731" cy="264560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437704A8-5490-47C3-8BEC-69403211D81F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184731" cy="264560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0159A29A-8CC0-4FCD-9925-38DC4EB05FE3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8D8C3988-0316-436F-A84E-F3695C26678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19</xdr:row>
      <xdr:rowOff>0</xdr:rowOff>
    </xdr:from>
    <xdr:ext cx="200727" cy="265729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4C05AFFD-8483-4AEF-938F-3AE8BC0A21AD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FF9121D3-A86D-4FA8-9929-1692FCE2096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6656BEF7-C26C-4C2D-AFEE-7C7FA328BD0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91E2B7BE-3423-4984-BC90-B51B6B6FFE1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6D12F752-DA41-4942-984A-2C8E701EC51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0F7E26F4-BFAE-44DD-A01A-829C1791F55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656966D7-D5DB-43AA-A24F-26BD5DE13FF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E5339E2F-A53B-4AFB-AA54-A599EFC5DF4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94454" cy="265729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E52FEA96-D234-49C1-BD91-5F758B28BBE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176C44E7-6B5C-49AE-BA71-A765B691A3A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19</xdr:row>
      <xdr:rowOff>0</xdr:rowOff>
    </xdr:from>
    <xdr:ext cx="184731" cy="264560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EC256CC5-0333-46D3-8EBE-AD95BDCEB02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0C7FF629-A780-46BC-82AE-C5DA4BB73F9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89DE4E64-D926-447B-84E1-C65BD9B1291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184731" cy="264560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EC5D0567-D2DD-4692-A803-742B217A7D3C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184731" cy="264560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16A7F9D0-93A2-46F7-9B71-10AA31BE32F5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CDF20B13-F58D-4BC6-9C1E-38DA6BD6DCF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535AA330-3E62-4E15-AD34-93C807FBACA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90C908E0-04C3-4DA6-BE86-61233BF3571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6F275FF7-FBE4-494B-BF70-D2F8EAD2F79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8ACA5725-D766-471A-894B-0901A168CE0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C4BE249C-C5B8-4AC4-B4B4-0485C177021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84F1F4A8-4C87-4B75-8012-24DFB99C0C6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018D189E-22F6-4E0E-8DDB-043823E38A2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4B0D1D97-0800-4A97-A1BB-B5873D0A842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2275F8D8-D360-4268-BB35-3761E435A33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9BB3794D-E518-4C3B-91E3-83E3565A79B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FFA444F9-7FFC-4CB8-901D-474FFD016BD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A79B201A-4D54-4083-ABD4-A24F8AFCF44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7DE90A4D-4552-4233-8124-5AFB13007BF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EDF98E7B-5315-43AD-B53A-9602A645389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CD56EB72-E7BF-4C76-9817-3F2804DADC1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184731" cy="264560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63473F20-C228-4333-93B0-99253E45E314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184731" cy="264560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3A1F02F3-9F41-456E-B359-8C78D49EBCD3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7EEF45B1-13D3-448A-B7BF-55661BFDE3E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CAB2D96E-A1E2-48CA-A630-263640B24CA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26C063B5-614A-4C63-AA91-629B6FA3C8E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2A646425-3171-46C6-AB3F-38F00E513B2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ECD07C6C-129E-4324-9852-C133D13CB92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2C398647-7A5D-43A6-8711-CFEDDA75500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A8B34F85-ECB1-4F5E-A7C7-270BCA9EB6F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E9843002-7474-4BCE-A27F-576761477DA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652E25C2-B5CC-4925-95FC-9B81D15BA0F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948292EC-DA2C-49A6-9A83-F8642B51D48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AA0496CE-A49C-4468-9A5D-10545C327C8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74D01B1C-34C4-4840-8E1B-027DC5E30FF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26635C1-5B96-43C2-8C65-21C16108BA1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7018310A-766F-4178-BFDB-37B2D6B8503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DE0B9BAD-5BFA-45C8-8563-27BCD6539E01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4614514E-44AA-4102-A627-0E5B46384B4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184731" cy="264560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316171A6-DAF2-45D0-AA47-DB4907F28BB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184731" cy="264560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E6EF8113-0F84-4DD7-AC2A-E1622B61372C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BBAD83F3-3F07-413B-B7B7-665372F3029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21</xdr:row>
      <xdr:rowOff>0</xdr:rowOff>
    </xdr:from>
    <xdr:ext cx="200727" cy="265729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EF27EB4F-900F-4F65-B089-5CC79C54CBC1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51F5E7CC-89E6-4791-A376-781F7E8C213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31C5BF60-1FEF-4EBD-82CA-00CEF01610A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FF9F38E1-8F4A-49E3-9F53-2A725094B515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9B14C403-7D6D-4E2A-BA43-F78A16A9848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B460144B-18AA-4621-B1C0-87FD53232A9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32875995-BED4-415A-8F64-46A67E0592E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4C5239C0-5469-46FF-B17C-9D2D53F4140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94454" cy="265729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F2EB680F-E018-4BFB-869A-2D75F0C9717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9647B947-DEBC-4314-A4B0-6726D34B8D8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21</xdr:row>
      <xdr:rowOff>0</xdr:rowOff>
    </xdr:from>
    <xdr:ext cx="184731" cy="264560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094364FC-B021-40D2-83CC-35906FB5161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717C87F8-F1F2-4764-9BC4-080695FA948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D4F43A4F-5CA9-4F81-9F45-E132416ECB0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184731" cy="264560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65D91F32-8D01-42CD-A143-73FF187DC2CA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184731" cy="264560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06564545-93CA-42EE-874B-7E4BAEE12ADB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8E247566-CF61-4E4B-B1AE-B0E1485D0E1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CC8C9F70-62A0-4437-BAF2-11AECD0FA85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17510C12-05E2-4383-A497-9C82AC1CA14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5568DA3D-06B6-488E-8CA2-25B782C746C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A32FCE53-DDF4-496E-9223-84D69003762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F6A65084-C505-4A18-818A-61D607D3C99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0AD59652-D8BB-4F5D-8EE8-5684DE44500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0E93DA65-BEBB-4AF6-9011-5001FD7BBF6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9F27BD98-E433-47B3-82F0-BF9D533798FA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6EDC7074-948A-4948-B49E-85B8E524D44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DAEFEAE3-F5DB-442D-90E0-F64B63FAB8D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41DC3C14-78D2-44D4-9EB4-44D7084EA43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9C725DBE-4C6E-4D47-90FF-26F41CDDD09E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7EF4CF27-EC57-47E6-AD0B-108CDBAE535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15F7559D-5079-41C9-8A25-8BE6E7009978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D391C850-51CF-4602-AB08-F7AB65729C3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184731" cy="264560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B12DA47F-2242-4EA0-A685-B17486551E7E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184731" cy="264560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AFF9CA46-ADD0-43E8-B8E7-7A292BA5A476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E27C39EA-E2A4-4547-8E0C-8CDB651ACCA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2D192C0F-DF03-4AB9-BB35-3A89D5B775C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2B95BE6D-9F9D-405B-8CFA-F8592C655B1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3F418B5C-BA16-4E16-A897-949400C7757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F62EC981-0AD5-4F6D-BF01-ECCD0081D7D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2991D832-D9BE-4445-AC92-B7F7C5235D3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2E2E153E-6092-40CA-8D17-544C38FDB4AD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CB3DE296-8444-4DD0-B5C5-D3DFDBA6F0FB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EE2A59AB-ED65-49F3-9B51-61CD627ACFB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B86C8B5D-F018-46E8-B598-647E8A9D941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6E492A18-5490-4B6A-9482-D2BE79ECCA90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62A83563-65F0-4A24-82DC-AEAA7F1A95C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E34D8342-E8E5-4AF2-8AF0-A51CFB6AAD3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939FB846-FB65-4CF0-B990-8E841A6221D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C8653EA1-5B24-4015-9F01-C7C8FF0BB1D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6BD9C84C-D36D-4587-8BE8-281D7CA71E1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184731" cy="264560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6DABFE9E-0D37-40F0-A576-540CCB1A126D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184731" cy="264560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711F9C12-F33F-4513-BDCC-FF858B30F281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BFBFB700-2B80-4EBF-ACD1-51612FC6B527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28</xdr:row>
      <xdr:rowOff>0</xdr:rowOff>
    </xdr:from>
    <xdr:ext cx="200727" cy="265729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AFF78D8D-FCCC-4ED4-B9A9-1D76FDC38C1C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F9BF8202-6BDD-4B3B-AFF6-D6FDC1A8518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C850F348-1305-408A-8EEF-5C22B2B8F956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4704CBAC-ECE5-4E5A-A773-9E944AA171A9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0FCCB20C-DFFC-4EB5-9A9A-0AA90F473DF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378FB9DB-3C06-48D5-B814-754EEDCDC183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65C663B1-FBDD-4306-8F33-ED0E3FA59D8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6BAACBDE-0276-4B78-B1AF-2BD9A6278CC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94454" cy="265729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9A179628-375E-40FC-8EB2-A263C4393327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1B2B55F1-8D1D-41A9-AD07-07140F6E7E17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28</xdr:row>
      <xdr:rowOff>0</xdr:rowOff>
    </xdr:from>
    <xdr:ext cx="184731" cy="264560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8E67C68E-4B8B-4746-AEA5-94BA99B13508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554D7181-85DA-41FD-92D3-6D5408E61DFF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61BC96B6-098A-4447-8637-5081C4E070DE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184731" cy="264560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80939E0A-9F93-4177-9C64-D5BEEED68F08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184731" cy="264560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9D4F6196-F8C7-470C-AACC-A0C74138A774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E82A61C3-A032-4350-A7E0-9A8BBA5761D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637AF97A-CC00-4217-ABF6-C5894DFF2529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6E7DA583-7C7D-4F92-A2F3-1A74C4771C0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68BD80EA-F5FF-4FC1-9D9D-F702D22251D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D5116803-B098-4B54-9775-FAD19C2F7BD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2BF5D933-36F9-4666-9038-EBA2BA3D6FF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706573FA-705F-4EA1-A334-C26809FDE4E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0E9FEE44-251C-490A-8438-768A7C8B228A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06A786B1-2792-4DD2-98E1-F29E84AC2586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4B33B97B-3EF6-497C-A098-65A014BC0C68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882CAD74-B300-49E4-A920-710E6987493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914768D3-6CE8-4344-983A-3F781CCEFFB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16C4D05A-DE62-4A1D-AADF-250F2265E36B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33B65917-D54D-4EC2-8DE8-0A21B2137214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9004931E-D60D-4929-AC59-B6E00FB9A7E5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B14C9EB2-753F-4A2B-9621-015DE7582D9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184731" cy="264560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D4BCE7A9-C836-4764-9944-87E4E21C6413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184731" cy="264560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A186CAA9-5D87-495F-9E00-B1180BFDEDDC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8030EB4E-49C2-4E10-8B49-3A49825877DB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3C0B1273-73B3-4DAF-9CC5-069C2342CE12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CC7994D8-0266-4AF0-BE21-815FC082110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60B66892-A625-4139-AF11-ED08157E50D9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CC934EF8-BED9-475E-88BD-032ACC1A109C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2379845C-7470-46A0-8D87-27D42974634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0C5E57D0-5A27-4343-88FB-1E091C4053CF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AC269899-5A57-4B9C-B885-490C37D3D72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FC4FD8BB-D7CA-469F-BB4F-5F7991BEC442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6B69CE22-B8A8-4A58-8764-39823E34A7BF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DF62D0C4-B4A6-48E3-BD90-248C703F58C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652CDD57-1D73-4530-9EE1-884812D6C6E5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CF61209F-7D1B-4452-8FD9-96C03F63E35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2C8D8CFC-94AE-47F3-91A4-273312A61E3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21A2848F-5A8D-40B0-9D8B-1323A5D27736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F1BD48EC-74BB-4A08-B5BD-A171352166C3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184731" cy="264560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39E4234F-2A68-4516-9D78-A9646FDF23C9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184731" cy="264560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D83734A9-23ED-4E40-9C08-6A2DDAEC7CD1}"/>
            </a:ext>
          </a:extLst>
        </xdr:cNvPr>
        <xdr:cNvSpPr txBox="1"/>
      </xdr:nvSpPr>
      <xdr:spPr>
        <a:xfrm>
          <a:off x="3127248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DBC96D39-AFCC-4E11-AB9C-C98E89BF7B9A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29</xdr:row>
      <xdr:rowOff>0</xdr:rowOff>
    </xdr:from>
    <xdr:ext cx="200727" cy="265729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51793997-ED5C-42A8-8205-C3045C34BC10}"/>
            </a:ext>
          </a:extLst>
        </xdr:cNvPr>
        <xdr:cNvSpPr txBox="1"/>
      </xdr:nvSpPr>
      <xdr:spPr>
        <a:xfrm>
          <a:off x="31272480" y="10922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BF9C295B-63A1-44FC-AAF2-FB09420E7C9C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BBA04F7D-6ADA-4DA9-ADB1-8BC7B4834314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D8EC24C4-02E2-499D-B4B8-CC6BA93E62B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F2901629-7044-41DD-842D-7E7CA22775A3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56CE7EB3-20FE-47A2-A208-D70C8CCC4331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A0F3DC75-7E03-4587-8C38-94B04D171C62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D1043771-B951-42CA-9E73-DD61CF805470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94454" cy="265729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29BC37B5-D6D4-4222-8C12-A7D2C4BDF1AD}"/>
            </a:ext>
          </a:extLst>
        </xdr:cNvPr>
        <xdr:cNvSpPr txBox="1"/>
      </xdr:nvSpPr>
      <xdr:spPr>
        <a:xfrm>
          <a:off x="31934150" y="10922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2207CB74-1A0D-48F5-AD96-E879B24696B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29</xdr:row>
      <xdr:rowOff>0</xdr:rowOff>
    </xdr:from>
    <xdr:ext cx="184731" cy="264560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530E14AE-DCDA-4B3A-8D8E-ECC2CDEB81FE}"/>
            </a:ext>
          </a:extLst>
        </xdr:cNvPr>
        <xdr:cNvSpPr txBox="1"/>
      </xdr:nvSpPr>
      <xdr:spPr>
        <a:xfrm>
          <a:off x="31934150" y="10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F377A9C5-8B43-4B81-B989-330CFCC7EB3A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DA3FCE0B-E222-4B3A-8419-4956962EB138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184731" cy="264560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9CF6C256-C4E5-403A-BEF0-E1150F11021D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184731" cy="264560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C1CEA548-3D8B-4948-AF52-B93E87CDAFF8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10AD6C45-64EC-4FB0-A095-ED208D312D70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F7D9C0A3-1CBB-43E7-ADEC-C44EEF443AE1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D2E5D8EC-5DE5-4099-A78A-166A269CEE0A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48765116-659D-4823-8D76-F124184549BA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FC5A9F14-24B7-44B4-B6B2-04B020EEE886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5A6EC4A5-F3A7-40B7-B980-A395B5C16025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31A0B92C-26E1-47B9-913B-BDDA35A2D039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9B36D5E2-390B-478D-8780-7EB9B408BD14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60B685C9-FBB6-4877-B4FA-9ACD286A07B3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5CDCF9EE-B8BB-4083-A63E-2A5A718ADD76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BFB076B1-CA2A-4C8B-8971-940BFA7D980B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25724FA6-F3EC-46AC-8131-ECE489100D7A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747FEEB2-A221-4224-BAA8-AB9E4BDF0824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4623462E-A3EF-45FE-9F9A-CDA948FCA6C7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DC5EE417-2B1D-45F6-9AB5-228C02E52313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41D7AC82-7201-4DD2-AFE9-59568BF65791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184731" cy="264560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90773591-08C3-4FF0-BFF1-8A36D8A387FC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184731" cy="264560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DDF83FD6-D3E3-4EC5-BB38-794833B5E701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379A2388-64EA-4DEA-A360-456246F584F8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6DD9A249-926B-4B7C-A753-2B41553BF241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EE04EE16-EFD2-4F19-A66B-FD763C200D62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EBB89E29-CFF7-4A8E-9B6A-9AF14E7BDB85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27C02706-18B3-4A8E-8153-4807123A4216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4C536DEA-DA95-423F-9BF5-1034949E6766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891D9A46-9B6D-4D4E-B5D8-6360A9D9E76D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228213D0-DB2C-4977-9305-6BDD9A1C13B0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8331F884-3FDB-41CF-BF1D-53707000E867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57F7516B-6941-4359-909D-12275D1EB27D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819E7C26-F05A-4529-8304-C451BF64EF06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13044FC5-38CB-4A74-8CE9-2A7B9BF723AD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B6254CC1-B476-4071-8977-78D98D509D1C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3D9AC0E4-AC22-4BE2-945D-72B49F9BD944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E3E3166C-C416-4922-A115-A222D1B92A4F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FCC77468-7871-4BB2-8C53-ED693C5C9BEC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184731" cy="264560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2E5D9E6A-278F-41B0-B79A-2A6B2D8CB405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184731" cy="264560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9BCF59DA-F9A6-41C0-B63B-18B1F7163718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B2D14790-1C50-4FED-8178-F9C54917AA0B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32</xdr:row>
      <xdr:rowOff>0</xdr:rowOff>
    </xdr:from>
    <xdr:ext cx="200727" cy="265729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93666527-233F-45DD-9589-D13736871790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E55DFADA-EACF-466A-83EA-59811D12655B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81F9AA2B-B197-4003-82EF-0F140136E964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1E445615-9AC9-41B2-A993-896FCF219994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824F40B8-9F37-4A04-B821-82BD1280ED69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1EB8D95A-E604-455A-A0D4-B657F0EB5087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FFE21EC7-14F9-49CE-9A8B-EC5768BE733F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0F755BDB-D865-4EF1-8CF1-3D11BB093647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94454" cy="265729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FAA9BED7-B7F3-4E38-8A20-063142B5164A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B1ACC2E4-A870-45EB-A20A-6D8AC48C5557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32</xdr:row>
      <xdr:rowOff>0</xdr:rowOff>
    </xdr:from>
    <xdr:ext cx="184731" cy="264560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E977F526-3A22-45C6-9D5E-908B40335755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E5F84A6A-3A34-4197-A3FE-1DF5B349D949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D2BBAE0D-E5A1-4B9B-B635-F3F0E1BA0B77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184731" cy="264560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6F60FFE9-7940-4BE9-984A-B4B4B3972140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184731" cy="264560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B1EDE6F0-FD96-41BC-90AB-C0EEAB119DC2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64BC3FC1-29A5-45AB-AF87-4A3FC49793CE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ADA955A8-93DE-439E-A8FC-B9EEFB30293F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95B19674-C933-4A0E-A5F2-BEB83B7F8069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872F1EFF-DB22-4E8F-9610-F8F01FFCBBB2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F89F11A1-A502-4B3B-8B3E-B96BD52D730F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D0577E71-91B6-4385-90F5-5284397E0F71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F23CAF07-FD95-49D7-8A0F-115C7425A061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D176783C-037B-4B17-8D22-C40268BC5F36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2ECB26BA-4138-4E47-AB39-4B98127A8561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F95F3D45-BC38-4B28-87AA-4098FFDDC352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68564A77-A4A9-4507-89FA-1E5A46CE67C0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B4AAA560-31EA-4EB8-96B3-9D20F2AFB09E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2B8959A2-8182-4D75-9539-DA843A117EF0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08C69D33-7DDF-4502-A51D-BED4A3D8285B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27F95DFA-D463-4F20-B848-105B42FC5A9F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C33E1BB3-502A-40C8-B60E-38AD146B8F1D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184731" cy="264560"/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0E138D48-5CA9-469D-BEC6-47F819EBDCD1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184731" cy="264560"/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397F4F72-9EB6-4A0F-B78B-8C7CCC349063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94EF2DDF-5017-427D-A46A-ED564764E890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E3510B21-589A-4C78-AFCA-CD84E61AA731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DC16CA0B-B4D1-44BF-ADEB-1D02F4399CE8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EF207FF1-BAF7-4970-A679-507D31BD0258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350AC1A0-E591-4000-9C2A-B9A63F18068F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85FD92EE-FAD9-4713-A700-D7ED3EC4C327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8A37649A-6417-4F2A-A22C-AEBEBC073B54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3A99B0CB-6592-4664-99DB-5B7DC2A62360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660EC892-BFDA-43E2-A676-34BD5A15B166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342432E6-BE99-4F8E-B183-1F154A5FFF5F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02BFD404-B4E8-4031-BA79-56013C9B97C5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85B64B54-1F36-4000-95FE-39444B64F2D8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FA6FBD39-ACDE-4863-B41E-253A9988F14C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CDC142D5-ADE6-4A5F-918D-51D29B73870E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E3296DCF-9FA7-4417-BD9B-BA2E0735914F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13443D7B-2452-4E35-9A07-88F8AE583ADE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184731" cy="264560"/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91C12684-EE75-450E-A11A-BFE7E547CE54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184731" cy="264560"/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3AEB9267-B0DC-40A8-A172-8F37728F3FB9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89A07C5A-2848-4A38-96F8-B43CDEED5796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33</xdr:row>
      <xdr:rowOff>0</xdr:rowOff>
    </xdr:from>
    <xdr:ext cx="200727" cy="265729"/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1663BE25-BE70-450B-9B86-9877AC5447FF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5E693FEA-0A70-4B3D-9965-98B76D24C0E7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10C3D093-18D2-449A-BD03-A3009B8BBAA8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0B45564D-9C95-4881-A979-AC7A18246097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C369CA48-CA93-4E65-A525-FEC16DBBD26C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29565BF6-3EC0-41C3-AE1B-73AA16EDD5EA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45330AF2-90D6-411F-9B1F-E12DA86EEA32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C50D1721-4815-4F2F-9660-1664A1C740F3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94454" cy="265729"/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18FD6586-718A-430E-84E2-F34676D6ABDA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0F372F06-F875-441F-B8C4-EA588E92AB16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33</xdr:row>
      <xdr:rowOff>0</xdr:rowOff>
    </xdr:from>
    <xdr:ext cx="184731" cy="264560"/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65571892-AC7D-4D3C-8AFF-DC01D4B05EE2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99A9BF2F-E526-43AA-A9F2-919BE65160BE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CA747EF4-AB9B-4C07-9D1A-FC7F92047663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184731" cy="264560"/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190E2F44-43FF-4784-8AA9-1F03444A42F4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184731" cy="264560"/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58CB0339-5031-42C4-8C54-D915541B92C5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74A78166-5105-4C94-BFA2-48AD35A0DEC8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68104660-7270-457C-86A0-777CEC2D3207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3E77E91E-3E61-4947-9A19-E930012D5001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9B9E9B94-7582-47D2-8D72-73354DCC0968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68048E6C-08C3-468A-9525-2CF21B0228BA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53A61DEF-AD83-40B5-A484-76E12E886421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52C64F5E-E382-4BD8-AE14-24F1FC5118DB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158C1C9C-329A-4C8D-926A-BAE322C30B60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208A4AA5-1D8E-43B3-9CAF-27A7055884CD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E4250675-14D3-49D2-9BAF-63D4335B109A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A71AAD02-8CE3-4E47-9B3E-FC8C969CD645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5136EAFE-D490-4516-945F-9DF0AF7A4C80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07674955-FC6B-4351-9DB3-F67713B67167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09E6628A-6789-4C84-A36B-A0A7E233D97B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503D1CFA-2041-435A-9DFC-1BE09461955C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CF37123F-BF7D-4C14-990B-D4D5A4E560F3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184731" cy="264560"/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8200728E-9252-4712-B82B-7B6EBEAC4F29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184731" cy="264560"/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DD54ABD4-D3E7-4910-9322-C329507DEC0F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ADD33F84-24AD-4369-B466-35B5F16EB545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E7A09647-00F5-48AD-9018-9E49908236E3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C1A15BD5-1CF9-4B06-A700-850B4DF08DEB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410ABF4A-99D9-4A16-8B35-6610D700FD1A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0B2A17FB-7FBB-425B-84BF-09F129BDD854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A9BBE1B8-8FA5-4B30-A5ED-2A105FE1AC6F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EBBF8EC8-67E0-4F31-8BCB-1EE0A746343E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5480C604-C522-432D-848F-881CB2044839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C1F50116-2E93-4D8C-8734-9EDA3C160F15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999588DA-1CDE-430E-BB5C-0D301108EDC2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88075673-2270-42D0-9A5B-D9EAC1C616D7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84C077AE-1009-4167-B65B-A3503D94C9AA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2AB23D78-8D13-4ECF-92D6-2E07A90B21F4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C56646E6-709E-49BA-9007-E383C9EC8D1A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3658BC30-CD4B-4454-93AC-9A7470E379FF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E83F138B-DF72-4465-A64E-0E096F975735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184731" cy="264560"/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A0560237-324F-46D7-ABAC-70085BB7A75D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184731" cy="264560"/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E951588F-851D-4E18-9AFD-883310BB9712}"/>
            </a:ext>
          </a:extLst>
        </xdr:cNvPr>
        <xdr:cNvSpPr txBox="1"/>
      </xdr:nvSpPr>
      <xdr:spPr>
        <a:xfrm>
          <a:off x="3127248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44E6658F-39F3-40E6-AC85-9E085B36B993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40</xdr:row>
      <xdr:rowOff>0</xdr:rowOff>
    </xdr:from>
    <xdr:ext cx="200727" cy="265729"/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98E6D4D5-ED37-4885-BB1C-ECDCAC168480}"/>
            </a:ext>
          </a:extLst>
        </xdr:cNvPr>
        <xdr:cNvSpPr txBox="1"/>
      </xdr:nvSpPr>
      <xdr:spPr>
        <a:xfrm>
          <a:off x="31272480" y="521970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BB998262-5864-476E-A389-5CC40292107B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40B7C932-07A7-482E-8277-339F4DEDCE6F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792FECE0-80AD-482A-9758-AF9B60E6F2AC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D0B34481-3626-43F4-A9AB-EA4E85960D03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F0FD5D9C-8609-49F5-9B7F-B434801CCA55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D55A8F27-7F75-4A0F-98FD-B584790C85B2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B296505D-7659-4BC5-8DC9-77CD7B4AF434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94454" cy="265729"/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F510F2E7-0351-4062-8ADC-6684685A71F9}"/>
            </a:ext>
          </a:extLst>
        </xdr:cNvPr>
        <xdr:cNvSpPr txBox="1"/>
      </xdr:nvSpPr>
      <xdr:spPr>
        <a:xfrm>
          <a:off x="31934150" y="521970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7DCC31A1-ABCD-4953-A85C-CEF95FEAD1FF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40</xdr:row>
      <xdr:rowOff>0</xdr:rowOff>
    </xdr:from>
    <xdr:ext cx="184731" cy="264560"/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32E201A8-FEBE-47E5-957E-F12CBEC9E5A0}"/>
            </a:ext>
          </a:extLst>
        </xdr:cNvPr>
        <xdr:cNvSpPr txBox="1"/>
      </xdr:nvSpPr>
      <xdr:spPr>
        <a:xfrm>
          <a:off x="31934150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BA3BE4C5-2B53-40E0-98D1-58BA713C85AB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6B053679-1156-4C60-8BFE-8CDAAADCA1BE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184731" cy="264560"/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92936AE5-2B97-4DD4-9076-B67B96DD5B3F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184731" cy="264560"/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2C7EE929-930A-4FD1-A3E6-22C88ED3FA79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6AF1EB92-CCA6-4806-B8CA-664E72166BD7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149805F3-7DA7-4825-9373-0BDC6D2D0650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75759459-B11B-419B-9D49-971CD2C990B9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B6E8236A-A070-4982-BF24-A9B6AC330DF6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35B36881-C364-4CFA-8B29-D8CFAAB15AED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A2C7CAD4-1BEF-4343-A6F2-CB340B048AAD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1C50CC02-67E7-4A27-983E-1EC2088A8789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97C1FA1B-370A-49FE-B5DC-7FF268F9D18B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7C85918A-0982-4363-9CC1-191BC5A932ED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942BCAC3-0FBB-473D-9204-AD53509EE0C2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4096F395-FEA8-404D-8E4E-CAE6979DA561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3D0A210D-7875-430B-993D-CABF86281563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BC077674-4EBB-4DD8-9FE2-B8C5EF541C6D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7A1FA032-CBE4-40DE-AC72-D06F35EEFF10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045F94BA-3005-4B86-B154-4E464FDE0EF0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F8F746B3-762C-45A7-B731-4CBCB13840BE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184731" cy="264560"/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A2EC34F3-083D-4CC3-B79E-AB16B32325BD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184731" cy="264560"/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7324B520-2628-4ECD-B480-46149F026161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F7E115AD-8EC1-48D9-8651-DD2D25132E55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09E17464-1D82-441F-830B-6BB589166A21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976EC584-F6B4-49EB-AE45-9031C620DCE7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FC3482A5-A493-406E-A08A-33354686A76C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43A270E2-36E6-4BB0-99BD-D5A41104EF5B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BCD168BD-53E1-4A4F-88BA-3B679D20199C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BB8ACBDD-95CF-40AA-AED3-AE35E79ECC73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F50F4F8D-A38A-4948-AAE1-80279CBBBB5C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CAB87C32-A7CB-4DE4-A092-7DA48A0307CF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2E197B6D-84CF-4C8F-B9E8-68FFB0F612AC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3249EAD2-D458-426A-84B0-379A84039261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AEC9A185-453E-4728-B850-5D28FADE8E75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1C715E6A-5781-4698-B558-8161F2B90889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B10BEBA4-DC9C-4C1B-9D45-013834D2337B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8A2A62CD-0459-4B49-AF2F-B8D28198AA29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D48AD93A-1757-4DE9-872D-0DA1A1B805F2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184731" cy="264560"/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7659FB9F-0A5F-423E-BD82-C001592AE86E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184731" cy="264560"/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E95050E7-C825-4884-B5FF-0D3D44844B4E}"/>
            </a:ext>
          </a:extLst>
        </xdr:cNvPr>
        <xdr:cNvSpPr txBox="1"/>
      </xdr:nvSpPr>
      <xdr:spPr>
        <a:xfrm>
          <a:off x="3127248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EF3AE9C8-5E19-461F-9D3A-B991BCEE1F6D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31</xdr:col>
      <xdr:colOff>748030</xdr:colOff>
      <xdr:row>41</xdr:row>
      <xdr:rowOff>0</xdr:rowOff>
    </xdr:from>
    <xdr:ext cx="200727" cy="265729"/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9A621A38-E633-430B-BDE8-65FBB31F3772}"/>
            </a:ext>
          </a:extLst>
        </xdr:cNvPr>
        <xdr:cNvSpPr txBox="1"/>
      </xdr:nvSpPr>
      <xdr:spPr>
        <a:xfrm>
          <a:off x="31272480" y="5365750"/>
          <a:ext cx="200727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EE0422C9-D7B2-45A3-B6A8-D03342B2E194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9DA519A5-839A-4B56-84E8-4220A5D999CC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73BE0FA0-9CE9-45CD-B23B-B6AD4B053FAB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A946FBD8-264B-4F43-B5ED-24D9CD0A4CB3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346F9E7A-088D-41CD-AEC0-C24228FC8F47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7EBE9B45-5A16-4EAD-ADAF-8065A6E2F073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C20F4105-71EC-4095-82CE-3BCF38747C05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94454" cy="265729"/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69DCCCD0-E6C4-4B30-BB2B-586B10E0A055}"/>
            </a:ext>
          </a:extLst>
        </xdr:cNvPr>
        <xdr:cNvSpPr txBox="1"/>
      </xdr:nvSpPr>
      <xdr:spPr>
        <a:xfrm>
          <a:off x="31934150" y="5365750"/>
          <a:ext cx="194454" cy="265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17A0E265-F401-4575-B278-F8939CE5053B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33</xdr:col>
      <xdr:colOff>0</xdr:colOff>
      <xdr:row>41</xdr:row>
      <xdr:rowOff>0</xdr:rowOff>
    </xdr:from>
    <xdr:ext cx="184731" cy="264560"/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51BD71CC-19A9-4AA9-84B6-36D0B39B8374}"/>
            </a:ext>
          </a:extLst>
        </xdr:cNvPr>
        <xdr:cNvSpPr txBox="1"/>
      </xdr:nvSpPr>
      <xdr:spPr>
        <a:xfrm>
          <a:off x="31934150" y="536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4"/>
  <sheetViews>
    <sheetView tabSelected="1" topLeftCell="E1" workbookViewId="0">
      <selection activeCell="E28" sqref="A28:XFD28"/>
    </sheetView>
  </sheetViews>
  <sheetFormatPr defaultColWidth="8.5" defaultRowHeight="11.5"/>
  <cols>
    <col min="1" max="2" width="8.5" style="5"/>
    <col min="3" max="3" width="23.1640625" style="5" customWidth="1"/>
    <col min="4" max="4" width="16.9140625" style="5" customWidth="1"/>
    <col min="5" max="8" width="10.08203125" style="5" customWidth="1"/>
    <col min="9" max="9" width="8.5" style="5"/>
    <col min="10" max="10" width="10.5" style="5" customWidth="1"/>
    <col min="11" max="11" width="8.5" style="5"/>
    <col min="12" max="12" width="22.6640625" style="5" customWidth="1"/>
    <col min="13" max="13" width="15.58203125" style="24" customWidth="1"/>
    <col min="14" max="14" width="5.9140625" style="5" customWidth="1"/>
    <col min="15" max="15" width="10.25" style="5" customWidth="1"/>
    <col min="16" max="16" width="14" style="5" customWidth="1"/>
    <col min="17" max="17" width="7.08203125" style="24" customWidth="1"/>
    <col min="18" max="18" width="5.83203125" style="5" customWidth="1"/>
    <col min="19" max="19" width="33.5" style="5" customWidth="1"/>
    <col min="20" max="20" width="8.6640625" style="5" customWidth="1"/>
    <col min="21" max="21" width="14" style="25" customWidth="1"/>
    <col min="22" max="22" width="18.1640625" style="25" customWidth="1"/>
    <col min="23" max="23" width="8.5" style="24" customWidth="1"/>
    <col min="24" max="24" width="8.5" style="5" customWidth="1"/>
    <col min="25" max="25" width="39" style="5" customWidth="1"/>
    <col min="26" max="26" width="8.5" style="5" customWidth="1"/>
    <col min="27" max="27" width="10.83203125" style="5" customWidth="1"/>
    <col min="28" max="28" width="13.6640625" style="5" customWidth="1"/>
    <col min="29" max="29" width="8.9140625" style="5" customWidth="1"/>
    <col min="30" max="30" width="14.9140625" style="24" customWidth="1"/>
    <col min="31" max="31" width="8.5" style="5"/>
    <col min="32" max="32" width="8.5" style="24" customWidth="1"/>
    <col min="33" max="34" width="8.6640625" style="5" customWidth="1"/>
    <col min="35" max="35" width="8.5" style="5"/>
    <col min="36" max="36" width="8.5" style="5" customWidth="1"/>
    <col min="37" max="37" width="12.5" style="5" customWidth="1"/>
    <col min="38" max="38" width="7.08203125" style="5" customWidth="1"/>
    <col min="39" max="39" width="10.9140625" style="5" customWidth="1"/>
    <col min="40" max="40" width="8.5" style="5"/>
    <col min="41" max="42" width="8.5" style="5" customWidth="1"/>
    <col min="43" max="46" width="8.5" style="5"/>
    <col min="47" max="47" width="8.5" style="5" customWidth="1"/>
    <col min="48" max="48" width="14.9140625" style="5" customWidth="1"/>
    <col min="49" max="49" width="13.6640625" style="5" customWidth="1"/>
    <col min="50" max="50" width="8.5" style="5"/>
    <col min="51" max="51" width="14.08203125" style="5" customWidth="1"/>
    <col min="52" max="52" width="8.5" style="5" customWidth="1"/>
    <col min="53" max="53" width="11.6640625" style="5" customWidth="1"/>
    <col min="54" max="54" width="11.9140625" style="5" customWidth="1"/>
    <col min="55" max="55" width="11.6640625" style="5" customWidth="1"/>
    <col min="56" max="16384" width="8.5" style="5"/>
  </cols>
  <sheetData>
    <row r="1" spans="1:55" ht="27" customHeight="1">
      <c r="A1" s="52" t="s">
        <v>0</v>
      </c>
      <c r="B1" s="52" t="s">
        <v>1</v>
      </c>
      <c r="C1" s="53" t="s">
        <v>43</v>
      </c>
      <c r="D1" s="53" t="s">
        <v>2</v>
      </c>
      <c r="E1" s="53" t="s">
        <v>44</v>
      </c>
      <c r="F1" s="53" t="s">
        <v>51</v>
      </c>
      <c r="G1" s="53" t="s">
        <v>52</v>
      </c>
      <c r="H1" s="53" t="s">
        <v>53</v>
      </c>
      <c r="I1" s="52" t="s">
        <v>3</v>
      </c>
      <c r="J1" s="53" t="s">
        <v>79</v>
      </c>
      <c r="K1" s="52" t="s">
        <v>4</v>
      </c>
      <c r="L1" s="52" t="s">
        <v>5</v>
      </c>
      <c r="M1" s="52"/>
      <c r="N1" s="52"/>
      <c r="O1" s="52"/>
      <c r="P1" s="52"/>
      <c r="Q1" s="52"/>
      <c r="R1" s="52"/>
      <c r="S1" s="53" t="s">
        <v>50</v>
      </c>
      <c r="T1" s="53"/>
      <c r="U1" s="53"/>
      <c r="V1" s="53"/>
      <c r="W1" s="53"/>
      <c r="X1" s="53"/>
      <c r="Y1" s="54" t="s">
        <v>47</v>
      </c>
      <c r="Z1" s="54"/>
      <c r="AA1" s="54"/>
      <c r="AB1" s="54"/>
      <c r="AC1" s="54"/>
      <c r="AD1" s="54"/>
      <c r="AE1" s="55" t="s">
        <v>7</v>
      </c>
      <c r="AF1" s="49" t="s">
        <v>49</v>
      </c>
      <c r="AG1" s="48" t="s">
        <v>8</v>
      </c>
      <c r="AH1" s="48"/>
      <c r="AI1" s="48"/>
      <c r="AJ1" s="48"/>
      <c r="AK1" s="48"/>
      <c r="AL1" s="3"/>
      <c r="AM1" s="48" t="s">
        <v>9</v>
      </c>
      <c r="AN1" s="48"/>
      <c r="AO1" s="48"/>
      <c r="AP1" s="48"/>
      <c r="AQ1" s="48"/>
      <c r="AR1" s="48"/>
      <c r="AS1" s="49" t="s">
        <v>10</v>
      </c>
      <c r="AT1" s="49"/>
      <c r="AU1" s="51" t="s">
        <v>11</v>
      </c>
      <c r="AV1" s="51"/>
      <c r="AW1" s="51"/>
      <c r="AX1" s="51"/>
      <c r="AY1" s="51"/>
      <c r="AZ1" s="51"/>
      <c r="BA1" s="50" t="s">
        <v>12</v>
      </c>
      <c r="BB1" s="50" t="s">
        <v>13</v>
      </c>
      <c r="BC1" s="50" t="s">
        <v>14</v>
      </c>
    </row>
    <row r="2" spans="1:55" ht="59" customHeight="1">
      <c r="A2" s="52"/>
      <c r="B2" s="52"/>
      <c r="C2" s="53"/>
      <c r="D2" s="53"/>
      <c r="E2" s="53"/>
      <c r="F2" s="53"/>
      <c r="G2" s="53"/>
      <c r="H2" s="53"/>
      <c r="I2" s="52"/>
      <c r="J2" s="53"/>
      <c r="K2" s="52"/>
      <c r="L2" s="1" t="s">
        <v>15</v>
      </c>
      <c r="M2" s="1" t="s">
        <v>19</v>
      </c>
      <c r="N2" s="1" t="s">
        <v>16</v>
      </c>
      <c r="O2" s="1" t="s">
        <v>17</v>
      </c>
      <c r="P2" s="1" t="s">
        <v>18</v>
      </c>
      <c r="Q2" s="1" t="s">
        <v>63</v>
      </c>
      <c r="R2" s="1" t="s">
        <v>22</v>
      </c>
      <c r="S2" s="1" t="s">
        <v>15</v>
      </c>
      <c r="T2" s="1" t="s">
        <v>46</v>
      </c>
      <c r="U2" s="6" t="s">
        <v>17</v>
      </c>
      <c r="V2" s="6" t="s">
        <v>20</v>
      </c>
      <c r="W2" s="1" t="s">
        <v>21</v>
      </c>
      <c r="X2" s="1" t="s">
        <v>22</v>
      </c>
      <c r="Y2" s="1" t="s">
        <v>48</v>
      </c>
      <c r="Z2" s="1" t="s">
        <v>45</v>
      </c>
      <c r="AA2" s="1" t="s">
        <v>17</v>
      </c>
      <c r="AB2" s="1" t="s">
        <v>18</v>
      </c>
      <c r="AC2" s="1" t="s">
        <v>63</v>
      </c>
      <c r="AD2" s="1" t="s">
        <v>6</v>
      </c>
      <c r="AE2" s="55"/>
      <c r="AF2" s="49"/>
      <c r="AG2" s="7" t="s">
        <v>55</v>
      </c>
      <c r="AH2" s="7" t="s">
        <v>56</v>
      </c>
      <c r="AI2" s="7" t="s">
        <v>57</v>
      </c>
      <c r="AJ2" s="7" t="s">
        <v>58</v>
      </c>
      <c r="AK2" s="4" t="s">
        <v>59</v>
      </c>
      <c r="AL2" s="7" t="s">
        <v>54</v>
      </c>
      <c r="AM2" s="4" t="s">
        <v>23</v>
      </c>
      <c r="AN2" s="3" t="s">
        <v>24</v>
      </c>
      <c r="AO2" s="3" t="s">
        <v>25</v>
      </c>
      <c r="AP2" s="3" t="s">
        <v>26</v>
      </c>
      <c r="AQ2" s="3" t="s">
        <v>27</v>
      </c>
      <c r="AR2" s="4" t="s">
        <v>28</v>
      </c>
      <c r="AS2" s="2" t="s">
        <v>29</v>
      </c>
      <c r="AT2" s="2" t="s">
        <v>30</v>
      </c>
      <c r="AU2" s="7" t="s">
        <v>80</v>
      </c>
      <c r="AV2" s="7" t="s">
        <v>31</v>
      </c>
      <c r="AW2" s="7" t="s">
        <v>32</v>
      </c>
      <c r="AX2" s="7" t="s">
        <v>33</v>
      </c>
      <c r="AY2" s="7" t="s">
        <v>34</v>
      </c>
      <c r="AZ2" s="8" t="s">
        <v>35</v>
      </c>
      <c r="BA2" s="50"/>
      <c r="BB2" s="50"/>
      <c r="BC2" s="50"/>
    </row>
    <row r="3" spans="1:55" s="20" customFormat="1" ht="13.5" customHeight="1">
      <c r="A3" s="9">
        <v>1</v>
      </c>
      <c r="B3" s="10"/>
      <c r="C3" s="9" t="s">
        <v>68</v>
      </c>
      <c r="D3" s="9"/>
      <c r="E3" s="9" t="s">
        <v>69</v>
      </c>
      <c r="F3" s="41" t="s">
        <v>60</v>
      </c>
      <c r="G3" s="9" t="s">
        <v>70</v>
      </c>
      <c r="H3" s="10"/>
      <c r="I3" s="10"/>
      <c r="J3" s="11" t="s">
        <v>36</v>
      </c>
      <c r="K3" s="9"/>
      <c r="L3" s="9" t="s">
        <v>189</v>
      </c>
      <c r="M3" s="12" t="s">
        <v>216</v>
      </c>
      <c r="N3" s="12" t="s">
        <v>82</v>
      </c>
      <c r="O3" s="12" t="s">
        <v>83</v>
      </c>
      <c r="P3" s="10" t="s">
        <v>198</v>
      </c>
      <c r="Q3" s="12" t="s">
        <v>78</v>
      </c>
      <c r="R3" s="13"/>
      <c r="S3" s="9" t="s">
        <v>171</v>
      </c>
      <c r="T3" s="13" t="s">
        <v>82</v>
      </c>
      <c r="U3" s="14" t="s">
        <v>83</v>
      </c>
      <c r="V3" s="13" t="s">
        <v>206</v>
      </c>
      <c r="W3" s="12" t="s">
        <v>193</v>
      </c>
      <c r="X3" s="13"/>
      <c r="Y3" s="9" t="s">
        <v>81</v>
      </c>
      <c r="Z3" s="13" t="s">
        <v>82</v>
      </c>
      <c r="AA3" s="9" t="s">
        <v>83</v>
      </c>
      <c r="AB3" s="13" t="s">
        <v>219</v>
      </c>
      <c r="AC3" s="9">
        <v>17</v>
      </c>
      <c r="AD3" s="12" t="s">
        <v>131</v>
      </c>
      <c r="AE3" s="15" t="s">
        <v>61</v>
      </c>
      <c r="AF3" s="12" t="s">
        <v>245</v>
      </c>
      <c r="AG3" s="16">
        <f>AK3*0.4</f>
        <v>4500</v>
      </c>
      <c r="AH3" s="42">
        <f>AK3-AG3</f>
        <v>6750</v>
      </c>
      <c r="AI3" s="17">
        <v>0</v>
      </c>
      <c r="AJ3" s="17">
        <v>0</v>
      </c>
      <c r="AK3" s="18">
        <v>11250</v>
      </c>
      <c r="AL3" s="10" t="s">
        <v>36</v>
      </c>
      <c r="AM3" s="10"/>
      <c r="AN3" s="10"/>
      <c r="AO3" s="10"/>
      <c r="AP3" s="10"/>
      <c r="AQ3" s="10"/>
      <c r="AR3" s="10"/>
      <c r="AS3" s="10"/>
      <c r="AT3" s="10"/>
      <c r="AU3" s="11" t="s">
        <v>37</v>
      </c>
      <c r="AV3" s="11" t="s">
        <v>36</v>
      </c>
      <c r="AW3" s="11" t="s">
        <v>36</v>
      </c>
      <c r="AX3" s="11" t="s">
        <v>36</v>
      </c>
      <c r="AY3" s="11" t="s">
        <v>38</v>
      </c>
      <c r="AZ3" s="11" t="s">
        <v>37</v>
      </c>
      <c r="BA3" s="10"/>
      <c r="BB3" s="19">
        <v>45636</v>
      </c>
      <c r="BC3" s="19">
        <v>45658</v>
      </c>
    </row>
    <row r="4" spans="1:55" ht="13.5" customHeight="1">
      <c r="A4" s="9">
        <f>A3+1</f>
        <v>2</v>
      </c>
      <c r="B4" s="10"/>
      <c r="C4" s="9" t="s">
        <v>68</v>
      </c>
      <c r="D4" s="9"/>
      <c r="E4" s="9" t="s">
        <v>69</v>
      </c>
      <c r="F4" s="41" t="s">
        <v>60</v>
      </c>
      <c r="G4" s="9" t="s">
        <v>70</v>
      </c>
      <c r="H4" s="10"/>
      <c r="I4" s="10"/>
      <c r="J4" s="11" t="s">
        <v>36</v>
      </c>
      <c r="K4" s="9"/>
      <c r="L4" s="9" t="s">
        <v>189</v>
      </c>
      <c r="M4" s="12" t="s">
        <v>216</v>
      </c>
      <c r="N4" s="12" t="s">
        <v>82</v>
      </c>
      <c r="O4" s="12" t="s">
        <v>83</v>
      </c>
      <c r="P4" s="10" t="s">
        <v>198</v>
      </c>
      <c r="Q4" s="12" t="s">
        <v>78</v>
      </c>
      <c r="R4" s="13"/>
      <c r="S4" s="9" t="s">
        <v>172</v>
      </c>
      <c r="T4" s="13" t="s">
        <v>82</v>
      </c>
      <c r="U4" s="14" t="s">
        <v>83</v>
      </c>
      <c r="V4" s="13" t="s">
        <v>207</v>
      </c>
      <c r="W4" s="12" t="s">
        <v>194</v>
      </c>
      <c r="X4" s="13"/>
      <c r="Y4" s="9" t="s">
        <v>84</v>
      </c>
      <c r="Z4" s="13" t="s">
        <v>82</v>
      </c>
      <c r="AA4" s="9" t="s">
        <v>83</v>
      </c>
      <c r="AB4" s="13" t="s">
        <v>220</v>
      </c>
      <c r="AC4" s="9">
        <v>9</v>
      </c>
      <c r="AD4" s="12" t="s">
        <v>132</v>
      </c>
      <c r="AE4" s="15" t="s">
        <v>61</v>
      </c>
      <c r="AF4" s="12" t="s">
        <v>246</v>
      </c>
      <c r="AG4" s="16">
        <f t="shared" ref="AG4:AG20" si="0">AK4*0.4</f>
        <v>6120</v>
      </c>
      <c r="AH4" s="42">
        <f t="shared" ref="AH4:AH20" si="1">AK4-AG4</f>
        <v>9180</v>
      </c>
      <c r="AI4" s="17">
        <v>0</v>
      </c>
      <c r="AJ4" s="17">
        <v>0</v>
      </c>
      <c r="AK4" s="18">
        <v>15300</v>
      </c>
      <c r="AL4" s="10" t="s">
        <v>36</v>
      </c>
      <c r="AM4" s="10"/>
      <c r="AN4" s="10"/>
      <c r="AO4" s="10"/>
      <c r="AP4" s="10"/>
      <c r="AQ4" s="10"/>
      <c r="AR4" s="10"/>
      <c r="AS4" s="10"/>
      <c r="AT4" s="10"/>
      <c r="AU4" s="11" t="s">
        <v>37</v>
      </c>
      <c r="AV4" s="11" t="s">
        <v>36</v>
      </c>
      <c r="AW4" s="11" t="s">
        <v>36</v>
      </c>
      <c r="AX4" s="11" t="s">
        <v>36</v>
      </c>
      <c r="AY4" s="11" t="s">
        <v>38</v>
      </c>
      <c r="AZ4" s="11" t="s">
        <v>37</v>
      </c>
      <c r="BA4" s="10"/>
      <c r="BB4" s="19">
        <v>45636</v>
      </c>
      <c r="BC4" s="19">
        <v>45658</v>
      </c>
    </row>
    <row r="5" spans="1:55" ht="13.5" customHeight="1">
      <c r="A5" s="9">
        <f t="shared" ref="A5:A42" si="2">A4+1</f>
        <v>3</v>
      </c>
      <c r="B5" s="10"/>
      <c r="C5" s="9" t="s">
        <v>68</v>
      </c>
      <c r="D5" s="9"/>
      <c r="E5" s="9" t="s">
        <v>69</v>
      </c>
      <c r="F5" s="41" t="s">
        <v>60</v>
      </c>
      <c r="G5" s="9" t="s">
        <v>70</v>
      </c>
      <c r="H5" s="10"/>
      <c r="I5" s="10"/>
      <c r="J5" s="11" t="s">
        <v>36</v>
      </c>
      <c r="K5" s="9"/>
      <c r="L5" s="9" t="s">
        <v>189</v>
      </c>
      <c r="M5" s="12" t="s">
        <v>216</v>
      </c>
      <c r="N5" s="12" t="s">
        <v>82</v>
      </c>
      <c r="O5" s="12" t="s">
        <v>83</v>
      </c>
      <c r="P5" s="10" t="s">
        <v>198</v>
      </c>
      <c r="Q5" s="12" t="s">
        <v>78</v>
      </c>
      <c r="R5" s="13"/>
      <c r="S5" s="9" t="s">
        <v>173</v>
      </c>
      <c r="T5" s="13" t="s">
        <v>82</v>
      </c>
      <c r="U5" s="14" t="s">
        <v>83</v>
      </c>
      <c r="V5" s="13" t="s">
        <v>208</v>
      </c>
      <c r="W5" s="12" t="s">
        <v>74</v>
      </c>
      <c r="X5" s="13"/>
      <c r="Y5" s="9" t="s">
        <v>85</v>
      </c>
      <c r="Z5" s="13" t="s">
        <v>82</v>
      </c>
      <c r="AA5" s="9" t="s">
        <v>83</v>
      </c>
      <c r="AB5" s="13" t="s">
        <v>221</v>
      </c>
      <c r="AC5" s="9">
        <v>23</v>
      </c>
      <c r="AD5" s="12" t="s">
        <v>133</v>
      </c>
      <c r="AE5" s="15" t="s">
        <v>61</v>
      </c>
      <c r="AF5" s="12" t="s">
        <v>247</v>
      </c>
      <c r="AG5" s="16">
        <f t="shared" si="0"/>
        <v>6660</v>
      </c>
      <c r="AH5" s="42">
        <f t="shared" si="1"/>
        <v>9990</v>
      </c>
      <c r="AI5" s="17">
        <v>0</v>
      </c>
      <c r="AJ5" s="17">
        <v>0</v>
      </c>
      <c r="AK5" s="18">
        <v>16650</v>
      </c>
      <c r="AL5" s="10" t="s">
        <v>36</v>
      </c>
      <c r="AM5" s="10"/>
      <c r="AN5" s="10"/>
      <c r="AO5" s="10"/>
      <c r="AP5" s="10"/>
      <c r="AQ5" s="10"/>
      <c r="AR5" s="10"/>
      <c r="AS5" s="10"/>
      <c r="AT5" s="10"/>
      <c r="AU5" s="11" t="s">
        <v>37</v>
      </c>
      <c r="AV5" s="11" t="s">
        <v>36</v>
      </c>
      <c r="AW5" s="11" t="s">
        <v>36</v>
      </c>
      <c r="AX5" s="11" t="s">
        <v>36</v>
      </c>
      <c r="AY5" s="11" t="s">
        <v>38</v>
      </c>
      <c r="AZ5" s="11" t="s">
        <v>37</v>
      </c>
      <c r="BA5" s="10"/>
      <c r="BB5" s="19">
        <v>45636</v>
      </c>
      <c r="BC5" s="19">
        <v>45658</v>
      </c>
    </row>
    <row r="6" spans="1:55" ht="13.5" customHeight="1">
      <c r="A6" s="9">
        <f t="shared" si="2"/>
        <v>4</v>
      </c>
      <c r="B6" s="10"/>
      <c r="C6" s="9" t="s">
        <v>68</v>
      </c>
      <c r="D6" s="9"/>
      <c r="E6" s="9" t="s">
        <v>69</v>
      </c>
      <c r="F6" s="41" t="s">
        <v>60</v>
      </c>
      <c r="G6" s="9" t="s">
        <v>70</v>
      </c>
      <c r="H6" s="10"/>
      <c r="I6" s="10"/>
      <c r="J6" s="11" t="s">
        <v>36</v>
      </c>
      <c r="K6" s="9"/>
      <c r="L6" s="9" t="s">
        <v>189</v>
      </c>
      <c r="M6" s="12" t="s">
        <v>216</v>
      </c>
      <c r="N6" s="12" t="s">
        <v>82</v>
      </c>
      <c r="O6" s="12" t="s">
        <v>83</v>
      </c>
      <c r="P6" s="10" t="s">
        <v>198</v>
      </c>
      <c r="Q6" s="12" t="s">
        <v>78</v>
      </c>
      <c r="R6" s="13"/>
      <c r="S6" s="9" t="s">
        <v>174</v>
      </c>
      <c r="T6" s="13" t="s">
        <v>82</v>
      </c>
      <c r="U6" s="14" t="s">
        <v>83</v>
      </c>
      <c r="V6" s="13" t="s">
        <v>209</v>
      </c>
      <c r="W6" s="12" t="s">
        <v>195</v>
      </c>
      <c r="X6" s="13"/>
      <c r="Y6" s="9" t="s">
        <v>86</v>
      </c>
      <c r="Z6" s="13" t="s">
        <v>82</v>
      </c>
      <c r="AA6" s="9" t="s">
        <v>83</v>
      </c>
      <c r="AB6" s="13" t="s">
        <v>222</v>
      </c>
      <c r="AC6" s="9">
        <v>37</v>
      </c>
      <c r="AD6" s="12" t="s">
        <v>134</v>
      </c>
      <c r="AE6" s="15" t="s">
        <v>61</v>
      </c>
      <c r="AF6" s="12" t="s">
        <v>247</v>
      </c>
      <c r="AG6" s="16">
        <f t="shared" si="0"/>
        <v>8280</v>
      </c>
      <c r="AH6" s="42">
        <f t="shared" si="1"/>
        <v>12420</v>
      </c>
      <c r="AI6" s="17">
        <v>0</v>
      </c>
      <c r="AJ6" s="17">
        <v>0</v>
      </c>
      <c r="AK6" s="18">
        <v>20700</v>
      </c>
      <c r="AL6" s="10" t="s">
        <v>36</v>
      </c>
      <c r="AM6" s="10"/>
      <c r="AN6" s="10"/>
      <c r="AO6" s="10"/>
      <c r="AP6" s="10"/>
      <c r="AQ6" s="10"/>
      <c r="AR6" s="10"/>
      <c r="AS6" s="10"/>
      <c r="AT6" s="10"/>
      <c r="AU6" s="11" t="s">
        <v>37</v>
      </c>
      <c r="AV6" s="11" t="s">
        <v>36</v>
      </c>
      <c r="AW6" s="11" t="s">
        <v>36</v>
      </c>
      <c r="AX6" s="11" t="s">
        <v>36</v>
      </c>
      <c r="AY6" s="11" t="s">
        <v>38</v>
      </c>
      <c r="AZ6" s="11" t="s">
        <v>37</v>
      </c>
      <c r="BA6" s="10"/>
      <c r="BB6" s="19">
        <v>45636</v>
      </c>
      <c r="BC6" s="19">
        <v>45658</v>
      </c>
    </row>
    <row r="7" spans="1:55" ht="13.5" customHeight="1">
      <c r="A7" s="9">
        <f t="shared" si="2"/>
        <v>5</v>
      </c>
      <c r="B7" s="10"/>
      <c r="C7" s="9" t="s">
        <v>68</v>
      </c>
      <c r="D7" s="9"/>
      <c r="E7" s="9" t="s">
        <v>69</v>
      </c>
      <c r="F7" s="41" t="s">
        <v>60</v>
      </c>
      <c r="G7" s="9" t="s">
        <v>70</v>
      </c>
      <c r="H7" s="10"/>
      <c r="I7" s="10"/>
      <c r="J7" s="11" t="s">
        <v>36</v>
      </c>
      <c r="K7" s="9"/>
      <c r="L7" s="9" t="s">
        <v>189</v>
      </c>
      <c r="M7" s="12" t="s">
        <v>216</v>
      </c>
      <c r="N7" s="12" t="s">
        <v>82</v>
      </c>
      <c r="O7" s="12" t="s">
        <v>83</v>
      </c>
      <c r="P7" s="10" t="s">
        <v>198</v>
      </c>
      <c r="Q7" s="12" t="s">
        <v>78</v>
      </c>
      <c r="R7" s="13"/>
      <c r="S7" s="9" t="s">
        <v>175</v>
      </c>
      <c r="T7" s="13" t="s">
        <v>82</v>
      </c>
      <c r="U7" s="14" t="s">
        <v>83</v>
      </c>
      <c r="V7" s="13" t="s">
        <v>210</v>
      </c>
      <c r="W7" s="12" t="s">
        <v>71</v>
      </c>
      <c r="X7" s="13"/>
      <c r="Y7" s="9" t="s">
        <v>87</v>
      </c>
      <c r="Z7" s="13" t="s">
        <v>82</v>
      </c>
      <c r="AA7" s="9" t="s">
        <v>83</v>
      </c>
      <c r="AB7" s="13" t="s">
        <v>223</v>
      </c>
      <c r="AC7" s="9">
        <v>1</v>
      </c>
      <c r="AD7" s="12" t="s">
        <v>135</v>
      </c>
      <c r="AE7" s="15" t="s">
        <v>61</v>
      </c>
      <c r="AF7" s="12" t="s">
        <v>248</v>
      </c>
      <c r="AG7" s="16">
        <f t="shared" si="0"/>
        <v>11520</v>
      </c>
      <c r="AH7" s="42">
        <f t="shared" si="1"/>
        <v>17280</v>
      </c>
      <c r="AI7" s="17">
        <v>0</v>
      </c>
      <c r="AJ7" s="17">
        <v>0</v>
      </c>
      <c r="AK7" s="18">
        <v>28800</v>
      </c>
      <c r="AL7" s="10" t="s">
        <v>36</v>
      </c>
      <c r="AM7" s="10"/>
      <c r="AN7" s="10"/>
      <c r="AO7" s="10"/>
      <c r="AP7" s="10"/>
      <c r="AQ7" s="10"/>
      <c r="AR7" s="10"/>
      <c r="AS7" s="10"/>
      <c r="AT7" s="10"/>
      <c r="AU7" s="11" t="s">
        <v>37</v>
      </c>
      <c r="AV7" s="11" t="s">
        <v>36</v>
      </c>
      <c r="AW7" s="11" t="s">
        <v>36</v>
      </c>
      <c r="AX7" s="11" t="s">
        <v>36</v>
      </c>
      <c r="AY7" s="11" t="s">
        <v>38</v>
      </c>
      <c r="AZ7" s="11" t="s">
        <v>37</v>
      </c>
      <c r="BA7" s="10"/>
      <c r="BB7" s="19">
        <v>45636</v>
      </c>
      <c r="BC7" s="19">
        <v>45658</v>
      </c>
    </row>
    <row r="8" spans="1:55" ht="13.5" customHeight="1">
      <c r="A8" s="9">
        <f t="shared" si="2"/>
        <v>6</v>
      </c>
      <c r="B8" s="10"/>
      <c r="C8" s="9" t="s">
        <v>68</v>
      </c>
      <c r="D8" s="9"/>
      <c r="E8" s="9" t="s">
        <v>69</v>
      </c>
      <c r="F8" s="41" t="s">
        <v>60</v>
      </c>
      <c r="G8" s="9" t="s">
        <v>70</v>
      </c>
      <c r="H8" s="10"/>
      <c r="I8" s="10"/>
      <c r="J8" s="11" t="s">
        <v>36</v>
      </c>
      <c r="K8" s="9"/>
      <c r="L8" s="9" t="s">
        <v>189</v>
      </c>
      <c r="M8" s="12" t="s">
        <v>216</v>
      </c>
      <c r="N8" s="12" t="s">
        <v>82</v>
      </c>
      <c r="O8" s="12" t="s">
        <v>83</v>
      </c>
      <c r="P8" s="10" t="s">
        <v>198</v>
      </c>
      <c r="Q8" s="12" t="s">
        <v>78</v>
      </c>
      <c r="R8" s="13"/>
      <c r="S8" s="9" t="s">
        <v>176</v>
      </c>
      <c r="T8" s="13" t="s">
        <v>82</v>
      </c>
      <c r="U8" s="14" t="s">
        <v>83</v>
      </c>
      <c r="V8" s="13" t="s">
        <v>211</v>
      </c>
      <c r="W8" s="12" t="s">
        <v>71</v>
      </c>
      <c r="X8" s="13"/>
      <c r="Y8" s="9" t="s">
        <v>88</v>
      </c>
      <c r="Z8" s="13" t="s">
        <v>82</v>
      </c>
      <c r="AA8" s="9" t="s">
        <v>83</v>
      </c>
      <c r="AB8" s="13" t="s">
        <v>224</v>
      </c>
      <c r="AC8" s="9">
        <v>1</v>
      </c>
      <c r="AD8" s="12" t="s">
        <v>136</v>
      </c>
      <c r="AE8" s="15" t="s">
        <v>61</v>
      </c>
      <c r="AF8" s="12" t="s">
        <v>249</v>
      </c>
      <c r="AG8" s="16">
        <f t="shared" si="0"/>
        <v>4860</v>
      </c>
      <c r="AH8" s="42">
        <f t="shared" si="1"/>
        <v>7290</v>
      </c>
      <c r="AI8" s="17">
        <v>0</v>
      </c>
      <c r="AJ8" s="17">
        <v>0</v>
      </c>
      <c r="AK8" s="18">
        <v>12150</v>
      </c>
      <c r="AL8" s="10" t="s">
        <v>36</v>
      </c>
      <c r="AM8" s="10"/>
      <c r="AN8" s="10"/>
      <c r="AO8" s="10"/>
      <c r="AP8" s="10"/>
      <c r="AQ8" s="10"/>
      <c r="AR8" s="10"/>
      <c r="AS8" s="10"/>
      <c r="AT8" s="10"/>
      <c r="AU8" s="11" t="s">
        <v>37</v>
      </c>
      <c r="AV8" s="11" t="s">
        <v>36</v>
      </c>
      <c r="AW8" s="11" t="s">
        <v>36</v>
      </c>
      <c r="AX8" s="11" t="s">
        <v>36</v>
      </c>
      <c r="AY8" s="11" t="s">
        <v>38</v>
      </c>
      <c r="AZ8" s="11" t="s">
        <v>37</v>
      </c>
      <c r="BA8" s="10"/>
      <c r="BB8" s="19">
        <v>45636</v>
      </c>
      <c r="BC8" s="19">
        <v>45658</v>
      </c>
    </row>
    <row r="9" spans="1:55" ht="13.5" customHeight="1">
      <c r="A9" s="9">
        <f t="shared" si="2"/>
        <v>7</v>
      </c>
      <c r="B9" s="10"/>
      <c r="C9" s="9" t="s">
        <v>68</v>
      </c>
      <c r="D9" s="9"/>
      <c r="E9" s="9" t="s">
        <v>69</v>
      </c>
      <c r="F9" s="41" t="s">
        <v>60</v>
      </c>
      <c r="G9" s="9" t="s">
        <v>70</v>
      </c>
      <c r="H9" s="10"/>
      <c r="I9" s="10"/>
      <c r="J9" s="11" t="s">
        <v>36</v>
      </c>
      <c r="K9" s="9"/>
      <c r="L9" s="9" t="s">
        <v>189</v>
      </c>
      <c r="M9" s="12" t="s">
        <v>216</v>
      </c>
      <c r="N9" s="12" t="s">
        <v>82</v>
      </c>
      <c r="O9" s="12" t="s">
        <v>83</v>
      </c>
      <c r="P9" s="10" t="s">
        <v>198</v>
      </c>
      <c r="Q9" s="12" t="s">
        <v>78</v>
      </c>
      <c r="R9" s="13"/>
      <c r="S9" s="9" t="s">
        <v>177</v>
      </c>
      <c r="T9" s="13" t="s">
        <v>90</v>
      </c>
      <c r="U9" s="14" t="s">
        <v>83</v>
      </c>
      <c r="V9" s="13" t="s">
        <v>212</v>
      </c>
      <c r="W9" s="12" t="s">
        <v>71</v>
      </c>
      <c r="X9" s="13"/>
      <c r="Y9" s="9" t="s">
        <v>89</v>
      </c>
      <c r="Z9" s="13" t="s">
        <v>90</v>
      </c>
      <c r="AA9" s="9" t="s">
        <v>83</v>
      </c>
      <c r="AB9" s="13" t="s">
        <v>225</v>
      </c>
      <c r="AC9" s="9">
        <v>1</v>
      </c>
      <c r="AD9" s="12" t="s">
        <v>137</v>
      </c>
      <c r="AE9" s="15" t="s">
        <v>61</v>
      </c>
      <c r="AF9" s="12" t="s">
        <v>250</v>
      </c>
      <c r="AG9" s="16">
        <f t="shared" si="0"/>
        <v>5580</v>
      </c>
      <c r="AH9" s="42">
        <f t="shared" si="1"/>
        <v>8370</v>
      </c>
      <c r="AI9" s="17">
        <v>0</v>
      </c>
      <c r="AJ9" s="17">
        <v>0</v>
      </c>
      <c r="AK9" s="18">
        <v>13950</v>
      </c>
      <c r="AL9" s="10" t="s">
        <v>36</v>
      </c>
      <c r="AM9" s="10"/>
      <c r="AN9" s="10"/>
      <c r="AO9" s="10"/>
      <c r="AP9" s="10"/>
      <c r="AQ9" s="10"/>
      <c r="AR9" s="10"/>
      <c r="AS9" s="10"/>
      <c r="AT9" s="10"/>
      <c r="AU9" s="11" t="s">
        <v>37</v>
      </c>
      <c r="AV9" s="11" t="s">
        <v>36</v>
      </c>
      <c r="AW9" s="11" t="s">
        <v>36</v>
      </c>
      <c r="AX9" s="11" t="s">
        <v>36</v>
      </c>
      <c r="AY9" s="11" t="s">
        <v>38</v>
      </c>
      <c r="AZ9" s="11" t="s">
        <v>37</v>
      </c>
      <c r="BA9" s="10"/>
      <c r="BB9" s="19">
        <v>45636</v>
      </c>
      <c r="BC9" s="19">
        <v>45658</v>
      </c>
    </row>
    <row r="10" spans="1:55" ht="13.5" customHeight="1">
      <c r="A10" s="9">
        <f t="shared" si="2"/>
        <v>8</v>
      </c>
      <c r="B10" s="10"/>
      <c r="C10" s="9" t="s">
        <v>68</v>
      </c>
      <c r="D10" s="9"/>
      <c r="E10" s="9" t="s">
        <v>69</v>
      </c>
      <c r="F10" s="41" t="s">
        <v>60</v>
      </c>
      <c r="G10" s="9" t="s">
        <v>70</v>
      </c>
      <c r="H10" s="10"/>
      <c r="I10" s="10"/>
      <c r="J10" s="11" t="s">
        <v>36</v>
      </c>
      <c r="K10" s="9"/>
      <c r="L10" s="9" t="s">
        <v>189</v>
      </c>
      <c r="M10" s="12" t="s">
        <v>216</v>
      </c>
      <c r="N10" s="12" t="s">
        <v>82</v>
      </c>
      <c r="O10" s="12" t="s">
        <v>83</v>
      </c>
      <c r="P10" s="10" t="s">
        <v>198</v>
      </c>
      <c r="Q10" s="12" t="s">
        <v>78</v>
      </c>
      <c r="R10" s="13"/>
      <c r="S10" s="9" t="s">
        <v>178</v>
      </c>
      <c r="T10" s="13" t="s">
        <v>82</v>
      </c>
      <c r="U10" s="14" t="s">
        <v>83</v>
      </c>
      <c r="V10" s="13" t="s">
        <v>213</v>
      </c>
      <c r="W10" s="12" t="s">
        <v>73</v>
      </c>
      <c r="X10" s="13"/>
      <c r="Y10" s="9" t="s">
        <v>91</v>
      </c>
      <c r="Z10" s="13" t="s">
        <v>82</v>
      </c>
      <c r="AA10" s="9" t="s">
        <v>83</v>
      </c>
      <c r="AB10" s="13" t="s">
        <v>226</v>
      </c>
      <c r="AC10" s="9">
        <v>2</v>
      </c>
      <c r="AD10" s="12" t="s">
        <v>138</v>
      </c>
      <c r="AE10" s="15" t="s">
        <v>61</v>
      </c>
      <c r="AF10" s="12" t="s">
        <v>249</v>
      </c>
      <c r="AG10" s="16">
        <f t="shared" si="0"/>
        <v>7200</v>
      </c>
      <c r="AH10" s="42">
        <f t="shared" si="1"/>
        <v>10800</v>
      </c>
      <c r="AI10" s="17">
        <v>0</v>
      </c>
      <c r="AJ10" s="17">
        <v>0</v>
      </c>
      <c r="AK10" s="18">
        <v>18000</v>
      </c>
      <c r="AL10" s="10" t="s">
        <v>36</v>
      </c>
      <c r="AM10" s="10"/>
      <c r="AN10" s="10"/>
      <c r="AO10" s="10"/>
      <c r="AP10" s="10"/>
      <c r="AQ10" s="10"/>
      <c r="AR10" s="10"/>
      <c r="AS10" s="10"/>
      <c r="AT10" s="10"/>
      <c r="AU10" s="11" t="s">
        <v>37</v>
      </c>
      <c r="AV10" s="11" t="s">
        <v>36</v>
      </c>
      <c r="AW10" s="11" t="s">
        <v>36</v>
      </c>
      <c r="AX10" s="11" t="s">
        <v>36</v>
      </c>
      <c r="AY10" s="11" t="s">
        <v>38</v>
      </c>
      <c r="AZ10" s="11" t="s">
        <v>37</v>
      </c>
      <c r="BA10" s="10"/>
      <c r="BB10" s="19">
        <v>45636</v>
      </c>
      <c r="BC10" s="19">
        <v>45658</v>
      </c>
    </row>
    <row r="11" spans="1:55" ht="13.5" customHeight="1">
      <c r="A11" s="9">
        <f t="shared" si="2"/>
        <v>9</v>
      </c>
      <c r="B11" s="10"/>
      <c r="C11" s="9" t="s">
        <v>68</v>
      </c>
      <c r="D11" s="9"/>
      <c r="E11" s="9" t="s">
        <v>69</v>
      </c>
      <c r="F11" s="41" t="s">
        <v>60</v>
      </c>
      <c r="G11" s="9" t="s">
        <v>70</v>
      </c>
      <c r="H11" s="10"/>
      <c r="I11" s="10"/>
      <c r="J11" s="11" t="s">
        <v>36</v>
      </c>
      <c r="K11" s="9"/>
      <c r="L11" s="9" t="s">
        <v>189</v>
      </c>
      <c r="M11" s="12" t="s">
        <v>216</v>
      </c>
      <c r="N11" s="12" t="s">
        <v>82</v>
      </c>
      <c r="O11" s="12" t="s">
        <v>83</v>
      </c>
      <c r="P11" s="10" t="s">
        <v>198</v>
      </c>
      <c r="Q11" s="12" t="s">
        <v>78</v>
      </c>
      <c r="R11" s="13"/>
      <c r="S11" s="9" t="s">
        <v>179</v>
      </c>
      <c r="T11" s="13" t="s">
        <v>82</v>
      </c>
      <c r="U11" s="14" t="s">
        <v>83</v>
      </c>
      <c r="V11" s="13" t="s">
        <v>214</v>
      </c>
      <c r="W11" s="12" t="s">
        <v>72</v>
      </c>
      <c r="X11" s="13"/>
      <c r="Y11" s="9" t="s">
        <v>92</v>
      </c>
      <c r="Z11" s="13" t="s">
        <v>82</v>
      </c>
      <c r="AA11" s="9" t="s">
        <v>83</v>
      </c>
      <c r="AB11" s="13" t="s">
        <v>227</v>
      </c>
      <c r="AC11" s="9">
        <v>5</v>
      </c>
      <c r="AD11" s="12" t="s">
        <v>139</v>
      </c>
      <c r="AE11" s="15" t="s">
        <v>61</v>
      </c>
      <c r="AF11" s="12" t="s">
        <v>251</v>
      </c>
      <c r="AG11" s="16">
        <f t="shared" si="0"/>
        <v>6120</v>
      </c>
      <c r="AH11" s="42">
        <f t="shared" si="1"/>
        <v>9180</v>
      </c>
      <c r="AI11" s="17">
        <v>0</v>
      </c>
      <c r="AJ11" s="17">
        <v>0</v>
      </c>
      <c r="AK11" s="18">
        <v>15300</v>
      </c>
      <c r="AL11" s="10" t="s">
        <v>36</v>
      </c>
      <c r="AM11" s="10"/>
      <c r="AN11" s="10"/>
      <c r="AO11" s="10"/>
      <c r="AP11" s="10"/>
      <c r="AQ11" s="10"/>
      <c r="AR11" s="10"/>
      <c r="AS11" s="10"/>
      <c r="AT11" s="10"/>
      <c r="AU11" s="11" t="s">
        <v>37</v>
      </c>
      <c r="AV11" s="11" t="s">
        <v>36</v>
      </c>
      <c r="AW11" s="11" t="s">
        <v>36</v>
      </c>
      <c r="AX11" s="11" t="s">
        <v>36</v>
      </c>
      <c r="AY11" s="11" t="s">
        <v>38</v>
      </c>
      <c r="AZ11" s="11" t="s">
        <v>37</v>
      </c>
      <c r="BA11" s="10"/>
      <c r="BB11" s="19">
        <v>45636</v>
      </c>
      <c r="BC11" s="19">
        <v>45658</v>
      </c>
    </row>
    <row r="12" spans="1:55" ht="13.5" customHeight="1">
      <c r="A12" s="9">
        <f t="shared" si="2"/>
        <v>10</v>
      </c>
      <c r="B12" s="10"/>
      <c r="C12" s="9" t="s">
        <v>68</v>
      </c>
      <c r="D12" s="9"/>
      <c r="E12" s="9" t="s">
        <v>69</v>
      </c>
      <c r="F12" s="41" t="s">
        <v>60</v>
      </c>
      <c r="G12" s="9" t="s">
        <v>70</v>
      </c>
      <c r="H12" s="10"/>
      <c r="I12" s="10"/>
      <c r="J12" s="11" t="s">
        <v>36</v>
      </c>
      <c r="K12" s="9"/>
      <c r="L12" s="9" t="s">
        <v>189</v>
      </c>
      <c r="M12" s="12" t="s">
        <v>216</v>
      </c>
      <c r="N12" s="12" t="s">
        <v>82</v>
      </c>
      <c r="O12" s="12" t="s">
        <v>83</v>
      </c>
      <c r="P12" s="10" t="s">
        <v>198</v>
      </c>
      <c r="Q12" s="12" t="s">
        <v>78</v>
      </c>
      <c r="R12" s="13"/>
      <c r="S12" s="9" t="s">
        <v>180</v>
      </c>
      <c r="T12" s="13" t="s">
        <v>82</v>
      </c>
      <c r="U12" s="14" t="s">
        <v>83</v>
      </c>
      <c r="V12" s="13" t="s">
        <v>215</v>
      </c>
      <c r="W12" s="12" t="s">
        <v>74</v>
      </c>
      <c r="X12" s="13"/>
      <c r="Y12" s="9" t="s">
        <v>93</v>
      </c>
      <c r="Z12" s="13" t="s">
        <v>82</v>
      </c>
      <c r="AA12" s="9" t="s">
        <v>83</v>
      </c>
      <c r="AB12" s="13" t="s">
        <v>228</v>
      </c>
      <c r="AC12" s="9">
        <v>3</v>
      </c>
      <c r="AD12" s="12" t="s">
        <v>140</v>
      </c>
      <c r="AE12" s="15" t="s">
        <v>61</v>
      </c>
      <c r="AF12" s="12" t="s">
        <v>245</v>
      </c>
      <c r="AG12" s="16">
        <f t="shared" si="0"/>
        <v>9720</v>
      </c>
      <c r="AH12" s="42">
        <f t="shared" si="1"/>
        <v>14580</v>
      </c>
      <c r="AI12" s="17">
        <v>0</v>
      </c>
      <c r="AJ12" s="17">
        <v>0</v>
      </c>
      <c r="AK12" s="18">
        <v>24300</v>
      </c>
      <c r="AL12" s="10" t="s">
        <v>36</v>
      </c>
      <c r="AM12" s="10"/>
      <c r="AN12" s="10"/>
      <c r="AO12" s="10"/>
      <c r="AP12" s="10"/>
      <c r="AQ12" s="10"/>
      <c r="AR12" s="10"/>
      <c r="AS12" s="10"/>
      <c r="AT12" s="10"/>
      <c r="AU12" s="11" t="s">
        <v>37</v>
      </c>
      <c r="AV12" s="11" t="s">
        <v>36</v>
      </c>
      <c r="AW12" s="11" t="s">
        <v>36</v>
      </c>
      <c r="AX12" s="11" t="s">
        <v>36</v>
      </c>
      <c r="AY12" s="11" t="s">
        <v>38</v>
      </c>
      <c r="AZ12" s="11" t="s">
        <v>37</v>
      </c>
      <c r="BA12" s="10"/>
      <c r="BB12" s="19">
        <v>45636</v>
      </c>
      <c r="BC12" s="19">
        <v>45658</v>
      </c>
    </row>
    <row r="13" spans="1:55" ht="13.5" customHeight="1">
      <c r="A13" s="9">
        <f t="shared" si="2"/>
        <v>11</v>
      </c>
      <c r="B13" s="10"/>
      <c r="C13" s="9" t="s">
        <v>68</v>
      </c>
      <c r="D13" s="9"/>
      <c r="E13" s="9" t="s">
        <v>69</v>
      </c>
      <c r="F13" s="41" t="s">
        <v>60</v>
      </c>
      <c r="G13" s="9" t="s">
        <v>70</v>
      </c>
      <c r="H13" s="10"/>
      <c r="I13" s="10"/>
      <c r="J13" s="11" t="s">
        <v>36</v>
      </c>
      <c r="K13" s="9"/>
      <c r="L13" s="9" t="s">
        <v>189</v>
      </c>
      <c r="M13" s="12" t="s">
        <v>216</v>
      </c>
      <c r="N13" s="12" t="s">
        <v>82</v>
      </c>
      <c r="O13" s="12" t="s">
        <v>83</v>
      </c>
      <c r="P13" s="10" t="s">
        <v>198</v>
      </c>
      <c r="Q13" s="12" t="s">
        <v>78</v>
      </c>
      <c r="R13" s="13"/>
      <c r="S13" s="9" t="s">
        <v>181</v>
      </c>
      <c r="T13" s="13" t="s">
        <v>82</v>
      </c>
      <c r="U13" s="14" t="s">
        <v>83</v>
      </c>
      <c r="V13" s="13" t="s">
        <v>209</v>
      </c>
      <c r="W13" s="12" t="s">
        <v>77</v>
      </c>
      <c r="X13" s="13"/>
      <c r="Y13" s="9" t="s">
        <v>94</v>
      </c>
      <c r="Z13" s="13" t="s">
        <v>82</v>
      </c>
      <c r="AA13" s="9" t="s">
        <v>83</v>
      </c>
      <c r="AB13" s="13" t="s">
        <v>229</v>
      </c>
      <c r="AC13" s="9">
        <v>14</v>
      </c>
      <c r="AD13" s="12" t="s">
        <v>141</v>
      </c>
      <c r="AE13" s="15" t="s">
        <v>61</v>
      </c>
      <c r="AF13" s="12" t="s">
        <v>252</v>
      </c>
      <c r="AG13" s="16">
        <f t="shared" si="0"/>
        <v>6120</v>
      </c>
      <c r="AH13" s="42">
        <f t="shared" si="1"/>
        <v>9180</v>
      </c>
      <c r="AI13" s="17">
        <v>0</v>
      </c>
      <c r="AJ13" s="17">
        <v>0</v>
      </c>
      <c r="AK13" s="18">
        <v>15300</v>
      </c>
      <c r="AL13" s="10" t="s">
        <v>36</v>
      </c>
      <c r="AM13" s="10"/>
      <c r="AN13" s="10"/>
      <c r="AO13" s="10"/>
      <c r="AP13" s="10"/>
      <c r="AQ13" s="10"/>
      <c r="AR13" s="10"/>
      <c r="AS13" s="10"/>
      <c r="AT13" s="10"/>
      <c r="AU13" s="11" t="s">
        <v>37</v>
      </c>
      <c r="AV13" s="11" t="s">
        <v>36</v>
      </c>
      <c r="AW13" s="11" t="s">
        <v>36</v>
      </c>
      <c r="AX13" s="11" t="s">
        <v>36</v>
      </c>
      <c r="AY13" s="11" t="s">
        <v>38</v>
      </c>
      <c r="AZ13" s="11" t="s">
        <v>37</v>
      </c>
      <c r="BA13" s="10"/>
      <c r="BB13" s="19">
        <v>45636</v>
      </c>
      <c r="BC13" s="19">
        <v>45658</v>
      </c>
    </row>
    <row r="14" spans="1:55" ht="13.5" customHeight="1">
      <c r="A14" s="9">
        <f t="shared" si="2"/>
        <v>12</v>
      </c>
      <c r="B14" s="10"/>
      <c r="C14" s="9" t="s">
        <v>68</v>
      </c>
      <c r="D14" s="9"/>
      <c r="E14" s="9" t="s">
        <v>69</v>
      </c>
      <c r="F14" s="41" t="s">
        <v>60</v>
      </c>
      <c r="G14" s="9" t="s">
        <v>70</v>
      </c>
      <c r="H14" s="10"/>
      <c r="I14" s="10"/>
      <c r="J14" s="11" t="s">
        <v>36</v>
      </c>
      <c r="K14" s="9"/>
      <c r="L14" s="9" t="s">
        <v>189</v>
      </c>
      <c r="M14" s="12" t="s">
        <v>216</v>
      </c>
      <c r="N14" s="12" t="s">
        <v>82</v>
      </c>
      <c r="O14" s="12" t="s">
        <v>83</v>
      </c>
      <c r="P14" s="10" t="s">
        <v>198</v>
      </c>
      <c r="Q14" s="12" t="s">
        <v>78</v>
      </c>
      <c r="R14" s="13"/>
      <c r="S14" s="9" t="s">
        <v>182</v>
      </c>
      <c r="T14" s="13" t="s">
        <v>82</v>
      </c>
      <c r="U14" s="14" t="s">
        <v>83</v>
      </c>
      <c r="V14" s="13" t="s">
        <v>209</v>
      </c>
      <c r="W14" s="12" t="s">
        <v>77</v>
      </c>
      <c r="X14" s="13"/>
      <c r="Y14" s="9" t="s">
        <v>94</v>
      </c>
      <c r="Z14" s="13" t="s">
        <v>82</v>
      </c>
      <c r="AA14" s="9" t="s">
        <v>83</v>
      </c>
      <c r="AB14" s="13" t="s">
        <v>222</v>
      </c>
      <c r="AC14" s="9">
        <v>13</v>
      </c>
      <c r="AD14" s="12" t="s">
        <v>142</v>
      </c>
      <c r="AE14" s="15" t="s">
        <v>61</v>
      </c>
      <c r="AF14" s="12" t="s">
        <v>253</v>
      </c>
      <c r="AG14" s="16">
        <f t="shared" si="0"/>
        <v>13280</v>
      </c>
      <c r="AH14" s="42">
        <f t="shared" si="1"/>
        <v>19920</v>
      </c>
      <c r="AI14" s="17">
        <v>0</v>
      </c>
      <c r="AJ14" s="17">
        <v>0</v>
      </c>
      <c r="AK14" s="18">
        <v>33200</v>
      </c>
      <c r="AL14" s="10" t="s">
        <v>36</v>
      </c>
      <c r="AM14" s="10"/>
      <c r="AN14" s="10"/>
      <c r="AO14" s="10"/>
      <c r="AP14" s="10"/>
      <c r="AQ14" s="10"/>
      <c r="AR14" s="10"/>
      <c r="AS14" s="10"/>
      <c r="AT14" s="10"/>
      <c r="AU14" s="11" t="s">
        <v>37</v>
      </c>
      <c r="AV14" s="11" t="s">
        <v>36</v>
      </c>
      <c r="AW14" s="11" t="s">
        <v>36</v>
      </c>
      <c r="AX14" s="11" t="s">
        <v>36</v>
      </c>
      <c r="AY14" s="11" t="s">
        <v>38</v>
      </c>
      <c r="AZ14" s="11" t="s">
        <v>37</v>
      </c>
      <c r="BA14" s="10"/>
      <c r="BB14" s="19">
        <v>45636</v>
      </c>
      <c r="BC14" s="19">
        <v>45658</v>
      </c>
    </row>
    <row r="15" spans="1:55" ht="13.5" customHeight="1">
      <c r="A15" s="9">
        <f t="shared" si="2"/>
        <v>13</v>
      </c>
      <c r="B15" s="10"/>
      <c r="C15" s="9" t="s">
        <v>68</v>
      </c>
      <c r="D15" s="9"/>
      <c r="E15" s="9" t="s">
        <v>69</v>
      </c>
      <c r="F15" s="41" t="s">
        <v>60</v>
      </c>
      <c r="G15" s="9" t="s">
        <v>70</v>
      </c>
      <c r="H15" s="10"/>
      <c r="I15" s="10"/>
      <c r="J15" s="11" t="s">
        <v>36</v>
      </c>
      <c r="K15" s="9"/>
      <c r="L15" s="9" t="s">
        <v>189</v>
      </c>
      <c r="M15" s="12" t="s">
        <v>216</v>
      </c>
      <c r="N15" s="12" t="s">
        <v>82</v>
      </c>
      <c r="O15" s="12" t="s">
        <v>83</v>
      </c>
      <c r="P15" s="10" t="s">
        <v>198</v>
      </c>
      <c r="Q15" s="12" t="s">
        <v>78</v>
      </c>
      <c r="R15" s="13"/>
      <c r="S15" s="9" t="s">
        <v>182</v>
      </c>
      <c r="T15" s="13" t="s">
        <v>82</v>
      </c>
      <c r="U15" s="14" t="s">
        <v>83</v>
      </c>
      <c r="V15" s="13" t="s">
        <v>209</v>
      </c>
      <c r="W15" s="12" t="s">
        <v>77</v>
      </c>
      <c r="X15" s="13"/>
      <c r="Y15" s="9" t="s">
        <v>95</v>
      </c>
      <c r="Z15" s="13" t="s">
        <v>82</v>
      </c>
      <c r="AA15" s="9" t="s">
        <v>83</v>
      </c>
      <c r="AB15" s="13" t="s">
        <v>222</v>
      </c>
      <c r="AC15" s="9">
        <v>13</v>
      </c>
      <c r="AD15" s="12" t="s">
        <v>143</v>
      </c>
      <c r="AE15" s="15" t="s">
        <v>96</v>
      </c>
      <c r="AF15" s="12" t="s">
        <v>254</v>
      </c>
      <c r="AG15" s="16">
        <f t="shared" si="0"/>
        <v>1620</v>
      </c>
      <c r="AH15" s="42">
        <f t="shared" si="1"/>
        <v>2430</v>
      </c>
      <c r="AI15" s="17">
        <v>0</v>
      </c>
      <c r="AJ15" s="17">
        <v>0</v>
      </c>
      <c r="AK15" s="18">
        <v>4050</v>
      </c>
      <c r="AL15" s="10" t="s">
        <v>36</v>
      </c>
      <c r="AM15" s="10"/>
      <c r="AN15" s="10"/>
      <c r="AO15" s="10"/>
      <c r="AP15" s="10"/>
      <c r="AQ15" s="10"/>
      <c r="AR15" s="10"/>
      <c r="AS15" s="10"/>
      <c r="AT15" s="10"/>
      <c r="AU15" s="11" t="s">
        <v>37</v>
      </c>
      <c r="AV15" s="11" t="s">
        <v>36</v>
      </c>
      <c r="AW15" s="11" t="s">
        <v>36</v>
      </c>
      <c r="AX15" s="11" t="s">
        <v>36</v>
      </c>
      <c r="AY15" s="11" t="s">
        <v>38</v>
      </c>
      <c r="AZ15" s="11" t="s">
        <v>37</v>
      </c>
      <c r="BA15" s="10"/>
      <c r="BB15" s="19">
        <v>45636</v>
      </c>
      <c r="BC15" s="19">
        <v>45658</v>
      </c>
    </row>
    <row r="16" spans="1:55" s="21" customFormat="1">
      <c r="A16" s="9">
        <f t="shared" si="2"/>
        <v>14</v>
      </c>
      <c r="B16" s="10"/>
      <c r="C16" s="9" t="s">
        <v>68</v>
      </c>
      <c r="D16" s="9"/>
      <c r="E16" s="9" t="s">
        <v>69</v>
      </c>
      <c r="F16" s="41" t="s">
        <v>60</v>
      </c>
      <c r="G16" s="9" t="s">
        <v>70</v>
      </c>
      <c r="H16" s="10"/>
      <c r="I16" s="10"/>
      <c r="J16" s="11" t="s">
        <v>36</v>
      </c>
      <c r="K16" s="9"/>
      <c r="L16" s="9" t="s">
        <v>189</v>
      </c>
      <c r="M16" s="12" t="s">
        <v>216</v>
      </c>
      <c r="N16" s="12" t="s">
        <v>82</v>
      </c>
      <c r="O16" s="12" t="s">
        <v>83</v>
      </c>
      <c r="P16" s="10" t="s">
        <v>198</v>
      </c>
      <c r="Q16" s="12" t="s">
        <v>78</v>
      </c>
      <c r="R16" s="13"/>
      <c r="S16" s="9" t="s">
        <v>183</v>
      </c>
      <c r="T16" s="13" t="s">
        <v>82</v>
      </c>
      <c r="U16" s="14" t="s">
        <v>83</v>
      </c>
      <c r="V16" s="13" t="s">
        <v>205</v>
      </c>
      <c r="W16" s="12" t="s">
        <v>73</v>
      </c>
      <c r="X16" s="13"/>
      <c r="Y16" s="9" t="s">
        <v>97</v>
      </c>
      <c r="Z16" s="13" t="s">
        <v>82</v>
      </c>
      <c r="AA16" s="9" t="s">
        <v>83</v>
      </c>
      <c r="AB16" s="13" t="s">
        <v>230</v>
      </c>
      <c r="AC16" s="9">
        <v>2</v>
      </c>
      <c r="AD16" s="12" t="s">
        <v>144</v>
      </c>
      <c r="AE16" s="15" t="s">
        <v>61</v>
      </c>
      <c r="AF16" s="12" t="s">
        <v>253</v>
      </c>
      <c r="AG16" s="16">
        <f t="shared" si="0"/>
        <v>11340</v>
      </c>
      <c r="AH16" s="42">
        <f t="shared" si="1"/>
        <v>17010</v>
      </c>
      <c r="AI16" s="17">
        <v>0</v>
      </c>
      <c r="AJ16" s="17">
        <v>0</v>
      </c>
      <c r="AK16" s="18">
        <v>28350</v>
      </c>
      <c r="AL16" s="10" t="s">
        <v>36</v>
      </c>
      <c r="AM16" s="10"/>
      <c r="AN16" s="10"/>
      <c r="AO16" s="10"/>
      <c r="AP16" s="10"/>
      <c r="AQ16" s="10"/>
      <c r="AR16" s="10"/>
      <c r="AS16" s="10"/>
      <c r="AT16" s="10"/>
      <c r="AU16" s="11" t="s">
        <v>37</v>
      </c>
      <c r="AV16" s="11" t="s">
        <v>36</v>
      </c>
      <c r="AW16" s="11" t="s">
        <v>36</v>
      </c>
      <c r="AX16" s="11" t="s">
        <v>36</v>
      </c>
      <c r="AY16" s="11" t="s">
        <v>38</v>
      </c>
      <c r="AZ16" s="11" t="s">
        <v>37</v>
      </c>
      <c r="BA16" s="10"/>
      <c r="BB16" s="19">
        <v>45636</v>
      </c>
      <c r="BC16" s="19">
        <v>45658</v>
      </c>
    </row>
    <row r="17" spans="1:55">
      <c r="A17" s="9">
        <f t="shared" si="2"/>
        <v>15</v>
      </c>
      <c r="B17" s="10"/>
      <c r="C17" s="9" t="s">
        <v>68</v>
      </c>
      <c r="D17" s="9"/>
      <c r="E17" s="9" t="s">
        <v>69</v>
      </c>
      <c r="F17" s="41" t="s">
        <v>60</v>
      </c>
      <c r="G17" s="9" t="s">
        <v>70</v>
      </c>
      <c r="H17" s="10"/>
      <c r="I17" s="10"/>
      <c r="J17" s="11" t="s">
        <v>36</v>
      </c>
      <c r="K17" s="9"/>
      <c r="L17" s="9" t="s">
        <v>189</v>
      </c>
      <c r="M17" s="12" t="s">
        <v>216</v>
      </c>
      <c r="N17" s="12" t="s">
        <v>82</v>
      </c>
      <c r="O17" s="12" t="s">
        <v>83</v>
      </c>
      <c r="P17" s="10" t="s">
        <v>198</v>
      </c>
      <c r="Q17" s="12" t="s">
        <v>78</v>
      </c>
      <c r="R17" s="13"/>
      <c r="S17" s="9" t="s">
        <v>183</v>
      </c>
      <c r="T17" s="13" t="s">
        <v>82</v>
      </c>
      <c r="U17" s="14" t="s">
        <v>83</v>
      </c>
      <c r="V17" s="13" t="s">
        <v>205</v>
      </c>
      <c r="W17" s="12" t="s">
        <v>73</v>
      </c>
      <c r="X17" s="13"/>
      <c r="Y17" s="9" t="s">
        <v>98</v>
      </c>
      <c r="Z17" s="13" t="s">
        <v>82</v>
      </c>
      <c r="AA17" s="9" t="s">
        <v>83</v>
      </c>
      <c r="AB17" s="13" t="s">
        <v>231</v>
      </c>
      <c r="AC17" s="9">
        <v>1</v>
      </c>
      <c r="AD17" s="12" t="s">
        <v>145</v>
      </c>
      <c r="AE17" s="15" t="s">
        <v>99</v>
      </c>
      <c r="AF17" s="12" t="s">
        <v>255</v>
      </c>
      <c r="AG17" s="16">
        <f t="shared" si="0"/>
        <v>20520</v>
      </c>
      <c r="AH17" s="42">
        <f t="shared" si="1"/>
        <v>30780</v>
      </c>
      <c r="AI17" s="17">
        <v>0</v>
      </c>
      <c r="AJ17" s="17">
        <v>0</v>
      </c>
      <c r="AK17" s="18">
        <v>51300</v>
      </c>
      <c r="AL17" s="10" t="s">
        <v>36</v>
      </c>
      <c r="AM17" s="10"/>
      <c r="AN17" s="10"/>
      <c r="AO17" s="10"/>
      <c r="AP17" s="10"/>
      <c r="AQ17" s="10"/>
      <c r="AR17" s="10"/>
      <c r="AS17" s="10"/>
      <c r="AT17" s="10"/>
      <c r="AU17" s="11" t="s">
        <v>37</v>
      </c>
      <c r="AV17" s="11" t="s">
        <v>36</v>
      </c>
      <c r="AW17" s="11" t="s">
        <v>36</v>
      </c>
      <c r="AX17" s="11" t="s">
        <v>36</v>
      </c>
      <c r="AY17" s="11" t="s">
        <v>38</v>
      </c>
      <c r="AZ17" s="11" t="s">
        <v>37</v>
      </c>
      <c r="BA17" s="10"/>
      <c r="BB17" s="19">
        <v>45636</v>
      </c>
      <c r="BC17" s="19">
        <v>45658</v>
      </c>
    </row>
    <row r="18" spans="1:55">
      <c r="A18" s="9">
        <f t="shared" si="2"/>
        <v>16</v>
      </c>
      <c r="B18" s="10"/>
      <c r="C18" s="9" t="s">
        <v>68</v>
      </c>
      <c r="D18" s="9"/>
      <c r="E18" s="9" t="s">
        <v>69</v>
      </c>
      <c r="F18" s="41" t="s">
        <v>60</v>
      </c>
      <c r="G18" s="9" t="s">
        <v>70</v>
      </c>
      <c r="H18" s="10"/>
      <c r="I18" s="10"/>
      <c r="J18" s="11" t="s">
        <v>36</v>
      </c>
      <c r="K18" s="9"/>
      <c r="L18" s="9" t="s">
        <v>189</v>
      </c>
      <c r="M18" s="12" t="s">
        <v>216</v>
      </c>
      <c r="N18" s="12" t="s">
        <v>82</v>
      </c>
      <c r="O18" s="12" t="s">
        <v>83</v>
      </c>
      <c r="P18" s="10" t="s">
        <v>198</v>
      </c>
      <c r="Q18" s="12" t="s">
        <v>78</v>
      </c>
      <c r="R18" s="13"/>
      <c r="S18" s="9" t="s">
        <v>184</v>
      </c>
      <c r="T18" s="13" t="s">
        <v>82</v>
      </c>
      <c r="U18" s="14" t="s">
        <v>83</v>
      </c>
      <c r="V18" s="13" t="s">
        <v>198</v>
      </c>
      <c r="W18" s="12" t="s">
        <v>196</v>
      </c>
      <c r="X18" s="13"/>
      <c r="Y18" s="9" t="s">
        <v>100</v>
      </c>
      <c r="Z18" s="13" t="s">
        <v>82</v>
      </c>
      <c r="AA18" s="9" t="s">
        <v>83</v>
      </c>
      <c r="AB18" s="13" t="s">
        <v>232</v>
      </c>
      <c r="AC18" s="9">
        <v>22</v>
      </c>
      <c r="AD18" s="12" t="s">
        <v>146</v>
      </c>
      <c r="AE18" s="15" t="s">
        <v>61</v>
      </c>
      <c r="AF18" s="12" t="s">
        <v>256</v>
      </c>
      <c r="AG18" s="16">
        <f t="shared" si="0"/>
        <v>10080</v>
      </c>
      <c r="AH18" s="42">
        <f t="shared" si="1"/>
        <v>15120</v>
      </c>
      <c r="AI18" s="17">
        <v>0</v>
      </c>
      <c r="AJ18" s="17">
        <v>0</v>
      </c>
      <c r="AK18" s="18">
        <v>25200</v>
      </c>
      <c r="AL18" s="10" t="s">
        <v>36</v>
      </c>
      <c r="AM18" s="10"/>
      <c r="AN18" s="10"/>
      <c r="AO18" s="10"/>
      <c r="AP18" s="10"/>
      <c r="AQ18" s="10"/>
      <c r="AR18" s="10"/>
      <c r="AS18" s="10"/>
      <c r="AT18" s="10"/>
      <c r="AU18" s="11" t="s">
        <v>37</v>
      </c>
      <c r="AV18" s="11" t="s">
        <v>36</v>
      </c>
      <c r="AW18" s="11" t="s">
        <v>36</v>
      </c>
      <c r="AX18" s="11" t="s">
        <v>36</v>
      </c>
      <c r="AY18" s="11" t="s">
        <v>38</v>
      </c>
      <c r="AZ18" s="11" t="s">
        <v>37</v>
      </c>
      <c r="BA18" s="10"/>
      <c r="BB18" s="19">
        <v>45636</v>
      </c>
      <c r="BC18" s="19">
        <v>45658</v>
      </c>
    </row>
    <row r="19" spans="1:55">
      <c r="A19" s="9">
        <f t="shared" si="2"/>
        <v>17</v>
      </c>
      <c r="B19" s="10"/>
      <c r="C19" s="9" t="s">
        <v>68</v>
      </c>
      <c r="D19" s="9"/>
      <c r="E19" s="9" t="s">
        <v>69</v>
      </c>
      <c r="F19" s="41" t="s">
        <v>60</v>
      </c>
      <c r="G19" s="9" t="s">
        <v>70</v>
      </c>
      <c r="H19" s="10"/>
      <c r="I19" s="10"/>
      <c r="J19" s="11" t="s">
        <v>36</v>
      </c>
      <c r="K19" s="9"/>
      <c r="L19" s="9" t="s">
        <v>189</v>
      </c>
      <c r="M19" s="12" t="s">
        <v>216</v>
      </c>
      <c r="N19" s="12" t="s">
        <v>82</v>
      </c>
      <c r="O19" s="12" t="s">
        <v>83</v>
      </c>
      <c r="P19" s="10" t="s">
        <v>198</v>
      </c>
      <c r="Q19" s="12" t="s">
        <v>78</v>
      </c>
      <c r="R19" s="13"/>
      <c r="S19" s="9" t="s">
        <v>185</v>
      </c>
      <c r="T19" s="13" t="s">
        <v>82</v>
      </c>
      <c r="U19" s="14" t="s">
        <v>83</v>
      </c>
      <c r="V19" s="13" t="s">
        <v>198</v>
      </c>
      <c r="W19" s="12" t="s">
        <v>196</v>
      </c>
      <c r="X19" s="13"/>
      <c r="Y19" s="9" t="s">
        <v>101</v>
      </c>
      <c r="Z19" s="13" t="s">
        <v>82</v>
      </c>
      <c r="AA19" s="9" t="s">
        <v>83</v>
      </c>
      <c r="AB19" s="13" t="s">
        <v>233</v>
      </c>
      <c r="AC19" s="9" t="s">
        <v>217</v>
      </c>
      <c r="AD19" s="12" t="s">
        <v>147</v>
      </c>
      <c r="AE19" s="15" t="s">
        <v>102</v>
      </c>
      <c r="AF19" s="12" t="s">
        <v>257</v>
      </c>
      <c r="AG19" s="16">
        <f t="shared" si="0"/>
        <v>360</v>
      </c>
      <c r="AH19" s="42">
        <f t="shared" si="1"/>
        <v>540</v>
      </c>
      <c r="AI19" s="17">
        <v>0</v>
      </c>
      <c r="AJ19" s="17">
        <v>0</v>
      </c>
      <c r="AK19" s="18">
        <v>900</v>
      </c>
      <c r="AL19" s="10" t="s">
        <v>36</v>
      </c>
      <c r="AM19" s="10"/>
      <c r="AN19" s="10"/>
      <c r="AO19" s="10"/>
      <c r="AP19" s="10"/>
      <c r="AQ19" s="10"/>
      <c r="AR19" s="10"/>
      <c r="AS19" s="10"/>
      <c r="AT19" s="10"/>
      <c r="AU19" s="11" t="s">
        <v>37</v>
      </c>
      <c r="AV19" s="11" t="s">
        <v>36</v>
      </c>
      <c r="AW19" s="11" t="s">
        <v>36</v>
      </c>
      <c r="AX19" s="11" t="s">
        <v>36</v>
      </c>
      <c r="AY19" s="11" t="s">
        <v>38</v>
      </c>
      <c r="AZ19" s="11" t="s">
        <v>37</v>
      </c>
      <c r="BA19" s="10"/>
      <c r="BB19" s="19">
        <v>45636</v>
      </c>
      <c r="BC19" s="19">
        <v>45658</v>
      </c>
    </row>
    <row r="20" spans="1:55">
      <c r="A20" s="9">
        <f t="shared" si="2"/>
        <v>18</v>
      </c>
      <c r="B20" s="10"/>
      <c r="C20" s="9" t="s">
        <v>68</v>
      </c>
      <c r="D20" s="9"/>
      <c r="E20" s="9" t="s">
        <v>69</v>
      </c>
      <c r="F20" s="41" t="s">
        <v>60</v>
      </c>
      <c r="G20" s="9" t="s">
        <v>70</v>
      </c>
      <c r="H20" s="10"/>
      <c r="I20" s="10"/>
      <c r="J20" s="11" t="s">
        <v>36</v>
      </c>
      <c r="K20" s="9"/>
      <c r="L20" s="9" t="s">
        <v>189</v>
      </c>
      <c r="M20" s="12" t="s">
        <v>216</v>
      </c>
      <c r="N20" s="12" t="s">
        <v>82</v>
      </c>
      <c r="O20" s="12" t="s">
        <v>83</v>
      </c>
      <c r="P20" s="10" t="s">
        <v>198</v>
      </c>
      <c r="Q20" s="12" t="s">
        <v>78</v>
      </c>
      <c r="R20" s="13"/>
      <c r="S20" s="9" t="s">
        <v>186</v>
      </c>
      <c r="T20" s="13" t="s">
        <v>82</v>
      </c>
      <c r="U20" s="14" t="s">
        <v>83</v>
      </c>
      <c r="V20" s="13" t="s">
        <v>198</v>
      </c>
      <c r="W20" s="12" t="s">
        <v>196</v>
      </c>
      <c r="X20" s="13"/>
      <c r="Y20" s="9" t="s">
        <v>100</v>
      </c>
      <c r="Z20" s="13" t="s">
        <v>82</v>
      </c>
      <c r="AA20" s="9" t="s">
        <v>83</v>
      </c>
      <c r="AB20" s="13" t="s">
        <v>233</v>
      </c>
      <c r="AC20" s="9">
        <v>2</v>
      </c>
      <c r="AD20" s="12" t="s">
        <v>148</v>
      </c>
      <c r="AE20" s="15" t="s">
        <v>61</v>
      </c>
      <c r="AF20" s="12" t="s">
        <v>251</v>
      </c>
      <c r="AG20" s="16">
        <f t="shared" si="0"/>
        <v>8640</v>
      </c>
      <c r="AH20" s="42">
        <f t="shared" si="1"/>
        <v>12960</v>
      </c>
      <c r="AI20" s="17">
        <v>0</v>
      </c>
      <c r="AJ20" s="17">
        <v>0</v>
      </c>
      <c r="AK20" s="18">
        <v>21600</v>
      </c>
      <c r="AL20" s="10" t="s">
        <v>36</v>
      </c>
      <c r="AM20" s="10"/>
      <c r="AN20" s="10"/>
      <c r="AO20" s="10"/>
      <c r="AP20" s="10"/>
      <c r="AQ20" s="10"/>
      <c r="AR20" s="10"/>
      <c r="AS20" s="10"/>
      <c r="AT20" s="10"/>
      <c r="AU20" s="11" t="s">
        <v>37</v>
      </c>
      <c r="AV20" s="11" t="s">
        <v>36</v>
      </c>
      <c r="AW20" s="11" t="s">
        <v>36</v>
      </c>
      <c r="AX20" s="11" t="s">
        <v>36</v>
      </c>
      <c r="AY20" s="11" t="s">
        <v>38</v>
      </c>
      <c r="AZ20" s="11" t="s">
        <v>37</v>
      </c>
      <c r="BA20" s="10"/>
      <c r="BB20" s="19">
        <v>45636</v>
      </c>
      <c r="BC20" s="19">
        <v>45658</v>
      </c>
    </row>
    <row r="21" spans="1:55">
      <c r="A21" s="9">
        <f t="shared" si="2"/>
        <v>19</v>
      </c>
      <c r="B21" s="10"/>
      <c r="C21" s="9" t="s">
        <v>68</v>
      </c>
      <c r="D21" s="9"/>
      <c r="E21" s="9" t="s">
        <v>69</v>
      </c>
      <c r="F21" s="41" t="s">
        <v>60</v>
      </c>
      <c r="G21" s="9" t="s">
        <v>70</v>
      </c>
      <c r="H21" s="10"/>
      <c r="I21" s="10"/>
      <c r="J21" s="11" t="s">
        <v>36</v>
      </c>
      <c r="K21" s="9"/>
      <c r="L21" s="9" t="s">
        <v>189</v>
      </c>
      <c r="M21" s="12" t="s">
        <v>216</v>
      </c>
      <c r="N21" s="12" t="s">
        <v>82</v>
      </c>
      <c r="O21" s="12" t="s">
        <v>83</v>
      </c>
      <c r="P21" s="10" t="s">
        <v>198</v>
      </c>
      <c r="Q21" s="12" t="s">
        <v>78</v>
      </c>
      <c r="R21" s="13"/>
      <c r="S21" s="9" t="s">
        <v>187</v>
      </c>
      <c r="T21" s="13" t="s">
        <v>82</v>
      </c>
      <c r="U21" s="14" t="s">
        <v>83</v>
      </c>
      <c r="V21" s="13" t="s">
        <v>204</v>
      </c>
      <c r="W21" s="12" t="s">
        <v>71</v>
      </c>
      <c r="X21" s="13"/>
      <c r="Y21" s="9" t="s">
        <v>103</v>
      </c>
      <c r="Z21" s="13" t="s">
        <v>82</v>
      </c>
      <c r="AA21" s="9" t="s">
        <v>83</v>
      </c>
      <c r="AB21" s="13" t="s">
        <v>234</v>
      </c>
      <c r="AC21" s="9">
        <v>1</v>
      </c>
      <c r="AD21" s="12" t="s">
        <v>149</v>
      </c>
      <c r="AE21" s="15" t="s">
        <v>104</v>
      </c>
      <c r="AF21" s="12" t="s">
        <v>258</v>
      </c>
      <c r="AG21" s="42">
        <f>AK21</f>
        <v>57400</v>
      </c>
      <c r="AH21" s="16"/>
      <c r="AI21" s="17">
        <v>0</v>
      </c>
      <c r="AJ21" s="17">
        <v>0</v>
      </c>
      <c r="AK21" s="18">
        <v>57400</v>
      </c>
      <c r="AL21" s="10" t="s">
        <v>36</v>
      </c>
      <c r="AM21" s="10"/>
      <c r="AN21" s="10"/>
      <c r="AO21" s="10"/>
      <c r="AP21" s="10"/>
      <c r="AQ21" s="10"/>
      <c r="AR21" s="10"/>
      <c r="AS21" s="10"/>
      <c r="AT21" s="10"/>
      <c r="AU21" s="11" t="s">
        <v>37</v>
      </c>
      <c r="AV21" s="11" t="s">
        <v>36</v>
      </c>
      <c r="AW21" s="11" t="s">
        <v>36</v>
      </c>
      <c r="AX21" s="11" t="s">
        <v>36</v>
      </c>
      <c r="AY21" s="11" t="s">
        <v>38</v>
      </c>
      <c r="AZ21" s="11" t="s">
        <v>37</v>
      </c>
      <c r="BA21" s="10"/>
      <c r="BB21" s="19">
        <v>45636</v>
      </c>
      <c r="BC21" s="19">
        <v>45658</v>
      </c>
    </row>
    <row r="22" spans="1:55">
      <c r="A22" s="9">
        <f t="shared" si="2"/>
        <v>20</v>
      </c>
      <c r="B22" s="10"/>
      <c r="C22" s="9" t="s">
        <v>68</v>
      </c>
      <c r="D22" s="9"/>
      <c r="E22" s="9" t="s">
        <v>69</v>
      </c>
      <c r="F22" s="41" t="s">
        <v>60</v>
      </c>
      <c r="G22" s="9" t="s">
        <v>70</v>
      </c>
      <c r="H22" s="10"/>
      <c r="I22" s="10"/>
      <c r="J22" s="11" t="s">
        <v>36</v>
      </c>
      <c r="K22" s="9"/>
      <c r="L22" s="9" t="s">
        <v>189</v>
      </c>
      <c r="M22" s="12" t="s">
        <v>216</v>
      </c>
      <c r="N22" s="12" t="s">
        <v>82</v>
      </c>
      <c r="O22" s="12" t="s">
        <v>83</v>
      </c>
      <c r="P22" s="10" t="s">
        <v>198</v>
      </c>
      <c r="Q22" s="12" t="s">
        <v>78</v>
      </c>
      <c r="R22" s="13"/>
      <c r="S22" s="9" t="s">
        <v>188</v>
      </c>
      <c r="T22" s="13" t="s">
        <v>82</v>
      </c>
      <c r="U22" s="14" t="s">
        <v>83</v>
      </c>
      <c r="V22" s="13" t="s">
        <v>203</v>
      </c>
      <c r="W22" s="12" t="s">
        <v>71</v>
      </c>
      <c r="X22" s="13"/>
      <c r="Y22" s="9" t="s">
        <v>105</v>
      </c>
      <c r="Z22" s="13" t="s">
        <v>82</v>
      </c>
      <c r="AA22" s="9" t="s">
        <v>83</v>
      </c>
      <c r="AB22" s="13" t="s">
        <v>235</v>
      </c>
      <c r="AC22" s="9">
        <v>1</v>
      </c>
      <c r="AD22" s="12" t="s">
        <v>150</v>
      </c>
      <c r="AE22" s="15" t="s">
        <v>61</v>
      </c>
      <c r="AF22" s="12" t="s">
        <v>259</v>
      </c>
      <c r="AG22" s="16">
        <f>AK22*0.4</f>
        <v>13320</v>
      </c>
      <c r="AH22" s="42">
        <f>AK22-AG22</f>
        <v>19980</v>
      </c>
      <c r="AI22" s="17">
        <v>0</v>
      </c>
      <c r="AJ22" s="17">
        <v>0</v>
      </c>
      <c r="AK22" s="18">
        <v>33300</v>
      </c>
      <c r="AL22" s="10" t="s">
        <v>36</v>
      </c>
      <c r="AM22" s="10"/>
      <c r="AN22" s="10"/>
      <c r="AO22" s="10"/>
      <c r="AP22" s="10"/>
      <c r="AQ22" s="10"/>
      <c r="AR22" s="10"/>
      <c r="AS22" s="10"/>
      <c r="AT22" s="10"/>
      <c r="AU22" s="11" t="s">
        <v>37</v>
      </c>
      <c r="AV22" s="11" t="s">
        <v>36</v>
      </c>
      <c r="AW22" s="11" t="s">
        <v>36</v>
      </c>
      <c r="AX22" s="11" t="s">
        <v>36</v>
      </c>
      <c r="AY22" s="11" t="s">
        <v>38</v>
      </c>
      <c r="AZ22" s="11" t="s">
        <v>37</v>
      </c>
      <c r="BA22" s="10"/>
      <c r="BB22" s="19">
        <v>45636</v>
      </c>
      <c r="BC22" s="19">
        <v>45658</v>
      </c>
    </row>
    <row r="23" spans="1:55">
      <c r="A23" s="9">
        <f t="shared" si="2"/>
        <v>21</v>
      </c>
      <c r="B23" s="10"/>
      <c r="C23" s="9" t="s">
        <v>68</v>
      </c>
      <c r="D23" s="9"/>
      <c r="E23" s="9" t="s">
        <v>69</v>
      </c>
      <c r="F23" s="41" t="s">
        <v>60</v>
      </c>
      <c r="G23" s="9" t="s">
        <v>70</v>
      </c>
      <c r="H23" s="10"/>
      <c r="I23" s="10"/>
      <c r="J23" s="11" t="s">
        <v>36</v>
      </c>
      <c r="K23" s="9"/>
      <c r="L23" s="9" t="s">
        <v>189</v>
      </c>
      <c r="M23" s="12" t="s">
        <v>216</v>
      </c>
      <c r="N23" s="12" t="s">
        <v>82</v>
      </c>
      <c r="O23" s="12" t="s">
        <v>83</v>
      </c>
      <c r="P23" s="10" t="s">
        <v>198</v>
      </c>
      <c r="Q23" s="12" t="s">
        <v>78</v>
      </c>
      <c r="R23" s="13"/>
      <c r="S23" s="9" t="s">
        <v>266</v>
      </c>
      <c r="T23" s="13" t="s">
        <v>82</v>
      </c>
      <c r="U23" s="14" t="s">
        <v>83</v>
      </c>
      <c r="V23" s="13" t="s">
        <v>202</v>
      </c>
      <c r="W23" s="12" t="s">
        <v>76</v>
      </c>
      <c r="X23" s="13"/>
      <c r="Y23" s="9" t="s">
        <v>106</v>
      </c>
      <c r="Z23" s="13" t="s">
        <v>82</v>
      </c>
      <c r="AA23" s="9" t="s">
        <v>83</v>
      </c>
      <c r="AB23" s="13" t="s">
        <v>236</v>
      </c>
      <c r="AC23" s="9">
        <v>29</v>
      </c>
      <c r="AD23" s="12" t="s">
        <v>151</v>
      </c>
      <c r="AE23" s="15" t="s">
        <v>107</v>
      </c>
      <c r="AF23" s="12" t="s">
        <v>252</v>
      </c>
      <c r="AG23" s="16">
        <f>AK23/6*2</f>
        <v>1800</v>
      </c>
      <c r="AH23" s="16">
        <f>AK23/6</f>
        <v>900</v>
      </c>
      <c r="AI23" s="17">
        <f>AK23/6*3</f>
        <v>2700</v>
      </c>
      <c r="AJ23" s="17">
        <v>0</v>
      </c>
      <c r="AK23" s="18">
        <v>5400</v>
      </c>
      <c r="AL23" s="10" t="s">
        <v>36</v>
      </c>
      <c r="AM23" s="10"/>
      <c r="AN23" s="10"/>
      <c r="AO23" s="10"/>
      <c r="AP23" s="10"/>
      <c r="AQ23" s="10"/>
      <c r="AR23" s="10"/>
      <c r="AS23" s="10"/>
      <c r="AT23" s="10"/>
      <c r="AU23" s="11" t="s">
        <v>37</v>
      </c>
      <c r="AV23" s="11" t="s">
        <v>36</v>
      </c>
      <c r="AW23" s="11" t="s">
        <v>36</v>
      </c>
      <c r="AX23" s="11" t="s">
        <v>36</v>
      </c>
      <c r="AY23" s="11" t="s">
        <v>38</v>
      </c>
      <c r="AZ23" s="11" t="s">
        <v>37</v>
      </c>
      <c r="BA23" s="10"/>
      <c r="BB23" s="19">
        <v>45636</v>
      </c>
      <c r="BC23" s="19">
        <v>45658</v>
      </c>
    </row>
    <row r="24" spans="1:55" s="68" customFormat="1">
      <c r="A24" s="56">
        <f t="shared" si="2"/>
        <v>22</v>
      </c>
      <c r="B24" s="57"/>
      <c r="C24" s="56" t="s">
        <v>68</v>
      </c>
      <c r="D24" s="56"/>
      <c r="E24" s="56" t="s">
        <v>69</v>
      </c>
      <c r="F24" s="58" t="s">
        <v>60</v>
      </c>
      <c r="G24" s="56" t="s">
        <v>70</v>
      </c>
      <c r="H24" s="57"/>
      <c r="I24" s="57"/>
      <c r="J24" s="59" t="s">
        <v>36</v>
      </c>
      <c r="K24" s="56"/>
      <c r="L24" s="56" t="s">
        <v>267</v>
      </c>
      <c r="M24" s="60" t="s">
        <v>268</v>
      </c>
      <c r="N24" s="60" t="s">
        <v>82</v>
      </c>
      <c r="O24" s="60" t="s">
        <v>83</v>
      </c>
      <c r="P24" s="57" t="s">
        <v>271</v>
      </c>
      <c r="Q24" s="60" t="s">
        <v>72</v>
      </c>
      <c r="R24" s="61"/>
      <c r="S24" s="56" t="s">
        <v>189</v>
      </c>
      <c r="T24" s="61" t="s">
        <v>82</v>
      </c>
      <c r="U24" s="62" t="s">
        <v>83</v>
      </c>
      <c r="V24" s="57" t="s">
        <v>198</v>
      </c>
      <c r="W24" s="60" t="s">
        <v>78</v>
      </c>
      <c r="X24" s="61"/>
      <c r="Y24" s="56" t="s">
        <v>108</v>
      </c>
      <c r="Z24" s="61" t="s">
        <v>82</v>
      </c>
      <c r="AA24" s="56" t="s">
        <v>83</v>
      </c>
      <c r="AB24" s="57" t="s">
        <v>237</v>
      </c>
      <c r="AC24" s="56">
        <v>6</v>
      </c>
      <c r="AD24" s="60" t="s">
        <v>152</v>
      </c>
      <c r="AE24" s="63" t="s">
        <v>109</v>
      </c>
      <c r="AF24" s="60" t="s">
        <v>260</v>
      </c>
      <c r="AG24" s="64">
        <f t="shared" ref="AG24:AG27" si="3">AK24/6*2</f>
        <v>1200</v>
      </c>
      <c r="AH24" s="64">
        <f t="shared" ref="AH24:AH27" si="4">AK24/6</f>
        <v>600</v>
      </c>
      <c r="AI24" s="65">
        <f t="shared" ref="AI24:AI27" si="5">AK24/6*3</f>
        <v>1800</v>
      </c>
      <c r="AJ24" s="65">
        <v>0</v>
      </c>
      <c r="AK24" s="66">
        <v>3600</v>
      </c>
      <c r="AL24" s="57" t="s">
        <v>36</v>
      </c>
      <c r="AM24" s="57"/>
      <c r="AN24" s="57"/>
      <c r="AO24" s="57"/>
      <c r="AP24" s="57"/>
      <c r="AQ24" s="57"/>
      <c r="AR24" s="57"/>
      <c r="AS24" s="57"/>
      <c r="AT24" s="57"/>
      <c r="AU24" s="59" t="s">
        <v>37</v>
      </c>
      <c r="AV24" s="59" t="s">
        <v>36</v>
      </c>
      <c r="AW24" s="59" t="s">
        <v>36</v>
      </c>
      <c r="AX24" s="59" t="s">
        <v>36</v>
      </c>
      <c r="AY24" s="59" t="s">
        <v>38</v>
      </c>
      <c r="AZ24" s="59" t="s">
        <v>37</v>
      </c>
      <c r="BA24" s="57"/>
      <c r="BB24" s="67">
        <v>45636</v>
      </c>
      <c r="BC24" s="67">
        <v>45658</v>
      </c>
    </row>
    <row r="25" spans="1:55" s="69" customFormat="1">
      <c r="A25" s="56">
        <f t="shared" si="2"/>
        <v>23</v>
      </c>
      <c r="B25" s="57"/>
      <c r="C25" s="56" t="s">
        <v>68</v>
      </c>
      <c r="D25" s="56"/>
      <c r="E25" s="56" t="s">
        <v>69</v>
      </c>
      <c r="F25" s="58" t="s">
        <v>60</v>
      </c>
      <c r="G25" s="56" t="s">
        <v>70</v>
      </c>
      <c r="H25" s="57"/>
      <c r="I25" s="57"/>
      <c r="J25" s="59" t="s">
        <v>36</v>
      </c>
      <c r="K25" s="56"/>
      <c r="L25" s="56" t="s">
        <v>267</v>
      </c>
      <c r="M25" s="60" t="s">
        <v>268</v>
      </c>
      <c r="N25" s="60" t="s">
        <v>82</v>
      </c>
      <c r="O25" s="60" t="s">
        <v>83</v>
      </c>
      <c r="P25" s="57" t="s">
        <v>271</v>
      </c>
      <c r="Q25" s="60" t="s">
        <v>72</v>
      </c>
      <c r="R25" s="61"/>
      <c r="S25" s="56" t="s">
        <v>189</v>
      </c>
      <c r="T25" s="61" t="s">
        <v>82</v>
      </c>
      <c r="U25" s="62" t="s">
        <v>83</v>
      </c>
      <c r="V25" s="57" t="s">
        <v>198</v>
      </c>
      <c r="W25" s="60" t="s">
        <v>78</v>
      </c>
      <c r="X25" s="61"/>
      <c r="Y25" s="56" t="s">
        <v>110</v>
      </c>
      <c r="Z25" s="61" t="s">
        <v>82</v>
      </c>
      <c r="AA25" s="56" t="s">
        <v>83</v>
      </c>
      <c r="AB25" s="57" t="s">
        <v>219</v>
      </c>
      <c r="AC25" s="56">
        <v>2</v>
      </c>
      <c r="AD25" s="60" t="s">
        <v>153</v>
      </c>
      <c r="AE25" s="63" t="s">
        <v>109</v>
      </c>
      <c r="AF25" s="60" t="s">
        <v>261</v>
      </c>
      <c r="AG25" s="64">
        <f t="shared" si="3"/>
        <v>1800</v>
      </c>
      <c r="AH25" s="64">
        <f t="shared" si="4"/>
        <v>900</v>
      </c>
      <c r="AI25" s="65">
        <f t="shared" si="5"/>
        <v>2700</v>
      </c>
      <c r="AJ25" s="65">
        <v>0</v>
      </c>
      <c r="AK25" s="66">
        <v>5400</v>
      </c>
      <c r="AL25" s="57" t="s">
        <v>36</v>
      </c>
      <c r="AM25" s="57"/>
      <c r="AN25" s="57"/>
      <c r="AO25" s="57"/>
      <c r="AP25" s="57"/>
      <c r="AQ25" s="57"/>
      <c r="AR25" s="57"/>
      <c r="AS25" s="57"/>
      <c r="AT25" s="57"/>
      <c r="AU25" s="59" t="s">
        <v>37</v>
      </c>
      <c r="AV25" s="59" t="s">
        <v>36</v>
      </c>
      <c r="AW25" s="59" t="s">
        <v>36</v>
      </c>
      <c r="AX25" s="59" t="s">
        <v>36</v>
      </c>
      <c r="AY25" s="59" t="s">
        <v>38</v>
      </c>
      <c r="AZ25" s="59" t="s">
        <v>37</v>
      </c>
      <c r="BA25" s="57"/>
      <c r="BB25" s="67">
        <v>45636</v>
      </c>
      <c r="BC25" s="67">
        <v>45658</v>
      </c>
    </row>
    <row r="26" spans="1:55" s="68" customFormat="1">
      <c r="A26" s="56">
        <f t="shared" si="2"/>
        <v>24</v>
      </c>
      <c r="B26" s="57"/>
      <c r="C26" s="56" t="s">
        <v>68</v>
      </c>
      <c r="D26" s="56"/>
      <c r="E26" s="56" t="s">
        <v>69</v>
      </c>
      <c r="F26" s="58" t="s">
        <v>60</v>
      </c>
      <c r="G26" s="56" t="s">
        <v>70</v>
      </c>
      <c r="H26" s="57"/>
      <c r="I26" s="57"/>
      <c r="J26" s="59" t="s">
        <v>36</v>
      </c>
      <c r="K26" s="57"/>
      <c r="L26" s="56" t="s">
        <v>267</v>
      </c>
      <c r="M26" s="60" t="s">
        <v>268</v>
      </c>
      <c r="N26" s="60" t="s">
        <v>82</v>
      </c>
      <c r="O26" s="60" t="s">
        <v>83</v>
      </c>
      <c r="P26" s="57" t="s">
        <v>271</v>
      </c>
      <c r="Q26" s="60" t="s">
        <v>72</v>
      </c>
      <c r="R26" s="61"/>
      <c r="S26" s="56" t="s">
        <v>189</v>
      </c>
      <c r="T26" s="61" t="s">
        <v>82</v>
      </c>
      <c r="U26" s="62" t="s">
        <v>83</v>
      </c>
      <c r="V26" s="57" t="s">
        <v>198</v>
      </c>
      <c r="W26" s="60" t="s">
        <v>78</v>
      </c>
      <c r="X26" s="56"/>
      <c r="Y26" s="56" t="s">
        <v>111</v>
      </c>
      <c r="Z26" s="61" t="s">
        <v>82</v>
      </c>
      <c r="AA26" s="56" t="s">
        <v>83</v>
      </c>
      <c r="AB26" s="57" t="s">
        <v>219</v>
      </c>
      <c r="AC26" s="56">
        <v>5</v>
      </c>
      <c r="AD26" s="60" t="s">
        <v>154</v>
      </c>
      <c r="AE26" s="63" t="s">
        <v>109</v>
      </c>
      <c r="AF26" s="60" t="s">
        <v>252</v>
      </c>
      <c r="AG26" s="64">
        <f t="shared" si="3"/>
        <v>6900</v>
      </c>
      <c r="AH26" s="64">
        <f t="shared" si="4"/>
        <v>3450</v>
      </c>
      <c r="AI26" s="65">
        <f t="shared" si="5"/>
        <v>10350</v>
      </c>
      <c r="AJ26" s="65">
        <v>0</v>
      </c>
      <c r="AK26" s="66">
        <v>20700</v>
      </c>
      <c r="AL26" s="57" t="s">
        <v>36</v>
      </c>
      <c r="AM26" s="57"/>
      <c r="AN26" s="57"/>
      <c r="AO26" s="57"/>
      <c r="AP26" s="57"/>
      <c r="AQ26" s="57"/>
      <c r="AR26" s="57"/>
      <c r="AS26" s="57"/>
      <c r="AT26" s="57"/>
      <c r="AU26" s="59" t="s">
        <v>37</v>
      </c>
      <c r="AV26" s="59" t="s">
        <v>36</v>
      </c>
      <c r="AW26" s="59" t="s">
        <v>36</v>
      </c>
      <c r="AX26" s="59" t="s">
        <v>36</v>
      </c>
      <c r="AY26" s="59" t="s">
        <v>38</v>
      </c>
      <c r="AZ26" s="59" t="s">
        <v>37</v>
      </c>
      <c r="BA26" s="57"/>
      <c r="BB26" s="67">
        <v>45636</v>
      </c>
      <c r="BC26" s="67">
        <v>45658</v>
      </c>
    </row>
    <row r="27" spans="1:55" s="68" customFormat="1">
      <c r="A27" s="56">
        <f t="shared" si="2"/>
        <v>25</v>
      </c>
      <c r="B27" s="57"/>
      <c r="C27" s="56" t="s">
        <v>68</v>
      </c>
      <c r="D27" s="56"/>
      <c r="E27" s="56" t="s">
        <v>69</v>
      </c>
      <c r="F27" s="58" t="s">
        <v>60</v>
      </c>
      <c r="G27" s="56" t="s">
        <v>70</v>
      </c>
      <c r="H27" s="57"/>
      <c r="I27" s="57"/>
      <c r="J27" s="59" t="s">
        <v>36</v>
      </c>
      <c r="K27" s="57"/>
      <c r="L27" s="56" t="s">
        <v>267</v>
      </c>
      <c r="M27" s="60" t="s">
        <v>268</v>
      </c>
      <c r="N27" s="60" t="s">
        <v>82</v>
      </c>
      <c r="O27" s="60" t="s">
        <v>83</v>
      </c>
      <c r="P27" s="57" t="s">
        <v>271</v>
      </c>
      <c r="Q27" s="60" t="s">
        <v>72</v>
      </c>
      <c r="R27" s="61"/>
      <c r="S27" s="56" t="s">
        <v>189</v>
      </c>
      <c r="T27" s="61" t="s">
        <v>82</v>
      </c>
      <c r="U27" s="62" t="s">
        <v>83</v>
      </c>
      <c r="V27" s="57" t="s">
        <v>198</v>
      </c>
      <c r="W27" s="60" t="s">
        <v>78</v>
      </c>
      <c r="X27" s="61"/>
      <c r="Y27" s="56" t="s">
        <v>112</v>
      </c>
      <c r="Z27" s="61" t="s">
        <v>82</v>
      </c>
      <c r="AA27" s="56" t="s">
        <v>83</v>
      </c>
      <c r="AB27" s="57" t="s">
        <v>238</v>
      </c>
      <c r="AC27" s="56">
        <v>20</v>
      </c>
      <c r="AD27" s="60" t="s">
        <v>155</v>
      </c>
      <c r="AE27" s="63" t="s">
        <v>109</v>
      </c>
      <c r="AF27" s="60" t="s">
        <v>262</v>
      </c>
      <c r="AG27" s="64">
        <f t="shared" si="3"/>
        <v>8850</v>
      </c>
      <c r="AH27" s="64">
        <f t="shared" si="4"/>
        <v>4425</v>
      </c>
      <c r="AI27" s="65">
        <f t="shared" si="5"/>
        <v>13275</v>
      </c>
      <c r="AJ27" s="65">
        <v>0</v>
      </c>
      <c r="AK27" s="66">
        <v>26550</v>
      </c>
      <c r="AL27" s="57" t="s">
        <v>36</v>
      </c>
      <c r="AM27" s="57"/>
      <c r="AN27" s="57"/>
      <c r="AO27" s="57"/>
      <c r="AP27" s="57"/>
      <c r="AQ27" s="57"/>
      <c r="AR27" s="57"/>
      <c r="AS27" s="57"/>
      <c r="AT27" s="57"/>
      <c r="AU27" s="59" t="s">
        <v>37</v>
      </c>
      <c r="AV27" s="59" t="s">
        <v>36</v>
      </c>
      <c r="AW27" s="59" t="s">
        <v>36</v>
      </c>
      <c r="AX27" s="59" t="s">
        <v>36</v>
      </c>
      <c r="AY27" s="59" t="s">
        <v>38</v>
      </c>
      <c r="AZ27" s="59" t="s">
        <v>37</v>
      </c>
      <c r="BA27" s="57"/>
      <c r="BB27" s="67">
        <v>45636</v>
      </c>
      <c r="BC27" s="67">
        <v>45658</v>
      </c>
    </row>
    <row r="28" spans="1:55" s="68" customFormat="1">
      <c r="A28" s="56">
        <f t="shared" si="2"/>
        <v>26</v>
      </c>
      <c r="B28" s="57"/>
      <c r="C28" s="56" t="s">
        <v>68</v>
      </c>
      <c r="D28" s="56"/>
      <c r="E28" s="56" t="s">
        <v>69</v>
      </c>
      <c r="F28" s="58" t="s">
        <v>60</v>
      </c>
      <c r="G28" s="56" t="s">
        <v>70</v>
      </c>
      <c r="H28" s="57"/>
      <c r="I28" s="57"/>
      <c r="J28" s="59" t="s">
        <v>36</v>
      </c>
      <c r="K28" s="57"/>
      <c r="L28" s="56" t="s">
        <v>272</v>
      </c>
      <c r="M28" s="60" t="s">
        <v>269</v>
      </c>
      <c r="N28" s="60" t="s">
        <v>82</v>
      </c>
      <c r="O28" s="60" t="s">
        <v>83</v>
      </c>
      <c r="P28" s="57" t="s">
        <v>270</v>
      </c>
      <c r="Q28" s="60" t="s">
        <v>72</v>
      </c>
      <c r="R28" s="61"/>
      <c r="S28" s="56" t="s">
        <v>189</v>
      </c>
      <c r="T28" s="61" t="s">
        <v>82</v>
      </c>
      <c r="U28" s="62" t="s">
        <v>83</v>
      </c>
      <c r="V28" s="57" t="s">
        <v>198</v>
      </c>
      <c r="W28" s="60" t="s">
        <v>78</v>
      </c>
      <c r="X28" s="61"/>
      <c r="Y28" s="56" t="s">
        <v>113</v>
      </c>
      <c r="Z28" s="61" t="s">
        <v>82</v>
      </c>
      <c r="AA28" s="56" t="s">
        <v>83</v>
      </c>
      <c r="AB28" s="57" t="s">
        <v>239</v>
      </c>
      <c r="AC28" s="56">
        <v>5</v>
      </c>
      <c r="AD28" s="60" t="s">
        <v>156</v>
      </c>
      <c r="AE28" s="63" t="s">
        <v>104</v>
      </c>
      <c r="AF28" s="60" t="s">
        <v>263</v>
      </c>
      <c r="AG28" s="70">
        <f>AK28</f>
        <v>54000</v>
      </c>
      <c r="AH28" s="64"/>
      <c r="AI28" s="65">
        <v>0</v>
      </c>
      <c r="AJ28" s="65">
        <v>0</v>
      </c>
      <c r="AK28" s="66">
        <v>54000</v>
      </c>
      <c r="AL28" s="57" t="s">
        <v>36</v>
      </c>
      <c r="AM28" s="57"/>
      <c r="AN28" s="57"/>
      <c r="AO28" s="57"/>
      <c r="AP28" s="57"/>
      <c r="AQ28" s="57"/>
      <c r="AR28" s="57"/>
      <c r="AS28" s="57"/>
      <c r="AT28" s="57"/>
      <c r="AU28" s="59" t="s">
        <v>37</v>
      </c>
      <c r="AV28" s="59" t="s">
        <v>36</v>
      </c>
      <c r="AW28" s="59" t="s">
        <v>36</v>
      </c>
      <c r="AX28" s="59" t="s">
        <v>36</v>
      </c>
      <c r="AY28" s="59" t="s">
        <v>38</v>
      </c>
      <c r="AZ28" s="59" t="s">
        <v>37</v>
      </c>
      <c r="BA28" s="57"/>
      <c r="BB28" s="67">
        <v>45636</v>
      </c>
      <c r="BC28" s="67">
        <v>45658</v>
      </c>
    </row>
    <row r="29" spans="1:55">
      <c r="A29" s="9">
        <f t="shared" si="2"/>
        <v>27</v>
      </c>
      <c r="B29" s="10"/>
      <c r="C29" s="9" t="s">
        <v>68</v>
      </c>
      <c r="D29" s="9"/>
      <c r="E29" s="9" t="s">
        <v>69</v>
      </c>
      <c r="F29" s="41" t="s">
        <v>60</v>
      </c>
      <c r="G29" s="9" t="s">
        <v>70</v>
      </c>
      <c r="H29" s="10"/>
      <c r="I29" s="10"/>
      <c r="J29" s="11" t="s">
        <v>36</v>
      </c>
      <c r="K29" s="10"/>
      <c r="L29" s="9" t="s">
        <v>189</v>
      </c>
      <c r="M29" s="12" t="s">
        <v>216</v>
      </c>
      <c r="N29" s="12" t="s">
        <v>82</v>
      </c>
      <c r="O29" s="12" t="s">
        <v>83</v>
      </c>
      <c r="P29" s="10" t="s">
        <v>198</v>
      </c>
      <c r="Q29" s="12" t="s">
        <v>78</v>
      </c>
      <c r="R29" s="13"/>
      <c r="S29" s="9" t="s">
        <v>190</v>
      </c>
      <c r="T29" s="13" t="s">
        <v>82</v>
      </c>
      <c r="U29" s="14" t="s">
        <v>83</v>
      </c>
      <c r="V29" s="13" t="s">
        <v>199</v>
      </c>
      <c r="W29" s="12" t="s">
        <v>71</v>
      </c>
      <c r="X29" s="13"/>
      <c r="Y29" s="9" t="s">
        <v>114</v>
      </c>
      <c r="Z29" s="13" t="s">
        <v>82</v>
      </c>
      <c r="AA29" s="9" t="s">
        <v>83</v>
      </c>
      <c r="AB29" s="13" t="s">
        <v>240</v>
      </c>
      <c r="AC29" s="9">
        <v>11</v>
      </c>
      <c r="AD29" s="12" t="s">
        <v>157</v>
      </c>
      <c r="AE29" s="15" t="s">
        <v>61</v>
      </c>
      <c r="AF29" s="12" t="s">
        <v>264</v>
      </c>
      <c r="AG29" s="16">
        <f>AK29*0.4</f>
        <v>21600</v>
      </c>
      <c r="AH29" s="42">
        <f>AK29-AG29</f>
        <v>32400</v>
      </c>
      <c r="AI29" s="17">
        <v>0</v>
      </c>
      <c r="AJ29" s="17">
        <v>0</v>
      </c>
      <c r="AK29" s="18">
        <v>54000</v>
      </c>
      <c r="AL29" s="10" t="s">
        <v>36</v>
      </c>
      <c r="AM29" s="10"/>
      <c r="AN29" s="10"/>
      <c r="AO29" s="10"/>
      <c r="AP29" s="10"/>
      <c r="AQ29" s="10"/>
      <c r="AR29" s="10"/>
      <c r="AS29" s="10"/>
      <c r="AT29" s="10"/>
      <c r="AU29" s="11" t="s">
        <v>37</v>
      </c>
      <c r="AV29" s="11" t="s">
        <v>37</v>
      </c>
      <c r="AW29" s="11" t="s">
        <v>37</v>
      </c>
      <c r="AX29" s="11" t="s">
        <v>36</v>
      </c>
      <c r="AY29" s="11" t="s">
        <v>38</v>
      </c>
      <c r="AZ29" s="11" t="s">
        <v>37</v>
      </c>
      <c r="BA29" s="10"/>
      <c r="BB29" s="19">
        <v>45636</v>
      </c>
      <c r="BC29" s="19">
        <v>45658</v>
      </c>
    </row>
    <row r="30" spans="1:55">
      <c r="A30" s="9">
        <f t="shared" si="2"/>
        <v>28</v>
      </c>
      <c r="B30" s="10"/>
      <c r="C30" s="9" t="s">
        <v>68</v>
      </c>
      <c r="D30" s="9"/>
      <c r="E30" s="9" t="s">
        <v>69</v>
      </c>
      <c r="F30" s="41" t="s">
        <v>60</v>
      </c>
      <c r="G30" s="9" t="s">
        <v>70</v>
      </c>
      <c r="H30" s="10"/>
      <c r="I30" s="10"/>
      <c r="J30" s="11" t="s">
        <v>36</v>
      </c>
      <c r="K30" s="10"/>
      <c r="L30" s="9" t="s">
        <v>189</v>
      </c>
      <c r="M30" s="12" t="s">
        <v>216</v>
      </c>
      <c r="N30" s="12" t="s">
        <v>82</v>
      </c>
      <c r="O30" s="12" t="s">
        <v>83</v>
      </c>
      <c r="P30" s="10" t="s">
        <v>198</v>
      </c>
      <c r="Q30" s="12" t="s">
        <v>78</v>
      </c>
      <c r="R30" s="10"/>
      <c r="S30" s="10" t="s">
        <v>190</v>
      </c>
      <c r="T30" s="10" t="s">
        <v>82</v>
      </c>
      <c r="U30" s="22" t="s">
        <v>83</v>
      </c>
      <c r="V30" s="13" t="s">
        <v>199</v>
      </c>
      <c r="W30" s="12" t="s">
        <v>71</v>
      </c>
      <c r="X30" s="10"/>
      <c r="Y30" s="10" t="s">
        <v>114</v>
      </c>
      <c r="Z30" s="10" t="s">
        <v>82</v>
      </c>
      <c r="AA30" s="10" t="s">
        <v>83</v>
      </c>
      <c r="AB30" s="13" t="s">
        <v>240</v>
      </c>
      <c r="AC30" s="10">
        <v>11</v>
      </c>
      <c r="AD30" s="12" t="s">
        <v>158</v>
      </c>
      <c r="AE30" s="23" t="s">
        <v>99</v>
      </c>
      <c r="AF30" s="11">
        <v>80</v>
      </c>
      <c r="AG30" s="16">
        <f>AK30*0.4</f>
        <v>170000</v>
      </c>
      <c r="AH30" s="42">
        <f>AK30-AG30</f>
        <v>255000</v>
      </c>
      <c r="AI30" s="17">
        <v>0</v>
      </c>
      <c r="AJ30" s="17">
        <v>0</v>
      </c>
      <c r="AK30" s="18">
        <v>425000</v>
      </c>
      <c r="AL30" s="10" t="s">
        <v>36</v>
      </c>
      <c r="AM30" s="10"/>
      <c r="AN30" s="10"/>
      <c r="AO30" s="10"/>
      <c r="AP30" s="10"/>
      <c r="AQ30" s="10"/>
      <c r="AR30" s="10"/>
      <c r="AS30" s="10"/>
      <c r="AT30" s="10"/>
      <c r="AU30" s="11" t="s">
        <v>37</v>
      </c>
      <c r="AV30" s="11" t="s">
        <v>36</v>
      </c>
      <c r="AW30" s="11" t="s">
        <v>36</v>
      </c>
      <c r="AX30" s="11" t="s">
        <v>36</v>
      </c>
      <c r="AY30" s="11" t="s">
        <v>38</v>
      </c>
      <c r="AZ30" s="11" t="s">
        <v>37</v>
      </c>
      <c r="BA30" s="10"/>
      <c r="BB30" s="19">
        <v>45636</v>
      </c>
      <c r="BC30" s="19">
        <v>45658</v>
      </c>
    </row>
    <row r="31" spans="1:55">
      <c r="A31" s="9">
        <f t="shared" si="2"/>
        <v>29</v>
      </c>
      <c r="B31" s="10"/>
      <c r="C31" s="9" t="s">
        <v>68</v>
      </c>
      <c r="D31" s="9"/>
      <c r="E31" s="9" t="s">
        <v>69</v>
      </c>
      <c r="F31" s="41" t="s">
        <v>60</v>
      </c>
      <c r="G31" s="9" t="s">
        <v>70</v>
      </c>
      <c r="H31" s="10"/>
      <c r="I31" s="10"/>
      <c r="J31" s="11" t="s">
        <v>36</v>
      </c>
      <c r="K31" s="10"/>
      <c r="L31" s="9" t="s">
        <v>189</v>
      </c>
      <c r="M31" s="12" t="s">
        <v>216</v>
      </c>
      <c r="N31" s="12" t="s">
        <v>82</v>
      </c>
      <c r="O31" s="12" t="s">
        <v>83</v>
      </c>
      <c r="P31" s="10" t="s">
        <v>198</v>
      </c>
      <c r="Q31" s="12" t="s">
        <v>78</v>
      </c>
      <c r="R31" s="10"/>
      <c r="S31" s="9" t="s">
        <v>190</v>
      </c>
      <c r="T31" s="13" t="s">
        <v>82</v>
      </c>
      <c r="U31" s="14" t="s">
        <v>83</v>
      </c>
      <c r="V31" s="13" t="s">
        <v>199</v>
      </c>
      <c r="W31" s="12" t="s">
        <v>71</v>
      </c>
      <c r="X31" s="13"/>
      <c r="Y31" s="10" t="s">
        <v>115</v>
      </c>
      <c r="Z31" s="10" t="s">
        <v>82</v>
      </c>
      <c r="AA31" s="10" t="s">
        <v>83</v>
      </c>
      <c r="AB31" s="13" t="s">
        <v>116</v>
      </c>
      <c r="AC31" s="10"/>
      <c r="AD31" s="12" t="s">
        <v>159</v>
      </c>
      <c r="AE31" s="23" t="s">
        <v>62</v>
      </c>
      <c r="AF31" s="11">
        <v>32</v>
      </c>
      <c r="AG31" s="10">
        <f>AK31</f>
        <v>16200</v>
      </c>
      <c r="AH31" s="10"/>
      <c r="AI31" s="17">
        <v>0</v>
      </c>
      <c r="AJ31" s="17">
        <v>0</v>
      </c>
      <c r="AK31" s="18">
        <v>16200</v>
      </c>
      <c r="AL31" s="10" t="s">
        <v>36</v>
      </c>
      <c r="AM31" s="10"/>
      <c r="AN31" s="10"/>
      <c r="AO31" s="10"/>
      <c r="AP31" s="10"/>
      <c r="AQ31" s="10"/>
      <c r="AR31" s="10"/>
      <c r="AS31" s="10"/>
      <c r="AT31" s="10"/>
      <c r="AU31" s="11" t="s">
        <v>37</v>
      </c>
      <c r="AV31" s="11" t="s">
        <v>36</v>
      </c>
      <c r="AW31" s="11" t="s">
        <v>36</v>
      </c>
      <c r="AX31" s="11" t="s">
        <v>36</v>
      </c>
      <c r="AY31" s="11" t="s">
        <v>38</v>
      </c>
      <c r="AZ31" s="11" t="s">
        <v>37</v>
      </c>
      <c r="BA31" s="10"/>
      <c r="BB31" s="19">
        <v>45636</v>
      </c>
      <c r="BC31" s="19">
        <v>45658</v>
      </c>
    </row>
    <row r="32" spans="1:55" s="21" customFormat="1">
      <c r="A32" s="9">
        <f t="shared" si="2"/>
        <v>30</v>
      </c>
      <c r="B32" s="10"/>
      <c r="C32" s="9" t="s">
        <v>68</v>
      </c>
      <c r="D32" s="9"/>
      <c r="E32" s="9" t="s">
        <v>69</v>
      </c>
      <c r="F32" s="41" t="s">
        <v>60</v>
      </c>
      <c r="G32" s="9" t="s">
        <v>70</v>
      </c>
      <c r="H32" s="10"/>
      <c r="I32" s="10"/>
      <c r="J32" s="11" t="s">
        <v>36</v>
      </c>
      <c r="K32" s="10"/>
      <c r="L32" s="9" t="s">
        <v>189</v>
      </c>
      <c r="M32" s="12" t="s">
        <v>216</v>
      </c>
      <c r="N32" s="12" t="s">
        <v>82</v>
      </c>
      <c r="O32" s="12" t="s">
        <v>83</v>
      </c>
      <c r="P32" s="10" t="s">
        <v>198</v>
      </c>
      <c r="Q32" s="12" t="s">
        <v>78</v>
      </c>
      <c r="R32" s="10"/>
      <c r="S32" s="9" t="s">
        <v>190</v>
      </c>
      <c r="T32" s="13" t="s">
        <v>82</v>
      </c>
      <c r="U32" s="14" t="s">
        <v>83</v>
      </c>
      <c r="V32" s="13" t="s">
        <v>199</v>
      </c>
      <c r="W32" s="12" t="s">
        <v>71</v>
      </c>
      <c r="X32" s="10"/>
      <c r="Y32" s="10" t="s">
        <v>117</v>
      </c>
      <c r="Z32" s="10" t="s">
        <v>82</v>
      </c>
      <c r="AA32" s="10" t="s">
        <v>83</v>
      </c>
      <c r="AB32" s="13" t="s">
        <v>233</v>
      </c>
      <c r="AC32" s="10">
        <v>2</v>
      </c>
      <c r="AD32" s="12" t="s">
        <v>160</v>
      </c>
      <c r="AE32" s="10" t="s">
        <v>62</v>
      </c>
      <c r="AF32" s="11">
        <v>38</v>
      </c>
      <c r="AG32" s="10">
        <f t="shared" ref="AG32:AG33" si="6">AK32</f>
        <v>30200</v>
      </c>
      <c r="AH32" s="10"/>
      <c r="AI32" s="17">
        <v>0</v>
      </c>
      <c r="AJ32" s="17">
        <v>0</v>
      </c>
      <c r="AK32" s="18">
        <v>30200</v>
      </c>
      <c r="AL32" s="10" t="s">
        <v>36</v>
      </c>
      <c r="AM32" s="10"/>
      <c r="AN32" s="10"/>
      <c r="AO32" s="10"/>
      <c r="AP32" s="10"/>
      <c r="AQ32" s="10"/>
      <c r="AR32" s="10"/>
      <c r="AS32" s="10"/>
      <c r="AT32" s="10"/>
      <c r="AU32" s="11" t="s">
        <v>37</v>
      </c>
      <c r="AV32" s="11" t="s">
        <v>36</v>
      </c>
      <c r="AW32" s="11" t="s">
        <v>36</v>
      </c>
      <c r="AX32" s="11" t="s">
        <v>36</v>
      </c>
      <c r="AY32" s="11" t="s">
        <v>38</v>
      </c>
      <c r="AZ32" s="11" t="s">
        <v>37</v>
      </c>
      <c r="BA32" s="10"/>
      <c r="BB32" s="19">
        <v>45636</v>
      </c>
      <c r="BC32" s="19">
        <v>45658</v>
      </c>
    </row>
    <row r="33" spans="1:55" s="21" customFormat="1">
      <c r="A33" s="9">
        <f t="shared" si="2"/>
        <v>31</v>
      </c>
      <c r="B33" s="10"/>
      <c r="C33" s="9" t="s">
        <v>68</v>
      </c>
      <c r="D33" s="9"/>
      <c r="E33" s="9" t="s">
        <v>69</v>
      </c>
      <c r="F33" s="41" t="s">
        <v>60</v>
      </c>
      <c r="G33" s="9" t="s">
        <v>70</v>
      </c>
      <c r="H33" s="10"/>
      <c r="I33" s="10"/>
      <c r="J33" s="11" t="s">
        <v>36</v>
      </c>
      <c r="K33" s="10"/>
      <c r="L33" s="9" t="s">
        <v>189</v>
      </c>
      <c r="M33" s="12" t="s">
        <v>216</v>
      </c>
      <c r="N33" s="12" t="s">
        <v>82</v>
      </c>
      <c r="O33" s="12" t="s">
        <v>83</v>
      </c>
      <c r="P33" s="10" t="s">
        <v>198</v>
      </c>
      <c r="Q33" s="12" t="s">
        <v>78</v>
      </c>
      <c r="R33" s="10"/>
      <c r="S33" s="9" t="s">
        <v>191</v>
      </c>
      <c r="T33" s="13" t="s">
        <v>82</v>
      </c>
      <c r="U33" s="14" t="s">
        <v>83</v>
      </c>
      <c r="V33" s="13" t="s">
        <v>199</v>
      </c>
      <c r="W33" s="12" t="s">
        <v>71</v>
      </c>
      <c r="X33" s="10"/>
      <c r="Y33" s="10" t="s">
        <v>118</v>
      </c>
      <c r="Z33" s="10" t="s">
        <v>82</v>
      </c>
      <c r="AA33" s="10" t="s">
        <v>83</v>
      </c>
      <c r="AB33" s="13" t="s">
        <v>241</v>
      </c>
      <c r="AC33" s="10">
        <v>1</v>
      </c>
      <c r="AD33" s="12" t="s">
        <v>161</v>
      </c>
      <c r="AE33" s="10" t="s">
        <v>104</v>
      </c>
      <c r="AF33" s="11">
        <v>39</v>
      </c>
      <c r="AG33" s="10">
        <f t="shared" si="6"/>
        <v>191500</v>
      </c>
      <c r="AH33" s="10"/>
      <c r="AI33" s="17">
        <v>0</v>
      </c>
      <c r="AJ33" s="17">
        <v>0</v>
      </c>
      <c r="AK33" s="18">
        <v>191500</v>
      </c>
      <c r="AL33" s="10" t="s">
        <v>36</v>
      </c>
      <c r="AM33" s="10"/>
      <c r="AN33" s="10"/>
      <c r="AO33" s="10"/>
      <c r="AP33" s="10"/>
      <c r="AQ33" s="10"/>
      <c r="AR33" s="10"/>
      <c r="AS33" s="10"/>
      <c r="AT33" s="10"/>
      <c r="AU33" s="11" t="s">
        <v>37</v>
      </c>
      <c r="AV33" s="11" t="s">
        <v>36</v>
      </c>
      <c r="AW33" s="11" t="s">
        <v>36</v>
      </c>
      <c r="AX33" s="11" t="s">
        <v>36</v>
      </c>
      <c r="AY33" s="11" t="s">
        <v>38</v>
      </c>
      <c r="AZ33" s="11" t="s">
        <v>37</v>
      </c>
      <c r="BA33" s="10"/>
      <c r="BB33" s="19">
        <v>45636</v>
      </c>
      <c r="BC33" s="19">
        <v>45658</v>
      </c>
    </row>
    <row r="34" spans="1:55">
      <c r="A34" s="9">
        <f t="shared" si="2"/>
        <v>32</v>
      </c>
      <c r="B34" s="10"/>
      <c r="C34" s="9" t="s">
        <v>68</v>
      </c>
      <c r="D34" s="9"/>
      <c r="E34" s="9" t="s">
        <v>69</v>
      </c>
      <c r="F34" s="41" t="s">
        <v>60</v>
      </c>
      <c r="G34" s="9" t="s">
        <v>70</v>
      </c>
      <c r="H34" s="10"/>
      <c r="I34" s="10"/>
      <c r="J34" s="11" t="s">
        <v>36</v>
      </c>
      <c r="K34" s="10"/>
      <c r="L34" s="9" t="s">
        <v>189</v>
      </c>
      <c r="M34" s="12" t="s">
        <v>216</v>
      </c>
      <c r="N34" s="12" t="s">
        <v>82</v>
      </c>
      <c r="O34" s="12" t="s">
        <v>83</v>
      </c>
      <c r="P34" s="10" t="s">
        <v>198</v>
      </c>
      <c r="Q34" s="12" t="s">
        <v>78</v>
      </c>
      <c r="R34" s="10"/>
      <c r="S34" s="10" t="s">
        <v>191</v>
      </c>
      <c r="T34" s="10" t="s">
        <v>82</v>
      </c>
      <c r="U34" s="22" t="s">
        <v>83</v>
      </c>
      <c r="V34" s="10" t="s">
        <v>200</v>
      </c>
      <c r="W34" s="11" t="s">
        <v>197</v>
      </c>
      <c r="X34" s="10"/>
      <c r="Y34" s="10" t="s">
        <v>119</v>
      </c>
      <c r="Z34" s="10" t="s">
        <v>82</v>
      </c>
      <c r="AA34" s="10" t="s">
        <v>83</v>
      </c>
      <c r="AB34" s="10" t="s">
        <v>242</v>
      </c>
      <c r="AC34" s="10" t="s">
        <v>197</v>
      </c>
      <c r="AD34" s="11" t="s">
        <v>162</v>
      </c>
      <c r="AE34" s="10" t="s">
        <v>120</v>
      </c>
      <c r="AF34" s="11">
        <v>120</v>
      </c>
      <c r="AG34" s="16">
        <f>AK34*0.4</f>
        <v>98304</v>
      </c>
      <c r="AH34" s="42">
        <f>AK34-AG34</f>
        <v>147456</v>
      </c>
      <c r="AI34" s="17">
        <v>0</v>
      </c>
      <c r="AJ34" s="17">
        <v>0</v>
      </c>
      <c r="AK34" s="18">
        <v>245760</v>
      </c>
      <c r="AL34" s="10">
        <v>49.5</v>
      </c>
      <c r="AM34" s="10" t="s">
        <v>37</v>
      </c>
      <c r="AN34" s="10"/>
      <c r="AO34" s="10"/>
      <c r="AP34" s="10"/>
      <c r="AQ34" s="10"/>
      <c r="AR34" s="10"/>
      <c r="AS34" s="10"/>
      <c r="AT34" s="10"/>
      <c r="AU34" s="11" t="s">
        <v>37</v>
      </c>
      <c r="AV34" s="11" t="s">
        <v>36</v>
      </c>
      <c r="AW34" s="11" t="s">
        <v>36</v>
      </c>
      <c r="AX34" s="11" t="s">
        <v>36</v>
      </c>
      <c r="AY34" s="11" t="s">
        <v>38</v>
      </c>
      <c r="AZ34" s="11" t="s">
        <v>37</v>
      </c>
      <c r="BA34" s="10"/>
      <c r="BB34" s="19">
        <v>45636</v>
      </c>
      <c r="BC34" s="19">
        <v>45658</v>
      </c>
    </row>
    <row r="35" spans="1:55">
      <c r="A35" s="9">
        <f t="shared" si="2"/>
        <v>33</v>
      </c>
      <c r="B35" s="10"/>
      <c r="C35" s="9" t="s">
        <v>68</v>
      </c>
      <c r="D35" s="9"/>
      <c r="E35" s="9" t="s">
        <v>69</v>
      </c>
      <c r="F35" s="41" t="s">
        <v>60</v>
      </c>
      <c r="G35" s="9" t="s">
        <v>70</v>
      </c>
      <c r="H35" s="10"/>
      <c r="I35" s="10"/>
      <c r="J35" s="11" t="s">
        <v>36</v>
      </c>
      <c r="K35" s="10"/>
      <c r="L35" s="9" t="s">
        <v>189</v>
      </c>
      <c r="M35" s="12" t="s">
        <v>216</v>
      </c>
      <c r="N35" s="12" t="s">
        <v>82</v>
      </c>
      <c r="O35" s="12" t="s">
        <v>83</v>
      </c>
      <c r="P35" s="10" t="s">
        <v>198</v>
      </c>
      <c r="Q35" s="12" t="s">
        <v>78</v>
      </c>
      <c r="R35" s="10"/>
      <c r="S35" s="10" t="s">
        <v>191</v>
      </c>
      <c r="T35" s="10" t="s">
        <v>82</v>
      </c>
      <c r="U35" s="22" t="s">
        <v>83</v>
      </c>
      <c r="V35" s="10" t="s">
        <v>200</v>
      </c>
      <c r="W35" s="11">
        <v>24</v>
      </c>
      <c r="X35" s="10"/>
      <c r="Y35" s="10" t="s">
        <v>121</v>
      </c>
      <c r="Z35" s="10" t="s">
        <v>82</v>
      </c>
      <c r="AA35" s="10" t="s">
        <v>83</v>
      </c>
      <c r="AB35" s="10" t="s">
        <v>242</v>
      </c>
      <c r="AC35" s="10">
        <v>24</v>
      </c>
      <c r="AD35" s="11" t="s">
        <v>163</v>
      </c>
      <c r="AE35" s="10" t="s">
        <v>62</v>
      </c>
      <c r="AF35" s="11">
        <v>33</v>
      </c>
      <c r="AG35" s="10">
        <f>AK35</f>
        <v>59800</v>
      </c>
      <c r="AH35" s="10"/>
      <c r="AI35" s="17">
        <v>0</v>
      </c>
      <c r="AJ35" s="17">
        <v>0</v>
      </c>
      <c r="AK35" s="18">
        <v>59800</v>
      </c>
      <c r="AL35" s="10" t="s">
        <v>36</v>
      </c>
      <c r="AM35" s="10"/>
      <c r="AN35" s="10"/>
      <c r="AO35" s="10"/>
      <c r="AP35" s="10"/>
      <c r="AQ35" s="10"/>
      <c r="AR35" s="10"/>
      <c r="AS35" s="10"/>
      <c r="AT35" s="10"/>
      <c r="AU35" s="11" t="s">
        <v>37</v>
      </c>
      <c r="AV35" s="11" t="s">
        <v>36</v>
      </c>
      <c r="AW35" s="11" t="s">
        <v>36</v>
      </c>
      <c r="AX35" s="11" t="s">
        <v>36</v>
      </c>
      <c r="AY35" s="11" t="s">
        <v>38</v>
      </c>
      <c r="AZ35" s="11" t="s">
        <v>37</v>
      </c>
      <c r="BA35" s="10"/>
      <c r="BB35" s="19">
        <v>45636</v>
      </c>
      <c r="BC35" s="19">
        <v>45658</v>
      </c>
    </row>
    <row r="36" spans="1:55">
      <c r="A36" s="9">
        <f t="shared" si="2"/>
        <v>34</v>
      </c>
      <c r="B36" s="10"/>
      <c r="C36" s="9" t="s">
        <v>68</v>
      </c>
      <c r="D36" s="9"/>
      <c r="E36" s="9" t="s">
        <v>69</v>
      </c>
      <c r="F36" s="41" t="s">
        <v>60</v>
      </c>
      <c r="G36" s="9" t="s">
        <v>70</v>
      </c>
      <c r="H36" s="10"/>
      <c r="I36" s="10"/>
      <c r="J36" s="11" t="s">
        <v>36</v>
      </c>
      <c r="K36" s="10"/>
      <c r="L36" s="9" t="s">
        <v>189</v>
      </c>
      <c r="M36" s="12" t="s">
        <v>216</v>
      </c>
      <c r="N36" s="12" t="s">
        <v>82</v>
      </c>
      <c r="O36" s="12" t="s">
        <v>83</v>
      </c>
      <c r="P36" s="10" t="s">
        <v>198</v>
      </c>
      <c r="Q36" s="12" t="s">
        <v>78</v>
      </c>
      <c r="R36" s="10"/>
      <c r="S36" s="10" t="s">
        <v>192</v>
      </c>
      <c r="T36" s="10" t="s">
        <v>82</v>
      </c>
      <c r="U36" s="22" t="s">
        <v>83</v>
      </c>
      <c r="V36" s="10" t="s">
        <v>201</v>
      </c>
      <c r="W36" s="11">
        <v>3</v>
      </c>
      <c r="X36" s="10"/>
      <c r="Y36" s="10" t="s">
        <v>122</v>
      </c>
      <c r="Z36" s="10" t="s">
        <v>82</v>
      </c>
      <c r="AA36" s="10" t="s">
        <v>83</v>
      </c>
      <c r="AB36" s="10" t="s">
        <v>243</v>
      </c>
      <c r="AC36" s="10">
        <v>3</v>
      </c>
      <c r="AD36" s="11" t="s">
        <v>164</v>
      </c>
      <c r="AE36" s="10" t="s">
        <v>109</v>
      </c>
      <c r="AF36" s="11">
        <v>37</v>
      </c>
      <c r="AG36" s="16">
        <f t="shared" ref="AG36:AG37" si="7">AK36/6*2</f>
        <v>5400</v>
      </c>
      <c r="AH36" s="16">
        <f t="shared" ref="AH36:AH37" si="8">AK36/6</f>
        <v>2700</v>
      </c>
      <c r="AI36" s="17">
        <f t="shared" ref="AI36:AI37" si="9">AK36/6*3</f>
        <v>8100</v>
      </c>
      <c r="AJ36" s="17">
        <v>0</v>
      </c>
      <c r="AK36" s="18">
        <v>16200</v>
      </c>
      <c r="AL36" s="10" t="s">
        <v>36</v>
      </c>
      <c r="AM36" s="10"/>
      <c r="AN36" s="10"/>
      <c r="AO36" s="10"/>
      <c r="AP36" s="10"/>
      <c r="AQ36" s="10"/>
      <c r="AR36" s="10"/>
      <c r="AS36" s="10"/>
      <c r="AT36" s="10"/>
      <c r="AU36" s="11" t="s">
        <v>37</v>
      </c>
      <c r="AV36" s="11" t="s">
        <v>36</v>
      </c>
      <c r="AW36" s="11" t="s">
        <v>36</v>
      </c>
      <c r="AX36" s="11" t="s">
        <v>36</v>
      </c>
      <c r="AY36" s="11" t="s">
        <v>38</v>
      </c>
      <c r="AZ36" s="11" t="s">
        <v>37</v>
      </c>
      <c r="BA36" s="10"/>
      <c r="BB36" s="19">
        <v>45636</v>
      </c>
      <c r="BC36" s="19">
        <v>45658</v>
      </c>
    </row>
    <row r="37" spans="1:55">
      <c r="A37" s="9">
        <f t="shared" si="2"/>
        <v>35</v>
      </c>
      <c r="B37" s="10"/>
      <c r="C37" s="9" t="s">
        <v>68</v>
      </c>
      <c r="D37" s="9"/>
      <c r="E37" s="9" t="s">
        <v>69</v>
      </c>
      <c r="F37" s="41" t="s">
        <v>60</v>
      </c>
      <c r="G37" s="9" t="s">
        <v>70</v>
      </c>
      <c r="H37" s="10"/>
      <c r="I37" s="10"/>
      <c r="J37" s="11" t="s">
        <v>36</v>
      </c>
      <c r="K37" s="10"/>
      <c r="L37" s="10" t="s">
        <v>189</v>
      </c>
      <c r="M37" s="11" t="s">
        <v>216</v>
      </c>
      <c r="N37" s="11" t="s">
        <v>82</v>
      </c>
      <c r="O37" s="11" t="s">
        <v>83</v>
      </c>
      <c r="P37" s="10" t="s">
        <v>198</v>
      </c>
      <c r="Q37" s="11">
        <v>12</v>
      </c>
      <c r="R37" s="10"/>
      <c r="S37" s="10" t="s">
        <v>189</v>
      </c>
      <c r="T37" s="10" t="s">
        <v>82</v>
      </c>
      <c r="U37" s="22" t="s">
        <v>83</v>
      </c>
      <c r="V37" s="10" t="s">
        <v>198</v>
      </c>
      <c r="W37" s="11">
        <v>12</v>
      </c>
      <c r="X37" s="10"/>
      <c r="Y37" s="10" t="s">
        <v>123</v>
      </c>
      <c r="Z37" s="10" t="s">
        <v>82</v>
      </c>
      <c r="AA37" s="10" t="s">
        <v>83</v>
      </c>
      <c r="AB37" s="10" t="s">
        <v>124</v>
      </c>
      <c r="AC37" s="10"/>
      <c r="AD37" s="11" t="s">
        <v>165</v>
      </c>
      <c r="AE37" s="10" t="s">
        <v>109</v>
      </c>
      <c r="AF37" s="11">
        <v>40</v>
      </c>
      <c r="AG37" s="16">
        <f t="shared" si="7"/>
        <v>2100</v>
      </c>
      <c r="AH37" s="16">
        <f t="shared" si="8"/>
        <v>1050</v>
      </c>
      <c r="AI37" s="17">
        <f t="shared" si="9"/>
        <v>3150</v>
      </c>
      <c r="AJ37" s="17">
        <v>0</v>
      </c>
      <c r="AK37" s="18">
        <v>6300</v>
      </c>
      <c r="AL37" s="10" t="s">
        <v>36</v>
      </c>
      <c r="AM37" s="10"/>
      <c r="AN37" s="10"/>
      <c r="AO37" s="10"/>
      <c r="AP37" s="10"/>
      <c r="AQ37" s="10"/>
      <c r="AR37" s="10"/>
      <c r="AS37" s="10"/>
      <c r="AT37" s="10"/>
      <c r="AU37" s="11" t="s">
        <v>37</v>
      </c>
      <c r="AV37" s="11" t="s">
        <v>36</v>
      </c>
      <c r="AW37" s="11" t="s">
        <v>36</v>
      </c>
      <c r="AX37" s="11" t="s">
        <v>36</v>
      </c>
      <c r="AY37" s="11" t="s">
        <v>38</v>
      </c>
      <c r="AZ37" s="11" t="s">
        <v>37</v>
      </c>
      <c r="BA37" s="10"/>
      <c r="BB37" s="19">
        <v>45636</v>
      </c>
      <c r="BC37" s="19">
        <v>45658</v>
      </c>
    </row>
    <row r="38" spans="1:55">
      <c r="A38" s="9">
        <f t="shared" si="2"/>
        <v>36</v>
      </c>
      <c r="B38" s="10"/>
      <c r="C38" s="9" t="s">
        <v>68</v>
      </c>
      <c r="D38" s="9"/>
      <c r="E38" s="9" t="s">
        <v>69</v>
      </c>
      <c r="F38" s="41" t="s">
        <v>60</v>
      </c>
      <c r="G38" s="9" t="s">
        <v>70</v>
      </c>
      <c r="H38" s="10"/>
      <c r="I38" s="10"/>
      <c r="J38" s="11" t="s">
        <v>36</v>
      </c>
      <c r="K38" s="10"/>
      <c r="L38" s="10" t="s">
        <v>189</v>
      </c>
      <c r="M38" s="11" t="s">
        <v>216</v>
      </c>
      <c r="N38" s="11" t="s">
        <v>82</v>
      </c>
      <c r="O38" s="11" t="s">
        <v>83</v>
      </c>
      <c r="P38" s="10" t="s">
        <v>198</v>
      </c>
      <c r="Q38" s="11">
        <v>12</v>
      </c>
      <c r="R38" s="10"/>
      <c r="S38" s="10" t="s">
        <v>189</v>
      </c>
      <c r="T38" s="10" t="s">
        <v>82</v>
      </c>
      <c r="U38" s="22" t="s">
        <v>83</v>
      </c>
      <c r="V38" s="10" t="s">
        <v>198</v>
      </c>
      <c r="W38" s="11">
        <v>12</v>
      </c>
      <c r="X38" s="10"/>
      <c r="Y38" s="10" t="s">
        <v>125</v>
      </c>
      <c r="Z38" s="10" t="s">
        <v>82</v>
      </c>
      <c r="AA38" s="10" t="s">
        <v>83</v>
      </c>
      <c r="AB38" s="10" t="s">
        <v>232</v>
      </c>
      <c r="AC38" s="10">
        <v>12</v>
      </c>
      <c r="AD38" s="11" t="s">
        <v>166</v>
      </c>
      <c r="AE38" s="10" t="s">
        <v>104</v>
      </c>
      <c r="AF38" s="11">
        <v>50</v>
      </c>
      <c r="AG38" s="10">
        <v>91.8</v>
      </c>
      <c r="AH38" s="10"/>
      <c r="AI38" s="17">
        <v>0</v>
      </c>
      <c r="AJ38" s="17">
        <v>0</v>
      </c>
      <c r="AK38" s="18">
        <v>91800</v>
      </c>
      <c r="AL38" s="10" t="s">
        <v>36</v>
      </c>
      <c r="AM38" s="10"/>
      <c r="AN38" s="10"/>
      <c r="AO38" s="10"/>
      <c r="AP38" s="10"/>
      <c r="AQ38" s="10"/>
      <c r="AR38" s="10"/>
      <c r="AS38" s="10"/>
      <c r="AT38" s="10"/>
      <c r="AU38" s="11" t="s">
        <v>37</v>
      </c>
      <c r="AV38" s="11" t="s">
        <v>36</v>
      </c>
      <c r="AW38" s="11" t="s">
        <v>36</v>
      </c>
      <c r="AX38" s="11" t="s">
        <v>36</v>
      </c>
      <c r="AY38" s="11" t="s">
        <v>38</v>
      </c>
      <c r="AZ38" s="11" t="s">
        <v>37</v>
      </c>
      <c r="BA38" s="10"/>
      <c r="BB38" s="19">
        <v>45636</v>
      </c>
      <c r="BC38" s="19">
        <v>45658</v>
      </c>
    </row>
    <row r="39" spans="1:55">
      <c r="A39" s="9">
        <f t="shared" si="2"/>
        <v>37</v>
      </c>
      <c r="B39" s="10"/>
      <c r="C39" s="9" t="s">
        <v>68</v>
      </c>
      <c r="D39" s="9"/>
      <c r="E39" s="9" t="s">
        <v>69</v>
      </c>
      <c r="F39" s="41" t="s">
        <v>60</v>
      </c>
      <c r="G39" s="9" t="s">
        <v>70</v>
      </c>
      <c r="H39" s="10"/>
      <c r="I39" s="10"/>
      <c r="J39" s="11" t="s">
        <v>36</v>
      </c>
      <c r="K39" s="10"/>
      <c r="L39" s="10" t="s">
        <v>189</v>
      </c>
      <c r="M39" s="11" t="s">
        <v>216</v>
      </c>
      <c r="N39" s="11" t="s">
        <v>82</v>
      </c>
      <c r="O39" s="11" t="s">
        <v>83</v>
      </c>
      <c r="P39" s="10" t="s">
        <v>198</v>
      </c>
      <c r="Q39" s="11">
        <v>12</v>
      </c>
      <c r="R39" s="10"/>
      <c r="S39" s="10" t="s">
        <v>189</v>
      </c>
      <c r="T39" s="10" t="s">
        <v>82</v>
      </c>
      <c r="U39" s="22" t="s">
        <v>83</v>
      </c>
      <c r="V39" s="10" t="s">
        <v>198</v>
      </c>
      <c r="W39" s="11">
        <v>12</v>
      </c>
      <c r="X39" s="10"/>
      <c r="Y39" s="10" t="s">
        <v>126</v>
      </c>
      <c r="Z39" s="10" t="s">
        <v>82</v>
      </c>
      <c r="AA39" s="10" t="s">
        <v>83</v>
      </c>
      <c r="AB39" s="10" t="s">
        <v>244</v>
      </c>
      <c r="AC39" s="10">
        <v>2</v>
      </c>
      <c r="AD39" s="11" t="s">
        <v>167</v>
      </c>
      <c r="AE39" s="10" t="s">
        <v>109</v>
      </c>
      <c r="AF39" s="11">
        <v>39</v>
      </c>
      <c r="AG39" s="16">
        <f t="shared" ref="AG39:AG41" si="10">AK39/6*2</f>
        <v>6750</v>
      </c>
      <c r="AH39" s="16">
        <f t="shared" ref="AH39:AH41" si="11">AK39/6</f>
        <v>3375</v>
      </c>
      <c r="AI39" s="17">
        <f t="shared" ref="AI39:AI41" si="12">AK39/6*3</f>
        <v>10125</v>
      </c>
      <c r="AJ39" s="17">
        <v>0</v>
      </c>
      <c r="AK39" s="18">
        <v>20250</v>
      </c>
      <c r="AL39" s="10" t="s">
        <v>36</v>
      </c>
      <c r="AM39" s="10"/>
      <c r="AN39" s="10"/>
      <c r="AO39" s="10"/>
      <c r="AP39" s="10"/>
      <c r="AQ39" s="10"/>
      <c r="AR39" s="10"/>
      <c r="AS39" s="10"/>
      <c r="AT39" s="10"/>
      <c r="AU39" s="11" t="s">
        <v>37</v>
      </c>
      <c r="AV39" s="11" t="s">
        <v>36</v>
      </c>
      <c r="AW39" s="11" t="s">
        <v>36</v>
      </c>
      <c r="AX39" s="11" t="s">
        <v>36</v>
      </c>
      <c r="AY39" s="11" t="s">
        <v>38</v>
      </c>
      <c r="AZ39" s="11" t="s">
        <v>37</v>
      </c>
      <c r="BA39" s="10"/>
      <c r="BB39" s="19">
        <v>45636</v>
      </c>
      <c r="BC39" s="19">
        <v>45658</v>
      </c>
    </row>
    <row r="40" spans="1:55">
      <c r="A40" s="9">
        <f t="shared" si="2"/>
        <v>38</v>
      </c>
      <c r="B40" s="10"/>
      <c r="C40" s="9" t="s">
        <v>68</v>
      </c>
      <c r="D40" s="9"/>
      <c r="E40" s="9" t="s">
        <v>69</v>
      </c>
      <c r="F40" s="41" t="s">
        <v>60</v>
      </c>
      <c r="G40" s="9" t="s">
        <v>70</v>
      </c>
      <c r="H40" s="10"/>
      <c r="I40" s="10"/>
      <c r="J40" s="11" t="s">
        <v>36</v>
      </c>
      <c r="K40" s="10"/>
      <c r="L40" s="10" t="s">
        <v>189</v>
      </c>
      <c r="M40" s="11" t="s">
        <v>216</v>
      </c>
      <c r="N40" s="11" t="s">
        <v>82</v>
      </c>
      <c r="O40" s="11" t="s">
        <v>83</v>
      </c>
      <c r="P40" s="10" t="s">
        <v>198</v>
      </c>
      <c r="Q40" s="11">
        <v>12</v>
      </c>
      <c r="R40" s="10"/>
      <c r="S40" s="10" t="s">
        <v>189</v>
      </c>
      <c r="T40" s="10" t="s">
        <v>82</v>
      </c>
      <c r="U40" s="22" t="s">
        <v>83</v>
      </c>
      <c r="V40" s="10" t="s">
        <v>198</v>
      </c>
      <c r="W40" s="11">
        <v>12</v>
      </c>
      <c r="X40" s="10"/>
      <c r="Y40" s="10" t="s">
        <v>127</v>
      </c>
      <c r="Z40" s="10" t="s">
        <v>82</v>
      </c>
      <c r="AA40" s="10" t="s">
        <v>83</v>
      </c>
      <c r="AB40" s="10" t="s">
        <v>128</v>
      </c>
      <c r="AC40" s="10"/>
      <c r="AD40" s="11" t="s">
        <v>168</v>
      </c>
      <c r="AE40" s="10" t="s">
        <v>109</v>
      </c>
      <c r="AF40" s="11">
        <v>20</v>
      </c>
      <c r="AG40" s="16">
        <f t="shared" si="10"/>
        <v>1050</v>
      </c>
      <c r="AH40" s="16">
        <f t="shared" si="11"/>
        <v>525</v>
      </c>
      <c r="AI40" s="17">
        <f t="shared" si="12"/>
        <v>1575</v>
      </c>
      <c r="AJ40" s="17">
        <v>0</v>
      </c>
      <c r="AK40" s="18">
        <v>3150</v>
      </c>
      <c r="AL40" s="10" t="s">
        <v>36</v>
      </c>
      <c r="AM40" s="10"/>
      <c r="AN40" s="10"/>
      <c r="AO40" s="10"/>
      <c r="AP40" s="10"/>
      <c r="AQ40" s="10"/>
      <c r="AR40" s="10"/>
      <c r="AS40" s="10"/>
      <c r="AT40" s="10"/>
      <c r="AU40" s="11" t="s">
        <v>37</v>
      </c>
      <c r="AV40" s="11" t="s">
        <v>36</v>
      </c>
      <c r="AW40" s="11" t="s">
        <v>36</v>
      </c>
      <c r="AX40" s="11" t="s">
        <v>36</v>
      </c>
      <c r="AY40" s="11" t="s">
        <v>38</v>
      </c>
      <c r="AZ40" s="11" t="s">
        <v>37</v>
      </c>
      <c r="BA40" s="10"/>
      <c r="BB40" s="19">
        <v>45636</v>
      </c>
      <c r="BC40" s="19">
        <v>45658</v>
      </c>
    </row>
    <row r="41" spans="1:55">
      <c r="A41" s="9">
        <f t="shared" si="2"/>
        <v>39</v>
      </c>
      <c r="B41" s="10"/>
      <c r="C41" s="9" t="s">
        <v>68</v>
      </c>
      <c r="D41" s="9"/>
      <c r="E41" s="9" t="s">
        <v>69</v>
      </c>
      <c r="F41" s="41" t="s">
        <v>60</v>
      </c>
      <c r="G41" s="9" t="s">
        <v>70</v>
      </c>
      <c r="H41" s="10"/>
      <c r="I41" s="10"/>
      <c r="J41" s="11" t="s">
        <v>36</v>
      </c>
      <c r="K41" s="10"/>
      <c r="L41" s="10" t="s">
        <v>189</v>
      </c>
      <c r="M41" s="11" t="s">
        <v>216</v>
      </c>
      <c r="N41" s="11" t="s">
        <v>82</v>
      </c>
      <c r="O41" s="11" t="s">
        <v>83</v>
      </c>
      <c r="P41" s="10" t="s">
        <v>198</v>
      </c>
      <c r="Q41" s="11">
        <v>12</v>
      </c>
      <c r="R41" s="10"/>
      <c r="S41" s="10" t="s">
        <v>189</v>
      </c>
      <c r="T41" s="10" t="s">
        <v>82</v>
      </c>
      <c r="U41" s="22" t="s">
        <v>83</v>
      </c>
      <c r="V41" s="10" t="s">
        <v>198</v>
      </c>
      <c r="W41" s="11">
        <v>12</v>
      </c>
      <c r="X41" s="10"/>
      <c r="Y41" s="10" t="s">
        <v>129</v>
      </c>
      <c r="Z41" s="10" t="s">
        <v>82</v>
      </c>
      <c r="AA41" s="10" t="s">
        <v>83</v>
      </c>
      <c r="AB41" s="10" t="s">
        <v>222</v>
      </c>
      <c r="AC41" s="10" t="s">
        <v>218</v>
      </c>
      <c r="AD41" s="11" t="s">
        <v>169</v>
      </c>
      <c r="AE41" s="10" t="s">
        <v>109</v>
      </c>
      <c r="AF41" s="11">
        <v>25</v>
      </c>
      <c r="AG41" s="16">
        <f t="shared" si="10"/>
        <v>5850</v>
      </c>
      <c r="AH41" s="16">
        <f t="shared" si="11"/>
        <v>2925</v>
      </c>
      <c r="AI41" s="17">
        <f t="shared" si="12"/>
        <v>8775</v>
      </c>
      <c r="AJ41" s="17">
        <v>0</v>
      </c>
      <c r="AK41" s="18">
        <v>17550</v>
      </c>
      <c r="AL41" s="10" t="s">
        <v>36</v>
      </c>
      <c r="AM41" s="10"/>
      <c r="AN41" s="10"/>
      <c r="AO41" s="10"/>
      <c r="AP41" s="10"/>
      <c r="AQ41" s="10"/>
      <c r="AR41" s="10"/>
      <c r="AS41" s="10"/>
      <c r="AT41" s="10"/>
      <c r="AU41" s="11" t="s">
        <v>37</v>
      </c>
      <c r="AV41" s="11" t="s">
        <v>36</v>
      </c>
      <c r="AW41" s="11" t="s">
        <v>36</v>
      </c>
      <c r="AX41" s="11" t="s">
        <v>36</v>
      </c>
      <c r="AY41" s="11" t="s">
        <v>38</v>
      </c>
      <c r="AZ41" s="11" t="s">
        <v>37</v>
      </c>
      <c r="BA41" s="10"/>
      <c r="BB41" s="19">
        <v>45636</v>
      </c>
      <c r="BC41" s="19">
        <v>45658</v>
      </c>
    </row>
    <row r="42" spans="1:55">
      <c r="A42" s="9">
        <f t="shared" si="2"/>
        <v>40</v>
      </c>
      <c r="B42" s="10"/>
      <c r="C42" s="9" t="s">
        <v>68</v>
      </c>
      <c r="D42" s="9"/>
      <c r="E42" s="9" t="s">
        <v>69</v>
      </c>
      <c r="F42" s="41" t="s">
        <v>60</v>
      </c>
      <c r="G42" s="9" t="s">
        <v>70</v>
      </c>
      <c r="H42" s="10"/>
      <c r="I42" s="10"/>
      <c r="J42" s="11" t="s">
        <v>36</v>
      </c>
      <c r="K42" s="10"/>
      <c r="L42" s="10" t="s">
        <v>189</v>
      </c>
      <c r="M42" s="11" t="s">
        <v>216</v>
      </c>
      <c r="N42" s="11" t="s">
        <v>82</v>
      </c>
      <c r="O42" s="11" t="s">
        <v>83</v>
      </c>
      <c r="P42" s="10" t="s">
        <v>198</v>
      </c>
      <c r="Q42" s="11">
        <v>12</v>
      </c>
      <c r="R42" s="10"/>
      <c r="S42" s="10" t="s">
        <v>189</v>
      </c>
      <c r="T42" s="10" t="s">
        <v>82</v>
      </c>
      <c r="U42" s="22" t="s">
        <v>83</v>
      </c>
      <c r="V42" s="10" t="s">
        <v>198</v>
      </c>
      <c r="W42" s="11">
        <v>12</v>
      </c>
      <c r="X42" s="10"/>
      <c r="Y42" s="10" t="s">
        <v>130</v>
      </c>
      <c r="Z42" s="10" t="s">
        <v>82</v>
      </c>
      <c r="AA42" s="10" t="s">
        <v>83</v>
      </c>
      <c r="AB42" s="10" t="s">
        <v>232</v>
      </c>
      <c r="AC42" s="10">
        <v>12</v>
      </c>
      <c r="AD42" s="11" t="s">
        <v>170</v>
      </c>
      <c r="AE42" s="10" t="s">
        <v>96</v>
      </c>
      <c r="AF42" s="11">
        <v>2</v>
      </c>
      <c r="AG42" s="16">
        <f>AK42*0.4</f>
        <v>360</v>
      </c>
      <c r="AH42" s="42">
        <f>AK42-AG42</f>
        <v>540</v>
      </c>
      <c r="AI42" s="17">
        <v>0</v>
      </c>
      <c r="AJ42" s="17">
        <v>0</v>
      </c>
      <c r="AK42" s="18">
        <v>900</v>
      </c>
      <c r="AL42" s="10" t="s">
        <v>36</v>
      </c>
      <c r="AM42" s="10"/>
      <c r="AN42" s="10"/>
      <c r="AO42" s="10"/>
      <c r="AP42" s="10"/>
      <c r="AQ42" s="10"/>
      <c r="AR42" s="10"/>
      <c r="AS42" s="10"/>
      <c r="AT42" s="10"/>
      <c r="AU42" s="11" t="s">
        <v>37</v>
      </c>
      <c r="AV42" s="11" t="s">
        <v>36</v>
      </c>
      <c r="AW42" s="11" t="s">
        <v>36</v>
      </c>
      <c r="AX42" s="11" t="s">
        <v>36</v>
      </c>
      <c r="AY42" s="11" t="s">
        <v>38</v>
      </c>
      <c r="AZ42" s="11" t="s">
        <v>37</v>
      </c>
      <c r="BA42" s="10"/>
      <c r="BB42" s="19">
        <v>45636</v>
      </c>
      <c r="BC42" s="19">
        <v>45658</v>
      </c>
    </row>
    <row r="43" spans="1:55">
      <c r="AK43" s="5">
        <f>SUM(AK3:AK42)</f>
        <v>1741260</v>
      </c>
    </row>
    <row r="44" spans="1:55">
      <c r="AK44" s="5">
        <f>AK43/1000</f>
        <v>1741.26</v>
      </c>
    </row>
  </sheetData>
  <mergeCells count="23">
    <mergeCell ref="AG1:AK1"/>
    <mergeCell ref="Y1:AD1"/>
    <mergeCell ref="AE1:AE2"/>
    <mergeCell ref="AF1:AF2"/>
    <mergeCell ref="L1:R1"/>
    <mergeCell ref="A1:A2"/>
    <mergeCell ref="B1:B2"/>
    <mergeCell ref="C1:C2"/>
    <mergeCell ref="D1:D2"/>
    <mergeCell ref="S1:X1"/>
    <mergeCell ref="K1:K2"/>
    <mergeCell ref="F1:F2"/>
    <mergeCell ref="G1:G2"/>
    <mergeCell ref="H1:H2"/>
    <mergeCell ref="E1:E2"/>
    <mergeCell ref="I1:I2"/>
    <mergeCell ref="J1:J2"/>
    <mergeCell ref="AM1:AR1"/>
    <mergeCell ref="AS1:AT1"/>
    <mergeCell ref="BC1:BC2"/>
    <mergeCell ref="AU1:AZ1"/>
    <mergeCell ref="BA1:BA2"/>
    <mergeCell ref="BB1:BB2"/>
  </mergeCells>
  <phoneticPr fontId="1" type="noConversion"/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topLeftCell="A19" workbookViewId="0">
      <selection activeCell="B2" sqref="B2"/>
    </sheetView>
  </sheetViews>
  <sheetFormatPr defaultColWidth="8.5" defaultRowHeight="10.5"/>
  <cols>
    <col min="1" max="1" width="3.6640625" style="26" customWidth="1"/>
    <col min="2" max="2" width="19.1640625" style="26" customWidth="1"/>
    <col min="3" max="3" width="5.6640625" style="26" customWidth="1"/>
    <col min="4" max="4" width="9.4140625" style="26" customWidth="1"/>
    <col min="5" max="5" width="10" style="26" customWidth="1"/>
    <col min="6" max="6" width="4.58203125" style="26" customWidth="1"/>
    <col min="7" max="7" width="14" style="26" customWidth="1"/>
    <col min="8" max="8" width="3.75" style="26" customWidth="1"/>
    <col min="9" max="10" width="5.08203125" style="26" customWidth="1"/>
    <col min="11" max="16384" width="8.5" style="26"/>
  </cols>
  <sheetData>
    <row r="1" spans="1:10" ht="46">
      <c r="A1" s="27" t="s">
        <v>39</v>
      </c>
      <c r="B1" s="28" t="s">
        <v>40</v>
      </c>
      <c r="C1" s="28" t="s">
        <v>16</v>
      </c>
      <c r="D1" s="28" t="s">
        <v>17</v>
      </c>
      <c r="E1" s="28" t="s">
        <v>18</v>
      </c>
      <c r="F1" s="28" t="s">
        <v>63</v>
      </c>
      <c r="G1" s="28" t="s">
        <v>6</v>
      </c>
      <c r="H1" s="29" t="s">
        <v>41</v>
      </c>
      <c r="I1" s="45" t="s">
        <v>42</v>
      </c>
      <c r="J1" s="29" t="s">
        <v>265</v>
      </c>
    </row>
    <row r="2" spans="1:10" ht="11.5">
      <c r="A2" s="30">
        <f>'Wykaz ppe '!A3</f>
        <v>1</v>
      </c>
      <c r="B2" s="31" t="str">
        <f>'Wykaz ppe '!Y3</f>
        <v>Przedszkole Publiczne nr 1</v>
      </c>
      <c r="C2" s="32" t="str">
        <f>'Wykaz ppe '!Z3</f>
        <v>49-300</v>
      </c>
      <c r="D2" s="31" t="str">
        <f>'Wykaz ppe '!AA3</f>
        <v>Brzeg</v>
      </c>
      <c r="E2" s="32" t="str">
        <f>'Wykaz ppe '!AB3</f>
        <v xml:space="preserve">ul. Jana Pawła II </v>
      </c>
      <c r="F2" s="31">
        <f>'Wykaz ppe '!AC3</f>
        <v>17</v>
      </c>
      <c r="G2" s="32" t="str">
        <f>'Wykaz ppe '!AD3</f>
        <v>590322413900293123</v>
      </c>
      <c r="H2" s="43" t="str">
        <f>'Wykaz ppe '!AE3</f>
        <v>C12a</v>
      </c>
      <c r="I2" s="46">
        <v>25</v>
      </c>
      <c r="J2" s="44">
        <f>'Wykaz ppe '!AK3</f>
        <v>11250</v>
      </c>
    </row>
    <row r="3" spans="1:10" ht="11.5">
      <c r="A3" s="30">
        <f>'Wykaz ppe '!A4</f>
        <v>2</v>
      </c>
      <c r="B3" s="31" t="str">
        <f>'Wykaz ppe '!Y4</f>
        <v>Przedszkole Publiczne nr 2</v>
      </c>
      <c r="C3" s="32" t="str">
        <f>'Wykaz ppe '!Z4</f>
        <v>49-300</v>
      </c>
      <c r="D3" s="31" t="str">
        <f>'Wykaz ppe '!AA4</f>
        <v>Brzeg</v>
      </c>
      <c r="E3" s="32" t="str">
        <f>'Wykaz ppe '!AB4</f>
        <v xml:space="preserve">ul. Ofiar Katynia </v>
      </c>
      <c r="F3" s="31">
        <f>'Wykaz ppe '!AC4</f>
        <v>9</v>
      </c>
      <c r="G3" s="32" t="str">
        <f>'Wykaz ppe '!AD4</f>
        <v>590322413900039318</v>
      </c>
      <c r="H3" s="43" t="str">
        <f>'Wykaz ppe '!AE4</f>
        <v>C12a</v>
      </c>
      <c r="I3" s="46">
        <v>26</v>
      </c>
      <c r="J3" s="44">
        <f>'Wykaz ppe '!AK4</f>
        <v>15300</v>
      </c>
    </row>
    <row r="4" spans="1:10" ht="11.5">
      <c r="A4" s="30">
        <f>'Wykaz ppe '!A5</f>
        <v>3</v>
      </c>
      <c r="B4" s="31" t="str">
        <f>'Wykaz ppe '!Y5</f>
        <v>Przedszkole Publiczne nr 3</v>
      </c>
      <c r="C4" s="32" t="str">
        <f>'Wykaz ppe '!Z5</f>
        <v>49-300</v>
      </c>
      <c r="D4" s="31" t="str">
        <f>'Wykaz ppe '!AA5</f>
        <v>Brzeg</v>
      </c>
      <c r="E4" s="32" t="str">
        <f>'Wykaz ppe '!AB5</f>
        <v xml:space="preserve">ul. Zielona </v>
      </c>
      <c r="F4" s="31">
        <f>'Wykaz ppe '!AC5</f>
        <v>23</v>
      </c>
      <c r="G4" s="32" t="str">
        <f>'Wykaz ppe '!AD5</f>
        <v>590322413900205003</v>
      </c>
      <c r="H4" s="43" t="str">
        <f>'Wykaz ppe '!AE5</f>
        <v>C12a</v>
      </c>
      <c r="I4" s="46">
        <v>20</v>
      </c>
      <c r="J4" s="44">
        <f>'Wykaz ppe '!AK5</f>
        <v>16650</v>
      </c>
    </row>
    <row r="5" spans="1:10" ht="11.5">
      <c r="A5" s="30">
        <f>'Wykaz ppe '!A6</f>
        <v>4</v>
      </c>
      <c r="B5" s="31" t="str">
        <f>'Wykaz ppe '!Y6</f>
        <v>Przedszkole Publiczne nr 4</v>
      </c>
      <c r="C5" s="32" t="str">
        <f>'Wykaz ppe '!Z6</f>
        <v>49-300</v>
      </c>
      <c r="D5" s="31" t="str">
        <f>'Wykaz ppe '!AA6</f>
        <v>Brzeg</v>
      </c>
      <c r="E5" s="32" t="str">
        <f>'Wykaz ppe '!AB6</f>
        <v xml:space="preserve">ul. Chrobrego </v>
      </c>
      <c r="F5" s="31">
        <f>'Wykaz ppe '!AC6</f>
        <v>37</v>
      </c>
      <c r="G5" s="32" t="str">
        <f>'Wykaz ppe '!AD6</f>
        <v>590322413900016333</v>
      </c>
      <c r="H5" s="43" t="str">
        <f>'Wykaz ppe '!AE6</f>
        <v>C12a</v>
      </c>
      <c r="I5" s="46">
        <v>20</v>
      </c>
      <c r="J5" s="44">
        <f>'Wykaz ppe '!AK6</f>
        <v>20700</v>
      </c>
    </row>
    <row r="6" spans="1:10" ht="11.5">
      <c r="A6" s="30">
        <f>'Wykaz ppe '!A7</f>
        <v>5</v>
      </c>
      <c r="B6" s="31" t="str">
        <f>'Wykaz ppe '!Y7</f>
        <v>Przedszkole Publiczne nr 5</v>
      </c>
      <c r="C6" s="32" t="str">
        <f>'Wykaz ppe '!Z7</f>
        <v>49-300</v>
      </c>
      <c r="D6" s="31" t="str">
        <f>'Wykaz ppe '!AA7</f>
        <v>Brzeg</v>
      </c>
      <c r="E6" s="32" t="str">
        <f>'Wykaz ppe '!AB7</f>
        <v xml:space="preserve">ul. Boh. M. Cassino </v>
      </c>
      <c r="F6" s="31">
        <f>'Wykaz ppe '!AC7</f>
        <v>1</v>
      </c>
      <c r="G6" s="32" t="str">
        <f>'Wykaz ppe '!AD7</f>
        <v xml:space="preserve">590322413900255114 </v>
      </c>
      <c r="H6" s="43" t="str">
        <f>'Wykaz ppe '!AE7</f>
        <v>C12a</v>
      </c>
      <c r="I6" s="46">
        <v>39.9</v>
      </c>
      <c r="J6" s="44">
        <f>'Wykaz ppe '!AK7</f>
        <v>28800</v>
      </c>
    </row>
    <row r="7" spans="1:10" ht="11.5">
      <c r="A7" s="30">
        <f>'Wykaz ppe '!A8</f>
        <v>6</v>
      </c>
      <c r="B7" s="31" t="str">
        <f>'Wykaz ppe '!Y8</f>
        <v>Przedszkole Publiczne nr 6</v>
      </c>
      <c r="C7" s="32" t="str">
        <f>'Wykaz ppe '!Z8</f>
        <v>49-300</v>
      </c>
      <c r="D7" s="31" t="str">
        <f>'Wykaz ppe '!AA8</f>
        <v>Brzeg</v>
      </c>
      <c r="E7" s="32" t="str">
        <f>'Wykaz ppe '!AB8</f>
        <v xml:space="preserve">ul. Wysoka </v>
      </c>
      <c r="F7" s="31">
        <f>'Wykaz ppe '!AC8</f>
        <v>1</v>
      </c>
      <c r="G7" s="32" t="str">
        <f>'Wykaz ppe '!AD8</f>
        <v>590322413900081980</v>
      </c>
      <c r="H7" s="43" t="str">
        <f>'Wykaz ppe '!AE8</f>
        <v>C12a</v>
      </c>
      <c r="I7" s="46">
        <v>31</v>
      </c>
      <c r="J7" s="44">
        <f>'Wykaz ppe '!AK8</f>
        <v>12150</v>
      </c>
    </row>
    <row r="8" spans="1:10" ht="11.5">
      <c r="A8" s="30">
        <f>'Wykaz ppe '!A9</f>
        <v>7</v>
      </c>
      <c r="B8" s="31" t="str">
        <f>'Wykaz ppe '!Y9</f>
        <v>Publiczne Przedszkole nr 7 Integracyjne</v>
      </c>
      <c r="C8" s="32" t="str">
        <f>'Wykaz ppe '!Z9</f>
        <v>49-305</v>
      </c>
      <c r="D8" s="31" t="str">
        <f>'Wykaz ppe '!AA9</f>
        <v>Brzeg</v>
      </c>
      <c r="E8" s="32" t="str">
        <f>'Wykaz ppe '!AB9</f>
        <v xml:space="preserve">ul . Gaj </v>
      </c>
      <c r="F8" s="31">
        <f>'Wykaz ppe '!AC9</f>
        <v>1</v>
      </c>
      <c r="G8" s="32" t="str">
        <f>'Wykaz ppe '!AD9</f>
        <v>590322413900282073</v>
      </c>
      <c r="H8" s="43" t="str">
        <f>'Wykaz ppe '!AE9</f>
        <v>C12a</v>
      </c>
      <c r="I8" s="46">
        <v>39.5</v>
      </c>
      <c r="J8" s="44">
        <f>'Wykaz ppe '!AK9</f>
        <v>13950</v>
      </c>
    </row>
    <row r="9" spans="1:10" ht="11.5">
      <c r="A9" s="30">
        <f>'Wykaz ppe '!A10</f>
        <v>8</v>
      </c>
      <c r="B9" s="31" t="str">
        <f>'Wykaz ppe '!Y10</f>
        <v>Przedszkole Publiczne nr 8</v>
      </c>
      <c r="C9" s="32" t="str">
        <f>'Wykaz ppe '!Z10</f>
        <v>49-300</v>
      </c>
      <c r="D9" s="31" t="str">
        <f>'Wykaz ppe '!AA10</f>
        <v>Brzeg</v>
      </c>
      <c r="E9" s="32" t="str">
        <f>'Wykaz ppe '!AB10</f>
        <v xml:space="preserve">ul. Towarowa </v>
      </c>
      <c r="F9" s="31">
        <f>'Wykaz ppe '!AC10</f>
        <v>2</v>
      </c>
      <c r="G9" s="32" t="str">
        <f>'Wykaz ppe '!AD10</f>
        <v>590322413900234676</v>
      </c>
      <c r="H9" s="43" t="str">
        <f>'Wykaz ppe '!AE10</f>
        <v>C12a</v>
      </c>
      <c r="I9" s="46">
        <v>31</v>
      </c>
      <c r="J9" s="44">
        <f>'Wykaz ppe '!AK10</f>
        <v>18000</v>
      </c>
    </row>
    <row r="10" spans="1:10" ht="11.5">
      <c r="A10" s="30">
        <f>'Wykaz ppe '!A11</f>
        <v>9</v>
      </c>
      <c r="B10" s="31" t="str">
        <f>'Wykaz ppe '!Y11</f>
        <v>Przedszkole Publiczne nr 10</v>
      </c>
      <c r="C10" s="32" t="str">
        <f>'Wykaz ppe '!Z11</f>
        <v>49-300</v>
      </c>
      <c r="D10" s="31" t="str">
        <f>'Wykaz ppe '!AA11</f>
        <v>Brzeg</v>
      </c>
      <c r="E10" s="32" t="str">
        <f>'Wykaz ppe '!AB11</f>
        <v xml:space="preserve">ul .Ks. Makarskiego </v>
      </c>
      <c r="F10" s="31">
        <f>'Wykaz ppe '!AC11</f>
        <v>5</v>
      </c>
      <c r="G10" s="32" t="str">
        <f>'Wykaz ppe '!AD11</f>
        <v>590322413900190101</v>
      </c>
      <c r="H10" s="43" t="str">
        <f>'Wykaz ppe '!AE11</f>
        <v>C12a</v>
      </c>
      <c r="I10" s="46">
        <v>39</v>
      </c>
      <c r="J10" s="44">
        <f>'Wykaz ppe '!AK11</f>
        <v>15300</v>
      </c>
    </row>
    <row r="11" spans="1:10" ht="11.5">
      <c r="A11" s="30">
        <f>'Wykaz ppe '!A12</f>
        <v>10</v>
      </c>
      <c r="B11" s="31" t="str">
        <f>'Wykaz ppe '!Y12</f>
        <v>Przedszkole Publiczne nr 11</v>
      </c>
      <c r="C11" s="32" t="str">
        <f>'Wykaz ppe '!Z12</f>
        <v>49-300</v>
      </c>
      <c r="D11" s="31" t="str">
        <f>'Wykaz ppe '!AA12</f>
        <v>Brzeg</v>
      </c>
      <c r="E11" s="32" t="str">
        <f>'Wykaz ppe '!AB12</f>
        <v xml:space="preserve">ul. Spacerowa </v>
      </c>
      <c r="F11" s="31">
        <f>'Wykaz ppe '!AC12</f>
        <v>3</v>
      </c>
      <c r="G11" s="32" t="str">
        <f>'Wykaz ppe '!AD12</f>
        <v>590322413900163631</v>
      </c>
      <c r="H11" s="43" t="str">
        <f>'Wykaz ppe '!AE12</f>
        <v>C12a</v>
      </c>
      <c r="I11" s="46">
        <v>25</v>
      </c>
      <c r="J11" s="44">
        <f>'Wykaz ppe '!AK12</f>
        <v>24300</v>
      </c>
    </row>
    <row r="12" spans="1:10" ht="11.5">
      <c r="A12" s="30">
        <f>'Wykaz ppe '!A13</f>
        <v>11</v>
      </c>
      <c r="B12" s="31" t="str">
        <f>'Wykaz ppe '!Y13</f>
        <v>Publiczna Szkoła Podstawowa nr 1</v>
      </c>
      <c r="C12" s="32" t="str">
        <f>'Wykaz ppe '!Z13</f>
        <v>49-300</v>
      </c>
      <c r="D12" s="31" t="str">
        <f>'Wykaz ppe '!AA13</f>
        <v>Brzeg</v>
      </c>
      <c r="E12" s="32" t="str">
        <f>'Wykaz ppe '!AB13</f>
        <v>ul. Boh. M. Cassino</v>
      </c>
      <c r="F12" s="31">
        <f>'Wykaz ppe '!AC13</f>
        <v>14</v>
      </c>
      <c r="G12" s="32" t="str">
        <f>'Wykaz ppe '!AD13</f>
        <v>590322413900388348</v>
      </c>
      <c r="H12" s="43" t="str">
        <f>'Wykaz ppe '!AE13</f>
        <v>C12a</v>
      </c>
      <c r="I12" s="46">
        <v>40</v>
      </c>
      <c r="J12" s="44">
        <f>'Wykaz ppe '!AK13</f>
        <v>15300</v>
      </c>
    </row>
    <row r="13" spans="1:10" ht="11.5">
      <c r="A13" s="30">
        <f>'Wykaz ppe '!A14</f>
        <v>12</v>
      </c>
      <c r="B13" s="31" t="str">
        <f>'Wykaz ppe '!Y14</f>
        <v>Publiczna Szkoła Podstawowa nr 1</v>
      </c>
      <c r="C13" s="32" t="str">
        <f>'Wykaz ppe '!Z14</f>
        <v>49-300</v>
      </c>
      <c r="D13" s="31" t="str">
        <f>'Wykaz ppe '!AA14</f>
        <v>Brzeg</v>
      </c>
      <c r="E13" s="32" t="str">
        <f>'Wykaz ppe '!AB14</f>
        <v xml:space="preserve">ul. Chrobrego </v>
      </c>
      <c r="F13" s="31">
        <f>'Wykaz ppe '!AC14</f>
        <v>13</v>
      </c>
      <c r="G13" s="32" t="str">
        <f>'Wykaz ppe '!AD14</f>
        <v>590322413900105358</v>
      </c>
      <c r="H13" s="43" t="str">
        <f>'Wykaz ppe '!AE14</f>
        <v>C12a</v>
      </c>
      <c r="I13" s="46">
        <v>38</v>
      </c>
      <c r="J13" s="44">
        <f>'Wykaz ppe '!AK14</f>
        <v>33200</v>
      </c>
    </row>
    <row r="14" spans="1:10" ht="11.5">
      <c r="A14" s="30">
        <f>'Wykaz ppe '!A15</f>
        <v>13</v>
      </c>
      <c r="B14" s="31" t="str">
        <f>'Wykaz ppe '!Y15</f>
        <v>Placówka wsparcia dziennego</v>
      </c>
      <c r="C14" s="32" t="str">
        <f>'Wykaz ppe '!Z15</f>
        <v>49-300</v>
      </c>
      <c r="D14" s="31" t="str">
        <f>'Wykaz ppe '!AA15</f>
        <v>Brzeg</v>
      </c>
      <c r="E14" s="32" t="str">
        <f>'Wykaz ppe '!AB15</f>
        <v xml:space="preserve">ul. Chrobrego </v>
      </c>
      <c r="F14" s="31">
        <f>'Wykaz ppe '!AC15</f>
        <v>13</v>
      </c>
      <c r="G14" s="32" t="str">
        <f>'Wykaz ppe '!AD15</f>
        <v>590322413900445218</v>
      </c>
      <c r="H14" s="43" t="str">
        <f>'Wykaz ppe '!AE15</f>
        <v>C12A</v>
      </c>
      <c r="I14" s="46">
        <v>17</v>
      </c>
      <c r="J14" s="44">
        <f>'Wykaz ppe '!AK15</f>
        <v>4050</v>
      </c>
    </row>
    <row r="15" spans="1:10" ht="11.5">
      <c r="A15" s="30">
        <f>'Wykaz ppe '!A16</f>
        <v>14</v>
      </c>
      <c r="B15" s="31" t="str">
        <f>'Wykaz ppe '!Y16</f>
        <v>Publiczna Szkoła Podstawowa nr 3</v>
      </c>
      <c r="C15" s="32" t="str">
        <f>'Wykaz ppe '!Z16</f>
        <v>49-300</v>
      </c>
      <c r="D15" s="31" t="str">
        <f>'Wykaz ppe '!AA16</f>
        <v>Brzeg</v>
      </c>
      <c r="E15" s="32" t="str">
        <f>'Wykaz ppe '!AB16</f>
        <v xml:space="preserve"> ul Kamienna </v>
      </c>
      <c r="F15" s="31">
        <f>'Wykaz ppe '!AC16</f>
        <v>2</v>
      </c>
      <c r="G15" s="32" t="str">
        <f>'Wykaz ppe '!AD16</f>
        <v xml:space="preserve">590322413900194178 </v>
      </c>
      <c r="H15" s="43" t="str">
        <f>'Wykaz ppe '!AE16</f>
        <v>C12a</v>
      </c>
      <c r="I15" s="46">
        <v>38</v>
      </c>
      <c r="J15" s="44">
        <f>'Wykaz ppe '!AK16</f>
        <v>28350</v>
      </c>
    </row>
    <row r="16" spans="1:10" ht="11.5">
      <c r="A16" s="30">
        <f>'Wykaz ppe '!A17</f>
        <v>15</v>
      </c>
      <c r="B16" s="31" t="str">
        <f>'Wykaz ppe '!Y17</f>
        <v>Publ. Szk. Podst. nr 3 sala gimn.</v>
      </c>
      <c r="C16" s="32" t="str">
        <f>'Wykaz ppe '!Z17</f>
        <v>49-300</v>
      </c>
      <c r="D16" s="31" t="str">
        <f>'Wykaz ppe '!AA17</f>
        <v>Brzeg</v>
      </c>
      <c r="E16" s="32" t="str">
        <f>'Wykaz ppe '!AB17</f>
        <v xml:space="preserve">ul. Powst. Śląskich </v>
      </c>
      <c r="F16" s="31">
        <f>'Wykaz ppe '!AC17</f>
        <v>1</v>
      </c>
      <c r="G16" s="32" t="str">
        <f>'Wykaz ppe '!AD17</f>
        <v>590322413900087654</v>
      </c>
      <c r="H16" s="43" t="str">
        <f>'Wykaz ppe '!AE17</f>
        <v>C22a</v>
      </c>
      <c r="I16" s="46">
        <v>80</v>
      </c>
      <c r="J16" s="44">
        <f>'Wykaz ppe '!AK17</f>
        <v>51300</v>
      </c>
    </row>
    <row r="17" spans="1:10" ht="11.5">
      <c r="A17" s="30">
        <f>'Wykaz ppe '!A18</f>
        <v>16</v>
      </c>
      <c r="B17" s="31" t="str">
        <f>'Wykaz ppe '!Y18</f>
        <v>Publiczna Szkoła Podstawowa nr 5</v>
      </c>
      <c r="C17" s="32" t="str">
        <f>'Wykaz ppe '!Z18</f>
        <v>49-300</v>
      </c>
      <c r="D17" s="31" t="str">
        <f>'Wykaz ppe '!AA18</f>
        <v>Brzeg</v>
      </c>
      <c r="E17" s="32" t="str">
        <f>'Wykaz ppe '!AB18</f>
        <v xml:space="preserve">ul. Robotnicza </v>
      </c>
      <c r="F17" s="31">
        <f>'Wykaz ppe '!AC18</f>
        <v>22</v>
      </c>
      <c r="G17" s="32" t="str">
        <f>'Wykaz ppe '!AD18</f>
        <v>590322413900146504</v>
      </c>
      <c r="H17" s="43" t="str">
        <f>'Wykaz ppe '!AE18</f>
        <v>C12a</v>
      </c>
      <c r="I17" s="46">
        <v>22</v>
      </c>
      <c r="J17" s="44">
        <f>'Wykaz ppe '!AK18</f>
        <v>25200</v>
      </c>
    </row>
    <row r="18" spans="1:10" ht="11.5">
      <c r="A18" s="30">
        <f>'Wykaz ppe '!A19</f>
        <v>17</v>
      </c>
      <c r="B18" s="31" t="str">
        <f>'Wykaz ppe '!Y19</f>
        <v>Publ. Szk. Podst. nr 5 boisko sport.</v>
      </c>
      <c r="C18" s="32" t="str">
        <f>'Wykaz ppe '!Z19</f>
        <v>49-300</v>
      </c>
      <c r="D18" s="31" t="str">
        <f>'Wykaz ppe '!AA19</f>
        <v>Brzeg</v>
      </c>
      <c r="E18" s="32" t="str">
        <f>'Wykaz ppe '!AB19</f>
        <v xml:space="preserve">ul. Oławska </v>
      </c>
      <c r="F18" s="31" t="str">
        <f>'Wykaz ppe '!AC19</f>
        <v>dz. 181</v>
      </c>
      <c r="G18" s="32" t="str">
        <f>'Wykaz ppe '!AD19</f>
        <v>590322413900266769</v>
      </c>
      <c r="H18" s="43" t="str">
        <f>'Wykaz ppe '!AE19</f>
        <v>C12b</v>
      </c>
      <c r="I18" s="46">
        <v>33</v>
      </c>
      <c r="J18" s="44">
        <f>'Wykaz ppe '!AK19</f>
        <v>900</v>
      </c>
    </row>
    <row r="19" spans="1:10" ht="11.5">
      <c r="A19" s="30">
        <f>'Wykaz ppe '!A20</f>
        <v>18</v>
      </c>
      <c r="B19" s="31" t="str">
        <f>'Wykaz ppe '!Y20</f>
        <v>Publiczna Szkoła Podstawowa nr 5</v>
      </c>
      <c r="C19" s="32" t="str">
        <f>'Wykaz ppe '!Z20</f>
        <v>49-300</v>
      </c>
      <c r="D19" s="31" t="str">
        <f>'Wykaz ppe '!AA20</f>
        <v>Brzeg</v>
      </c>
      <c r="E19" s="32" t="str">
        <f>'Wykaz ppe '!AB20</f>
        <v xml:space="preserve">ul. Oławska </v>
      </c>
      <c r="F19" s="31">
        <f>'Wykaz ppe '!AC20</f>
        <v>2</v>
      </c>
      <c r="G19" s="32" t="str">
        <f>'Wykaz ppe '!AD20</f>
        <v>590322413900223489</v>
      </c>
      <c r="H19" s="43" t="str">
        <f>'Wykaz ppe '!AE20</f>
        <v>C12a</v>
      </c>
      <c r="I19" s="46">
        <v>39</v>
      </c>
      <c r="J19" s="44">
        <f>'Wykaz ppe '!AK20</f>
        <v>21600</v>
      </c>
    </row>
    <row r="20" spans="1:10" ht="11.5">
      <c r="A20" s="30">
        <f>'Wykaz ppe '!A21</f>
        <v>19</v>
      </c>
      <c r="B20" s="31" t="str">
        <f>'Wykaz ppe '!Y21</f>
        <v>Publiczna szkoła podstawowa nr 6</v>
      </c>
      <c r="C20" s="32" t="str">
        <f>'Wykaz ppe '!Z21</f>
        <v>49-300</v>
      </c>
      <c r="D20" s="31" t="str">
        <f>'Wykaz ppe '!AA21</f>
        <v>Brzeg</v>
      </c>
      <c r="E20" s="32" t="str">
        <f>'Wykaz ppe '!AB21</f>
        <v xml:space="preserve">ul. Poprzeczna </v>
      </c>
      <c r="F20" s="31">
        <f>'Wykaz ppe '!AC21</f>
        <v>1</v>
      </c>
      <c r="G20" s="32" t="str">
        <f>'Wykaz ppe '!AD21</f>
        <v>590322413900146511</v>
      </c>
      <c r="H20" s="43" t="str">
        <f>'Wykaz ppe '!AE21</f>
        <v>C21</v>
      </c>
      <c r="I20" s="46">
        <v>84</v>
      </c>
      <c r="J20" s="44">
        <f>'Wykaz ppe '!AK21</f>
        <v>57400</v>
      </c>
    </row>
    <row r="21" spans="1:10" ht="11.5">
      <c r="A21" s="30">
        <f>'Wykaz ppe '!A22</f>
        <v>20</v>
      </c>
      <c r="B21" s="31" t="str">
        <f>'Wykaz ppe '!Y22</f>
        <v>Publiczna Szkoła Podstawowa nr 8</v>
      </c>
      <c r="C21" s="32" t="str">
        <f>'Wykaz ppe '!Z22</f>
        <v>49-300</v>
      </c>
      <c r="D21" s="31" t="str">
        <f>'Wykaz ppe '!AA22</f>
        <v>Brzeg</v>
      </c>
      <c r="E21" s="32" t="str">
        <f>'Wykaz ppe '!AB22</f>
        <v xml:space="preserve">ul. J. Lompy </v>
      </c>
      <c r="F21" s="31">
        <f>'Wykaz ppe '!AC22</f>
        <v>1</v>
      </c>
      <c r="G21" s="32" t="str">
        <f>'Wykaz ppe '!AD22</f>
        <v>590322413900405854</v>
      </c>
      <c r="H21" s="43" t="str">
        <f>'Wykaz ppe '!AE22</f>
        <v>C12a</v>
      </c>
      <c r="I21" s="46">
        <v>33.1</v>
      </c>
      <c r="J21" s="44">
        <f>'Wykaz ppe '!AK22</f>
        <v>33300</v>
      </c>
    </row>
    <row r="22" spans="1:10" ht="11.5">
      <c r="A22" s="30">
        <f>'Wykaz ppe '!A23</f>
        <v>21</v>
      </c>
      <c r="B22" s="31" t="str">
        <f>'Wykaz ppe '!Y23</f>
        <v xml:space="preserve">Dzienny Dom Pomocy </v>
      </c>
      <c r="C22" s="32" t="str">
        <f>'Wykaz ppe '!Z23</f>
        <v>49-300</v>
      </c>
      <c r="D22" s="31" t="str">
        <f>'Wykaz ppe '!AA23</f>
        <v>Brzeg</v>
      </c>
      <c r="E22" s="32" t="str">
        <f>'Wykaz ppe '!AB23</f>
        <v xml:space="preserve">ul. Piastowska </v>
      </c>
      <c r="F22" s="31">
        <f>'Wykaz ppe '!AC23</f>
        <v>29</v>
      </c>
      <c r="G22" s="32" t="str">
        <f>'Wykaz ppe '!AD23</f>
        <v>590322413900350840</v>
      </c>
      <c r="H22" s="43" t="str">
        <f>'Wykaz ppe '!AE23</f>
        <v>G13</v>
      </c>
      <c r="I22" s="46">
        <v>40</v>
      </c>
      <c r="J22" s="44">
        <f>'Wykaz ppe '!AK23</f>
        <v>5400</v>
      </c>
    </row>
    <row r="23" spans="1:10" ht="11.5">
      <c r="A23" s="30">
        <f>'Wykaz ppe '!A24</f>
        <v>22</v>
      </c>
      <c r="B23" s="31" t="str">
        <f>'Wykaz ppe '!Y24</f>
        <v>Miejska Biblioteka Publiczna - I</v>
      </c>
      <c r="C23" s="32" t="str">
        <f>'Wykaz ppe '!Z24</f>
        <v>49-300</v>
      </c>
      <c r="D23" s="31" t="str">
        <f>'Wykaz ppe '!AA24</f>
        <v>Brzeg</v>
      </c>
      <c r="E23" s="32" t="str">
        <f>'Wykaz ppe '!AB24</f>
        <v xml:space="preserve">ul. Zamkowa </v>
      </c>
      <c r="F23" s="31">
        <f>'Wykaz ppe '!AC24</f>
        <v>6</v>
      </c>
      <c r="G23" s="32" t="str">
        <f>'Wykaz ppe '!AD24</f>
        <v>590322413900302092</v>
      </c>
      <c r="H23" s="43" t="str">
        <f>'Wykaz ppe '!AE24</f>
        <v>C13</v>
      </c>
      <c r="I23" s="46">
        <v>4.5</v>
      </c>
      <c r="J23" s="44">
        <f>'Wykaz ppe '!AK24</f>
        <v>3600</v>
      </c>
    </row>
    <row r="24" spans="1:10" ht="11.5">
      <c r="A24" s="30">
        <f>'Wykaz ppe '!A25</f>
        <v>23</v>
      </c>
      <c r="B24" s="31" t="str">
        <f>'Wykaz ppe '!Y25</f>
        <v>Miejska Biblioteka Publiczna - II</v>
      </c>
      <c r="C24" s="32" t="str">
        <f>'Wykaz ppe '!Z25</f>
        <v>49-300</v>
      </c>
      <c r="D24" s="31" t="str">
        <f>'Wykaz ppe '!AA25</f>
        <v>Brzeg</v>
      </c>
      <c r="E24" s="32" t="str">
        <f>'Wykaz ppe '!AB25</f>
        <v xml:space="preserve">ul. Jana Pawła II </v>
      </c>
      <c r="F24" s="31">
        <f>'Wykaz ppe '!AC25</f>
        <v>2</v>
      </c>
      <c r="G24" s="32" t="str">
        <f>'Wykaz ppe '!AD25</f>
        <v>590322413900162887</v>
      </c>
      <c r="H24" s="43" t="str">
        <f>'Wykaz ppe '!AE25</f>
        <v>C13</v>
      </c>
      <c r="I24" s="46">
        <v>3</v>
      </c>
      <c r="J24" s="44">
        <f>'Wykaz ppe '!AK25</f>
        <v>5400</v>
      </c>
    </row>
    <row r="25" spans="1:10" ht="11.5">
      <c r="A25" s="30">
        <f>'Wykaz ppe '!A26</f>
        <v>24</v>
      </c>
      <c r="B25" s="31" t="str">
        <f>'Wykaz ppe '!Y26</f>
        <v>Miejska Biblioteka Publiczna – III</v>
      </c>
      <c r="C25" s="32" t="str">
        <f>'Wykaz ppe '!Z26</f>
        <v>49-300</v>
      </c>
      <c r="D25" s="31" t="str">
        <f>'Wykaz ppe '!AA26</f>
        <v>Brzeg</v>
      </c>
      <c r="E25" s="32" t="str">
        <f>'Wykaz ppe '!AB26</f>
        <v xml:space="preserve">ul. Jana Pawła II </v>
      </c>
      <c r="F25" s="31">
        <f>'Wykaz ppe '!AC26</f>
        <v>5</v>
      </c>
      <c r="G25" s="32" t="str">
        <f>'Wykaz ppe '!AD26</f>
        <v>590322413900271619</v>
      </c>
      <c r="H25" s="43" t="str">
        <f>'Wykaz ppe '!AE26</f>
        <v>C13</v>
      </c>
      <c r="I25" s="46">
        <v>40</v>
      </c>
      <c r="J25" s="44">
        <f>'Wykaz ppe '!AK26</f>
        <v>20700</v>
      </c>
    </row>
    <row r="26" spans="1:10" ht="11.5">
      <c r="A26" s="30">
        <f>'Wykaz ppe '!A27</f>
        <v>25</v>
      </c>
      <c r="B26" s="31" t="str">
        <f>'Wykaz ppe '!Y27</f>
        <v>Miejska Biblioteka Publiczna – IV</v>
      </c>
      <c r="C26" s="32" t="str">
        <f>'Wykaz ppe '!Z27</f>
        <v>49-300</v>
      </c>
      <c r="D26" s="31" t="str">
        <f>'Wykaz ppe '!AA27</f>
        <v>Brzeg</v>
      </c>
      <c r="E26" s="32" t="str">
        <f>'Wykaz ppe '!AB27</f>
        <v xml:space="preserve">ul. Piłsudskiego </v>
      </c>
      <c r="F26" s="31">
        <f>'Wykaz ppe '!AC27</f>
        <v>20</v>
      </c>
      <c r="G26" s="32" t="str">
        <f>'Wykaz ppe '!AD27</f>
        <v>590322413900151553</v>
      </c>
      <c r="H26" s="43" t="str">
        <f>'Wykaz ppe '!AE27</f>
        <v>C13</v>
      </c>
      <c r="I26" s="46">
        <v>12.5</v>
      </c>
      <c r="J26" s="44">
        <f>'Wykaz ppe '!AK27</f>
        <v>26550</v>
      </c>
    </row>
    <row r="27" spans="1:10" ht="11.5">
      <c r="A27" s="30">
        <f>'Wykaz ppe '!A28</f>
        <v>26</v>
      </c>
      <c r="B27" s="31" t="str">
        <f>'Wykaz ppe '!Y28</f>
        <v>Brzeskie Centrum Kultury – I</v>
      </c>
      <c r="C27" s="32" t="str">
        <f>'Wykaz ppe '!Z28</f>
        <v>49-300</v>
      </c>
      <c r="D27" s="31" t="str">
        <f>'Wykaz ppe '!AA28</f>
        <v>Brzeg</v>
      </c>
      <c r="E27" s="32" t="str">
        <f>'Wykaz ppe '!AB28</f>
        <v xml:space="preserve">ul. Mleczna </v>
      </c>
      <c r="F27" s="31">
        <f>'Wykaz ppe '!AC28</f>
        <v>5</v>
      </c>
      <c r="G27" s="32" t="str">
        <f>'Wykaz ppe '!AD28</f>
        <v>590322413900439699</v>
      </c>
      <c r="H27" s="43" t="str">
        <f>'Wykaz ppe '!AE28</f>
        <v>C21</v>
      </c>
      <c r="I27" s="46">
        <v>220</v>
      </c>
      <c r="J27" s="44">
        <f>'Wykaz ppe '!AK28</f>
        <v>54000</v>
      </c>
    </row>
    <row r="28" spans="1:10" ht="11.5">
      <c r="A28" s="30">
        <f>'Wykaz ppe '!A29</f>
        <v>27</v>
      </c>
      <c r="B28" s="31" t="str">
        <f>'Wykaz ppe '!Y29</f>
        <v>Kryta pływalnia</v>
      </c>
      <c r="C28" s="32" t="str">
        <f>'Wykaz ppe '!Z29</f>
        <v>49-300</v>
      </c>
      <c r="D28" s="31" t="str">
        <f>'Wykaz ppe '!AA29</f>
        <v>Brzeg</v>
      </c>
      <c r="E28" s="32" t="str">
        <f>'Wykaz ppe '!AB29</f>
        <v xml:space="preserve">ul. Wrocławska </v>
      </c>
      <c r="F28" s="31">
        <f>'Wykaz ppe '!AC29</f>
        <v>11</v>
      </c>
      <c r="G28" s="32" t="str">
        <f>'Wykaz ppe '!AD29</f>
        <v>590322413900366186</v>
      </c>
      <c r="H28" s="43" t="str">
        <f>'Wykaz ppe '!AE29</f>
        <v>C12a</v>
      </c>
      <c r="I28" s="46">
        <v>24</v>
      </c>
      <c r="J28" s="44">
        <f>'Wykaz ppe '!AK29</f>
        <v>54000</v>
      </c>
    </row>
    <row r="29" spans="1:10" ht="11.5">
      <c r="A29" s="30">
        <f>'Wykaz ppe '!A30</f>
        <v>28</v>
      </c>
      <c r="B29" s="31" t="str">
        <f>'Wykaz ppe '!Y30</f>
        <v>Kryta pływalnia</v>
      </c>
      <c r="C29" s="32" t="str">
        <f>'Wykaz ppe '!Z30</f>
        <v>49-300</v>
      </c>
      <c r="D29" s="31" t="str">
        <f>'Wykaz ppe '!AA30</f>
        <v>Brzeg</v>
      </c>
      <c r="E29" s="32" t="str">
        <f>'Wykaz ppe '!AB30</f>
        <v xml:space="preserve">ul. Wrocławska </v>
      </c>
      <c r="F29" s="31">
        <f>'Wykaz ppe '!AC30</f>
        <v>11</v>
      </c>
      <c r="G29" s="32" t="str">
        <f>'Wykaz ppe '!AD30</f>
        <v>590322413900424404</v>
      </c>
      <c r="H29" s="43" t="str">
        <f>'Wykaz ppe '!AE30</f>
        <v>C22a</v>
      </c>
      <c r="I29" s="47">
        <v>80</v>
      </c>
      <c r="J29" s="44">
        <f>'Wykaz ppe '!AK30</f>
        <v>425000</v>
      </c>
    </row>
    <row r="30" spans="1:10" ht="11.5">
      <c r="A30" s="30">
        <f>'Wykaz ppe '!A31</f>
        <v>29</v>
      </c>
      <c r="B30" s="31" t="str">
        <f>'Wykaz ppe '!Y31</f>
        <v>Przystań Turystyczna i Pasażerska</v>
      </c>
      <c r="C30" s="32" t="str">
        <f>'Wykaz ppe '!Z31</f>
        <v>49-300</v>
      </c>
      <c r="D30" s="31" t="str">
        <f>'Wykaz ppe '!AA31</f>
        <v>Brzeg</v>
      </c>
      <c r="E30" s="32" t="str">
        <f>'Wykaz ppe '!AB31</f>
        <v>ul. Plac Drzewny</v>
      </c>
      <c r="F30" s="31">
        <f>'Wykaz ppe '!AC31</f>
        <v>0</v>
      </c>
      <c r="G30" s="32" t="str">
        <f>'Wykaz ppe '!AD31</f>
        <v>590322413900412432</v>
      </c>
      <c r="H30" s="43" t="str">
        <f>'Wykaz ppe '!AE31</f>
        <v>C11</v>
      </c>
      <c r="I30" s="47">
        <v>32</v>
      </c>
      <c r="J30" s="44">
        <f>'Wykaz ppe '!AK31</f>
        <v>16200</v>
      </c>
    </row>
    <row r="31" spans="1:10" ht="11.5">
      <c r="A31" s="30">
        <f>'Wykaz ppe '!A32</f>
        <v>30</v>
      </c>
      <c r="B31" s="31" t="str">
        <f>'Wykaz ppe '!Y32</f>
        <v>Hala Sportowa</v>
      </c>
      <c r="C31" s="32" t="str">
        <f>'Wykaz ppe '!Z32</f>
        <v>49-300</v>
      </c>
      <c r="D31" s="31" t="str">
        <f>'Wykaz ppe '!AA32</f>
        <v>Brzeg</v>
      </c>
      <c r="E31" s="32" t="str">
        <f>'Wykaz ppe '!AB32</f>
        <v xml:space="preserve">ul. Oławska </v>
      </c>
      <c r="F31" s="31">
        <f>'Wykaz ppe '!AC32</f>
        <v>2</v>
      </c>
      <c r="G31" s="32" t="str">
        <f>'Wykaz ppe '!AD32</f>
        <v xml:space="preserve">590322413900185695 </v>
      </c>
      <c r="H31" s="43" t="str">
        <f>'Wykaz ppe '!AE32</f>
        <v>C11</v>
      </c>
      <c r="I31" s="47">
        <v>38</v>
      </c>
      <c r="J31" s="44">
        <f>'Wykaz ppe '!AK32</f>
        <v>30200</v>
      </c>
    </row>
    <row r="32" spans="1:10" ht="11.5">
      <c r="A32" s="30">
        <f>'Wykaz ppe '!A33</f>
        <v>31</v>
      </c>
      <c r="B32" s="31" t="str">
        <f>'Wykaz ppe '!Y33</f>
        <v>Kompleks Sportowy</v>
      </c>
      <c r="C32" s="32" t="str">
        <f>'Wykaz ppe '!Z33</f>
        <v>49-300</v>
      </c>
      <c r="D32" s="31" t="str">
        <f>'Wykaz ppe '!AA33</f>
        <v>Brzeg</v>
      </c>
      <c r="E32" s="32" t="str">
        <f>'Wykaz ppe '!AB33</f>
        <v xml:space="preserve">ul. Sportowa </v>
      </c>
      <c r="F32" s="31">
        <f>'Wykaz ppe '!AC33</f>
        <v>1</v>
      </c>
      <c r="G32" s="32" t="str">
        <f>'Wykaz ppe '!AD33</f>
        <v>590322413900285944</v>
      </c>
      <c r="H32" s="43" t="str">
        <f>'Wykaz ppe '!AE33</f>
        <v>C21</v>
      </c>
      <c r="I32" s="47">
        <v>39</v>
      </c>
      <c r="J32" s="44">
        <f>'Wykaz ppe '!AK33</f>
        <v>191500</v>
      </c>
    </row>
    <row r="33" spans="1:10" ht="11.5">
      <c r="A33" s="30">
        <f>'Wykaz ppe '!A34</f>
        <v>32</v>
      </c>
      <c r="B33" s="31" t="str">
        <f>'Wykaz ppe '!Y34</f>
        <v>Baseny letnie</v>
      </c>
      <c r="C33" s="32" t="str">
        <f>'Wykaz ppe '!Z34</f>
        <v>49-300</v>
      </c>
      <c r="D33" s="31" t="str">
        <f>'Wykaz ppe '!AA34</f>
        <v>Brzeg</v>
      </c>
      <c r="E33" s="32" t="str">
        <f>'Wykaz ppe '!AB34</f>
        <v xml:space="preserve">ul. Korfantego </v>
      </c>
      <c r="F33" s="31" t="str">
        <f>'Wykaz ppe '!AC34</f>
        <v>24a</v>
      </c>
      <c r="G33" s="32" t="str">
        <f>'Wykaz ppe '!AD34</f>
        <v>590322413900446581</v>
      </c>
      <c r="H33" s="43" t="str">
        <f>'Wykaz ppe '!AE34</f>
        <v>C22A</v>
      </c>
      <c r="I33" s="47">
        <v>120</v>
      </c>
      <c r="J33" s="44">
        <f>'Wykaz ppe '!AK34</f>
        <v>245760</v>
      </c>
    </row>
    <row r="34" spans="1:10" ht="11.5">
      <c r="A34" s="30">
        <f>'Wykaz ppe '!A35</f>
        <v>33</v>
      </c>
      <c r="B34" s="31" t="str">
        <f>'Wykaz ppe '!Y35</f>
        <v>Budynek „Wodnik”</v>
      </c>
      <c r="C34" s="32" t="str">
        <f>'Wykaz ppe '!Z35</f>
        <v>49-300</v>
      </c>
      <c r="D34" s="31" t="str">
        <f>'Wykaz ppe '!AA35</f>
        <v>Brzeg</v>
      </c>
      <c r="E34" s="32" t="str">
        <f>'Wykaz ppe '!AB35</f>
        <v xml:space="preserve">ul. Korfantego </v>
      </c>
      <c r="F34" s="31">
        <f>'Wykaz ppe '!AC35</f>
        <v>24</v>
      </c>
      <c r="G34" s="32" t="str">
        <f>'Wykaz ppe '!AD35</f>
        <v>590322413900437640</v>
      </c>
      <c r="H34" s="43" t="str">
        <f>'Wykaz ppe '!AE35</f>
        <v>C11</v>
      </c>
      <c r="I34" s="47">
        <v>33</v>
      </c>
      <c r="J34" s="44">
        <f>'Wykaz ppe '!AK35</f>
        <v>59800</v>
      </c>
    </row>
    <row r="35" spans="1:10" ht="11.5">
      <c r="A35" s="30">
        <f>'Wykaz ppe '!A36</f>
        <v>34</v>
      </c>
      <c r="B35" s="31" t="str">
        <f>'Wykaz ppe '!Y36</f>
        <v>Żłobek Miejski „Tęczowy Świat”</v>
      </c>
      <c r="C35" s="32" t="str">
        <f>'Wykaz ppe '!Z36</f>
        <v>49-300</v>
      </c>
      <c r="D35" s="31" t="str">
        <f>'Wykaz ppe '!AA36</f>
        <v>Brzeg</v>
      </c>
      <c r="E35" s="32" t="str">
        <f>'Wykaz ppe '!AB36</f>
        <v xml:space="preserve">ul. Gaj </v>
      </c>
      <c r="F35" s="31">
        <f>'Wykaz ppe '!AC36</f>
        <v>3</v>
      </c>
      <c r="G35" s="32" t="str">
        <f>'Wykaz ppe '!AD36</f>
        <v>590322413900157722</v>
      </c>
      <c r="H35" s="43" t="str">
        <f>'Wykaz ppe '!AE36</f>
        <v>C13</v>
      </c>
      <c r="I35" s="47">
        <v>37</v>
      </c>
      <c r="J35" s="44">
        <f>'Wykaz ppe '!AK36</f>
        <v>16200</v>
      </c>
    </row>
    <row r="36" spans="1:10" ht="11.5">
      <c r="A36" s="30">
        <f>'Wykaz ppe '!A37</f>
        <v>35</v>
      </c>
      <c r="B36" s="31" t="str">
        <f>'Wykaz ppe '!Y37</f>
        <v>Ratusz Budynek</v>
      </c>
      <c r="C36" s="32" t="str">
        <f>'Wykaz ppe '!Z37</f>
        <v>49-300</v>
      </c>
      <c r="D36" s="31" t="str">
        <f>'Wykaz ppe '!AA37</f>
        <v>Brzeg</v>
      </c>
      <c r="E36" s="32" t="str">
        <f>'Wykaz ppe '!AB37</f>
        <v>ul. Ratusz</v>
      </c>
      <c r="F36" s="31">
        <f>'Wykaz ppe '!AC37</f>
        <v>0</v>
      </c>
      <c r="G36" s="32" t="str">
        <f>'Wykaz ppe '!AD37</f>
        <v>590322413900024574</v>
      </c>
      <c r="H36" s="43" t="str">
        <f>'Wykaz ppe '!AE37</f>
        <v>C13</v>
      </c>
      <c r="I36" s="47">
        <v>40</v>
      </c>
      <c r="J36" s="44">
        <f>'Wykaz ppe '!AK37</f>
        <v>6300</v>
      </c>
    </row>
    <row r="37" spans="1:10" ht="11.5">
      <c r="A37" s="30">
        <f>'Wykaz ppe '!A38</f>
        <v>36</v>
      </c>
      <c r="B37" s="31" t="str">
        <f>'Wykaz ppe '!Y38</f>
        <v>Budynek Administracyjny Robotnicza</v>
      </c>
      <c r="C37" s="32" t="str">
        <f>'Wykaz ppe '!Z38</f>
        <v>49-300</v>
      </c>
      <c r="D37" s="31" t="str">
        <f>'Wykaz ppe '!AA38</f>
        <v>Brzeg</v>
      </c>
      <c r="E37" s="32" t="str">
        <f>'Wykaz ppe '!AB38</f>
        <v xml:space="preserve">ul. Robotnicza </v>
      </c>
      <c r="F37" s="31">
        <f>'Wykaz ppe '!AC38</f>
        <v>12</v>
      </c>
      <c r="G37" s="32" t="str">
        <f>'Wykaz ppe '!AD38</f>
        <v>590322413900249847</v>
      </c>
      <c r="H37" s="43" t="str">
        <f>'Wykaz ppe '!AE38</f>
        <v>C21</v>
      </c>
      <c r="I37" s="47">
        <v>50</v>
      </c>
      <c r="J37" s="44">
        <f>'Wykaz ppe '!AK38</f>
        <v>91800</v>
      </c>
    </row>
    <row r="38" spans="1:10" ht="11.5">
      <c r="A38" s="30">
        <f>'Wykaz ppe '!A39</f>
        <v>37</v>
      </c>
      <c r="B38" s="31" t="str">
        <f>'Wykaz ppe '!Y39</f>
        <v>Budynek Administracyjny Sukiennice</v>
      </c>
      <c r="C38" s="32" t="str">
        <f>'Wykaz ppe '!Z39</f>
        <v>49-300</v>
      </c>
      <c r="D38" s="31" t="str">
        <f>'Wykaz ppe '!AA39</f>
        <v>Brzeg</v>
      </c>
      <c r="E38" s="32" t="str">
        <f>'Wykaz ppe '!AB39</f>
        <v xml:space="preserve">ul. Sukiennice </v>
      </c>
      <c r="F38" s="31">
        <f>'Wykaz ppe '!AC39</f>
        <v>2</v>
      </c>
      <c r="G38" s="32" t="str">
        <f>'Wykaz ppe '!AD39</f>
        <v>590322413900123642</v>
      </c>
      <c r="H38" s="43" t="str">
        <f>'Wykaz ppe '!AE39</f>
        <v>C13</v>
      </c>
      <c r="I38" s="47">
        <v>39</v>
      </c>
      <c r="J38" s="44">
        <f>'Wykaz ppe '!AK39</f>
        <v>20250</v>
      </c>
    </row>
    <row r="39" spans="1:10" ht="11.5">
      <c r="A39" s="30">
        <f>'Wykaz ppe '!A40</f>
        <v>38</v>
      </c>
      <c r="B39" s="31" t="str">
        <f>'Wykaz ppe '!Y40</f>
        <v>Szalet miejski</v>
      </c>
      <c r="C39" s="32" t="str">
        <f>'Wykaz ppe '!Z40</f>
        <v>49-300</v>
      </c>
      <c r="D39" s="31" t="str">
        <f>'Wykaz ppe '!AA40</f>
        <v>Brzeg</v>
      </c>
      <c r="E39" s="32" t="str">
        <f>'Wykaz ppe '!AB40</f>
        <v>ul. Piastowska park</v>
      </c>
      <c r="F39" s="31">
        <f>'Wykaz ppe '!AC40</f>
        <v>0</v>
      </c>
      <c r="G39" s="32" t="str">
        <f>'Wykaz ppe '!AD40</f>
        <v>590322413900130886</v>
      </c>
      <c r="H39" s="43" t="str">
        <f>'Wykaz ppe '!AE40</f>
        <v>C13</v>
      </c>
      <c r="I39" s="47">
        <v>20</v>
      </c>
      <c r="J39" s="44">
        <f>'Wykaz ppe '!AK40</f>
        <v>3150</v>
      </c>
    </row>
    <row r="40" spans="1:10" ht="11.5">
      <c r="A40" s="30">
        <f>'Wykaz ppe '!A41</f>
        <v>39</v>
      </c>
      <c r="B40" s="31" t="str">
        <f>'Wykaz ppe '!Y41</f>
        <v>Amfiteatr</v>
      </c>
      <c r="C40" s="32" t="str">
        <f>'Wykaz ppe '!Z41</f>
        <v>49-300</v>
      </c>
      <c r="D40" s="31" t="str">
        <f>'Wykaz ppe '!AA41</f>
        <v>Brzeg</v>
      </c>
      <c r="E40" s="32" t="str">
        <f>'Wykaz ppe '!AB41</f>
        <v xml:space="preserve">ul. Chrobrego </v>
      </c>
      <c r="F40" s="31" t="str">
        <f>'Wykaz ppe '!AC41</f>
        <v>dz. 461</v>
      </c>
      <c r="G40" s="32" t="str">
        <f>'Wykaz ppe '!AD41</f>
        <v>590322413900408206</v>
      </c>
      <c r="H40" s="43" t="str">
        <f>'Wykaz ppe '!AE41</f>
        <v>C13</v>
      </c>
      <c r="I40" s="47">
        <v>25</v>
      </c>
      <c r="J40" s="44">
        <f>'Wykaz ppe '!AK41</f>
        <v>17550</v>
      </c>
    </row>
    <row r="41" spans="1:10" ht="11.5">
      <c r="A41" s="30">
        <f>'Wykaz ppe '!A42</f>
        <v>40</v>
      </c>
      <c r="B41" s="31" t="str">
        <f>'Wykaz ppe '!Y42</f>
        <v>Instalacja ppoż. w Urzędzie Miasta</v>
      </c>
      <c r="C41" s="32" t="str">
        <f>'Wykaz ppe '!Z42</f>
        <v>49-300</v>
      </c>
      <c r="D41" s="31" t="str">
        <f>'Wykaz ppe '!AA42</f>
        <v>Brzeg</v>
      </c>
      <c r="E41" s="32" t="str">
        <f>'Wykaz ppe '!AB42</f>
        <v xml:space="preserve">ul. Robotnicza </v>
      </c>
      <c r="F41" s="31">
        <f>'Wykaz ppe '!AC42</f>
        <v>12</v>
      </c>
      <c r="G41" s="32" t="str">
        <f>'Wykaz ppe '!AD42</f>
        <v>590322413900446574</v>
      </c>
      <c r="H41" s="43" t="str">
        <f>'Wykaz ppe '!AE42</f>
        <v>C12A</v>
      </c>
      <c r="I41" s="47">
        <v>2</v>
      </c>
      <c r="J41" s="44">
        <f>'Wykaz ppe '!AK42</f>
        <v>900</v>
      </c>
    </row>
  </sheetData>
  <phoneticPr fontId="1" type="noConversion"/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topLeftCell="A2" workbookViewId="0">
      <selection activeCell="I40" sqref="A1:I40"/>
    </sheetView>
  </sheetViews>
  <sheetFormatPr defaultColWidth="8.5" defaultRowHeight="11.5"/>
  <cols>
    <col min="1" max="1" width="3.6640625" style="5" customWidth="1"/>
    <col min="2" max="2" width="17.4140625" style="5" customWidth="1"/>
    <col min="3" max="3" width="15.9140625" style="5" customWidth="1"/>
    <col min="4" max="4" width="9.25" style="40" customWidth="1"/>
    <col min="5" max="5" width="16.25" style="5" customWidth="1"/>
    <col min="6" max="7" width="8.5" style="5"/>
    <col min="8" max="8" width="9.08203125" style="5" customWidth="1"/>
    <col min="9" max="16384" width="8.5" style="5"/>
  </cols>
  <sheetData>
    <row r="1" spans="1:9" s="35" customFormat="1">
      <c r="A1" s="33" t="s">
        <v>39</v>
      </c>
      <c r="B1" s="33" t="s">
        <v>6</v>
      </c>
      <c r="C1" s="34" t="s">
        <v>64</v>
      </c>
      <c r="D1" s="34" t="s">
        <v>65</v>
      </c>
      <c r="E1" s="34" t="s">
        <v>66</v>
      </c>
      <c r="F1" s="33" t="s">
        <v>16</v>
      </c>
      <c r="G1" s="33" t="s">
        <v>17</v>
      </c>
      <c r="H1" s="33" t="s">
        <v>67</v>
      </c>
      <c r="I1" s="33" t="s">
        <v>63</v>
      </c>
    </row>
    <row r="2" spans="1:9">
      <c r="A2" s="36">
        <f>'Wykaz ppe '!A3</f>
        <v>1</v>
      </c>
      <c r="B2" s="37" t="str">
        <f>'Wykaz ppe '!AD3</f>
        <v>590322413900293123</v>
      </c>
      <c r="C2" s="9" t="s">
        <v>189</v>
      </c>
      <c r="D2" s="12" t="s">
        <v>216</v>
      </c>
      <c r="E2" s="38" t="str">
        <f>'Wykaz ppe '!S3</f>
        <v>Przedszkole Publiczne Nr 1</v>
      </c>
      <c r="F2" s="38" t="str">
        <f>'Wykaz ppe '!T3</f>
        <v>49-300</v>
      </c>
      <c r="G2" s="38" t="str">
        <f>'Wykaz ppe '!U3</f>
        <v>Brzeg</v>
      </c>
      <c r="H2" s="38" t="str">
        <f>'Wykaz ppe '!V3</f>
        <v xml:space="preserve">Jana Pawła II </v>
      </c>
      <c r="I2" s="39" t="str">
        <f>'Wykaz ppe '!W3</f>
        <v>7</v>
      </c>
    </row>
    <row r="3" spans="1:9">
      <c r="A3" s="36">
        <f>'Wykaz ppe '!A4</f>
        <v>2</v>
      </c>
      <c r="B3" s="37" t="str">
        <f>'Wykaz ppe '!AD4</f>
        <v>590322413900039318</v>
      </c>
      <c r="C3" s="9" t="s">
        <v>189</v>
      </c>
      <c r="D3" s="12" t="s">
        <v>216</v>
      </c>
      <c r="E3" s="38" t="str">
        <f>'Wykaz ppe '!S4</f>
        <v xml:space="preserve">Przedszkole Publiczne Nr 2 </v>
      </c>
      <c r="F3" s="38" t="str">
        <f>'Wykaz ppe '!T4</f>
        <v>49-300</v>
      </c>
      <c r="G3" s="38" t="str">
        <f>'Wykaz ppe '!U4</f>
        <v>Brzeg</v>
      </c>
      <c r="H3" s="38" t="str">
        <f>'Wykaz ppe '!V4</f>
        <v xml:space="preserve">Ofiar Katynia </v>
      </c>
      <c r="I3" s="39" t="str">
        <f>'Wykaz ppe '!W4</f>
        <v>9</v>
      </c>
    </row>
    <row r="4" spans="1:9">
      <c r="A4" s="36">
        <f>'Wykaz ppe '!A5</f>
        <v>3</v>
      </c>
      <c r="B4" s="37" t="str">
        <f>'Wykaz ppe '!AD5</f>
        <v>590322413900205003</v>
      </c>
      <c r="C4" s="9" t="s">
        <v>189</v>
      </c>
      <c r="D4" s="12" t="s">
        <v>216</v>
      </c>
      <c r="E4" s="38" t="str">
        <f>'Wykaz ppe '!S5</f>
        <v xml:space="preserve">Przedszkole Publiczne Nr 3 </v>
      </c>
      <c r="F4" s="38" t="str">
        <f>'Wykaz ppe '!T5</f>
        <v>49-300</v>
      </c>
      <c r="G4" s="38" t="str">
        <f>'Wykaz ppe '!U5</f>
        <v>Brzeg</v>
      </c>
      <c r="H4" s="38" t="str">
        <f>'Wykaz ppe '!V5</f>
        <v xml:space="preserve">Zielona  </v>
      </c>
      <c r="I4" s="39" t="str">
        <f>'Wykaz ppe '!W5</f>
        <v>3</v>
      </c>
    </row>
    <row r="5" spans="1:9">
      <c r="A5" s="36">
        <f>'Wykaz ppe '!A6</f>
        <v>4</v>
      </c>
      <c r="B5" s="37" t="str">
        <f>'Wykaz ppe '!AD6</f>
        <v>590322413900016333</v>
      </c>
      <c r="C5" s="9" t="s">
        <v>189</v>
      </c>
      <c r="D5" s="12" t="s">
        <v>216</v>
      </c>
      <c r="E5" s="38" t="str">
        <f>'Wykaz ppe '!S6</f>
        <v xml:space="preserve">Przedszkole Publiczne Nr 4 </v>
      </c>
      <c r="F5" s="38" t="str">
        <f>'Wykaz ppe '!T6</f>
        <v>49-300</v>
      </c>
      <c r="G5" s="38" t="str">
        <f>'Wykaz ppe '!U6</f>
        <v>Brzeg</v>
      </c>
      <c r="H5" s="38" t="str">
        <f>'Wykaz ppe '!V6</f>
        <v xml:space="preserve">Chrobrego </v>
      </c>
      <c r="I5" s="39" t="str">
        <f>'Wykaz ppe '!W6</f>
        <v>37</v>
      </c>
    </row>
    <row r="6" spans="1:9">
      <c r="A6" s="36">
        <f>'Wykaz ppe '!A7</f>
        <v>5</v>
      </c>
      <c r="B6" s="37" t="str">
        <f>'Wykaz ppe '!AD7</f>
        <v xml:space="preserve">590322413900255114 </v>
      </c>
      <c r="C6" s="9" t="s">
        <v>189</v>
      </c>
      <c r="D6" s="12" t="s">
        <v>216</v>
      </c>
      <c r="E6" s="38" t="str">
        <f>'Wykaz ppe '!S7</f>
        <v xml:space="preserve">Przedszkole Publiczne nr 5 </v>
      </c>
      <c r="F6" s="38" t="str">
        <f>'Wykaz ppe '!T7</f>
        <v>49-300</v>
      </c>
      <c r="G6" s="38" t="str">
        <f>'Wykaz ppe '!U7</f>
        <v>Brzeg</v>
      </c>
      <c r="H6" s="38" t="str">
        <f>'Wykaz ppe '!V7</f>
        <v xml:space="preserve">Boh. Monte Cassino </v>
      </c>
      <c r="I6" s="39" t="str">
        <f>'Wykaz ppe '!W7</f>
        <v>1</v>
      </c>
    </row>
    <row r="7" spans="1:9">
      <c r="A7" s="36">
        <f>'Wykaz ppe '!A8</f>
        <v>6</v>
      </c>
      <c r="B7" s="37" t="str">
        <f>'Wykaz ppe '!AD8</f>
        <v>590322413900081980</v>
      </c>
      <c r="C7" s="9" t="s">
        <v>189</v>
      </c>
      <c r="D7" s="12" t="s">
        <v>216</v>
      </c>
      <c r="E7" s="38" t="str">
        <f>'Wykaz ppe '!S8</f>
        <v xml:space="preserve">Przedszkole Publiczne Nr 6 </v>
      </c>
      <c r="F7" s="38" t="str">
        <f>'Wykaz ppe '!T8</f>
        <v>49-300</v>
      </c>
      <c r="G7" s="38" t="str">
        <f>'Wykaz ppe '!U8</f>
        <v>Brzeg</v>
      </c>
      <c r="H7" s="38" t="str">
        <f>'Wykaz ppe '!V8</f>
        <v xml:space="preserve">Wysoka </v>
      </c>
      <c r="I7" s="39" t="str">
        <f>'Wykaz ppe '!W8</f>
        <v>1</v>
      </c>
    </row>
    <row r="8" spans="1:9">
      <c r="A8" s="36">
        <f>'Wykaz ppe '!A9</f>
        <v>7</v>
      </c>
      <c r="B8" s="37" t="str">
        <f>'Wykaz ppe '!AD9</f>
        <v>590322413900282073</v>
      </c>
      <c r="C8" s="9" t="s">
        <v>189</v>
      </c>
      <c r="D8" s="12" t="s">
        <v>216</v>
      </c>
      <c r="E8" s="38" t="str">
        <f>'Wykaz ppe '!S9</f>
        <v>Publiczne Przedszkole Nr 7 Integracyjne</v>
      </c>
      <c r="F8" s="38" t="str">
        <f>'Wykaz ppe '!T9</f>
        <v>49-305</v>
      </c>
      <c r="G8" s="38" t="str">
        <f>'Wykaz ppe '!U9</f>
        <v>Brzeg</v>
      </c>
      <c r="H8" s="38" t="str">
        <f>'Wykaz ppe '!V9</f>
        <v xml:space="preserve">Gaj </v>
      </c>
      <c r="I8" s="39" t="str">
        <f>'Wykaz ppe '!W9</f>
        <v>1</v>
      </c>
    </row>
    <row r="9" spans="1:9">
      <c r="A9" s="36">
        <f>'Wykaz ppe '!A10</f>
        <v>8</v>
      </c>
      <c r="B9" s="37" t="str">
        <f>'Wykaz ppe '!AD10</f>
        <v>590322413900234676</v>
      </c>
      <c r="C9" s="9" t="s">
        <v>189</v>
      </c>
      <c r="D9" s="12" t="s">
        <v>216</v>
      </c>
      <c r="E9" s="38" t="str">
        <f>'Wykaz ppe '!S10</f>
        <v>Przedszkole Publiczne Nr 8</v>
      </c>
      <c r="F9" s="38" t="str">
        <f>'Wykaz ppe '!T10</f>
        <v>49-300</v>
      </c>
      <c r="G9" s="38" t="str">
        <f>'Wykaz ppe '!U10</f>
        <v>Brzeg</v>
      </c>
      <c r="H9" s="38" t="str">
        <f>'Wykaz ppe '!V10</f>
        <v xml:space="preserve">Towarowa </v>
      </c>
      <c r="I9" s="39" t="str">
        <f>'Wykaz ppe '!W10</f>
        <v>2</v>
      </c>
    </row>
    <row r="10" spans="1:9">
      <c r="A10" s="36">
        <f>'Wykaz ppe '!A11</f>
        <v>9</v>
      </c>
      <c r="B10" s="37" t="str">
        <f>'Wykaz ppe '!AD11</f>
        <v>590322413900190101</v>
      </c>
      <c r="C10" s="9" t="s">
        <v>189</v>
      </c>
      <c r="D10" s="12" t="s">
        <v>216</v>
      </c>
      <c r="E10" s="38" t="str">
        <f>'Wykaz ppe '!S11</f>
        <v xml:space="preserve">Przedszkole Publiczne nr 10 </v>
      </c>
      <c r="F10" s="38" t="str">
        <f>'Wykaz ppe '!T11</f>
        <v>49-300</v>
      </c>
      <c r="G10" s="38" t="str">
        <f>'Wykaz ppe '!U11</f>
        <v>Brzeg</v>
      </c>
      <c r="H10" s="38" t="str">
        <f>'Wykaz ppe '!V11</f>
        <v xml:space="preserve">Makarskiego </v>
      </c>
      <c r="I10" s="39" t="str">
        <f>'Wykaz ppe '!W11</f>
        <v>5</v>
      </c>
    </row>
    <row r="11" spans="1:9">
      <c r="A11" s="36">
        <f>'Wykaz ppe '!A12</f>
        <v>10</v>
      </c>
      <c r="B11" s="37" t="str">
        <f>'Wykaz ppe '!AD12</f>
        <v>590322413900163631</v>
      </c>
      <c r="C11" s="9" t="s">
        <v>189</v>
      </c>
      <c r="D11" s="12" t="s">
        <v>216</v>
      </c>
      <c r="E11" s="38" t="str">
        <f>'Wykaz ppe '!S12</f>
        <v>Przedszkole Publiczne Nr 11</v>
      </c>
      <c r="F11" s="38" t="str">
        <f>'Wykaz ppe '!T12</f>
        <v>49-300</v>
      </c>
      <c r="G11" s="38" t="str">
        <f>'Wykaz ppe '!U12</f>
        <v>Brzeg</v>
      </c>
      <c r="H11" s="38" t="str">
        <f>'Wykaz ppe '!V12</f>
        <v xml:space="preserve">Spacerowa </v>
      </c>
      <c r="I11" s="39" t="str">
        <f>'Wykaz ppe '!W12</f>
        <v>3</v>
      </c>
    </row>
    <row r="12" spans="1:9">
      <c r="A12" s="36">
        <f>'Wykaz ppe '!A13</f>
        <v>11</v>
      </c>
      <c r="B12" s="37" t="str">
        <f>'Wykaz ppe '!AD13</f>
        <v>590322413900388348</v>
      </c>
      <c r="C12" s="9" t="s">
        <v>189</v>
      </c>
      <c r="D12" s="12" t="s">
        <v>216</v>
      </c>
      <c r="E12" s="38" t="str">
        <f>'Wykaz ppe '!S13</f>
        <v xml:space="preserve">Publiczna Szk. Podstawowa nr 1 </v>
      </c>
      <c r="F12" s="38" t="str">
        <f>'Wykaz ppe '!T13</f>
        <v>49-300</v>
      </c>
      <c r="G12" s="38" t="str">
        <f>'Wykaz ppe '!U13</f>
        <v>Brzeg</v>
      </c>
      <c r="H12" s="38" t="str">
        <f>'Wykaz ppe '!V13</f>
        <v xml:space="preserve">Chrobrego </v>
      </c>
      <c r="I12" s="39" t="str">
        <f>'Wykaz ppe '!W13</f>
        <v>13</v>
      </c>
    </row>
    <row r="13" spans="1:9">
      <c r="A13" s="36">
        <f>'Wykaz ppe '!A14</f>
        <v>12</v>
      </c>
      <c r="B13" s="37" t="str">
        <f>'Wykaz ppe '!AD14</f>
        <v>590322413900105358</v>
      </c>
      <c r="C13" s="9" t="s">
        <v>189</v>
      </c>
      <c r="D13" s="12" t="s">
        <v>216</v>
      </c>
      <c r="E13" s="38" t="str">
        <f>'Wykaz ppe '!S14</f>
        <v>Publiczna Szk. Podstawowa Nr 1</v>
      </c>
      <c r="F13" s="38" t="str">
        <f>'Wykaz ppe '!T14</f>
        <v>49-300</v>
      </c>
      <c r="G13" s="38" t="str">
        <f>'Wykaz ppe '!U14</f>
        <v>Brzeg</v>
      </c>
      <c r="H13" s="38" t="str">
        <f>'Wykaz ppe '!V14</f>
        <v xml:space="preserve">Chrobrego </v>
      </c>
      <c r="I13" s="39" t="str">
        <f>'Wykaz ppe '!W14</f>
        <v>13</v>
      </c>
    </row>
    <row r="14" spans="1:9">
      <c r="A14" s="36">
        <f>'Wykaz ppe '!A15</f>
        <v>13</v>
      </c>
      <c r="B14" s="37" t="str">
        <f>'Wykaz ppe '!AD15</f>
        <v>590322413900445218</v>
      </c>
      <c r="C14" s="9" t="s">
        <v>189</v>
      </c>
      <c r="D14" s="12" t="s">
        <v>216</v>
      </c>
      <c r="E14" s="38" t="str">
        <f>'Wykaz ppe '!S15</f>
        <v>Publiczna Szk. Podstawowa Nr 1</v>
      </c>
      <c r="F14" s="38" t="str">
        <f>'Wykaz ppe '!T15</f>
        <v>49-300</v>
      </c>
      <c r="G14" s="38" t="str">
        <f>'Wykaz ppe '!U15</f>
        <v>Brzeg</v>
      </c>
      <c r="H14" s="38" t="str">
        <f>'Wykaz ppe '!V15</f>
        <v xml:space="preserve">Chrobrego </v>
      </c>
      <c r="I14" s="39" t="str">
        <f>'Wykaz ppe '!W15</f>
        <v>13</v>
      </c>
    </row>
    <row r="15" spans="1:9">
      <c r="A15" s="36">
        <f>'Wykaz ppe '!A16</f>
        <v>14</v>
      </c>
      <c r="B15" s="37" t="str">
        <f>'Wykaz ppe '!AD16</f>
        <v xml:space="preserve">590322413900194178 </v>
      </c>
      <c r="C15" s="9" t="s">
        <v>189</v>
      </c>
      <c r="D15" s="12" t="s">
        <v>216</v>
      </c>
      <c r="E15" s="38" t="str">
        <f>'Wykaz ppe '!S16</f>
        <v>Publiczna Szkoła Podstawowa Nr 3</v>
      </c>
      <c r="F15" s="38" t="str">
        <f>'Wykaz ppe '!T16</f>
        <v>49-300</v>
      </c>
      <c r="G15" s="38" t="str">
        <f>'Wykaz ppe '!U16</f>
        <v>Brzeg</v>
      </c>
      <c r="H15" s="38" t="str">
        <f>'Wykaz ppe '!V16</f>
        <v xml:space="preserve">Kamienna </v>
      </c>
      <c r="I15" s="39" t="str">
        <f>'Wykaz ppe '!W16</f>
        <v>2</v>
      </c>
    </row>
    <row r="16" spans="1:9">
      <c r="A16" s="36">
        <f>'Wykaz ppe '!A17</f>
        <v>15</v>
      </c>
      <c r="B16" s="37" t="str">
        <f>'Wykaz ppe '!AD17</f>
        <v>590322413900087654</v>
      </c>
      <c r="C16" s="9" t="s">
        <v>189</v>
      </c>
      <c r="D16" s="12" t="s">
        <v>216</v>
      </c>
      <c r="E16" s="38" t="str">
        <f>'Wykaz ppe '!S17</f>
        <v>Publiczna Szkoła Podstawowa Nr 3</v>
      </c>
      <c r="F16" s="38" t="str">
        <f>'Wykaz ppe '!T17</f>
        <v>49-300</v>
      </c>
      <c r="G16" s="38" t="str">
        <f>'Wykaz ppe '!U17</f>
        <v>Brzeg</v>
      </c>
      <c r="H16" s="38" t="str">
        <f>'Wykaz ppe '!V17</f>
        <v xml:space="preserve">Kamienna </v>
      </c>
      <c r="I16" s="39" t="str">
        <f>'Wykaz ppe '!W17</f>
        <v>2</v>
      </c>
    </row>
    <row r="17" spans="1:9">
      <c r="A17" s="36">
        <f>'Wykaz ppe '!A18</f>
        <v>16</v>
      </c>
      <c r="B17" s="37" t="str">
        <f>'Wykaz ppe '!AD18</f>
        <v>590322413900146504</v>
      </c>
      <c r="C17" s="9" t="s">
        <v>189</v>
      </c>
      <c r="D17" s="12" t="s">
        <v>216</v>
      </c>
      <c r="E17" s="38" t="str">
        <f>'Wykaz ppe '!S18</f>
        <v xml:space="preserve">Publiczna Szk. Podstawowa nr 5 </v>
      </c>
      <c r="F17" s="38" t="str">
        <f>'Wykaz ppe '!T18</f>
        <v>49-300</v>
      </c>
      <c r="G17" s="38" t="str">
        <f>'Wykaz ppe '!U18</f>
        <v>Brzeg</v>
      </c>
      <c r="H17" s="38" t="str">
        <f>'Wykaz ppe '!V18</f>
        <v xml:space="preserve">Robotnicza </v>
      </c>
      <c r="I17" s="39" t="str">
        <f>'Wykaz ppe '!W18</f>
        <v>22</v>
      </c>
    </row>
    <row r="18" spans="1:9">
      <c r="A18" s="36">
        <f>'Wykaz ppe '!A19</f>
        <v>17</v>
      </c>
      <c r="B18" s="37" t="str">
        <f>'Wykaz ppe '!AD19</f>
        <v>590322413900266769</v>
      </c>
      <c r="C18" s="9" t="s">
        <v>189</v>
      </c>
      <c r="D18" s="12" t="s">
        <v>216</v>
      </c>
      <c r="E18" s="38" t="str">
        <f>'Wykaz ppe '!S19</f>
        <v xml:space="preserve">Publiczna Szkoła Podstawowa Nr 5 </v>
      </c>
      <c r="F18" s="38" t="str">
        <f>'Wykaz ppe '!T19</f>
        <v>49-300</v>
      </c>
      <c r="G18" s="38" t="str">
        <f>'Wykaz ppe '!U19</f>
        <v>Brzeg</v>
      </c>
      <c r="H18" s="38" t="s">
        <v>75</v>
      </c>
      <c r="I18" s="39" t="str">
        <f>'Wykaz ppe '!W19</f>
        <v>22</v>
      </c>
    </row>
    <row r="19" spans="1:9">
      <c r="A19" s="36">
        <f>'Wykaz ppe '!A20</f>
        <v>18</v>
      </c>
      <c r="B19" s="37" t="str">
        <f>'Wykaz ppe '!AD20</f>
        <v>590322413900223489</v>
      </c>
      <c r="C19" s="9" t="s">
        <v>189</v>
      </c>
      <c r="D19" s="12" t="s">
        <v>216</v>
      </c>
      <c r="E19" s="38" t="str">
        <f>'Wykaz ppe '!S20</f>
        <v xml:space="preserve">Publiczna Szk. Podstawowa Nr 5 </v>
      </c>
      <c r="F19" s="38" t="str">
        <f>'Wykaz ppe '!T20</f>
        <v>49-300</v>
      </c>
      <c r="G19" s="38" t="str">
        <f>'Wykaz ppe '!U20</f>
        <v>Brzeg</v>
      </c>
      <c r="H19" s="38" t="str">
        <f>'Wykaz ppe '!V20</f>
        <v xml:space="preserve">Robotnicza </v>
      </c>
      <c r="I19" s="39" t="str">
        <f>'Wykaz ppe '!W20</f>
        <v>22</v>
      </c>
    </row>
    <row r="20" spans="1:9">
      <c r="A20" s="36">
        <f>'Wykaz ppe '!A21</f>
        <v>19</v>
      </c>
      <c r="B20" s="37" t="str">
        <f>'Wykaz ppe '!AD21</f>
        <v>590322413900146511</v>
      </c>
      <c r="C20" s="9" t="s">
        <v>189</v>
      </c>
      <c r="D20" s="12" t="s">
        <v>216</v>
      </c>
      <c r="E20" s="38" t="str">
        <f>'Wykaz ppe '!S21</f>
        <v>Publiczna Szk. Podstawowa Nr 6</v>
      </c>
      <c r="F20" s="38" t="str">
        <f>'Wykaz ppe '!T21</f>
        <v>49-300</v>
      </c>
      <c r="G20" s="38" t="str">
        <f>'Wykaz ppe '!U21</f>
        <v>Brzeg</v>
      </c>
      <c r="H20" s="38" t="str">
        <f>'Wykaz ppe '!V21</f>
        <v xml:space="preserve">Poprzeczna </v>
      </c>
      <c r="I20" s="39" t="str">
        <f>'Wykaz ppe '!W21</f>
        <v>1</v>
      </c>
    </row>
    <row r="21" spans="1:9">
      <c r="A21" s="36">
        <f>'Wykaz ppe '!A22</f>
        <v>20</v>
      </c>
      <c r="B21" s="37" t="str">
        <f>'Wykaz ppe '!AD22</f>
        <v>590322413900405854</v>
      </c>
      <c r="C21" s="9" t="s">
        <v>189</v>
      </c>
      <c r="D21" s="12" t="s">
        <v>216</v>
      </c>
      <c r="E21" s="38" t="str">
        <f>'Wykaz ppe '!S22</f>
        <v>Publiczna Szk. Podstawowa Nr 8</v>
      </c>
      <c r="F21" s="38" t="str">
        <f>'Wykaz ppe '!T22</f>
        <v>49-300</v>
      </c>
      <c r="G21" s="38" t="str">
        <f>'Wykaz ppe '!U22</f>
        <v>Brzeg</v>
      </c>
      <c r="H21" s="38" t="str">
        <f>'Wykaz ppe '!V22</f>
        <v xml:space="preserve">Lompy </v>
      </c>
      <c r="I21" s="39" t="str">
        <f>'Wykaz ppe '!W22</f>
        <v>1</v>
      </c>
    </row>
    <row r="22" spans="1:9">
      <c r="A22" s="36">
        <f>'Wykaz ppe '!A23</f>
        <v>21</v>
      </c>
      <c r="B22" s="37" t="str">
        <f>'Wykaz ppe '!AD23</f>
        <v>590322413900350840</v>
      </c>
      <c r="C22" s="38" t="str">
        <f>'Wykaz ppe '!L23</f>
        <v xml:space="preserve">Gmina Brzeg </v>
      </c>
      <c r="D22" s="39" t="str">
        <f>'Wykaz ppe '!M23</f>
        <v>747-12-48-878</v>
      </c>
      <c r="E22" s="38" t="str">
        <f>'Wykaz ppe '!S23</f>
        <v>Miejski Ośrodek Pomocy Społecznej</v>
      </c>
      <c r="F22" s="38" t="str">
        <f>'Wykaz ppe '!T23</f>
        <v>49-300</v>
      </c>
      <c r="G22" s="38" t="str">
        <f>'Wykaz ppe '!U23</f>
        <v>Brzeg</v>
      </c>
      <c r="H22" s="38" t="str">
        <f>'Wykaz ppe '!V23</f>
        <v xml:space="preserve">Piastowska </v>
      </c>
      <c r="I22" s="39" t="str">
        <f>'Wykaz ppe '!W23</f>
        <v>29</v>
      </c>
    </row>
    <row r="23" spans="1:9">
      <c r="A23" s="36">
        <f>'Wykaz ppe '!A24</f>
        <v>22</v>
      </c>
      <c r="B23" s="37" t="str">
        <f>'Wykaz ppe '!AD24</f>
        <v>590322413900302092</v>
      </c>
      <c r="C23" s="38" t="str">
        <f>'Wykaz ppe '!L24</f>
        <v>Miejska Biblioteka Publiczna im. Księcia Ludwika I w Brzegu</v>
      </c>
      <c r="D23" s="39" t="str">
        <f>'Wykaz ppe '!M24</f>
        <v>747-11-10-743</v>
      </c>
      <c r="E23" s="38" t="str">
        <f>'Wykaz ppe '!S24</f>
        <v xml:space="preserve">Gmina Brzeg </v>
      </c>
      <c r="F23" s="38" t="str">
        <f>'Wykaz ppe '!T24</f>
        <v>49-300</v>
      </c>
      <c r="G23" s="38" t="str">
        <f>'Wykaz ppe '!U24</f>
        <v>Brzeg</v>
      </c>
      <c r="H23" s="38" t="str">
        <f>'Wykaz ppe '!V24</f>
        <v xml:space="preserve">Robotnicza </v>
      </c>
      <c r="I23" s="39" t="str">
        <f>'Wykaz ppe '!W24</f>
        <v>12</v>
      </c>
    </row>
    <row r="24" spans="1:9">
      <c r="A24" s="36">
        <f>'Wykaz ppe '!A25</f>
        <v>23</v>
      </c>
      <c r="B24" s="37" t="str">
        <f>'Wykaz ppe '!AD25</f>
        <v>590322413900162887</v>
      </c>
      <c r="C24" s="38" t="str">
        <f>'Wykaz ppe '!L25</f>
        <v>Miejska Biblioteka Publiczna im. Księcia Ludwika I w Brzegu</v>
      </c>
      <c r="D24" s="39" t="str">
        <f>'Wykaz ppe '!M25</f>
        <v>747-11-10-743</v>
      </c>
      <c r="E24" s="38" t="str">
        <f>'Wykaz ppe '!S25</f>
        <v xml:space="preserve">Gmina Brzeg </v>
      </c>
      <c r="F24" s="38" t="str">
        <f>'Wykaz ppe '!T25</f>
        <v>49-300</v>
      </c>
      <c r="G24" s="38" t="str">
        <f>'Wykaz ppe '!U25</f>
        <v>Brzeg</v>
      </c>
      <c r="H24" s="38" t="str">
        <f>'Wykaz ppe '!V25</f>
        <v xml:space="preserve">Robotnicza </v>
      </c>
      <c r="I24" s="39" t="str">
        <f>'Wykaz ppe '!W25</f>
        <v>12</v>
      </c>
    </row>
    <row r="25" spans="1:9">
      <c r="A25" s="36">
        <f>'Wykaz ppe '!A26</f>
        <v>24</v>
      </c>
      <c r="B25" s="37" t="str">
        <f>'Wykaz ppe '!AD26</f>
        <v>590322413900271619</v>
      </c>
      <c r="C25" s="38" t="str">
        <f>'Wykaz ppe '!L26</f>
        <v>Miejska Biblioteka Publiczna im. Księcia Ludwika I w Brzegu</v>
      </c>
      <c r="D25" s="39" t="str">
        <f>'Wykaz ppe '!M26</f>
        <v>747-11-10-743</v>
      </c>
      <c r="E25" s="38" t="str">
        <f>'Wykaz ppe '!S26</f>
        <v xml:space="preserve">Gmina Brzeg </v>
      </c>
      <c r="F25" s="38" t="str">
        <f>'Wykaz ppe '!T26</f>
        <v>49-300</v>
      </c>
      <c r="G25" s="38" t="str">
        <f>'Wykaz ppe '!U26</f>
        <v>Brzeg</v>
      </c>
      <c r="H25" s="38" t="str">
        <f>'Wykaz ppe '!V26</f>
        <v xml:space="preserve">Robotnicza </v>
      </c>
      <c r="I25" s="39" t="str">
        <f>'Wykaz ppe '!W26</f>
        <v>12</v>
      </c>
    </row>
    <row r="26" spans="1:9">
      <c r="A26" s="36">
        <f>'Wykaz ppe '!A27</f>
        <v>25</v>
      </c>
      <c r="B26" s="37" t="str">
        <f>'Wykaz ppe '!AD27</f>
        <v>590322413900151553</v>
      </c>
      <c r="C26" s="38" t="str">
        <f>'Wykaz ppe '!L27</f>
        <v>Miejska Biblioteka Publiczna im. Księcia Ludwika I w Brzegu</v>
      </c>
      <c r="D26" s="39" t="str">
        <f>'Wykaz ppe '!M27</f>
        <v>747-11-10-743</v>
      </c>
      <c r="E26" s="38" t="str">
        <f>'Wykaz ppe '!S27</f>
        <v xml:space="preserve">Gmina Brzeg </v>
      </c>
      <c r="F26" s="38" t="str">
        <f>'Wykaz ppe '!T27</f>
        <v>49-300</v>
      </c>
      <c r="G26" s="38" t="str">
        <f>'Wykaz ppe '!U27</f>
        <v>Brzeg</v>
      </c>
      <c r="H26" s="38" t="str">
        <f>'Wykaz ppe '!V27</f>
        <v xml:space="preserve">Robotnicza </v>
      </c>
      <c r="I26" s="39" t="str">
        <f>'Wykaz ppe '!W27</f>
        <v>12</v>
      </c>
    </row>
    <row r="27" spans="1:9">
      <c r="A27" s="36">
        <f>'Wykaz ppe '!A28</f>
        <v>26</v>
      </c>
      <c r="B27" s="37" t="str">
        <f>'Wykaz ppe '!AD28</f>
        <v>590322413900439699</v>
      </c>
      <c r="C27" s="38" t="str">
        <f>'Wykaz ppe '!L28</f>
        <v>Brzeskie Centrum Kultury</v>
      </c>
      <c r="D27" s="39" t="str">
        <f>'Wykaz ppe '!M28</f>
        <v>747-10-48-139</v>
      </c>
      <c r="E27" s="38" t="str">
        <f>'Wykaz ppe '!S28</f>
        <v xml:space="preserve">Gmina Brzeg </v>
      </c>
      <c r="F27" s="38" t="str">
        <f>'Wykaz ppe '!T28</f>
        <v>49-300</v>
      </c>
      <c r="G27" s="38" t="str">
        <f>'Wykaz ppe '!U28</f>
        <v>Brzeg</v>
      </c>
      <c r="H27" s="38" t="str">
        <f>'Wykaz ppe '!V28</f>
        <v xml:space="preserve">Robotnicza </v>
      </c>
      <c r="I27" s="39" t="str">
        <f>'Wykaz ppe '!W28</f>
        <v>12</v>
      </c>
    </row>
    <row r="28" spans="1:9">
      <c r="A28" s="36">
        <f>'Wykaz ppe '!A30</f>
        <v>28</v>
      </c>
      <c r="B28" s="37" t="str">
        <f>'Wykaz ppe '!AD30</f>
        <v>590322413900424404</v>
      </c>
      <c r="C28" s="38" t="str">
        <f>'Wykaz ppe '!L30</f>
        <v xml:space="preserve">Gmina Brzeg </v>
      </c>
      <c r="D28" s="39" t="str">
        <f>'Wykaz ppe '!M30</f>
        <v>747-12-48-878</v>
      </c>
      <c r="E28" s="38" t="str">
        <f>'Wykaz ppe '!S30</f>
        <v>Miejski Ośrodek Sportu i Rekreacji</v>
      </c>
      <c r="F28" s="38" t="str">
        <f>'Wykaz ppe '!T30</f>
        <v>49-300</v>
      </c>
      <c r="G28" s="38" t="str">
        <f>'Wykaz ppe '!U30</f>
        <v>Brzeg</v>
      </c>
      <c r="H28" s="38" t="str">
        <f>'Wykaz ppe '!V29</f>
        <v xml:space="preserve">Sportowa </v>
      </c>
      <c r="I28" s="39" t="str">
        <f>'Wykaz ppe '!W30</f>
        <v>1</v>
      </c>
    </row>
    <row r="29" spans="1:9">
      <c r="A29" s="36">
        <f>'Wykaz ppe '!A31</f>
        <v>29</v>
      </c>
      <c r="B29" s="37" t="str">
        <f>'Wykaz ppe '!AD31</f>
        <v>590322413900412432</v>
      </c>
      <c r="C29" s="38" t="str">
        <f>'Wykaz ppe '!L31</f>
        <v xml:space="preserve">Gmina Brzeg </v>
      </c>
      <c r="D29" s="39" t="str">
        <f>'Wykaz ppe '!M31</f>
        <v>747-12-48-878</v>
      </c>
      <c r="E29" s="38" t="str">
        <f>'Wykaz ppe '!S31</f>
        <v>Miejski Ośrodek Sportu i Rekreacji</v>
      </c>
      <c r="F29" s="38" t="str">
        <f>'Wykaz ppe '!T31</f>
        <v>49-300</v>
      </c>
      <c r="G29" s="38" t="str">
        <f>'Wykaz ppe '!U31</f>
        <v>Brzeg</v>
      </c>
      <c r="H29" s="38" t="str">
        <f>'Wykaz ppe '!V31</f>
        <v xml:space="preserve">Sportowa </v>
      </c>
      <c r="I29" s="39" t="str">
        <f>'Wykaz ppe '!W31</f>
        <v>1</v>
      </c>
    </row>
    <row r="30" spans="1:9">
      <c r="A30" s="36">
        <f>'Wykaz ppe '!A32</f>
        <v>30</v>
      </c>
      <c r="B30" s="37" t="str">
        <f>'Wykaz ppe '!AD32</f>
        <v xml:space="preserve">590322413900185695 </v>
      </c>
      <c r="C30" s="38" t="str">
        <f>'Wykaz ppe '!L32</f>
        <v xml:space="preserve">Gmina Brzeg </v>
      </c>
      <c r="D30" s="39" t="str">
        <f>'Wykaz ppe '!M32</f>
        <v>747-12-48-878</v>
      </c>
      <c r="E30" s="38" t="str">
        <f>'Wykaz ppe '!S32</f>
        <v>Miejski Ośrodek Sportu i Rekreacji</v>
      </c>
      <c r="F30" s="38" t="str">
        <f>'Wykaz ppe '!T32</f>
        <v>49-300</v>
      </c>
      <c r="G30" s="38" t="str">
        <f>'Wykaz ppe '!U32</f>
        <v>Brzeg</v>
      </c>
      <c r="H30" s="38" t="str">
        <f>'Wykaz ppe '!V32</f>
        <v xml:space="preserve">Sportowa </v>
      </c>
      <c r="I30" s="39" t="str">
        <f>'Wykaz ppe '!W32</f>
        <v>1</v>
      </c>
    </row>
    <row r="31" spans="1:9">
      <c r="A31" s="36">
        <f>'Wykaz ppe '!A33</f>
        <v>31</v>
      </c>
      <c r="B31" s="37" t="str">
        <f>'Wykaz ppe '!AD33</f>
        <v>590322413900285944</v>
      </c>
      <c r="C31" s="38" t="str">
        <f>'Wykaz ppe '!L33</f>
        <v xml:space="preserve">Gmina Brzeg </v>
      </c>
      <c r="D31" s="39" t="str">
        <f>'Wykaz ppe '!M33</f>
        <v>747-12-48-878</v>
      </c>
      <c r="E31" s="38" t="str">
        <f>'Wykaz ppe '!S33</f>
        <v xml:space="preserve">Miejski Ośrodek Sportu i Rekreacji </v>
      </c>
      <c r="F31" s="38" t="str">
        <f>'Wykaz ppe '!T33</f>
        <v>49-300</v>
      </c>
      <c r="G31" s="38" t="str">
        <f>'Wykaz ppe '!U33</f>
        <v>Brzeg</v>
      </c>
      <c r="H31" s="38" t="str">
        <f>'Wykaz ppe '!V33</f>
        <v xml:space="preserve">Sportowa </v>
      </c>
      <c r="I31" s="39" t="str">
        <f>'Wykaz ppe '!W33</f>
        <v>1</v>
      </c>
    </row>
    <row r="32" spans="1:9">
      <c r="A32" s="36">
        <f>'Wykaz ppe '!A34</f>
        <v>32</v>
      </c>
      <c r="B32" s="37" t="str">
        <f>'Wykaz ppe '!AD34</f>
        <v>590322413900446581</v>
      </c>
      <c r="C32" s="38" t="str">
        <f>'Wykaz ppe '!L34</f>
        <v xml:space="preserve">Gmina Brzeg </v>
      </c>
      <c r="D32" s="39" t="str">
        <f>'Wykaz ppe '!M34</f>
        <v>747-12-48-878</v>
      </c>
      <c r="E32" s="38" t="str">
        <f>'Wykaz ppe '!S34</f>
        <v xml:space="preserve">Miejski Ośrodek Sportu i Rekreacji </v>
      </c>
      <c r="F32" s="38" t="str">
        <f>'Wykaz ppe '!T34</f>
        <v>49-300</v>
      </c>
      <c r="G32" s="38" t="str">
        <f>'Wykaz ppe '!U34</f>
        <v>Brzeg</v>
      </c>
      <c r="H32" s="38" t="str">
        <f>'Wykaz ppe '!V34</f>
        <v xml:space="preserve">Korfantego </v>
      </c>
      <c r="I32" s="39" t="str">
        <f>'Wykaz ppe '!W34</f>
        <v>24a</v>
      </c>
    </row>
    <row r="33" spans="1:9">
      <c r="A33" s="36">
        <f>'Wykaz ppe '!A35</f>
        <v>33</v>
      </c>
      <c r="B33" s="37" t="str">
        <f>'Wykaz ppe '!AD35</f>
        <v>590322413900437640</v>
      </c>
      <c r="C33" s="38" t="str">
        <f>'Wykaz ppe '!L35</f>
        <v xml:space="preserve">Gmina Brzeg </v>
      </c>
      <c r="D33" s="39" t="str">
        <f>'Wykaz ppe '!M35</f>
        <v>747-12-48-878</v>
      </c>
      <c r="E33" s="38" t="str">
        <f>'Wykaz ppe '!S35</f>
        <v xml:space="preserve">Miejski Ośrodek Sportu i Rekreacji </v>
      </c>
      <c r="F33" s="38" t="str">
        <f>'Wykaz ppe '!T35</f>
        <v>49-300</v>
      </c>
      <c r="G33" s="38" t="str">
        <f>'Wykaz ppe '!U35</f>
        <v>Brzeg</v>
      </c>
      <c r="H33" s="38" t="str">
        <f>'Wykaz ppe '!V35</f>
        <v xml:space="preserve">Korfantego </v>
      </c>
      <c r="I33" s="39">
        <f>'Wykaz ppe '!W35</f>
        <v>24</v>
      </c>
    </row>
    <row r="34" spans="1:9">
      <c r="A34" s="36">
        <f>'Wykaz ppe '!A36</f>
        <v>34</v>
      </c>
      <c r="B34" s="37" t="str">
        <f>'Wykaz ppe '!AD36</f>
        <v>590322413900157722</v>
      </c>
      <c r="C34" s="38" t="str">
        <f>'Wykaz ppe '!L36</f>
        <v xml:space="preserve">Gmina Brzeg </v>
      </c>
      <c r="D34" s="39" t="str">
        <f>'Wykaz ppe '!M36</f>
        <v>747-12-48-878</v>
      </c>
      <c r="E34" s="38" t="str">
        <f>'Wykaz ppe '!S36</f>
        <v>Żłobek Miejski "Tęczowy Świat"</v>
      </c>
      <c r="F34" s="38" t="str">
        <f>'Wykaz ppe '!T36</f>
        <v>49-300</v>
      </c>
      <c r="G34" s="38" t="str">
        <f>'Wykaz ppe '!U36</f>
        <v>Brzeg</v>
      </c>
      <c r="H34" s="38" t="str">
        <f>'Wykaz ppe '!V36</f>
        <v>Gaj</v>
      </c>
      <c r="I34" s="39">
        <f>'Wykaz ppe '!W36</f>
        <v>3</v>
      </c>
    </row>
    <row r="35" spans="1:9">
      <c r="A35" s="36">
        <f>'Wykaz ppe '!A37</f>
        <v>35</v>
      </c>
      <c r="B35" s="37" t="str">
        <f>'Wykaz ppe '!AD37</f>
        <v>590322413900024574</v>
      </c>
      <c r="C35" s="38" t="str">
        <f>'Wykaz ppe '!L37</f>
        <v xml:space="preserve">Gmina Brzeg </v>
      </c>
      <c r="D35" s="39" t="str">
        <f>'Wykaz ppe '!M37</f>
        <v>747-12-48-878</v>
      </c>
      <c r="E35" s="38" t="str">
        <f>'Wykaz ppe '!S37</f>
        <v xml:space="preserve">Gmina Brzeg </v>
      </c>
      <c r="F35" s="38" t="str">
        <f>'Wykaz ppe '!T37</f>
        <v>49-300</v>
      </c>
      <c r="G35" s="38" t="str">
        <f>'Wykaz ppe '!U37</f>
        <v>Brzeg</v>
      </c>
      <c r="H35" s="38" t="str">
        <f>'Wykaz ppe '!V37</f>
        <v xml:space="preserve">Robotnicza </v>
      </c>
      <c r="I35" s="39">
        <f>'Wykaz ppe '!W37</f>
        <v>12</v>
      </c>
    </row>
    <row r="36" spans="1:9">
      <c r="A36" s="36">
        <f>'Wykaz ppe '!A38</f>
        <v>36</v>
      </c>
      <c r="B36" s="37" t="str">
        <f>'Wykaz ppe '!AD38</f>
        <v>590322413900249847</v>
      </c>
      <c r="C36" s="38" t="str">
        <f>'Wykaz ppe '!L38</f>
        <v xml:space="preserve">Gmina Brzeg </v>
      </c>
      <c r="D36" s="39" t="str">
        <f>'Wykaz ppe '!M38</f>
        <v>747-12-48-878</v>
      </c>
      <c r="E36" s="38" t="str">
        <f>'Wykaz ppe '!S38</f>
        <v xml:space="preserve">Gmina Brzeg </v>
      </c>
      <c r="F36" s="38" t="str">
        <f>'Wykaz ppe '!T38</f>
        <v>49-300</v>
      </c>
      <c r="G36" s="38" t="str">
        <f>'Wykaz ppe '!U38</f>
        <v>Brzeg</v>
      </c>
      <c r="H36" s="38" t="str">
        <f>'Wykaz ppe '!V38</f>
        <v xml:space="preserve">Robotnicza </v>
      </c>
      <c r="I36" s="39">
        <f>'Wykaz ppe '!W38</f>
        <v>12</v>
      </c>
    </row>
    <row r="37" spans="1:9">
      <c r="A37" s="36">
        <f>'Wykaz ppe '!A39</f>
        <v>37</v>
      </c>
      <c r="B37" s="37" t="str">
        <f>'Wykaz ppe '!AD39</f>
        <v>590322413900123642</v>
      </c>
      <c r="C37" s="38" t="str">
        <f>'Wykaz ppe '!L39</f>
        <v xml:space="preserve">Gmina Brzeg </v>
      </c>
      <c r="D37" s="39" t="str">
        <f>'Wykaz ppe '!M39</f>
        <v>747-12-48-878</v>
      </c>
      <c r="E37" s="38" t="str">
        <f>'Wykaz ppe '!S39</f>
        <v xml:space="preserve">Gmina Brzeg </v>
      </c>
      <c r="F37" s="38" t="str">
        <f>'Wykaz ppe '!T39</f>
        <v>49-300</v>
      </c>
      <c r="G37" s="38" t="str">
        <f>'Wykaz ppe '!U39</f>
        <v>Brzeg</v>
      </c>
      <c r="H37" s="38" t="str">
        <f>'Wykaz ppe '!V39</f>
        <v xml:space="preserve">Robotnicza </v>
      </c>
      <c r="I37" s="39">
        <f>'Wykaz ppe '!W39</f>
        <v>12</v>
      </c>
    </row>
    <row r="38" spans="1:9">
      <c r="A38" s="36">
        <f>'Wykaz ppe '!A40</f>
        <v>38</v>
      </c>
      <c r="B38" s="37" t="str">
        <f>'Wykaz ppe '!AD40</f>
        <v>590322413900130886</v>
      </c>
      <c r="C38" s="38" t="str">
        <f>'Wykaz ppe '!L40</f>
        <v xml:space="preserve">Gmina Brzeg </v>
      </c>
      <c r="D38" s="39" t="str">
        <f>'Wykaz ppe '!M40</f>
        <v>747-12-48-878</v>
      </c>
      <c r="E38" s="38" t="str">
        <f>'Wykaz ppe '!S40</f>
        <v xml:space="preserve">Gmina Brzeg </v>
      </c>
      <c r="F38" s="38" t="str">
        <f>'Wykaz ppe '!T40</f>
        <v>49-300</v>
      </c>
      <c r="G38" s="38" t="str">
        <f>'Wykaz ppe '!U40</f>
        <v>Brzeg</v>
      </c>
      <c r="H38" s="38" t="str">
        <f>'Wykaz ppe '!V40</f>
        <v xml:space="preserve">Robotnicza </v>
      </c>
      <c r="I38" s="39">
        <f>'Wykaz ppe '!W40</f>
        <v>12</v>
      </c>
    </row>
    <row r="39" spans="1:9">
      <c r="A39" s="36">
        <f>'Wykaz ppe '!A41</f>
        <v>39</v>
      </c>
      <c r="B39" s="37" t="str">
        <f>'Wykaz ppe '!AD41</f>
        <v>590322413900408206</v>
      </c>
      <c r="C39" s="38" t="str">
        <f>'Wykaz ppe '!L41</f>
        <v xml:space="preserve">Gmina Brzeg </v>
      </c>
      <c r="D39" s="39" t="str">
        <f>'Wykaz ppe '!M41</f>
        <v>747-12-48-878</v>
      </c>
      <c r="E39" s="38" t="str">
        <f>'Wykaz ppe '!S41</f>
        <v xml:space="preserve">Gmina Brzeg </v>
      </c>
      <c r="F39" s="38" t="str">
        <f>'Wykaz ppe '!T41</f>
        <v>49-300</v>
      </c>
      <c r="G39" s="38" t="str">
        <f>'Wykaz ppe '!U41</f>
        <v>Brzeg</v>
      </c>
      <c r="H39" s="38" t="str">
        <f>'Wykaz ppe '!V41</f>
        <v xml:space="preserve">Robotnicza </v>
      </c>
      <c r="I39" s="39">
        <f>'Wykaz ppe '!W41</f>
        <v>12</v>
      </c>
    </row>
    <row r="40" spans="1:9">
      <c r="A40" s="36">
        <f>'Wykaz ppe '!A42</f>
        <v>40</v>
      </c>
      <c r="B40" s="37" t="str">
        <f>'Wykaz ppe '!AD42</f>
        <v>590322413900446574</v>
      </c>
      <c r="C40" s="38" t="str">
        <f>'Wykaz ppe '!L42</f>
        <v xml:space="preserve">Gmina Brzeg </v>
      </c>
      <c r="D40" s="39" t="str">
        <f>'Wykaz ppe '!M42</f>
        <v>747-12-48-878</v>
      </c>
      <c r="E40" s="38" t="str">
        <f>'Wykaz ppe '!S42</f>
        <v xml:space="preserve">Gmina Brzeg </v>
      </c>
      <c r="F40" s="38" t="str">
        <f>'Wykaz ppe '!T42</f>
        <v>49-300</v>
      </c>
      <c r="G40" s="38" t="str">
        <f>'Wykaz ppe '!U42</f>
        <v>Brzeg</v>
      </c>
      <c r="H40" s="38" t="str">
        <f>'Wykaz ppe '!V42</f>
        <v xml:space="preserve">Robotnicza </v>
      </c>
      <c r="I40" s="39">
        <f>'Wykaz ppe '!W42</f>
        <v>12</v>
      </c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Wykaz ppe </vt:lpstr>
      <vt:lpstr>wykaz ppe do umowy zał 1</vt:lpstr>
      <vt:lpstr>wykaz odbiorców zał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ppe</dc:title>
  <dc:creator>Jacek Walski</dc:creator>
  <cp:keywords>wykaz ppe</cp:keywords>
  <cp:lastModifiedBy>Jacek Walski</cp:lastModifiedBy>
  <dcterms:created xsi:type="dcterms:W3CDTF">2020-05-15T06:35:52Z</dcterms:created>
  <dcterms:modified xsi:type="dcterms:W3CDTF">2024-10-23T06:32:12Z</dcterms:modified>
</cp:coreProperties>
</file>