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lediwy\ZP_Dok\52 2024 Gaz ziemny\52 2024 Gaz ziemny\Załącznik nr 3- OPZ FC\"/>
    </mc:Choice>
  </mc:AlternateContent>
  <xr:revisionPtr revIDLastSave="0" documentId="13_ncr:1_{F4A25AF0-F7D1-429B-9368-F8EAF791A06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załacznik numer 3" sheetId="1" r:id="rId1"/>
    <sheet name="załacznik numer 3a" sheetId="2" r:id="rId2"/>
    <sheet name="załacznik numer 3b" sheetId="3" r:id="rId3"/>
  </sheets>
  <definedNames>
    <definedName name="_xlnm.Print_Area" localSheetId="0">'załacznik numer 3'!$A$1:$H$17</definedName>
    <definedName name="_xlnm.Print_Area" localSheetId="1">'załacznik numer 3a'!$A$1:$T$5</definedName>
  </definedNames>
  <calcPr calcId="191029"/>
</workbook>
</file>

<file path=xl/calcChain.xml><?xml version="1.0" encoding="utf-8"?>
<calcChain xmlns="http://schemas.openxmlformats.org/spreadsheetml/2006/main">
  <c r="O8" i="3" l="1"/>
  <c r="O13" i="3"/>
  <c r="D12" i="3"/>
  <c r="E12" i="3"/>
  <c r="F12" i="3"/>
  <c r="G12" i="3"/>
  <c r="H12" i="3"/>
  <c r="I12" i="3"/>
  <c r="J12" i="3"/>
  <c r="K12" i="3"/>
  <c r="L12" i="3"/>
  <c r="M12" i="3"/>
  <c r="N12" i="3"/>
  <c r="C12" i="3"/>
  <c r="O12" i="3" s="1"/>
  <c r="D7" i="3"/>
  <c r="O7" i="3" s="1"/>
  <c r="E7" i="3"/>
  <c r="F7" i="3"/>
  <c r="G7" i="3"/>
  <c r="H7" i="3"/>
  <c r="I7" i="3"/>
  <c r="J7" i="3"/>
  <c r="K7" i="3"/>
  <c r="L7" i="3"/>
  <c r="M7" i="3"/>
  <c r="N7" i="3"/>
  <c r="C7" i="3"/>
  <c r="D9" i="1" l="1"/>
  <c r="F6" i="1"/>
  <c r="F9" i="1" l="1"/>
  <c r="H9" i="1" s="1"/>
  <c r="F7" i="1"/>
  <c r="H7" i="1" s="1"/>
  <c r="F8" i="1"/>
  <c r="H8" i="1" s="1"/>
  <c r="F10" i="1" l="1"/>
  <c r="H6" i="1"/>
  <c r="H10" i="1" s="1"/>
  <c r="H11" i="1" s="1"/>
</calcChain>
</file>

<file path=xl/sharedStrings.xml><?xml version="1.0" encoding="utf-8"?>
<sst xmlns="http://schemas.openxmlformats.org/spreadsheetml/2006/main" count="120" uniqueCount="94">
  <si>
    <t>kWh</t>
  </si>
  <si>
    <t>miesiąc</t>
  </si>
  <si>
    <t xml:space="preserve">Jednostka miary </t>
  </si>
  <si>
    <t>Ilość jednostek</t>
  </si>
  <si>
    <t>Wartość netto [kol.3xkol.4]</t>
  </si>
  <si>
    <t>VAT [%]</t>
  </si>
  <si>
    <t>Opłata abonamentowa</t>
  </si>
  <si>
    <t>x</t>
  </si>
  <si>
    <t>1.</t>
  </si>
  <si>
    <t>2.</t>
  </si>
  <si>
    <t>3.</t>
  </si>
  <si>
    <t>4.</t>
  </si>
  <si>
    <t>5.</t>
  </si>
  <si>
    <t>6.</t>
  </si>
  <si>
    <t>7.</t>
  </si>
  <si>
    <t>Lp.</t>
  </si>
  <si>
    <t>Suma poz. 1 - 4</t>
  </si>
  <si>
    <t>Wartość brutto [(kol.5xkol.6) + kol.5]</t>
  </si>
  <si>
    <t>Paliwo gazowe</t>
  </si>
  <si>
    <t>Cena jednostkowa netto [zł/j.m] - [dopuszcza się podanie cen do 5 miejsc po przecinku]</t>
  </si>
  <si>
    <t>LP</t>
  </si>
  <si>
    <t>Dane OSD</t>
  </si>
  <si>
    <t>Nazwa Obecnego Sprzedawcy</t>
  </si>
  <si>
    <t>Zmiana Sprzedawcy</t>
  </si>
  <si>
    <t>Okres obowiązywania obecnej umowy sprzedażowej/okres wypowiedzenia</t>
  </si>
  <si>
    <t>Płatnik podatku akcyzowego</t>
  </si>
  <si>
    <t>Czas trwania zamówienia</t>
  </si>
  <si>
    <t>Adres</t>
  </si>
  <si>
    <t>Kod</t>
  </si>
  <si>
    <t>Miejscowość</t>
  </si>
  <si>
    <t>NIP/REGON</t>
  </si>
  <si>
    <t>Miejscowość/Ulica/Nr</t>
  </si>
  <si>
    <t>Poczta</t>
  </si>
  <si>
    <t>Nazwa</t>
  </si>
  <si>
    <t>Oddział</t>
  </si>
  <si>
    <t>kolejna</t>
  </si>
  <si>
    <t>zw</t>
  </si>
  <si>
    <t>b = moc umowna</t>
  </si>
  <si>
    <t>Numer licznika</t>
  </si>
  <si>
    <t xml:space="preserve">Numer punktu poboru </t>
  </si>
  <si>
    <t>Taryfa Operatora Systemu Dystrybucyjnego (grupa taryfowa)</t>
  </si>
  <si>
    <t xml:space="preserve">Polska Spółka Gazownictwa Sp. z o.o. </t>
  </si>
  <si>
    <t>Oddział Tarnów</t>
  </si>
  <si>
    <t>Miejsce dostawy i odbioru paliwa gazowego</t>
  </si>
  <si>
    <t>Dane Płatnika/Dane nabywcy/Dane odbiorcy</t>
  </si>
  <si>
    <t>Płatnik/nabywca/odbiorca</t>
  </si>
  <si>
    <t>Cena ofertowa brutto (łączna kwota za dostawę i odbiór paliwa gazowego)</t>
  </si>
  <si>
    <t>Podhalański Szpital Specjalistyczny im. Jana Pawła II w Nowym Targu</t>
  </si>
  <si>
    <t>ul. Szpitalna 14</t>
  </si>
  <si>
    <t>34-400</t>
  </si>
  <si>
    <t>Nowy Targ</t>
  </si>
  <si>
    <t>735-21-78-657 / 000308324</t>
  </si>
  <si>
    <t xml:space="preserve">Nowy Targ </t>
  </si>
  <si>
    <t>PGNiG Obrót Detaliczny Sp. z o.o.</t>
  </si>
  <si>
    <t>b = 2 743 kWh/h</t>
  </si>
  <si>
    <t>Nowy Targ
ul. Szpitalna 14</t>
  </si>
  <si>
    <t>Razem</t>
  </si>
  <si>
    <t>sierpień</t>
  </si>
  <si>
    <t>wrzesień</t>
  </si>
  <si>
    <t>październik</t>
  </si>
  <si>
    <t>listopad</t>
  </si>
  <si>
    <t>grudzień</t>
  </si>
  <si>
    <t>styczeń</t>
  </si>
  <si>
    <t>luty</t>
  </si>
  <si>
    <t>marzec</t>
  </si>
  <si>
    <t>kwiecień</t>
  </si>
  <si>
    <t xml:space="preserve">maj </t>
  </si>
  <si>
    <t>czerwiec</t>
  </si>
  <si>
    <t>lipiec</t>
  </si>
  <si>
    <t>m3</t>
  </si>
  <si>
    <t>Prognoza służy wyłącznie do porównania ofert i w żadnym wypadku nie stanowi ze strony Zamawiającego zobowiązania do zakupu gazu w podanej ilości. Wykonawcy nie będzie przysługiwało jakiekolwiek roszczenie z tytułu nie pobrania przez Zamawiającego przewidywanej ilości paliwa gazowego.</t>
  </si>
  <si>
    <t>współczynnik konwersji</t>
  </si>
  <si>
    <t>8018590365500019379970</t>
  </si>
  <si>
    <t xml:space="preserve">Zamawiający podlega ochronie taryfowej zgodnie z : </t>
  </si>
  <si>
    <t xml:space="preserve">Ustawą z dnia 26 stycznia 2022 r. o szczególnych rozwiązaniach służących ochronie odbiorców paliw gazowych w związku z sytuacją na rynku gazu. </t>
  </si>
  <si>
    <t>W-6A.1_TA</t>
  </si>
  <si>
    <t xml:space="preserve">Opłata dystrybucyjna zmienna
</t>
  </si>
  <si>
    <t xml:space="preserve">Opłata dystrybucyjna stała (b*h)
</t>
  </si>
  <si>
    <t xml:space="preserve">Miejsce dostawy i odbioru paliwa gazowego 34-400 Nowy Targ ul. Szpitalna 14 - punkt poboru: Kotłownia </t>
  </si>
  <si>
    <t>umowa terminowa do 31.12.2024, nie wymaga wypowiedzenia</t>
  </si>
  <si>
    <t>Numer punktu poboru 8018590365500019379970
Numer licznika 3400361358
Grupa taryfowa OSD W-6A.1_TA
pierwszy układ pomiarowy
b = moc umowna, gdzie b = 2 743 kWh/h</t>
  </si>
  <si>
    <t>Planowane zużycie gazu w poszczególnych miesiącach dla Podhalańskiego Szpitala Specjalistycznego im. Jana Pawła II w Nowym Targu</t>
  </si>
  <si>
    <t xml:space="preserve"> 2025 rok</t>
  </si>
  <si>
    <t xml:space="preserve"> 2026 rok</t>
  </si>
  <si>
    <t>Numer sprawy DL-271-52/24</t>
  </si>
  <si>
    <t>24 miesiące</t>
  </si>
  <si>
    <t>Załącznik nr 3 do SWZ - FORMULARZ - SZCZEGÓŁOWA OFERTA CENOWA</t>
  </si>
  <si>
    <t>Oświadczamy, że;</t>
  </si>
  <si>
    <t>*niepotrzebne skreślić.</t>
  </si>
  <si>
    <t>kwalifikowany podpis elektroniczny</t>
  </si>
  <si>
    <t>Załącznik nr 3a do SWZ - FORMULARZ - SZCZEGÓŁOWE DANE - DOTYCZĄCE PRZEDMIOTU ZAMÓWIENIA</t>
  </si>
  <si>
    <t>Ceny jednostkowe podane przez Wykonawcę za sprzedaż gazu, opłaty abonamentowe i za usługę dystrybucji (opłaty stałe i zmienne) nie mogą być wyższe niż ceny obowiązujące na dzień składania oferty (zgodnie z obowiązującą taryfą Wykonawcy zatwierdzoną przez Prezesa Urzędu Regulacji Energetyki).</t>
  </si>
  <si>
    <t>a) jesteśmy właścicielem sieci dystrybucyjnej i posiadamy uprawnienia do świadczenia usług dystrybucyjnych.                b) na czas realizacji zamówienia mamy zawartą umowę o świadczenie usług dystrybucji gazu ziemnego z Operatorem Systemu Dystrybucyjnego*</t>
  </si>
  <si>
    <t>Numer sprawy DL-271-52/24- załacznik numer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</si>
</sst>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00\ &quot;zł&quot;;\-#,##0.00000\ &quot;zł&quot;"/>
    <numFmt numFmtId="166" formatCode="_-* #,##0.000\ _z_ł_-;\-* #,##0.000\ _z_ł_-;_-* &quot;-&quot;??\ _z_ł_-;_-@_-"/>
  </numFmts>
  <fonts count="2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i/>
      <sz val="12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1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i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color rgb="FFFF0000"/>
      <name val="Cambria"/>
      <family val="1"/>
      <charset val="238"/>
      <scheme val="major"/>
    </font>
    <font>
      <i/>
      <sz val="11"/>
      <name val="Cambria"/>
      <family val="1"/>
      <charset val="238"/>
      <scheme val="major"/>
    </font>
    <font>
      <i/>
      <sz val="10"/>
      <name val="Cambria"/>
      <family val="1"/>
      <charset val="238"/>
      <scheme val="maj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  <scheme val="maj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13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vertical="center" wrapText="1"/>
    </xf>
    <xf numFmtId="44" fontId="3" fillId="0" borderId="1" xfId="1" applyFont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vertical="center" wrapText="1"/>
    </xf>
    <xf numFmtId="44" fontId="3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6" fontId="9" fillId="0" borderId="0" xfId="2" applyNumberFormat="1" applyFont="1" applyAlignment="1"/>
    <xf numFmtId="0" fontId="7" fillId="0" borderId="0" xfId="3"/>
    <xf numFmtId="0" fontId="7" fillId="0" borderId="12" xfId="3" applyBorder="1" applyAlignment="1">
      <alignment horizontal="center" vertical="center"/>
    </xf>
    <xf numFmtId="0" fontId="7" fillId="0" borderId="13" xfId="3" applyBorder="1" applyAlignment="1">
      <alignment horizontal="center" vertical="center"/>
    </xf>
    <xf numFmtId="3" fontId="7" fillId="0" borderId="15" xfId="3" applyNumberFormat="1" applyBorder="1" applyAlignment="1">
      <alignment horizontal="center" vertical="center"/>
    </xf>
    <xf numFmtId="3" fontId="10" fillId="0" borderId="16" xfId="3" applyNumberFormat="1" applyFont="1" applyBorder="1" applyAlignment="1">
      <alignment horizontal="center" vertical="center"/>
    </xf>
    <xf numFmtId="0" fontId="12" fillId="0" borderId="17" xfId="3" applyFont="1" applyBorder="1" applyAlignment="1">
      <alignment horizontal="center" vertical="center"/>
    </xf>
    <xf numFmtId="3" fontId="7" fillId="0" borderId="12" xfId="3" applyNumberFormat="1" applyBorder="1" applyAlignment="1">
      <alignment horizontal="center" vertical="center"/>
    </xf>
    <xf numFmtId="3" fontId="7" fillId="0" borderId="14" xfId="3" applyNumberFormat="1" applyBorder="1" applyAlignment="1">
      <alignment horizontal="center" vertical="center"/>
    </xf>
    <xf numFmtId="3" fontId="10" fillId="0" borderId="18" xfId="3" applyNumberFormat="1" applyFont="1" applyBorder="1" applyAlignment="1">
      <alignment horizontal="center" vertical="center"/>
    </xf>
    <xf numFmtId="0" fontId="7" fillId="0" borderId="0" xfId="3" applyAlignment="1">
      <alignment vertical="center" wrapText="1"/>
    </xf>
    <xf numFmtId="0" fontId="7" fillId="0" borderId="0" xfId="3" applyAlignment="1">
      <alignment vertical="top"/>
    </xf>
    <xf numFmtId="0" fontId="14" fillId="0" borderId="0" xfId="0" applyFont="1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0" fontId="7" fillId="0" borderId="17" xfId="3" applyBorder="1" applyAlignment="1">
      <alignment horizontal="center" vertical="center"/>
    </xf>
    <xf numFmtId="0" fontId="10" fillId="0" borderId="18" xfId="3" applyFont="1" applyBorder="1" applyAlignment="1">
      <alignment horizontal="center" vertical="center"/>
    </xf>
    <xf numFmtId="0" fontId="7" fillId="0" borderId="21" xfId="3" applyBorder="1" applyAlignment="1">
      <alignment horizontal="center" vertical="center"/>
    </xf>
    <xf numFmtId="0" fontId="11" fillId="0" borderId="22" xfId="3" applyFont="1" applyBorder="1" applyAlignment="1">
      <alignment horizontal="center" vertical="center" wrapText="1"/>
    </xf>
    <xf numFmtId="166" fontId="8" fillId="0" borderId="0" xfId="2" applyNumberFormat="1" applyFont="1" applyAlignment="1">
      <alignment vertical="center"/>
    </xf>
    <xf numFmtId="3" fontId="7" fillId="0" borderId="0" xfId="3" applyNumberFormat="1" applyAlignment="1">
      <alignment vertical="top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/>
    <xf numFmtId="0" fontId="16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0" borderId="3" xfId="0" applyFont="1" applyBorder="1"/>
    <xf numFmtId="0" fontId="3" fillId="0" borderId="4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23" xfId="3" applyBorder="1" applyAlignment="1">
      <alignment horizontal="center" vertical="center"/>
    </xf>
    <xf numFmtId="0" fontId="7" fillId="0" borderId="24" xfId="3" applyBorder="1" applyAlignment="1">
      <alignment horizontal="center" vertical="center"/>
    </xf>
    <xf numFmtId="0" fontId="7" fillId="0" borderId="0" xfId="3" applyAlignment="1">
      <alignment vertical="top" wrapText="1"/>
    </xf>
    <xf numFmtId="0" fontId="7" fillId="0" borderId="0" xfId="3" applyAlignment="1">
      <alignment vertical="top"/>
    </xf>
    <xf numFmtId="0" fontId="10" fillId="0" borderId="19" xfId="3" applyFont="1" applyBorder="1" applyAlignment="1">
      <alignment horizontal="center" vertical="center"/>
    </xf>
    <xf numFmtId="0" fontId="10" fillId="0" borderId="20" xfId="3" applyFont="1" applyBorder="1" applyAlignment="1">
      <alignment horizontal="center" vertical="center"/>
    </xf>
    <xf numFmtId="0" fontId="19" fillId="0" borderId="0" xfId="3" applyFont="1"/>
  </cellXfs>
  <cellStyles count="5">
    <cellStyle name="Dziesiętny 2" xfId="2" xr:uid="{00000000-0005-0000-0000-000000000000}"/>
    <cellStyle name="Normalny" xfId="0" builtinId="0"/>
    <cellStyle name="Normalny 2" xfId="3" xr:uid="{00000000-0005-0000-0000-000002000000}"/>
    <cellStyle name="Normalny 2 2" xfId="4" xr:uid="{00000000-0005-0000-0000-000003000000}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H18"/>
  <sheetViews>
    <sheetView zoomScaleNormal="100" workbookViewId="0">
      <selection activeCell="C16" sqref="C16"/>
    </sheetView>
  </sheetViews>
  <sheetFormatPr defaultColWidth="8.75" defaultRowHeight="15.75"/>
  <cols>
    <col min="1" max="1" width="4.125" style="11" customWidth="1"/>
    <col min="2" max="2" width="32.75" style="13" customWidth="1"/>
    <col min="3" max="3" width="12.875" style="13" customWidth="1"/>
    <col min="4" max="4" width="13.375" style="13" customWidth="1"/>
    <col min="5" max="5" width="15.75" style="13" customWidth="1"/>
    <col min="6" max="6" width="17.375" style="13" customWidth="1"/>
    <col min="7" max="7" width="6.25" style="13" customWidth="1"/>
    <col min="8" max="8" width="17.25" style="13" customWidth="1"/>
    <col min="9" max="16384" width="8.75" style="15"/>
  </cols>
  <sheetData>
    <row r="1" spans="1:8">
      <c r="A1" s="53" t="s">
        <v>84</v>
      </c>
      <c r="B1" s="54"/>
      <c r="C1" s="54"/>
      <c r="D1" s="54"/>
      <c r="E1" s="54"/>
      <c r="F1" s="54"/>
      <c r="G1" s="54"/>
      <c r="H1" s="55"/>
    </row>
    <row r="2" spans="1:8" ht="34.9" customHeight="1">
      <c r="A2" s="53" t="s">
        <v>86</v>
      </c>
      <c r="B2" s="54"/>
      <c r="C2" s="54"/>
      <c r="D2" s="54"/>
      <c r="E2" s="54"/>
      <c r="F2" s="54"/>
      <c r="G2" s="54"/>
      <c r="H2" s="55"/>
    </row>
    <row r="3" spans="1:8" ht="34.9" customHeight="1">
      <c r="A3" s="53" t="s">
        <v>78</v>
      </c>
      <c r="B3" s="56"/>
      <c r="C3" s="56"/>
      <c r="D3" s="56"/>
      <c r="E3" s="56"/>
      <c r="F3" s="56"/>
      <c r="G3" s="56"/>
      <c r="H3" s="57"/>
    </row>
    <row r="4" spans="1:8">
      <c r="A4" s="2" t="s">
        <v>15</v>
      </c>
      <c r="B4" s="2" t="s">
        <v>8</v>
      </c>
      <c r="C4" s="2" t="s">
        <v>9</v>
      </c>
      <c r="D4" s="2" t="s">
        <v>10</v>
      </c>
      <c r="E4" s="2" t="s">
        <v>11</v>
      </c>
      <c r="F4" s="2" t="s">
        <v>12</v>
      </c>
      <c r="G4" s="2" t="s">
        <v>13</v>
      </c>
      <c r="H4" s="2" t="s">
        <v>14</v>
      </c>
    </row>
    <row r="5" spans="1:8" ht="120" customHeight="1">
      <c r="A5" s="58" t="s">
        <v>80</v>
      </c>
      <c r="B5" s="59"/>
      <c r="C5" s="3" t="s">
        <v>2</v>
      </c>
      <c r="D5" s="3" t="s">
        <v>3</v>
      </c>
      <c r="E5" s="3" t="s">
        <v>19</v>
      </c>
      <c r="F5" s="3" t="s">
        <v>4</v>
      </c>
      <c r="G5" s="3" t="s">
        <v>5</v>
      </c>
      <c r="H5" s="3" t="s">
        <v>17</v>
      </c>
    </row>
    <row r="6" spans="1:8" ht="29.45" customHeight="1">
      <c r="A6" s="4" t="s">
        <v>8</v>
      </c>
      <c r="B6" s="4" t="s">
        <v>18</v>
      </c>
      <c r="C6" s="4" t="s">
        <v>0</v>
      </c>
      <c r="D6" s="5">
        <v>17025182</v>
      </c>
      <c r="E6" s="6"/>
      <c r="F6" s="7">
        <f>D6*E6</f>
        <v>0</v>
      </c>
      <c r="G6" s="8"/>
      <c r="H6" s="9">
        <f>F6*G6+F6</f>
        <v>0</v>
      </c>
    </row>
    <row r="7" spans="1:8" ht="29.45" customHeight="1">
      <c r="A7" s="4" t="s">
        <v>9</v>
      </c>
      <c r="B7" s="4" t="s">
        <v>6</v>
      </c>
      <c r="C7" s="4" t="s">
        <v>1</v>
      </c>
      <c r="D7" s="5">
        <v>24</v>
      </c>
      <c r="E7" s="6"/>
      <c r="F7" s="7">
        <f t="shared" ref="F7:F9" si="0">D7*E7</f>
        <v>0</v>
      </c>
      <c r="G7" s="8"/>
      <c r="H7" s="9">
        <f t="shared" ref="H7:H9" si="1">F7*G7+F7</f>
        <v>0</v>
      </c>
    </row>
    <row r="8" spans="1:8" ht="31.5">
      <c r="A8" s="4" t="s">
        <v>10</v>
      </c>
      <c r="B8" s="4" t="s">
        <v>76</v>
      </c>
      <c r="C8" s="4" t="s">
        <v>0</v>
      </c>
      <c r="D8" s="5">
        <v>17025182</v>
      </c>
      <c r="E8" s="6"/>
      <c r="F8" s="7">
        <f t="shared" si="0"/>
        <v>0</v>
      </c>
      <c r="G8" s="8"/>
      <c r="H8" s="9">
        <f t="shared" si="1"/>
        <v>0</v>
      </c>
    </row>
    <row r="9" spans="1:8" ht="31.5">
      <c r="A9" s="4" t="s">
        <v>11</v>
      </c>
      <c r="B9" s="4" t="s">
        <v>77</v>
      </c>
      <c r="C9" s="4" t="s">
        <v>0</v>
      </c>
      <c r="D9" s="5">
        <f>2743*17520</f>
        <v>48057360</v>
      </c>
      <c r="E9" s="6"/>
      <c r="F9" s="7">
        <f t="shared" si="0"/>
        <v>0</v>
      </c>
      <c r="G9" s="8"/>
      <c r="H9" s="9">
        <f t="shared" si="1"/>
        <v>0</v>
      </c>
    </row>
    <row r="10" spans="1:8" ht="29.45" customHeight="1">
      <c r="A10" s="42" t="s">
        <v>16</v>
      </c>
      <c r="B10" s="43"/>
      <c r="C10" s="43"/>
      <c r="D10" s="43"/>
      <c r="E10" s="44"/>
      <c r="F10" s="9">
        <f>SUM(F6:F9)</f>
        <v>0</v>
      </c>
      <c r="G10" s="3" t="s">
        <v>7</v>
      </c>
      <c r="H10" s="9">
        <f>SUM(H6:H9)</f>
        <v>0</v>
      </c>
    </row>
    <row r="11" spans="1:8" ht="29.45" customHeight="1">
      <c r="A11" s="42" t="s">
        <v>46</v>
      </c>
      <c r="B11" s="43"/>
      <c r="C11" s="43"/>
      <c r="D11" s="43"/>
      <c r="E11" s="43"/>
      <c r="F11" s="43"/>
      <c r="G11" s="44"/>
      <c r="H11" s="10">
        <f>SUM(H10)</f>
        <v>0</v>
      </c>
    </row>
    <row r="13" spans="1:8" ht="54" customHeight="1">
      <c r="A13" s="45" t="s">
        <v>91</v>
      </c>
      <c r="B13" s="45"/>
      <c r="C13" s="45"/>
      <c r="D13" s="45"/>
      <c r="E13" s="45"/>
      <c r="F13" s="45"/>
      <c r="G13" s="45"/>
      <c r="H13" s="45"/>
    </row>
    <row r="14" spans="1:8" ht="51" customHeight="1">
      <c r="A14" s="46"/>
      <c r="B14" s="52"/>
      <c r="C14" s="46" t="s">
        <v>87</v>
      </c>
      <c r="D14" s="47"/>
      <c r="E14" s="47"/>
      <c r="F14" s="47"/>
      <c r="G14" s="47"/>
      <c r="H14" s="47"/>
    </row>
    <row r="15" spans="1:8" ht="53.25" customHeight="1">
      <c r="A15" s="48"/>
      <c r="B15" s="50"/>
      <c r="C15" s="48" t="s">
        <v>92</v>
      </c>
      <c r="D15" s="49"/>
      <c r="E15" s="49"/>
      <c r="F15" s="49"/>
      <c r="G15" s="49"/>
      <c r="H15" s="50"/>
    </row>
    <row r="16" spans="1:8" ht="25.5">
      <c r="B16" s="12"/>
      <c r="C16" s="41" t="s">
        <v>88</v>
      </c>
    </row>
    <row r="17" spans="1:8" ht="48.6" customHeight="1">
      <c r="A17" s="51" t="s">
        <v>89</v>
      </c>
      <c r="B17" s="51"/>
      <c r="C17" s="51"/>
      <c r="D17" s="51"/>
      <c r="E17" s="51"/>
      <c r="F17" s="51"/>
      <c r="G17" s="51"/>
      <c r="H17" s="51"/>
    </row>
    <row r="18" spans="1:8">
      <c r="B18" s="14"/>
    </row>
  </sheetData>
  <mergeCells count="12">
    <mergeCell ref="A2:H2"/>
    <mergeCell ref="A1:H1"/>
    <mergeCell ref="A3:H3"/>
    <mergeCell ref="A10:E10"/>
    <mergeCell ref="A5:B5"/>
    <mergeCell ref="A11:G11"/>
    <mergeCell ref="A13:H13"/>
    <mergeCell ref="C14:H14"/>
    <mergeCell ref="C15:H15"/>
    <mergeCell ref="A17:H17"/>
    <mergeCell ref="A14:B14"/>
    <mergeCell ref="A15:B15"/>
  </mergeCells>
  <pageMargins left="0.56999999999999995" right="0.62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pageSetUpPr fitToPage="1"/>
  </sheetPr>
  <dimension ref="A1:T9"/>
  <sheetViews>
    <sheetView zoomScale="90" zoomScaleNormal="90" zoomScaleSheetLayoutView="100" workbookViewId="0">
      <selection activeCell="A2" sqref="A2:T2"/>
    </sheetView>
  </sheetViews>
  <sheetFormatPr defaultColWidth="21.25" defaultRowHeight="15.75"/>
  <cols>
    <col min="1" max="1" width="3.125" style="18" bestFit="1" customWidth="1"/>
    <col min="2" max="2" width="19.5" style="18" customWidth="1"/>
    <col min="3" max="3" width="13.875" style="18" bestFit="1" customWidth="1"/>
    <col min="4" max="4" width="12.375" style="18" customWidth="1"/>
    <col min="5" max="5" width="11.875" style="18" bestFit="1" customWidth="1"/>
    <col min="6" max="6" width="15.5" style="18" bestFit="1" customWidth="1"/>
    <col min="7" max="7" width="17.75" style="18" customWidth="1"/>
    <col min="8" max="8" width="7.125" style="18" bestFit="1" customWidth="1"/>
    <col min="9" max="9" width="10.25" style="18" bestFit="1" customWidth="1"/>
    <col min="10" max="10" width="13.25" style="18" customWidth="1"/>
    <col min="11" max="11" width="10.625" style="18" customWidth="1"/>
    <col min="12" max="12" width="12.5" style="18" customWidth="1"/>
    <col min="13" max="13" width="9.625" style="18" bestFit="1" customWidth="1"/>
    <col min="14" max="14" width="20" style="18" bestFit="1" customWidth="1"/>
    <col min="15" max="15" width="15.75" style="18" bestFit="1" customWidth="1"/>
    <col min="16" max="16" width="13.875" style="18" customWidth="1"/>
    <col min="17" max="17" width="15.625" style="18" bestFit="1" customWidth="1"/>
    <col min="18" max="18" width="14" style="18" bestFit="1" customWidth="1"/>
    <col min="19" max="19" width="25.375" style="18" customWidth="1"/>
    <col min="20" max="20" width="12.375" style="18" bestFit="1" customWidth="1"/>
    <col min="21" max="16384" width="21.25" style="18"/>
  </cols>
  <sheetData>
    <row r="1" spans="1:20" ht="33.6" customHeight="1">
      <c r="A1" s="60" t="s">
        <v>84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</row>
    <row r="2" spans="1:20" ht="66.599999999999994" customHeight="1">
      <c r="A2" s="62" t="s">
        <v>90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</row>
    <row r="3" spans="1:20" s="20" customFormat="1" ht="37.9" customHeight="1">
      <c r="A3" s="64" t="s">
        <v>20</v>
      </c>
      <c r="B3" s="64" t="s">
        <v>44</v>
      </c>
      <c r="C3" s="64"/>
      <c r="D3" s="64"/>
      <c r="E3" s="64"/>
      <c r="F3" s="64"/>
      <c r="G3" s="67" t="s">
        <v>43</v>
      </c>
      <c r="H3" s="67"/>
      <c r="I3" s="68"/>
      <c r="J3" s="64" t="s">
        <v>21</v>
      </c>
      <c r="K3" s="64"/>
      <c r="L3" s="64" t="s">
        <v>22</v>
      </c>
      <c r="M3" s="64" t="s">
        <v>23</v>
      </c>
      <c r="N3" s="64" t="s">
        <v>24</v>
      </c>
      <c r="O3" s="64" t="s">
        <v>40</v>
      </c>
      <c r="P3" s="64" t="s">
        <v>25</v>
      </c>
      <c r="Q3" s="64" t="s">
        <v>37</v>
      </c>
      <c r="R3" s="64" t="s">
        <v>38</v>
      </c>
      <c r="S3" s="64" t="s">
        <v>39</v>
      </c>
      <c r="T3" s="64" t="s">
        <v>26</v>
      </c>
    </row>
    <row r="4" spans="1:20" s="20" customFormat="1" ht="37.9" customHeight="1">
      <c r="A4" s="64"/>
      <c r="B4" s="1" t="s">
        <v>45</v>
      </c>
      <c r="C4" s="1" t="s">
        <v>27</v>
      </c>
      <c r="D4" s="1" t="s">
        <v>28</v>
      </c>
      <c r="E4" s="1" t="s">
        <v>29</v>
      </c>
      <c r="F4" s="1" t="s">
        <v>30</v>
      </c>
      <c r="G4" s="1" t="s">
        <v>31</v>
      </c>
      <c r="H4" s="1" t="s">
        <v>28</v>
      </c>
      <c r="I4" s="1" t="s">
        <v>32</v>
      </c>
      <c r="J4" s="1" t="s">
        <v>33</v>
      </c>
      <c r="K4" s="1" t="s">
        <v>34</v>
      </c>
      <c r="L4" s="64"/>
      <c r="M4" s="64"/>
      <c r="N4" s="64"/>
      <c r="O4" s="64"/>
      <c r="P4" s="64"/>
      <c r="Q4" s="64"/>
      <c r="R4" s="64"/>
      <c r="S4" s="64"/>
      <c r="T4" s="64"/>
    </row>
    <row r="5" spans="1:20" s="19" customFormat="1" ht="114.6" customHeight="1">
      <c r="A5" s="16" t="s">
        <v>8</v>
      </c>
      <c r="B5" s="16" t="s">
        <v>47</v>
      </c>
      <c r="C5" s="16" t="s">
        <v>48</v>
      </c>
      <c r="D5" s="16" t="s">
        <v>49</v>
      </c>
      <c r="E5" s="16" t="s">
        <v>50</v>
      </c>
      <c r="F5" s="16" t="s">
        <v>51</v>
      </c>
      <c r="G5" s="16" t="s">
        <v>55</v>
      </c>
      <c r="H5" s="16" t="s">
        <v>49</v>
      </c>
      <c r="I5" s="16" t="s">
        <v>52</v>
      </c>
      <c r="J5" s="16" t="s">
        <v>41</v>
      </c>
      <c r="K5" s="16" t="s">
        <v>42</v>
      </c>
      <c r="L5" s="16" t="s">
        <v>53</v>
      </c>
      <c r="M5" s="17" t="s">
        <v>35</v>
      </c>
      <c r="N5" s="17" t="s">
        <v>79</v>
      </c>
      <c r="O5" s="16" t="s">
        <v>75</v>
      </c>
      <c r="P5" s="16" t="s">
        <v>36</v>
      </c>
      <c r="Q5" s="16" t="s">
        <v>54</v>
      </c>
      <c r="R5" s="16">
        <v>3400361358</v>
      </c>
      <c r="S5" s="34" t="s">
        <v>72</v>
      </c>
      <c r="T5" s="16" t="s">
        <v>85</v>
      </c>
    </row>
    <row r="7" spans="1:20" ht="15.75" customHeight="1">
      <c r="B7" s="65" t="s">
        <v>73</v>
      </c>
      <c r="C7" s="65"/>
      <c r="D7" s="65"/>
      <c r="E7" s="65"/>
      <c r="F7" s="66"/>
      <c r="G7" s="66"/>
      <c r="H7" s="66"/>
      <c r="I7" s="66"/>
    </row>
    <row r="8" spans="1:20" ht="15.75" customHeight="1">
      <c r="B8" s="65" t="s">
        <v>74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  <row r="9" spans="1:20">
      <c r="B9" s="33"/>
    </row>
  </sheetData>
  <mergeCells count="18">
    <mergeCell ref="B7:E7"/>
    <mergeCell ref="B8:M8"/>
    <mergeCell ref="F7:I7"/>
    <mergeCell ref="G3:I3"/>
    <mergeCell ref="A1:T1"/>
    <mergeCell ref="A2:T2"/>
    <mergeCell ref="S3:S4"/>
    <mergeCell ref="T3:T4"/>
    <mergeCell ref="M3:M4"/>
    <mergeCell ref="N3:N4"/>
    <mergeCell ref="O3:O4"/>
    <mergeCell ref="P3:P4"/>
    <mergeCell ref="Q3:Q4"/>
    <mergeCell ref="R3:R4"/>
    <mergeCell ref="A3:A4"/>
    <mergeCell ref="B3:F3"/>
    <mergeCell ref="J3:K3"/>
    <mergeCell ref="L3:L4"/>
  </mergeCells>
  <pageMargins left="0.25" right="0.25" top="0.75" bottom="0.75" header="0.3" footer="0.3"/>
  <pageSetup paperSize="9" scale="4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25"/>
  <sheetViews>
    <sheetView tabSelected="1" zoomScaleNormal="100" workbookViewId="0">
      <selection activeCell="B1" sqref="B1"/>
    </sheetView>
  </sheetViews>
  <sheetFormatPr defaultRowHeight="15"/>
  <cols>
    <col min="1" max="1" width="2" style="22" customWidth="1"/>
    <col min="2" max="2" width="4.75" style="22" customWidth="1"/>
    <col min="3" max="3" width="10.375" style="22" customWidth="1"/>
    <col min="4" max="4" width="9.875" style="22" customWidth="1"/>
    <col min="5" max="5" width="9.25" style="22" customWidth="1"/>
    <col min="6" max="6" width="10" style="22" customWidth="1"/>
    <col min="7" max="7" width="8.25" style="22" customWidth="1"/>
    <col min="8" max="8" width="9.125" style="22" customWidth="1"/>
    <col min="9" max="9" width="8.625" style="22" customWidth="1"/>
    <col min="10" max="11" width="9.125" style="22" customWidth="1"/>
    <col min="12" max="12" width="10.625" style="22" customWidth="1"/>
    <col min="13" max="13" width="9.625" style="22" customWidth="1"/>
    <col min="14" max="14" width="10.625" style="22" customWidth="1"/>
    <col min="15" max="15" width="18" style="22" customWidth="1"/>
    <col min="16" max="16384" width="9" style="22"/>
  </cols>
  <sheetData>
    <row r="1" spans="2:21">
      <c r="B1" s="75" t="s">
        <v>93</v>
      </c>
    </row>
    <row r="3" spans="2:21" ht="39" customHeight="1">
      <c r="B3" s="39" t="s">
        <v>81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21"/>
      <c r="Q3" s="21"/>
      <c r="R3" s="21"/>
      <c r="S3" s="21"/>
      <c r="T3" s="21"/>
      <c r="U3" s="21"/>
    </row>
    <row r="4" spans="2:21" ht="36.75" customHeight="1" thickBot="1"/>
    <row r="5" spans="2:21" ht="25.5" customHeight="1">
      <c r="B5" s="69"/>
      <c r="C5" s="73" t="s">
        <v>82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4"/>
    </row>
    <row r="6" spans="2:21" ht="24" customHeight="1" thickBot="1">
      <c r="B6" s="70"/>
      <c r="C6" s="37" t="s">
        <v>62</v>
      </c>
      <c r="D6" s="23" t="s">
        <v>63</v>
      </c>
      <c r="E6" s="23" t="s">
        <v>64</v>
      </c>
      <c r="F6" s="23" t="s">
        <v>65</v>
      </c>
      <c r="G6" s="23" t="s">
        <v>66</v>
      </c>
      <c r="H6" s="23" t="s">
        <v>67</v>
      </c>
      <c r="I6" s="23" t="s">
        <v>68</v>
      </c>
      <c r="J6" s="23" t="s">
        <v>57</v>
      </c>
      <c r="K6" s="23" t="s">
        <v>58</v>
      </c>
      <c r="L6" s="35" t="s">
        <v>59</v>
      </c>
      <c r="M6" s="23" t="s">
        <v>60</v>
      </c>
      <c r="N6" s="24" t="s">
        <v>61</v>
      </c>
      <c r="O6" s="36" t="s">
        <v>56</v>
      </c>
    </row>
    <row r="7" spans="2:21" ht="53.25" customHeight="1">
      <c r="B7" s="38" t="s">
        <v>0</v>
      </c>
      <c r="C7" s="25">
        <f>SUM(C8*$D$22)</f>
        <v>1268584.4907</v>
      </c>
      <c r="D7" s="25">
        <f t="shared" ref="D7:N7" si="0">SUM(D8*$D$22)</f>
        <v>1054955.8467000001</v>
      </c>
      <c r="E7" s="25">
        <f t="shared" si="0"/>
        <v>994257.64439999999</v>
      </c>
      <c r="F7" s="25">
        <f t="shared" si="0"/>
        <v>768167.32949999999</v>
      </c>
      <c r="G7" s="25">
        <f t="shared" si="0"/>
        <v>552713.09039999999</v>
      </c>
      <c r="H7" s="25">
        <f t="shared" si="0"/>
        <v>305543.38860000001</v>
      </c>
      <c r="I7" s="25">
        <f t="shared" si="0"/>
        <v>266208.05070000002</v>
      </c>
      <c r="J7" s="25">
        <f t="shared" si="0"/>
        <v>263622.73590000003</v>
      </c>
      <c r="K7" s="25">
        <f t="shared" si="0"/>
        <v>387649.81170000002</v>
      </c>
      <c r="L7" s="25">
        <f t="shared" si="0"/>
        <v>657713.15639999998</v>
      </c>
      <c r="M7" s="25">
        <f t="shared" si="0"/>
        <v>862848.81449999998</v>
      </c>
      <c r="N7" s="25">
        <f t="shared" si="0"/>
        <v>1130326.8444000001</v>
      </c>
      <c r="O7" s="26">
        <f>SUM(C7:N7)</f>
        <v>8512591.2039000001</v>
      </c>
    </row>
    <row r="8" spans="2:21" ht="54" customHeight="1" thickBot="1">
      <c r="B8" s="27" t="s">
        <v>69</v>
      </c>
      <c r="C8" s="29">
        <v>111877</v>
      </c>
      <c r="D8" s="28">
        <v>93037</v>
      </c>
      <c r="E8" s="28">
        <v>87684</v>
      </c>
      <c r="F8" s="28">
        <v>67745</v>
      </c>
      <c r="G8" s="28">
        <v>48744</v>
      </c>
      <c r="H8" s="28">
        <v>26946</v>
      </c>
      <c r="I8" s="28">
        <v>23477</v>
      </c>
      <c r="J8" s="28">
        <v>23249</v>
      </c>
      <c r="K8" s="28">
        <v>34187</v>
      </c>
      <c r="L8" s="28">
        <v>58004</v>
      </c>
      <c r="M8" s="28">
        <v>76095</v>
      </c>
      <c r="N8" s="28">
        <v>99684</v>
      </c>
      <c r="O8" s="30">
        <f>SUM(C8:N8)</f>
        <v>750729</v>
      </c>
    </row>
    <row r="9" spans="2:21" ht="15.75" thickBot="1"/>
    <row r="10" spans="2:21">
      <c r="B10" s="69"/>
      <c r="C10" s="73" t="s">
        <v>83</v>
      </c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4"/>
    </row>
    <row r="11" spans="2:21" ht="32.25" customHeight="1" thickBot="1">
      <c r="B11" s="70"/>
      <c r="C11" s="37" t="s">
        <v>62</v>
      </c>
      <c r="D11" s="23" t="s">
        <v>63</v>
      </c>
      <c r="E11" s="23" t="s">
        <v>64</v>
      </c>
      <c r="F11" s="23" t="s">
        <v>65</v>
      </c>
      <c r="G11" s="23" t="s">
        <v>66</v>
      </c>
      <c r="H11" s="23" t="s">
        <v>67</v>
      </c>
      <c r="I11" s="23" t="s">
        <v>68</v>
      </c>
      <c r="J11" s="23" t="s">
        <v>57</v>
      </c>
      <c r="K11" s="23" t="s">
        <v>58</v>
      </c>
      <c r="L11" s="35" t="s">
        <v>59</v>
      </c>
      <c r="M11" s="23" t="s">
        <v>60</v>
      </c>
      <c r="N11" s="24" t="s">
        <v>61</v>
      </c>
      <c r="O11" s="36" t="s">
        <v>56</v>
      </c>
    </row>
    <row r="12" spans="2:21" ht="41.25" customHeight="1">
      <c r="B12" s="38" t="s">
        <v>0</v>
      </c>
      <c r="C12" s="25">
        <f>SUM(C13*$D$22)</f>
        <v>1268584.4907</v>
      </c>
      <c r="D12" s="25">
        <f t="shared" ref="D12:N12" si="1">SUM(D13*$D$22)</f>
        <v>1054955.8467000001</v>
      </c>
      <c r="E12" s="25">
        <f t="shared" si="1"/>
        <v>994257.64439999999</v>
      </c>
      <c r="F12" s="25">
        <f t="shared" si="1"/>
        <v>768167.32949999999</v>
      </c>
      <c r="G12" s="25">
        <f t="shared" si="1"/>
        <v>552713.09039999999</v>
      </c>
      <c r="H12" s="25">
        <f t="shared" si="1"/>
        <v>305543.38860000001</v>
      </c>
      <c r="I12" s="25">
        <f t="shared" si="1"/>
        <v>266208.05070000002</v>
      </c>
      <c r="J12" s="25">
        <f t="shared" si="1"/>
        <v>263622.73590000003</v>
      </c>
      <c r="K12" s="25">
        <f t="shared" si="1"/>
        <v>387649.81170000002</v>
      </c>
      <c r="L12" s="25">
        <f t="shared" si="1"/>
        <v>657713.15639999998</v>
      </c>
      <c r="M12" s="25">
        <f t="shared" si="1"/>
        <v>862848.81449999998</v>
      </c>
      <c r="N12" s="25">
        <f t="shared" si="1"/>
        <v>1130326.8444000001</v>
      </c>
      <c r="O12" s="26">
        <f>SUM(C12:N12)</f>
        <v>8512591.2039000001</v>
      </c>
    </row>
    <row r="13" spans="2:21" ht="46.5" customHeight="1" thickBot="1">
      <c r="B13" s="27" t="s">
        <v>69</v>
      </c>
      <c r="C13" s="29">
        <v>111877</v>
      </c>
      <c r="D13" s="28">
        <v>93037</v>
      </c>
      <c r="E13" s="28">
        <v>87684</v>
      </c>
      <c r="F13" s="28">
        <v>67745</v>
      </c>
      <c r="G13" s="28">
        <v>48744</v>
      </c>
      <c r="H13" s="28">
        <v>26946</v>
      </c>
      <c r="I13" s="28">
        <v>23477</v>
      </c>
      <c r="J13" s="28">
        <v>23249</v>
      </c>
      <c r="K13" s="28">
        <v>34187</v>
      </c>
      <c r="L13" s="28">
        <v>58004</v>
      </c>
      <c r="M13" s="28">
        <v>76095</v>
      </c>
      <c r="N13" s="28">
        <v>99684</v>
      </c>
      <c r="O13" s="30">
        <f>SUM(C13:N13)</f>
        <v>750729</v>
      </c>
    </row>
    <row r="15" spans="2:21">
      <c r="B15" s="71" t="s">
        <v>70</v>
      </c>
      <c r="C15" s="72"/>
      <c r="D15" s="72"/>
      <c r="E15" s="72"/>
      <c r="F15" s="72"/>
      <c r="G15" s="72"/>
      <c r="H15" s="72"/>
      <c r="I15" s="72"/>
      <c r="J15" s="72"/>
      <c r="K15" s="72"/>
      <c r="L15" s="32"/>
      <c r="M15" s="32"/>
      <c r="N15" s="32"/>
      <c r="O15" s="40"/>
    </row>
    <row r="16" spans="2:21" ht="11.25" customHeight="1"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32"/>
      <c r="M16" s="32"/>
      <c r="N16" s="32"/>
      <c r="O16" s="32"/>
    </row>
    <row r="17" spans="2:15" ht="12.75" customHeight="1">
      <c r="B17" s="72"/>
      <c r="C17" s="72"/>
      <c r="D17" s="72"/>
      <c r="E17" s="72"/>
      <c r="F17" s="72"/>
      <c r="G17" s="72"/>
      <c r="H17" s="72"/>
      <c r="I17" s="72"/>
      <c r="J17" s="72"/>
      <c r="K17" s="72"/>
      <c r="L17" s="32"/>
      <c r="M17" s="32"/>
      <c r="N17" s="32"/>
      <c r="O17" s="32"/>
    </row>
    <row r="18" spans="2:15" ht="3" hidden="1" customHeight="1"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32"/>
      <c r="M18" s="32"/>
      <c r="N18" s="32"/>
      <c r="O18" s="32"/>
    </row>
    <row r="19" spans="2:15"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32"/>
      <c r="M19" s="32"/>
      <c r="N19" s="32"/>
      <c r="O19" s="32"/>
    </row>
    <row r="21" spans="2:15" ht="39" customHeight="1"/>
    <row r="22" spans="2:15" ht="39" hidden="1" customHeight="1">
      <c r="C22" s="31" t="s">
        <v>71</v>
      </c>
      <c r="D22" s="22">
        <v>11.3391</v>
      </c>
    </row>
    <row r="23" spans="2:15" ht="39" customHeight="1"/>
    <row r="24" spans="2:15" ht="39" customHeight="1"/>
    <row r="25" spans="2:15" ht="39" customHeight="1"/>
  </sheetData>
  <mergeCells count="5">
    <mergeCell ref="B5:B6"/>
    <mergeCell ref="B15:K19"/>
    <mergeCell ref="C5:O5"/>
    <mergeCell ref="B10:B11"/>
    <mergeCell ref="C10:O10"/>
  </mergeCells>
  <pageMargins left="0.25" right="0.25" top="0.75" bottom="0.7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załacznik numer 3</vt:lpstr>
      <vt:lpstr>załacznik numer 3a</vt:lpstr>
      <vt:lpstr>załacznik numer 3b</vt:lpstr>
      <vt:lpstr>'załacznik numer 3'!Obszar_wydruku</vt:lpstr>
      <vt:lpstr>'załacznik numer 3a'!Obszar_wydruku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Zaopatrzenie</dc:creator>
  <cp:lastModifiedBy>Bożena Dąbrowska</cp:lastModifiedBy>
  <cp:lastPrinted>2024-11-26T07:46:37Z</cp:lastPrinted>
  <dcterms:created xsi:type="dcterms:W3CDTF">2016-10-28T06:18:44Z</dcterms:created>
  <dcterms:modified xsi:type="dcterms:W3CDTF">2024-11-26T08:00:13Z</dcterms:modified>
</cp:coreProperties>
</file>