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5"/>
  <workbookPr filterPrivacy="1" defaultThemeVersion="124226"/>
  <xr:revisionPtr revIDLastSave="0" documentId="13_ncr:1_{8B25D337-5E6E-4B02-B886-8051D6138ADB}" xr6:coauthVersionLast="36" xr6:coauthVersionMax="36" xr10:uidLastSave="{00000000-0000-0000-0000-000000000000}"/>
  <bookViews>
    <workbookView xWindow="6150" yWindow="4080" windowWidth="15375" windowHeight="7875" xr2:uid="{00000000-000D-0000-FFFF-FFFF00000000}"/>
  </bookViews>
  <sheets>
    <sheet name="KW 16" sheetId="1" r:id="rId1"/>
  </sheets>
  <calcPr calcId="191029"/>
</workbook>
</file>

<file path=xl/calcChain.xml><?xml version="1.0" encoding="utf-8"?>
<calcChain xmlns="http://schemas.openxmlformats.org/spreadsheetml/2006/main">
  <c r="G126" i="1" l="1"/>
  <c r="F126" i="1"/>
  <c r="E126" i="1"/>
  <c r="D126" i="1"/>
  <c r="G120" i="1"/>
  <c r="F120" i="1"/>
  <c r="E120" i="1"/>
  <c r="D120" i="1"/>
  <c r="G114" i="1"/>
  <c r="F114" i="1"/>
  <c r="E114" i="1"/>
  <c r="D114" i="1"/>
  <c r="G108" i="1"/>
  <c r="F108" i="1"/>
  <c r="E108" i="1"/>
  <c r="H84" i="1"/>
  <c r="G83" i="1"/>
  <c r="F82" i="1"/>
  <c r="E81" i="1"/>
  <c r="H75" i="1"/>
  <c r="G74" i="1"/>
  <c r="F73" i="1"/>
  <c r="E72" i="1"/>
  <c r="D54" i="1"/>
  <c r="E54" i="1" s="1"/>
  <c r="E49" i="1"/>
  <c r="D49" i="1"/>
  <c r="F39" i="1"/>
  <c r="G39" i="1" s="1"/>
  <c r="F38" i="1"/>
  <c r="G38" i="1" s="1"/>
  <c r="F37" i="1"/>
  <c r="G37" i="1" s="1"/>
  <c r="F36" i="1"/>
  <c r="G36" i="1" s="1"/>
  <c r="F35" i="1"/>
  <c r="G35" i="1" s="1"/>
  <c r="E29" i="1"/>
  <c r="F29" i="1" s="1"/>
  <c r="F22" i="1"/>
  <c r="E22" i="1"/>
  <c r="E21" i="1"/>
  <c r="F21" i="1" s="1"/>
  <c r="E20" i="1"/>
  <c r="F20" i="1" s="1"/>
  <c r="E19" i="1"/>
  <c r="F19" i="1" s="1"/>
  <c r="G11" i="1"/>
  <c r="G10" i="1"/>
  <c r="G9" i="1"/>
  <c r="G8" i="1"/>
  <c r="G7" i="1"/>
  <c r="F11" i="1"/>
  <c r="F10" i="1"/>
  <c r="F9" i="1"/>
  <c r="F8" i="1"/>
  <c r="F7" i="1"/>
  <c r="E11" i="1"/>
  <c r="E10" i="1"/>
  <c r="E9" i="1"/>
  <c r="E8" i="1"/>
  <c r="E7" i="1"/>
  <c r="D11" i="1"/>
  <c r="D10" i="1"/>
  <c r="D9" i="1"/>
  <c r="D8" i="1"/>
  <c r="D7" i="1"/>
  <c r="D108" i="1"/>
  <c r="E136" i="1" l="1"/>
  <c r="D136" i="1"/>
  <c r="C136" i="1"/>
  <c r="B136" i="1"/>
  <c r="F136" i="1" l="1"/>
  <c r="H126" i="1"/>
  <c r="E135" i="1"/>
  <c r="B135" i="1"/>
  <c r="E134" i="1"/>
  <c r="B134" i="1"/>
  <c r="E133" i="1"/>
  <c r="B133" i="1"/>
  <c r="E132" i="1"/>
  <c r="D132" i="1"/>
  <c r="C132" i="1"/>
  <c r="B132" i="1"/>
  <c r="B131" i="1"/>
  <c r="D135" i="1"/>
  <c r="C135" i="1"/>
  <c r="D134" i="1"/>
  <c r="C134" i="1"/>
  <c r="F132" i="1" l="1"/>
  <c r="F135" i="1"/>
  <c r="F134" i="1"/>
  <c r="H120" i="1"/>
  <c r="H114" i="1"/>
  <c r="B163" i="1"/>
  <c r="B171" i="1"/>
  <c r="D172" i="1"/>
  <c r="C172" i="1"/>
  <c r="E173" i="1"/>
  <c r="D173" i="1"/>
  <c r="C173" i="1"/>
  <c r="B137" i="1" l="1"/>
  <c r="B173" i="1"/>
  <c r="H11" i="1"/>
  <c r="B172" i="1"/>
  <c r="D12" i="1"/>
  <c r="F173" i="1"/>
  <c r="B162" i="1"/>
  <c r="B174" i="1" l="1"/>
  <c r="B179" i="1" s="1"/>
  <c r="B146" i="1"/>
  <c r="B165" i="1"/>
  <c r="E172" i="1" l="1"/>
  <c r="H10" i="1"/>
  <c r="D133" i="1"/>
  <c r="C133" i="1"/>
  <c r="F133" i="1" l="1"/>
  <c r="H108" i="1"/>
  <c r="E163" i="1"/>
  <c r="E131" i="1" l="1"/>
  <c r="E137" i="1" s="1"/>
  <c r="G12" i="1"/>
  <c r="E171" i="1"/>
  <c r="E162" i="1"/>
  <c r="E146" i="1" l="1"/>
  <c r="E165" i="1"/>
  <c r="E174" i="1"/>
  <c r="E179" i="1" s="1"/>
  <c r="E23" i="1" l="1"/>
  <c r="B63" i="1" l="1"/>
  <c r="B61" i="1"/>
  <c r="F63" i="1" l="1"/>
  <c r="C63" i="1"/>
  <c r="F61" i="1"/>
  <c r="C61" i="1"/>
  <c r="D63" i="1"/>
  <c r="E63" i="1"/>
  <c r="G63" i="1" l="1"/>
  <c r="C131" i="1"/>
  <c r="D131" i="1" l="1"/>
  <c r="D137" i="1" s="1"/>
  <c r="F131" i="1"/>
  <c r="F137" i="1" s="1"/>
  <c r="C137" i="1"/>
  <c r="I81" i="1"/>
  <c r="B64" i="1"/>
  <c r="G40" i="1"/>
  <c r="I72" i="1"/>
  <c r="F40" i="1"/>
  <c r="C64" i="1" l="1"/>
  <c r="F64" i="1"/>
  <c r="D165" i="1"/>
  <c r="D146" i="1"/>
  <c r="C146" i="1"/>
  <c r="C165" i="1"/>
  <c r="H7" i="1"/>
  <c r="H9" i="1"/>
  <c r="C163" i="1"/>
  <c r="E12" i="1"/>
  <c r="C144" i="1" s="1"/>
  <c r="H8" i="1"/>
  <c r="D163" i="1"/>
  <c r="F12" i="1"/>
  <c r="C171" i="1"/>
  <c r="D171" i="1"/>
  <c r="D174" i="1" s="1"/>
  <c r="C162" i="1"/>
  <c r="D162" i="1"/>
  <c r="B62" i="1"/>
  <c r="E64" i="1"/>
  <c r="D64" i="1"/>
  <c r="E61" i="1"/>
  <c r="D61" i="1"/>
  <c r="B60" i="1"/>
  <c r="E62" i="1" l="1"/>
  <c r="F62" i="1"/>
  <c r="C62" i="1"/>
  <c r="F60" i="1"/>
  <c r="C60" i="1"/>
  <c r="F165" i="1"/>
  <c r="F162" i="1"/>
  <c r="C174" i="1"/>
  <c r="C179" i="1" s="1"/>
  <c r="F163" i="1"/>
  <c r="F171" i="1"/>
  <c r="F23" i="1"/>
  <c r="H12" i="1"/>
  <c r="D144" i="1"/>
  <c r="G64" i="1"/>
  <c r="D62" i="1"/>
  <c r="B65" i="1"/>
  <c r="G61" i="1"/>
  <c r="E60" i="1"/>
  <c r="D60" i="1"/>
  <c r="B144" i="1"/>
  <c r="E144" i="1"/>
  <c r="F144" i="1" l="1"/>
  <c r="F172" i="1"/>
  <c r="F174" i="1" s="1"/>
  <c r="D179" i="1"/>
  <c r="F179" i="1" s="1"/>
  <c r="C65" i="1"/>
  <c r="G62" i="1"/>
  <c r="E65" i="1"/>
  <c r="D65" i="1"/>
  <c r="F65" i="1"/>
  <c r="G60" i="1"/>
  <c r="E164" i="1" l="1"/>
  <c r="B164" i="1"/>
  <c r="C164" i="1"/>
  <c r="D164" i="1"/>
  <c r="C145" i="1"/>
  <c r="E145" i="1"/>
  <c r="E147" i="1" s="1"/>
  <c r="D145" i="1"/>
  <c r="D147" i="1" s="1"/>
  <c r="B145" i="1"/>
  <c r="G65" i="1"/>
  <c r="B147" i="1" l="1"/>
  <c r="F145" i="1"/>
  <c r="C166" i="1"/>
  <c r="C178" i="1" s="1"/>
  <c r="C180" i="1" s="1"/>
  <c r="F164" i="1"/>
  <c r="F166" i="1" s="1"/>
  <c r="B166" i="1"/>
  <c r="B178" i="1" s="1"/>
  <c r="E166" i="1"/>
  <c r="E178" i="1" s="1"/>
  <c r="E180" i="1" s="1"/>
  <c r="D166" i="1"/>
  <c r="D178" i="1" s="1"/>
  <c r="D180" i="1" s="1"/>
  <c r="B180" i="1" l="1"/>
  <c r="F178" i="1"/>
  <c r="F180" i="1" s="1"/>
  <c r="F146" i="1" l="1"/>
  <c r="F147" i="1" s="1"/>
  <c r="C147" i="1"/>
</calcChain>
</file>

<file path=xl/sharedStrings.xml><?xml version="1.0" encoding="utf-8"?>
<sst xmlns="http://schemas.openxmlformats.org/spreadsheetml/2006/main" count="350" uniqueCount="218">
  <si>
    <t>przy założeniu 100% wykonania</t>
  </si>
  <si>
    <t>m2</t>
  </si>
  <si>
    <t>koszt ogółem - L</t>
  </si>
  <si>
    <t>a</t>
  </si>
  <si>
    <t>b</t>
  </si>
  <si>
    <t>c</t>
  </si>
  <si>
    <t>razem</t>
  </si>
  <si>
    <t>koszt 1 okresu</t>
  </si>
  <si>
    <t>koszt 3 okresów</t>
  </si>
  <si>
    <t>d</t>
  </si>
  <si>
    <t>f = e x 3</t>
  </si>
  <si>
    <t>sztuki/ m2</t>
  </si>
  <si>
    <t>% wykonania</t>
  </si>
  <si>
    <t>cena jednostkowa za 100m2/1 szt. brutto</t>
  </si>
  <si>
    <t>ilość dni</t>
  </si>
  <si>
    <t>e</t>
  </si>
  <si>
    <t>g = f x 3</t>
  </si>
  <si>
    <t>ilość rg</t>
  </si>
  <si>
    <t>cena jednostkowa 1 rg brutto</t>
  </si>
  <si>
    <t>d = b x c</t>
  </si>
  <si>
    <t>e = d x 3</t>
  </si>
  <si>
    <t>koszt ogółem</t>
  </si>
  <si>
    <t>Z</t>
  </si>
  <si>
    <t>Z1</t>
  </si>
  <si>
    <t>Z2</t>
  </si>
  <si>
    <t>Z3</t>
  </si>
  <si>
    <t>Z4</t>
  </si>
  <si>
    <t>Ż</t>
  </si>
  <si>
    <t>c = (Z/4)x1</t>
  </si>
  <si>
    <t>d = Z</t>
  </si>
  <si>
    <t>e = Z</t>
  </si>
  <si>
    <t>f = (Z/4)x3</t>
  </si>
  <si>
    <t>g = c+d+e+f</t>
  </si>
  <si>
    <t>lata</t>
  </si>
  <si>
    <t xml:space="preserve">cena jednostkowa </t>
  </si>
  <si>
    <t>T1</t>
  </si>
  <si>
    <t>T2</t>
  </si>
  <si>
    <t>T3</t>
  </si>
  <si>
    <t>h = d+e+f+g</t>
  </si>
  <si>
    <t>sztuki</t>
  </si>
  <si>
    <t>U1</t>
  </si>
  <si>
    <t>U2</t>
  </si>
  <si>
    <t>U3</t>
  </si>
  <si>
    <t>U4</t>
  </si>
  <si>
    <t>U</t>
  </si>
  <si>
    <t>e = b x c x12</t>
  </si>
  <si>
    <t>f= b x c x12</t>
  </si>
  <si>
    <t>X</t>
  </si>
  <si>
    <t>f=b+c+d+e</t>
  </si>
  <si>
    <t>Ogółem:</t>
  </si>
  <si>
    <t>T</t>
  </si>
  <si>
    <t>koszt 1 okresu - Y1</t>
  </si>
  <si>
    <t xml:space="preserve">                                    f) koszt ogólny utrzymania zimowego - Ż</t>
  </si>
  <si>
    <t>ilość dni - 51</t>
  </si>
  <si>
    <t>e=(bxc)/100xd</t>
  </si>
  <si>
    <t>koszt 1 okresu - Z1</t>
  </si>
  <si>
    <t>koszt 1 okresu   S1</t>
  </si>
  <si>
    <t>cena jednostkowa za 100m2brutto</t>
  </si>
  <si>
    <t xml:space="preserve">                          razem</t>
  </si>
  <si>
    <t>wywóz śniegu -R1</t>
  </si>
  <si>
    <t>rok 2023</t>
  </si>
  <si>
    <t>ilość dni - 26 dni</t>
  </si>
  <si>
    <t>ilość dni - 44 dni</t>
  </si>
  <si>
    <t>cena jednostkowa za 100 m2 na dobę</t>
  </si>
  <si>
    <t xml:space="preserve"> ilość dni</t>
  </si>
  <si>
    <t xml:space="preserve">ilość dni </t>
  </si>
  <si>
    <t xml:space="preserve"> wpusty: f = bxcxdxe                                             reszta:  f = (bxcxd)/100xe   </t>
  </si>
  <si>
    <t>koszt 2023 r.</t>
  </si>
  <si>
    <t>Y1</t>
  </si>
  <si>
    <t>Y2</t>
  </si>
  <si>
    <t>Y3</t>
  </si>
  <si>
    <t>Y4</t>
  </si>
  <si>
    <t>Kwotę „Y” należy rozbić na (w celu wpisania kwot do umowy):</t>
  </si>
  <si>
    <t>str. 1</t>
  </si>
  <si>
    <t>str. 2</t>
  </si>
  <si>
    <t>str. 3</t>
  </si>
  <si>
    <t>T4</t>
  </si>
  <si>
    <t>X1</t>
  </si>
  <si>
    <t>X2</t>
  </si>
  <si>
    <t>X3</t>
  </si>
  <si>
    <t>X4</t>
  </si>
  <si>
    <t>Y</t>
  </si>
  <si>
    <t>zieleń - koszenie  3x w sezonie - D 1,2,3,4</t>
  </si>
  <si>
    <t>zieleń - koszenie 2x w sezonie - E 1,2,3,4</t>
  </si>
  <si>
    <r>
      <t xml:space="preserve">koszt lata 2023 r.              </t>
    </r>
    <r>
      <rPr>
        <b/>
        <sz val="9"/>
        <rFont val="Arial Narrow"/>
        <family val="2"/>
        <charset val="238"/>
      </rPr>
      <t xml:space="preserve">L1 </t>
    </r>
    <r>
      <rPr>
        <sz val="9"/>
        <rFont val="Arial Narrow"/>
        <family val="2"/>
        <charset val="238"/>
      </rPr>
      <t>=(A1+B1+C1+D1+E1)</t>
    </r>
  </si>
  <si>
    <r>
      <t xml:space="preserve">koszt lata 2026 r.            </t>
    </r>
    <r>
      <rPr>
        <b/>
        <sz val="9"/>
        <rFont val="Arial Narrow"/>
        <family val="2"/>
        <charset val="238"/>
      </rPr>
      <t xml:space="preserve"> L4 </t>
    </r>
    <r>
      <rPr>
        <sz val="9"/>
        <rFont val="Arial Narrow"/>
        <family val="2"/>
        <charset val="238"/>
      </rPr>
      <t>=(A4+B4+C4+D4+E4)</t>
    </r>
  </si>
  <si>
    <t>zieleń - utrzymywana na bieżąco  - C 1,2,3,4</t>
  </si>
  <si>
    <t xml:space="preserve">cena jednostkowa brutto za 100 m2 na miesiąc / za 100m2 </t>
  </si>
  <si>
    <t>Razem</t>
  </si>
  <si>
    <t>koszt 2024 r.</t>
  </si>
  <si>
    <t>koszt 2025 r.</t>
  </si>
  <si>
    <t>koszt 2026 r.</t>
  </si>
  <si>
    <r>
      <t xml:space="preserve">koszt lata 2025 r.            </t>
    </r>
    <r>
      <rPr>
        <b/>
        <sz val="9"/>
        <rFont val="Arial Narrow"/>
        <family val="2"/>
        <charset val="238"/>
      </rPr>
      <t xml:space="preserve"> L3 </t>
    </r>
    <r>
      <rPr>
        <sz val="9"/>
        <rFont val="Arial Narrow"/>
        <family val="2"/>
        <charset val="238"/>
      </rPr>
      <t>=(A3+B3+C3+D3+E3)</t>
    </r>
  </si>
  <si>
    <t>rok 2024</t>
  </si>
  <si>
    <t>rok 2025</t>
  </si>
  <si>
    <t>rok 2026</t>
  </si>
  <si>
    <t>ilość sztuk w poszczególnych latach zgodnie z SWZ</t>
  </si>
  <si>
    <t>h=d+e+f+g</t>
  </si>
  <si>
    <t>e = b(z roku 2024) x c x12</t>
  </si>
  <si>
    <t>f= b(z roku 2025) x c x12</t>
  </si>
  <si>
    <t>g=b(z roku 2026) x c x6</t>
  </si>
  <si>
    <t>e = b(z roku 2024) x c x 12</t>
  </si>
  <si>
    <t>f= b(z roku 2025) x c x 12</t>
  </si>
  <si>
    <t>g= b(z roku 2023) x c x 6</t>
  </si>
  <si>
    <t>d = b(z roku 2023)xcx 6</t>
  </si>
  <si>
    <t>d = b x c x 6</t>
  </si>
  <si>
    <t>g = b x c x 6</t>
  </si>
  <si>
    <t xml:space="preserve">oczyszczanie </t>
  </si>
  <si>
    <t>zieleń</t>
  </si>
  <si>
    <t>oczyszczanie + zieleń ogółem</t>
  </si>
  <si>
    <t xml:space="preserve">zieleń </t>
  </si>
  <si>
    <t>lato  ulice  - A 1,2,3,4</t>
  </si>
  <si>
    <t>str. 4</t>
  </si>
  <si>
    <r>
      <t xml:space="preserve">1. Koszt utrzymania letniego </t>
    </r>
    <r>
      <rPr>
        <b/>
        <sz val="9"/>
        <rFont val="Arial Narrow"/>
        <family val="2"/>
        <charset val="238"/>
      </rPr>
      <t>(OPZ Część I pkt 1-5)</t>
    </r>
    <r>
      <rPr>
        <b/>
        <sz val="11"/>
        <rFont val="Arial Narrow"/>
        <family val="2"/>
        <charset val="238"/>
      </rPr>
      <t xml:space="preserve"> - L</t>
    </r>
  </si>
  <si>
    <t>zieleń - utrzymywana na bieżąco (pkt 3)  - C 1,2,3,4</t>
  </si>
  <si>
    <t>zieleń - koszenie  do 3x w sezonie (pkt 4) - D 1,2,3,4</t>
  </si>
  <si>
    <t>zieleń - koszenie 2x w sezonie (pkt 5) - E 1,2,3,4</t>
  </si>
  <si>
    <r>
      <t xml:space="preserve">c) utrzymywanie w stopniu 0 zagrożenia zimowego </t>
    </r>
    <r>
      <rPr>
        <b/>
        <sz val="9"/>
        <rFont val="Arial Narrow"/>
        <family val="2"/>
        <charset val="238"/>
      </rPr>
      <t xml:space="preserve">( OPZ  Część II pkt 15.3.a - 15.3.e) </t>
    </r>
    <r>
      <rPr>
        <b/>
        <sz val="11"/>
        <rFont val="Arial Narrow"/>
        <family val="2"/>
        <charset val="238"/>
      </rPr>
      <t>-  S1</t>
    </r>
  </si>
  <si>
    <r>
      <t xml:space="preserve">utrzymanie terenów zielonych </t>
    </r>
    <r>
      <rPr>
        <sz val="8"/>
        <rFont val="Arial Narrow"/>
        <family val="2"/>
        <charset val="238"/>
      </rPr>
      <t>(pkt 15.3.c)</t>
    </r>
    <r>
      <rPr>
        <sz val="10"/>
        <rFont val="Arial Narrow"/>
        <family val="2"/>
        <charset val="238"/>
      </rPr>
      <t xml:space="preserve"> - M1</t>
    </r>
  </si>
  <si>
    <r>
      <t xml:space="preserve">zbieranie zanieczyszczeń powierzchniowych </t>
    </r>
    <r>
      <rPr>
        <sz val="8"/>
        <rFont val="Arial Narrow"/>
        <family val="2"/>
        <charset val="238"/>
      </rPr>
      <t>(pkt 15.3.d)</t>
    </r>
    <r>
      <rPr>
        <sz val="10"/>
        <rFont val="Arial Narrow"/>
        <family val="2"/>
        <charset val="238"/>
      </rPr>
      <t xml:space="preserve"> -  N1</t>
    </r>
  </si>
  <si>
    <r>
      <t xml:space="preserve">udrażnianie wpustów ulicznych, odwodnień liniowych </t>
    </r>
    <r>
      <rPr>
        <sz val="8"/>
        <rFont val="Arial Narrow"/>
        <family val="2"/>
        <charset val="238"/>
      </rPr>
      <t xml:space="preserve"> (pkt.15.3.e) </t>
    </r>
    <r>
      <rPr>
        <sz val="10"/>
        <rFont val="Arial Narrow"/>
        <family val="2"/>
        <charset val="238"/>
      </rPr>
      <t>-  O1</t>
    </r>
  </si>
  <si>
    <r>
      <t xml:space="preserve">I standard </t>
    </r>
    <r>
      <rPr>
        <sz val="8"/>
        <rFont val="Arial Narrow"/>
        <family val="2"/>
        <charset val="238"/>
      </rPr>
      <t>(pkt 15.1.1)</t>
    </r>
    <r>
      <rPr>
        <sz val="10"/>
        <rFont val="Arial Narrow"/>
        <family val="2"/>
        <charset val="238"/>
      </rPr>
      <t xml:space="preserve"> - F1</t>
    </r>
  </si>
  <si>
    <r>
      <t>II standard zz</t>
    </r>
    <r>
      <rPr>
        <sz val="8"/>
        <rFont val="Arial Narrow"/>
        <family val="2"/>
        <charset val="238"/>
      </rPr>
      <t xml:space="preserve"> (pkt 15.1.2)</t>
    </r>
    <r>
      <rPr>
        <sz val="10"/>
        <rFont val="Arial Narrow"/>
        <family val="2"/>
        <charset val="238"/>
      </rPr>
      <t xml:space="preserve"> -G1</t>
    </r>
  </si>
  <si>
    <r>
      <t xml:space="preserve">III standard zz </t>
    </r>
    <r>
      <rPr>
        <sz val="8"/>
        <rFont val="Arial Narrow"/>
        <family val="2"/>
        <charset val="238"/>
      </rPr>
      <t>(pkt 15.1.3)</t>
    </r>
    <r>
      <rPr>
        <sz val="10"/>
        <rFont val="Arial Narrow"/>
        <family val="2"/>
        <charset val="238"/>
      </rPr>
      <t>- H1</t>
    </r>
  </si>
  <si>
    <r>
      <t xml:space="preserve">IV standard zz  </t>
    </r>
    <r>
      <rPr>
        <sz val="8"/>
        <rFont val="Arial Narrow"/>
        <family val="2"/>
        <charset val="238"/>
      </rPr>
      <t>(pkt 15.1.4)</t>
    </r>
    <r>
      <rPr>
        <sz val="10"/>
        <rFont val="Arial Narrow"/>
        <family val="2"/>
        <charset val="238"/>
      </rPr>
      <t>- I1</t>
    </r>
  </si>
  <si>
    <r>
      <t xml:space="preserve">utrzymanie w stopniu 1 zz  </t>
    </r>
    <r>
      <rPr>
        <sz val="8"/>
        <rFont val="Arial Narrow"/>
        <family val="2"/>
        <charset val="238"/>
      </rPr>
      <t xml:space="preserve">(pkt 15.2)   </t>
    </r>
    <r>
      <rPr>
        <sz val="10"/>
        <rFont val="Arial Narrow"/>
        <family val="2"/>
        <charset val="238"/>
      </rPr>
      <t>- J1</t>
    </r>
  </si>
  <si>
    <t>porządkowanie terenów zieleni  - P1</t>
  </si>
  <si>
    <r>
      <t xml:space="preserve">d) pielęgnacja krzewów </t>
    </r>
    <r>
      <rPr>
        <b/>
        <sz val="9"/>
        <rFont val="Arial Narrow"/>
        <family val="2"/>
        <charset val="238"/>
      </rPr>
      <t xml:space="preserve">(OPZ Część II pkt 15.3.f) </t>
    </r>
    <r>
      <rPr>
        <b/>
        <sz val="11"/>
        <rFont val="Arial Narrow"/>
        <family val="2"/>
        <charset val="238"/>
      </rPr>
      <t>- P1 :</t>
    </r>
  </si>
  <si>
    <r>
      <t xml:space="preserve">e) wywóz śniegu  </t>
    </r>
    <r>
      <rPr>
        <b/>
        <sz val="9"/>
        <rFont val="Arial Narrow"/>
        <family val="2"/>
        <charset val="238"/>
      </rPr>
      <t xml:space="preserve">(OPZ Część II pkt 13) </t>
    </r>
    <r>
      <rPr>
        <b/>
        <sz val="11"/>
        <rFont val="Arial Narrow"/>
        <family val="2"/>
        <charset val="238"/>
      </rPr>
      <t>- R1 :</t>
    </r>
  </si>
  <si>
    <t>tabela a)</t>
  </si>
  <si>
    <t>tabela b)</t>
  </si>
  <si>
    <t>tabela c)</t>
  </si>
  <si>
    <t>tabela d)</t>
  </si>
  <si>
    <t>tabela e)</t>
  </si>
  <si>
    <t>koszt z tabeli d) porządkowanie terenów zieleni</t>
  </si>
  <si>
    <t>koszt z tabeli a)  stopień 2 zz</t>
  </si>
  <si>
    <t>koszt z tabeli b)     stopień 1 zz</t>
  </si>
  <si>
    <t xml:space="preserve">koszt z tabeli c)    stopień 0 zz </t>
  </si>
  <si>
    <t>koszt z tabeli e)     wywóz śniegu</t>
  </si>
  <si>
    <t>d = b(z roku 2023) x c x 6</t>
  </si>
  <si>
    <r>
      <t xml:space="preserve">ławki  </t>
    </r>
    <r>
      <rPr>
        <sz val="8"/>
        <rFont val="Arial Narrow"/>
        <family val="2"/>
        <charset val="238"/>
      </rPr>
      <t xml:space="preserve">(pkt 1) </t>
    </r>
    <r>
      <rPr>
        <sz val="10"/>
        <rFont val="Arial Narrow"/>
        <family val="2"/>
        <charset val="238"/>
      </rPr>
      <t>- T</t>
    </r>
  </si>
  <si>
    <r>
      <t xml:space="preserve">ławki </t>
    </r>
    <r>
      <rPr>
        <b/>
        <sz val="9"/>
        <rFont val="Arial Narrow"/>
        <family val="2"/>
        <charset val="238"/>
      </rPr>
      <t>(pkt 1)</t>
    </r>
    <r>
      <rPr>
        <b/>
        <sz val="11"/>
        <rFont val="Arial Narrow"/>
        <family val="2"/>
        <charset val="238"/>
      </rPr>
      <t xml:space="preserve"> - T</t>
    </r>
  </si>
  <si>
    <r>
      <t xml:space="preserve">kosze uliczne </t>
    </r>
    <r>
      <rPr>
        <b/>
        <sz val="9"/>
        <rFont val="Arial Narrow"/>
        <family val="2"/>
        <charset val="238"/>
      </rPr>
      <t>( pkt 2)</t>
    </r>
    <r>
      <rPr>
        <b/>
        <sz val="11"/>
        <rFont val="Arial Narrow"/>
        <family val="2"/>
        <charset val="238"/>
      </rPr>
      <t xml:space="preserve"> - U</t>
    </r>
  </si>
  <si>
    <r>
      <t xml:space="preserve">kosze uliczne   </t>
    </r>
    <r>
      <rPr>
        <sz val="8"/>
        <rFont val="Arial Narrow"/>
        <family val="2"/>
        <charset val="238"/>
      </rPr>
      <t xml:space="preserve">(pkt 2) </t>
    </r>
    <r>
      <rPr>
        <sz val="10"/>
        <rFont val="Arial Narrow"/>
        <family val="2"/>
        <charset val="238"/>
      </rPr>
      <t>- U</t>
    </r>
  </si>
  <si>
    <r>
      <t xml:space="preserve">słupy ogłoszeniowe </t>
    </r>
    <r>
      <rPr>
        <b/>
        <sz val="9"/>
        <rFont val="Arial Narrow"/>
        <family val="2"/>
        <charset val="238"/>
      </rPr>
      <t>(pkt 3)</t>
    </r>
    <r>
      <rPr>
        <b/>
        <sz val="11"/>
        <rFont val="Arial Narrow"/>
        <family val="2"/>
        <charset val="238"/>
      </rPr>
      <t xml:space="preserve"> - V</t>
    </r>
  </si>
  <si>
    <r>
      <t xml:space="preserve">słupy ogłoszeniowe </t>
    </r>
    <r>
      <rPr>
        <sz val="8"/>
        <rFont val="Arial Narrow"/>
        <family val="2"/>
        <charset val="238"/>
      </rPr>
      <t xml:space="preserve">(pkt 3) </t>
    </r>
    <r>
      <rPr>
        <sz val="10"/>
        <rFont val="Arial Narrow"/>
        <family val="2"/>
        <charset val="238"/>
      </rPr>
      <t xml:space="preserve"> - V</t>
    </r>
  </si>
  <si>
    <r>
      <t xml:space="preserve">park treningowo-rekreacyjny dla psów </t>
    </r>
    <r>
      <rPr>
        <b/>
        <sz val="9"/>
        <rFont val="Arial Narrow"/>
        <family val="2"/>
        <charset val="238"/>
      </rPr>
      <t xml:space="preserve">(pkt 4) </t>
    </r>
    <r>
      <rPr>
        <b/>
        <sz val="11"/>
        <rFont val="Arial Narrow"/>
        <family val="2"/>
        <charset val="238"/>
      </rPr>
      <t xml:space="preserve"> - W</t>
    </r>
  </si>
  <si>
    <t>V1</t>
  </si>
  <si>
    <t>V2</t>
  </si>
  <si>
    <t>V3</t>
  </si>
  <si>
    <t>V4</t>
  </si>
  <si>
    <t>V</t>
  </si>
  <si>
    <t>W1</t>
  </si>
  <si>
    <t>W2</t>
  </si>
  <si>
    <t>W3</t>
  </si>
  <si>
    <t>W 4</t>
  </si>
  <si>
    <t>W</t>
  </si>
  <si>
    <r>
      <t xml:space="preserve">wiaty rowerowe  </t>
    </r>
    <r>
      <rPr>
        <b/>
        <sz val="9"/>
        <rFont val="Arial Narrow"/>
        <family val="2"/>
        <charset val="238"/>
      </rPr>
      <t xml:space="preserve">( pkt 5) </t>
    </r>
    <r>
      <rPr>
        <b/>
        <sz val="11"/>
        <rFont val="Arial Narrow"/>
        <family val="2"/>
        <charset val="238"/>
      </rPr>
      <t>- X</t>
    </r>
  </si>
  <si>
    <r>
      <t xml:space="preserve">wiaty rowerowe  </t>
    </r>
    <r>
      <rPr>
        <sz val="8"/>
        <rFont val="Arial Narrow"/>
        <family val="2"/>
        <charset val="238"/>
      </rPr>
      <t xml:space="preserve">(pkt 5) </t>
    </r>
    <r>
      <rPr>
        <sz val="10"/>
        <rFont val="Arial Narrow"/>
        <family val="2"/>
        <charset val="238"/>
      </rPr>
      <t>- X</t>
    </r>
  </si>
  <si>
    <r>
      <t xml:space="preserve">stojaki na rowery </t>
    </r>
    <r>
      <rPr>
        <b/>
        <sz val="9"/>
        <rFont val="Arial Narrow"/>
        <family val="2"/>
        <charset val="238"/>
      </rPr>
      <t xml:space="preserve">(pkt 6) </t>
    </r>
    <r>
      <rPr>
        <b/>
        <sz val="11"/>
        <rFont val="Arial Narrow"/>
        <family val="2"/>
        <charset val="238"/>
      </rPr>
      <t>- Q</t>
    </r>
  </si>
  <si>
    <r>
      <t xml:space="preserve">stojaki na rowery </t>
    </r>
    <r>
      <rPr>
        <sz val="8"/>
        <rFont val="Arial Narrow"/>
        <family val="2"/>
        <charset val="238"/>
      </rPr>
      <t xml:space="preserve">(pkt 6) </t>
    </r>
    <r>
      <rPr>
        <sz val="10"/>
        <rFont val="Arial Narrow"/>
        <family val="2"/>
        <charset val="238"/>
      </rPr>
      <t>- Q</t>
    </r>
  </si>
  <si>
    <t>Q1</t>
  </si>
  <si>
    <t>Q2</t>
  </si>
  <si>
    <t>Q3</t>
  </si>
  <si>
    <t>Q4</t>
  </si>
  <si>
    <t>Q</t>
  </si>
  <si>
    <t>RAZEM</t>
  </si>
  <si>
    <r>
      <t xml:space="preserve">3. Pozostałe prace związane z utrzymaniem powierzonego terenu  </t>
    </r>
    <r>
      <rPr>
        <b/>
        <sz val="9"/>
        <rFont val="Arial Narrow"/>
        <family val="2"/>
        <charset val="238"/>
      </rPr>
      <t>(OPZ Część III pkt Ź 1-6)  - Ź</t>
    </r>
  </si>
  <si>
    <r>
      <t xml:space="preserve">                                     Cena brutto za całość umowy  </t>
    </r>
    <r>
      <rPr>
        <b/>
        <sz val="9"/>
        <rFont val="Arial Narrow"/>
        <family val="2"/>
        <charset val="238"/>
      </rPr>
      <t>( OPZ Część I, II, III)</t>
    </r>
    <r>
      <rPr>
        <b/>
        <sz val="10"/>
        <rFont val="Arial Narrow"/>
        <family val="2"/>
        <charset val="238"/>
      </rPr>
      <t>- Y:</t>
    </r>
  </si>
  <si>
    <r>
      <t xml:space="preserve">okres letni </t>
    </r>
    <r>
      <rPr>
        <b/>
        <sz val="8"/>
        <rFont val="Arial Narrow"/>
        <family val="2"/>
        <charset val="238"/>
      </rPr>
      <t xml:space="preserve"> (Część I) </t>
    </r>
    <r>
      <rPr>
        <b/>
        <sz val="10"/>
        <rFont val="Arial Narrow"/>
        <family val="2"/>
        <charset val="238"/>
      </rPr>
      <t>- L</t>
    </r>
  </si>
  <si>
    <r>
      <t xml:space="preserve">pozostałe prace </t>
    </r>
    <r>
      <rPr>
        <b/>
        <sz val="8"/>
        <rFont val="Arial Narrow"/>
        <family val="2"/>
        <charset val="238"/>
      </rPr>
      <t>(Część III)</t>
    </r>
    <r>
      <rPr>
        <b/>
        <sz val="10"/>
        <rFont val="Arial Narrow"/>
        <family val="2"/>
        <charset val="238"/>
      </rPr>
      <t xml:space="preserve"> - Ź</t>
    </r>
  </si>
  <si>
    <t>b=L1+Z1+Ź1</t>
  </si>
  <si>
    <t>c=L2+Z2+Ź2</t>
  </si>
  <si>
    <t>d=L3+Z3+Ź3</t>
  </si>
  <si>
    <t>e=L4+Z4+Ź4</t>
  </si>
  <si>
    <t>pozostałe prace - Ź 1,2,3,4</t>
  </si>
  <si>
    <t>lato chodniki, drogi dla pieszych, drogi dla rowerów,schody,parkingi,przystanki  -  B 1,2,3,4</t>
  </si>
  <si>
    <r>
      <t xml:space="preserve"> a) utrzymywanie w stopniu 2  zagrożenia zimowego  (</t>
    </r>
    <r>
      <rPr>
        <b/>
        <sz val="9"/>
        <rFont val="Arial Narrow"/>
        <family val="2"/>
        <charset val="238"/>
      </rPr>
      <t xml:space="preserve">OPZ Część II pkt 15.1.1 - 15.1.4) </t>
    </r>
    <r>
      <rPr>
        <b/>
        <sz val="11"/>
        <rFont val="Arial Narrow"/>
        <family val="2"/>
        <charset val="238"/>
      </rPr>
      <t xml:space="preserve"> - Z1:</t>
    </r>
  </si>
  <si>
    <r>
      <t xml:space="preserve">2. Koszt utrzymania zimowego  </t>
    </r>
    <r>
      <rPr>
        <b/>
        <sz val="9"/>
        <rFont val="Arial Narrow"/>
        <family val="2"/>
        <charset val="238"/>
      </rPr>
      <t>(OPZ Część II)</t>
    </r>
    <r>
      <rPr>
        <b/>
        <sz val="11"/>
        <rFont val="Arial Narrow"/>
        <family val="2"/>
        <charset val="238"/>
      </rPr>
      <t xml:space="preserve"> - Ż</t>
    </r>
  </si>
  <si>
    <t xml:space="preserve"> zieleń D2: e = b/100xcx3        zieleń E2: e = b/100xcx2    reszta:e = [(bxc)/100]x8</t>
  </si>
  <si>
    <t xml:space="preserve"> zieleń D1: d = b/100xcx2        zieleń E1: d = b/100xcx1     reszta:d = [(bxc)/100]x5</t>
  </si>
  <si>
    <t xml:space="preserve"> zieleń D3: f = b/100xcx3        zieleń E3: f = b/100xcx2     reszta:f = [(bxc)/100]x8</t>
  </si>
  <si>
    <t xml:space="preserve"> zieleń D4: g = b/100xcx1       zieleń E4: g = b/100xcx1     reszta:g = [(bxc)/100]x3</t>
  </si>
  <si>
    <t>ławki - T</t>
  </si>
  <si>
    <t>kosze uliczne - U</t>
  </si>
  <si>
    <t>słupy ogłoszeniowe - V</t>
  </si>
  <si>
    <t>wiaty rowerowe - X</t>
  </si>
  <si>
    <t>stojaki na rowery - Q</t>
  </si>
  <si>
    <t>b = T1+U1+V1+W1+X1+Q1</t>
  </si>
  <si>
    <t>c = T2+U2+V2+W2+X2+Q2</t>
  </si>
  <si>
    <t>d = T3+U3+V3+W3+X3+Q3</t>
  </si>
  <si>
    <t>e= T4+U4+V4+W4+X4+Q4</t>
  </si>
  <si>
    <r>
      <t xml:space="preserve">koszt 2024 r.        </t>
    </r>
    <r>
      <rPr>
        <b/>
        <sz val="9"/>
        <rFont val="Arial Narrow"/>
        <family val="2"/>
        <charset val="238"/>
      </rPr>
      <t>Ź2</t>
    </r>
  </si>
  <si>
    <r>
      <t xml:space="preserve">koszt 2023 r. </t>
    </r>
    <r>
      <rPr>
        <b/>
        <sz val="9"/>
        <rFont val="Arial Narrow"/>
        <family val="2"/>
        <charset val="238"/>
      </rPr>
      <t xml:space="preserve">   Ź1 </t>
    </r>
  </si>
  <si>
    <r>
      <t xml:space="preserve">koszt 2025 r.         </t>
    </r>
    <r>
      <rPr>
        <b/>
        <sz val="9"/>
        <rFont val="Arial Narrow"/>
        <family val="2"/>
        <charset val="238"/>
      </rPr>
      <t>Ź3</t>
    </r>
  </si>
  <si>
    <r>
      <t xml:space="preserve">koszt 2026 r.        </t>
    </r>
    <r>
      <rPr>
        <b/>
        <sz val="9"/>
        <rFont val="Arial Narrow"/>
        <family val="2"/>
        <charset val="238"/>
      </rPr>
      <t>Ź4</t>
    </r>
  </si>
  <si>
    <r>
      <t xml:space="preserve">koszt ogółem              </t>
    </r>
    <r>
      <rPr>
        <b/>
        <sz val="9"/>
        <rFont val="Arial Narrow"/>
        <family val="2"/>
        <charset val="238"/>
      </rPr>
      <t>Ź</t>
    </r>
  </si>
  <si>
    <t>f = b+c+d+e</t>
  </si>
  <si>
    <t>b=C1+D1+E1</t>
  </si>
  <si>
    <t>c=C2+D2+E2</t>
  </si>
  <si>
    <t>d=C3+D3+E3</t>
  </si>
  <si>
    <t>e=C4+D4+E4</t>
  </si>
  <si>
    <t>b=A1+B1+z1+Ź1</t>
  </si>
  <si>
    <t>c=A2+B2+Z2+Ź2</t>
  </si>
  <si>
    <t>d=A3+B3+Z3+Ź3</t>
  </si>
  <si>
    <t>e=A4+B4+Z4+Ź4</t>
  </si>
  <si>
    <r>
      <t xml:space="preserve">okres zimowy </t>
    </r>
    <r>
      <rPr>
        <b/>
        <sz val="8"/>
        <rFont val="Arial Narrow"/>
        <family val="2"/>
        <charset val="238"/>
      </rPr>
      <t xml:space="preserve">(Część II)  </t>
    </r>
    <r>
      <rPr>
        <b/>
        <sz val="10"/>
        <rFont val="Arial Narrow"/>
        <family val="2"/>
        <charset val="238"/>
      </rPr>
      <t>- Z</t>
    </r>
  </si>
  <si>
    <t>zima - Z 1,2,3,4</t>
  </si>
  <si>
    <t>park rekreacyjno-treningowy dla psów - W</t>
  </si>
  <si>
    <r>
      <t xml:space="preserve">park rekreacyjno-treningowy dla psów </t>
    </r>
    <r>
      <rPr>
        <sz val="8"/>
        <rFont val="Arial Narrow"/>
        <family val="2"/>
        <charset val="238"/>
      </rPr>
      <t xml:space="preserve">(pkt 4) </t>
    </r>
    <r>
      <rPr>
        <sz val="10"/>
        <rFont val="Arial Narrow"/>
        <family val="2"/>
        <charset val="238"/>
      </rPr>
      <t>- W</t>
    </r>
  </si>
  <si>
    <r>
      <t xml:space="preserve">koszt lata 2024 r.               </t>
    </r>
    <r>
      <rPr>
        <b/>
        <sz val="9"/>
        <rFont val="Arial Narrow"/>
        <family val="2"/>
        <charset val="238"/>
      </rPr>
      <t xml:space="preserve">L2  </t>
    </r>
    <r>
      <rPr>
        <sz val="9"/>
        <rFont val="Arial Narrow"/>
        <family val="2"/>
        <charset val="238"/>
      </rPr>
      <t>=(A2+B2+C2+D2+E2)</t>
    </r>
  </si>
  <si>
    <r>
      <t>sprzątanie ulic, chodników, dróg dla pieszych, dróg dla rowerów,parkingów, przystanków</t>
    </r>
    <r>
      <rPr>
        <sz val="8"/>
        <rFont val="Arial Narrow"/>
        <family val="2"/>
        <charset val="238"/>
      </rPr>
      <t xml:space="preserve"> (pkt 15.3.a) </t>
    </r>
    <r>
      <rPr>
        <sz val="10"/>
        <rFont val="Arial Narrow"/>
        <family val="2"/>
        <charset val="238"/>
      </rPr>
      <t>- K1</t>
    </r>
  </si>
  <si>
    <r>
      <t xml:space="preserve">ulice, chodniki, dr dla pieszych, dr dla rowerów, parkingi, przystanki (pkt 1) -  A </t>
    </r>
    <r>
      <rPr>
        <sz val="8"/>
        <rFont val="Arial Narrow"/>
        <family val="2"/>
        <charset val="238"/>
      </rPr>
      <t>1,2,3,4</t>
    </r>
  </si>
  <si>
    <r>
      <t xml:space="preserve"> b) utrzymywanie w stopniu 1 zagrożenia zimowego </t>
    </r>
    <r>
      <rPr>
        <b/>
        <sz val="9"/>
        <rFont val="Arial Narrow"/>
        <family val="2"/>
        <charset val="238"/>
      </rPr>
      <t>(OPZ Część II pkt 15.2)</t>
    </r>
    <r>
      <rPr>
        <b/>
        <sz val="11"/>
        <rFont val="Arial Narrow"/>
        <family val="2"/>
        <charset val="238"/>
      </rPr>
      <t xml:space="preserve"> - J1</t>
    </r>
  </si>
  <si>
    <t>dr. dla pieszych, dr dla rowerów, dr dla pieszych i rowerów (nie przylegające do ulic), schody (pkt 2)  -  B 1,2,3,4</t>
  </si>
  <si>
    <r>
      <t xml:space="preserve">dr. dla pieszych, dr dla rowerów, dr dla pieszych i rowerów (nie przylegające do ulic), schody  </t>
    </r>
    <r>
      <rPr>
        <sz val="8"/>
        <rFont val="Arial Narrow"/>
        <family val="2"/>
        <charset val="238"/>
      </rPr>
      <t>(pkt 15.3.b)</t>
    </r>
    <r>
      <rPr>
        <sz val="10"/>
        <rFont val="Arial Narrow"/>
        <family val="2"/>
        <charset val="238"/>
      </rPr>
      <t xml:space="preserve"> -  Ł1 </t>
    </r>
  </si>
  <si>
    <t xml:space="preserve">Szczegółowe wyliczenie ceny ofertowej brutto  dot. Kwartału Nr 16 </t>
  </si>
  <si>
    <t>Załącznik nr 1p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</si>
</sst>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z_ł_-;\-* #,##0.00\ _z_ł_-;_-* &quot;-&quot;??\ _z_ł_-;_-@_-"/>
    <numFmt numFmtId="164" formatCode="#,##0.0"/>
    <numFmt numFmtId="165" formatCode="#,##0.00_ ;\-#,##0.00\ "/>
  </numFmts>
  <fonts count="20" x14ac:knownFonts="1">
    <font>
      <sz val="11"/>
      <color theme="1"/>
      <name val="Calibri"/>
      <family val="2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9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1"/>
      <color indexed="8"/>
      <name val="Arial Narrow"/>
      <family val="2"/>
      <charset val="238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Arial Narrow"/>
      <family val="2"/>
      <charset val="238"/>
    </font>
    <font>
      <sz val="10"/>
      <color theme="1"/>
      <name val="Calibri"/>
      <family val="2"/>
      <scheme val="minor"/>
    </font>
    <font>
      <sz val="10"/>
      <color indexed="8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b/>
      <sz val="11"/>
      <color theme="1"/>
      <name val="Calibri"/>
      <family val="2"/>
      <scheme val="minor"/>
    </font>
    <font>
      <sz val="12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200">
    <xf numFmtId="0" fontId="0" fillId="0" borderId="0" xfId="0"/>
    <xf numFmtId="2" fontId="5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2" fontId="8" fillId="2" borderId="0" xfId="0" applyNumberFormat="1" applyFont="1" applyFill="1" applyAlignment="1">
      <alignment horizontal="center"/>
    </xf>
    <xf numFmtId="2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vertical="center"/>
    </xf>
    <xf numFmtId="4" fontId="7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0" fillId="2" borderId="0" xfId="0" applyFill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4" fontId="8" fillId="2" borderId="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/>
    </xf>
    <xf numFmtId="4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3" fontId="8" fillId="2" borderId="4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2" fontId="8" fillId="2" borderId="6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Alignment="1">
      <alignment horizontal="center" vertical="center"/>
    </xf>
    <xf numFmtId="0" fontId="0" fillId="2" borderId="0" xfId="0" applyFill="1"/>
    <xf numFmtId="1" fontId="4" fillId="2" borderId="1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 wrapText="1"/>
    </xf>
    <xf numFmtId="1" fontId="5" fillId="2" borderId="4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1" fontId="8" fillId="2" borderId="4" xfId="0" applyNumberFormat="1" applyFont="1" applyFill="1" applyBorder="1" applyAlignment="1">
      <alignment horizontal="center" vertical="center"/>
    </xf>
    <xf numFmtId="3" fontId="4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/>
    </xf>
    <xf numFmtId="2" fontId="13" fillId="2" borderId="9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 wrapText="1"/>
    </xf>
    <xf numFmtId="2" fontId="13" fillId="2" borderId="3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left" vertical="center"/>
    </xf>
    <xf numFmtId="2" fontId="3" fillId="2" borderId="6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43" fontId="8" fillId="2" borderId="0" xfId="1" applyFont="1" applyFill="1" applyBorder="1" applyAlignment="1">
      <alignment horizontal="center" vertical="center"/>
    </xf>
    <xf numFmtId="43" fontId="3" fillId="2" borderId="0" xfId="1" applyFont="1" applyFill="1" applyBorder="1" applyAlignment="1">
      <alignment horizontal="center" vertical="center"/>
    </xf>
    <xf numFmtId="3" fontId="3" fillId="2" borderId="0" xfId="0" applyNumberFormat="1" applyFont="1" applyFill="1" applyAlignment="1">
      <alignment horizontal="left" vertical="center"/>
    </xf>
    <xf numFmtId="0" fontId="4" fillId="2" borderId="3" xfId="0" applyFont="1" applyFill="1" applyBorder="1" applyAlignment="1">
      <alignment horizontal="left" vertical="center" wrapText="1"/>
    </xf>
    <xf numFmtId="4" fontId="8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right" vertical="center" wrapText="1"/>
    </xf>
    <xf numFmtId="0" fontId="15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17" fillId="2" borderId="3" xfId="0" applyNumberFormat="1" applyFont="1" applyFill="1" applyBorder="1" applyAlignment="1">
      <alignment horizontal="center" vertical="center"/>
    </xf>
    <xf numFmtId="4" fontId="17" fillId="2" borderId="4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3" fontId="3" fillId="2" borderId="0" xfId="0" applyNumberFormat="1" applyFont="1" applyFill="1" applyAlignment="1">
      <alignment vertical="center" wrapText="1"/>
    </xf>
    <xf numFmtId="165" fontId="3" fillId="2" borderId="1" xfId="0" applyNumberFormat="1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vertical="center" wrapText="1"/>
    </xf>
    <xf numFmtId="165" fontId="8" fillId="2" borderId="4" xfId="1" applyNumberFormat="1" applyFont="1" applyFill="1" applyBorder="1" applyAlignment="1">
      <alignment horizontal="center" vertical="center"/>
    </xf>
    <xf numFmtId="165" fontId="8" fillId="2" borderId="10" xfId="1" applyNumberFormat="1" applyFont="1" applyFill="1" applyBorder="1" applyAlignment="1">
      <alignment horizontal="center" vertical="center"/>
    </xf>
    <xf numFmtId="165" fontId="8" fillId="2" borderId="11" xfId="1" applyNumberFormat="1" applyFont="1" applyFill="1" applyBorder="1" applyAlignment="1">
      <alignment horizontal="center" vertical="center"/>
    </xf>
    <xf numFmtId="165" fontId="8" fillId="2" borderId="1" xfId="1" applyNumberFormat="1" applyFont="1" applyFill="1" applyBorder="1" applyAlignment="1">
      <alignment horizontal="center" vertical="center"/>
    </xf>
    <xf numFmtId="165" fontId="8" fillId="2" borderId="12" xfId="1" applyNumberFormat="1" applyFont="1" applyFill="1" applyBorder="1" applyAlignment="1">
      <alignment horizontal="center" vertical="center"/>
    </xf>
    <xf numFmtId="4" fontId="8" fillId="2" borderId="10" xfId="0" applyNumberFormat="1" applyFont="1" applyFill="1" applyBorder="1" applyAlignment="1">
      <alignment horizontal="center" vertical="center"/>
    </xf>
    <xf numFmtId="4" fontId="8" fillId="2" borderId="11" xfId="0" applyNumberFormat="1" applyFont="1" applyFill="1" applyBorder="1" applyAlignment="1">
      <alignment horizontal="center" vertical="center"/>
    </xf>
    <xf numFmtId="4" fontId="8" fillId="2" borderId="10" xfId="1" applyNumberFormat="1" applyFont="1" applyFill="1" applyBorder="1" applyAlignment="1">
      <alignment horizontal="center" vertical="center"/>
    </xf>
    <xf numFmtId="4" fontId="8" fillId="2" borderId="12" xfId="1" applyNumberFormat="1" applyFont="1" applyFill="1" applyBorder="1" applyAlignment="1">
      <alignment horizontal="center" vertical="center"/>
    </xf>
    <xf numFmtId="2" fontId="0" fillId="2" borderId="0" xfId="0" applyNumberFormat="1" applyFill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vertical="center"/>
    </xf>
    <xf numFmtId="0" fontId="18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4" fontId="3" fillId="2" borderId="9" xfId="0" applyNumberFormat="1" applyFont="1" applyFill="1" applyBorder="1" applyAlignment="1">
      <alignment horizontal="center" vertical="center"/>
    </xf>
    <xf numFmtId="4" fontId="16" fillId="2" borderId="9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right" vertical="center"/>
    </xf>
    <xf numFmtId="164" fontId="1" fillId="2" borderId="3" xfId="0" applyNumberFormat="1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left" vertical="center" wrapText="1"/>
    </xf>
    <xf numFmtId="4" fontId="8" fillId="2" borderId="0" xfId="0" applyNumberFormat="1" applyFont="1" applyFill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2" fontId="3" fillId="2" borderId="0" xfId="0" applyNumberFormat="1" applyFont="1" applyFill="1" applyAlignment="1">
      <alignment vertical="center"/>
    </xf>
    <xf numFmtId="4" fontId="19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horizontal="right" vertical="center"/>
    </xf>
    <xf numFmtId="4" fontId="3" fillId="2" borderId="3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2" fontId="5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top" wrapText="1"/>
    </xf>
    <xf numFmtId="4" fontId="8" fillId="2" borderId="1" xfId="0" applyNumberFormat="1" applyFont="1" applyFill="1" applyBorder="1" applyAlignment="1" applyProtection="1">
      <alignment horizontal="center" vertical="center"/>
    </xf>
    <xf numFmtId="4" fontId="3" fillId="2" borderId="1" xfId="0" applyNumberFormat="1" applyFont="1" applyFill="1" applyBorder="1" applyAlignment="1" applyProtection="1">
      <alignment horizontal="center" vertical="center"/>
    </xf>
    <xf numFmtId="2" fontId="3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3" fontId="3" fillId="2" borderId="0" xfId="0" applyNumberFormat="1" applyFont="1" applyFill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1" fontId="2" fillId="2" borderId="6" xfId="0" applyNumberFormat="1" applyFont="1" applyFill="1" applyBorder="1" applyAlignment="1">
      <alignment horizontal="left" vertical="center" wrapText="1"/>
    </xf>
    <xf numFmtId="3" fontId="3" fillId="2" borderId="6" xfId="0" applyNumberFormat="1" applyFont="1" applyFill="1" applyBorder="1" applyAlignment="1">
      <alignment horizontal="center" vertical="center"/>
    </xf>
    <xf numFmtId="3" fontId="8" fillId="2" borderId="6" xfId="0" applyNumberFormat="1" applyFont="1" applyFill="1" applyBorder="1" applyAlignment="1">
      <alignment horizontal="center" vertical="center"/>
    </xf>
    <xf numFmtId="4" fontId="3" fillId="2" borderId="12" xfId="0" applyNumberFormat="1" applyFont="1" applyFill="1" applyBorder="1" applyAlignment="1">
      <alignment horizontal="right" vertical="center"/>
    </xf>
    <xf numFmtId="4" fontId="3" fillId="2" borderId="13" xfId="0" applyNumberFormat="1" applyFont="1" applyFill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right" vertical="center"/>
    </xf>
    <xf numFmtId="4" fontId="3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left" vertical="center" wrapText="1"/>
    </xf>
    <xf numFmtId="165" fontId="3" fillId="2" borderId="9" xfId="1" applyNumberFormat="1" applyFont="1" applyFill="1" applyBorder="1" applyAlignment="1">
      <alignment horizontal="center" vertical="center"/>
    </xf>
    <xf numFmtId="165" fontId="3" fillId="2" borderId="5" xfId="1" applyNumberFormat="1" applyFont="1" applyFill="1" applyBorder="1" applyAlignment="1">
      <alignment horizontal="center" vertical="center"/>
    </xf>
    <xf numFmtId="165" fontId="3" fillId="2" borderId="3" xfId="1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4" fontId="8" fillId="3" borderId="1" xfId="0" applyNumberFormat="1" applyFont="1" applyFill="1" applyBorder="1" applyAlignment="1" applyProtection="1">
      <alignment horizontal="center" vertical="center"/>
      <protection locked="0"/>
    </xf>
    <xf numFmtId="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0" xfId="0" applyFont="1" applyFill="1" applyAlignment="1" applyProtection="1">
      <alignment horizontal="center" vertical="center"/>
      <protection locked="0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4"/>
  <sheetViews>
    <sheetView tabSelected="1" topLeftCell="A130" zoomScaleNormal="100" workbookViewId="0">
      <selection activeCell="C126" activeCellId="12" sqref="D202 C7:C11 C19:C22 C29 D35:D39 C49 C54 D72:D75 D81:D84 C108 C114 C120 C126"/>
    </sheetView>
  </sheetViews>
  <sheetFormatPr defaultColWidth="9" defaultRowHeight="15" x14ac:dyDescent="0.25"/>
  <cols>
    <col min="1" max="1" width="20.5703125" style="90" customWidth="1"/>
    <col min="2" max="2" width="10.5703125" style="16" customWidth="1"/>
    <col min="3" max="3" width="12" style="16" customWidth="1"/>
    <col min="4" max="4" width="15.5703125" style="16" customWidth="1"/>
    <col min="5" max="5" width="14.85546875" style="16" customWidth="1"/>
    <col min="6" max="6" width="14.5703125" style="16" customWidth="1"/>
    <col min="7" max="7" width="14.85546875" style="16" customWidth="1"/>
    <col min="8" max="8" width="13.42578125" style="16" customWidth="1"/>
    <col min="9" max="9" width="11.85546875" style="16" customWidth="1"/>
    <col min="10" max="16384" width="9" style="16"/>
  </cols>
  <sheetData>
    <row r="1" spans="1:11" ht="16.5" x14ac:dyDescent="0.25">
      <c r="A1" s="10"/>
      <c r="B1" s="14"/>
      <c r="C1" s="14"/>
      <c r="D1" s="5"/>
      <c r="E1" s="14"/>
      <c r="F1" s="5" t="s">
        <v>217</v>
      </c>
      <c r="G1" s="14"/>
      <c r="H1" s="14"/>
      <c r="I1" s="14" t="s">
        <v>73</v>
      </c>
    </row>
    <row r="2" spans="1:11" ht="15.75" customHeight="1" x14ac:dyDescent="0.25">
      <c r="A2" s="165" t="s">
        <v>216</v>
      </c>
      <c r="B2" s="165"/>
      <c r="C2" s="165"/>
      <c r="D2" s="165"/>
      <c r="E2" s="165"/>
      <c r="F2" s="165"/>
      <c r="G2" s="165"/>
      <c r="H2" s="165"/>
      <c r="I2" s="14"/>
    </row>
    <row r="3" spans="1:11" ht="12.75" customHeight="1" x14ac:dyDescent="0.25">
      <c r="A3" s="10"/>
      <c r="B3" s="14"/>
      <c r="C3" s="14" t="s">
        <v>0</v>
      </c>
      <c r="D3" s="14"/>
      <c r="E3" s="14"/>
      <c r="F3" s="14"/>
      <c r="G3" s="14"/>
      <c r="H3" s="14"/>
      <c r="I3" s="14"/>
    </row>
    <row r="4" spans="1:11" ht="16.5" x14ac:dyDescent="0.25">
      <c r="A4" s="169" t="s">
        <v>113</v>
      </c>
      <c r="B4" s="169"/>
      <c r="C4" s="169"/>
      <c r="D4" s="169"/>
      <c r="E4" s="169"/>
      <c r="F4" s="169"/>
      <c r="G4" s="169"/>
      <c r="H4" s="14"/>
      <c r="I4" s="14"/>
    </row>
    <row r="5" spans="1:11" s="21" customFormat="1" ht="51" customHeight="1" x14ac:dyDescent="0.25">
      <c r="A5" s="17"/>
      <c r="B5" s="18" t="s">
        <v>1</v>
      </c>
      <c r="C5" s="156" t="s">
        <v>87</v>
      </c>
      <c r="D5" s="158" t="s">
        <v>84</v>
      </c>
      <c r="E5" s="158" t="s">
        <v>210</v>
      </c>
      <c r="F5" s="158" t="s">
        <v>92</v>
      </c>
      <c r="G5" s="158" t="s">
        <v>85</v>
      </c>
      <c r="H5" s="159" t="s">
        <v>2</v>
      </c>
      <c r="I5" s="20"/>
    </row>
    <row r="6" spans="1:11" s="25" customFormat="1" ht="54.75" customHeight="1" x14ac:dyDescent="0.25">
      <c r="A6" s="154" t="s">
        <v>3</v>
      </c>
      <c r="B6" s="155" t="s">
        <v>4</v>
      </c>
      <c r="C6" s="155" t="s">
        <v>5</v>
      </c>
      <c r="D6" s="160" t="s">
        <v>180</v>
      </c>
      <c r="E6" s="160" t="s">
        <v>179</v>
      </c>
      <c r="F6" s="160" t="s">
        <v>181</v>
      </c>
      <c r="G6" s="160" t="s">
        <v>182</v>
      </c>
      <c r="H6" s="161" t="s">
        <v>97</v>
      </c>
      <c r="I6" s="4"/>
    </row>
    <row r="7" spans="1:11" ht="48.75" customHeight="1" x14ac:dyDescent="0.25">
      <c r="A7" s="17" t="s">
        <v>212</v>
      </c>
      <c r="B7" s="29">
        <v>98931</v>
      </c>
      <c r="C7" s="197"/>
      <c r="D7" s="162">
        <f>ROUND(((B7*C7)/100)*5,2)</f>
        <v>0</v>
      </c>
      <c r="E7" s="162">
        <f>ROUND(((B7*C7)/100)*8,2)</f>
        <v>0</v>
      </c>
      <c r="F7" s="162">
        <f>ROUND(((B7*C7)/100)*8,2)</f>
        <v>0</v>
      </c>
      <c r="G7" s="162">
        <f>ROUND(((B7*C7)/100)*3,2)</f>
        <v>0</v>
      </c>
      <c r="H7" s="163">
        <f>SUM(D7:G7)</f>
        <v>0</v>
      </c>
      <c r="I7" s="14"/>
    </row>
    <row r="8" spans="1:11" ht="51" customHeight="1" x14ac:dyDescent="0.25">
      <c r="A8" s="17" t="s">
        <v>214</v>
      </c>
      <c r="B8" s="29">
        <v>0</v>
      </c>
      <c r="C8" s="197"/>
      <c r="D8" s="162">
        <f>ROUND(((B8*C8)/100)*5,2)</f>
        <v>0</v>
      </c>
      <c r="E8" s="162">
        <f>ROUND(((B8*C8)/100)*8,2)</f>
        <v>0</v>
      </c>
      <c r="F8" s="162">
        <f>ROUND(((B8*C8)/100)*8,2)</f>
        <v>0</v>
      </c>
      <c r="G8" s="162">
        <f>ROUND(((B8*C8)/100)*3,2)</f>
        <v>0</v>
      </c>
      <c r="H8" s="163">
        <f t="shared" ref="H8:H11" si="0">SUM(D8:G8)</f>
        <v>0</v>
      </c>
      <c r="I8" s="14"/>
    </row>
    <row r="9" spans="1:11" ht="30.75" customHeight="1" x14ac:dyDescent="0.25">
      <c r="A9" s="17" t="s">
        <v>114</v>
      </c>
      <c r="B9" s="29">
        <v>210812</v>
      </c>
      <c r="C9" s="197"/>
      <c r="D9" s="162">
        <f>ROUND(((B9*C9)/100)*5,2)</f>
        <v>0</v>
      </c>
      <c r="E9" s="162">
        <f>ROUND(((B9*C9)/100)*8,2)</f>
        <v>0</v>
      </c>
      <c r="F9" s="162">
        <f>ROUND(((B9*C9)/100)*8,2)</f>
        <v>0</v>
      </c>
      <c r="G9" s="162">
        <f>ROUND(((B9*C9)/100)*3,2)</f>
        <v>0</v>
      </c>
      <c r="H9" s="163">
        <f t="shared" si="0"/>
        <v>0</v>
      </c>
      <c r="I9" s="14"/>
      <c r="K9" s="124"/>
    </row>
    <row r="10" spans="1:11" ht="33" customHeight="1" x14ac:dyDescent="0.25">
      <c r="A10" s="17" t="s">
        <v>115</v>
      </c>
      <c r="B10" s="29">
        <v>210812</v>
      </c>
      <c r="C10" s="197"/>
      <c r="D10" s="162">
        <f>ROUND(((B10*C10)/100)*2,2)</f>
        <v>0</v>
      </c>
      <c r="E10" s="162">
        <f>ROUND(((B10*C10)/100)*3,2)</f>
        <v>0</v>
      </c>
      <c r="F10" s="162">
        <f>ROUND(((B10*C10)/100)*3,2)</f>
        <v>0</v>
      </c>
      <c r="G10" s="162">
        <f>ROUND(((B10*C10)/100)*1,2)</f>
        <v>0</v>
      </c>
      <c r="H10" s="163">
        <f t="shared" si="0"/>
        <v>0</v>
      </c>
      <c r="I10" s="14"/>
      <c r="K10" s="124"/>
    </row>
    <row r="11" spans="1:11" ht="30.75" customHeight="1" x14ac:dyDescent="0.25">
      <c r="A11" s="17" t="s">
        <v>116</v>
      </c>
      <c r="B11" s="29">
        <v>35097</v>
      </c>
      <c r="C11" s="197"/>
      <c r="D11" s="162">
        <f>ROUND(((B11*C11)/100)*1,2)</f>
        <v>0</v>
      </c>
      <c r="E11" s="162">
        <f>ROUND(((B11*C11)/100)*2,2)</f>
        <v>0</v>
      </c>
      <c r="F11" s="162">
        <f>ROUND(((B11*C11)/100)*2,2)</f>
        <v>0</v>
      </c>
      <c r="G11" s="162">
        <f>ROUND(((B11*C11)/100)*1,2)</f>
        <v>0</v>
      </c>
      <c r="H11" s="163">
        <f t="shared" si="0"/>
        <v>0</v>
      </c>
      <c r="I11" s="14"/>
      <c r="K11" s="124"/>
    </row>
    <row r="12" spans="1:11" ht="27" customHeight="1" x14ac:dyDescent="0.25">
      <c r="A12" s="173" t="s">
        <v>58</v>
      </c>
      <c r="B12" s="174"/>
      <c r="C12" s="175"/>
      <c r="D12" s="163">
        <f>SUM(D7:D11)</f>
        <v>0</v>
      </c>
      <c r="E12" s="163">
        <f t="shared" ref="E12:G12" si="1">SUM(E7:E11)</f>
        <v>0</v>
      </c>
      <c r="F12" s="163">
        <f t="shared" si="1"/>
        <v>0</v>
      </c>
      <c r="G12" s="163">
        <f t="shared" si="1"/>
        <v>0</v>
      </c>
      <c r="H12" s="163">
        <f>SUM(H7:H10)</f>
        <v>0</v>
      </c>
      <c r="I12" s="14"/>
      <c r="K12" s="124"/>
    </row>
    <row r="13" spans="1:11" ht="16.5" x14ac:dyDescent="0.25">
      <c r="A13" s="10"/>
      <c r="B13" s="33"/>
      <c r="C13" s="34"/>
      <c r="D13" s="34"/>
      <c r="E13" s="34"/>
      <c r="F13" s="34"/>
      <c r="G13" s="34"/>
      <c r="H13" s="14"/>
      <c r="I13" s="14"/>
    </row>
    <row r="14" spans="1:11" ht="16.5" x14ac:dyDescent="0.25">
      <c r="A14" s="176" t="s">
        <v>178</v>
      </c>
      <c r="B14" s="176"/>
      <c r="C14" s="176"/>
      <c r="D14" s="176"/>
      <c r="E14" s="176"/>
      <c r="F14" s="176"/>
      <c r="G14" s="34"/>
      <c r="H14" s="14"/>
      <c r="I14" s="14"/>
    </row>
    <row r="15" spans="1:11" ht="16.5" x14ac:dyDescent="0.25">
      <c r="A15" s="168" t="s">
        <v>177</v>
      </c>
      <c r="B15" s="168"/>
      <c r="C15" s="168"/>
      <c r="D15" s="168"/>
      <c r="E15" s="168"/>
      <c r="F15" s="168"/>
      <c r="G15" s="34"/>
      <c r="H15" s="14"/>
      <c r="I15" s="14"/>
    </row>
    <row r="16" spans="1:11" ht="16.5" x14ac:dyDescent="0.25">
      <c r="A16" s="172" t="s">
        <v>61</v>
      </c>
      <c r="B16" s="172"/>
      <c r="C16" s="172"/>
      <c r="D16" s="172"/>
      <c r="E16" s="172"/>
      <c r="F16" s="172"/>
      <c r="G16" s="34"/>
      <c r="H16" s="14"/>
      <c r="I16" s="14"/>
    </row>
    <row r="17" spans="1:9" s="21" customFormat="1" ht="30" customHeight="1" x14ac:dyDescent="0.25">
      <c r="A17" s="17" t="s">
        <v>129</v>
      </c>
      <c r="B17" s="19" t="s">
        <v>1</v>
      </c>
      <c r="C17" s="125" t="s">
        <v>63</v>
      </c>
      <c r="D17" s="19" t="s">
        <v>64</v>
      </c>
      <c r="E17" s="37" t="s">
        <v>55</v>
      </c>
      <c r="F17" s="37" t="s">
        <v>8</v>
      </c>
      <c r="G17" s="38"/>
      <c r="H17" s="38"/>
      <c r="I17" s="38"/>
    </row>
    <row r="18" spans="1:9" s="40" customFormat="1" ht="15" customHeight="1" x14ac:dyDescent="0.25">
      <c r="A18" s="22" t="s">
        <v>3</v>
      </c>
      <c r="B18" s="23" t="s">
        <v>4</v>
      </c>
      <c r="C18" s="23" t="s">
        <v>5</v>
      </c>
      <c r="D18" s="39" t="s">
        <v>9</v>
      </c>
      <c r="E18" s="22" t="s">
        <v>54</v>
      </c>
      <c r="F18" s="23" t="s">
        <v>10</v>
      </c>
      <c r="G18" s="4"/>
      <c r="H18" s="4"/>
      <c r="I18" s="4"/>
    </row>
    <row r="19" spans="1:9" ht="24.75" customHeight="1" x14ac:dyDescent="0.25">
      <c r="A19" s="26" t="s">
        <v>121</v>
      </c>
      <c r="B19" s="92">
        <v>98931</v>
      </c>
      <c r="C19" s="198"/>
      <c r="D19" s="41">
        <v>26</v>
      </c>
      <c r="E19" s="107">
        <f>ROUND((B19/100*C19*D19),2)</f>
        <v>0</v>
      </c>
      <c r="F19" s="97">
        <f>ROUND(E19*3,2)</f>
        <v>0</v>
      </c>
      <c r="G19" s="34"/>
      <c r="H19" s="14"/>
      <c r="I19" s="14"/>
    </row>
    <row r="20" spans="1:9" ht="24" customHeight="1" x14ac:dyDescent="0.25">
      <c r="A20" s="26" t="s">
        <v>122</v>
      </c>
      <c r="B20" s="92">
        <v>0</v>
      </c>
      <c r="C20" s="198"/>
      <c r="D20" s="41">
        <v>26</v>
      </c>
      <c r="E20" s="107">
        <f>ROUND((B20/100*C20*D20),2)</f>
        <v>0</v>
      </c>
      <c r="F20" s="157">
        <f t="shared" ref="F20:F22" si="2">ROUND(E20*3,2)</f>
        <v>0</v>
      </c>
      <c r="G20" s="34"/>
      <c r="H20" s="14"/>
      <c r="I20" s="14"/>
    </row>
    <row r="21" spans="1:9" ht="24" customHeight="1" x14ac:dyDescent="0.25">
      <c r="A21" s="28" t="s">
        <v>123</v>
      </c>
      <c r="B21" s="92">
        <v>0</v>
      </c>
      <c r="C21" s="198"/>
      <c r="D21" s="29">
        <v>26</v>
      </c>
      <c r="E21" s="107">
        <f>ROUND((B21/100*C21*D21),2)</f>
        <v>0</v>
      </c>
      <c r="F21" s="157">
        <f t="shared" si="2"/>
        <v>0</v>
      </c>
      <c r="G21" s="34"/>
      <c r="H21" s="14"/>
      <c r="I21" s="14"/>
    </row>
    <row r="22" spans="1:9" ht="23.45" customHeight="1" x14ac:dyDescent="0.25">
      <c r="A22" s="28" t="s">
        <v>124</v>
      </c>
      <c r="B22" s="92">
        <v>0</v>
      </c>
      <c r="C22" s="198"/>
      <c r="D22" s="29">
        <v>26</v>
      </c>
      <c r="E22" s="107">
        <f>ROUND((B22/100*C22*D22),2)</f>
        <v>0</v>
      </c>
      <c r="F22" s="157">
        <f t="shared" si="2"/>
        <v>0</v>
      </c>
      <c r="G22" s="34"/>
      <c r="H22" s="14"/>
      <c r="I22" s="14"/>
    </row>
    <row r="23" spans="1:9" ht="25.35" customHeight="1" x14ac:dyDescent="0.25">
      <c r="A23" s="173" t="s">
        <v>6</v>
      </c>
      <c r="B23" s="174"/>
      <c r="C23" s="174"/>
      <c r="D23" s="175"/>
      <c r="E23" s="108">
        <f>SUM(E19:E22)</f>
        <v>0</v>
      </c>
      <c r="F23" s="97">
        <f>SUM(F19:F22)</f>
        <v>0</v>
      </c>
      <c r="G23" s="43"/>
      <c r="H23" s="14"/>
      <c r="I23" s="14"/>
    </row>
    <row r="24" spans="1:9" ht="16.5" x14ac:dyDescent="0.25">
      <c r="A24" s="44"/>
      <c r="B24" s="33"/>
      <c r="C24" s="34"/>
      <c r="D24" s="33"/>
      <c r="E24" s="34"/>
      <c r="F24" s="34"/>
      <c r="G24" s="14"/>
      <c r="H24" s="14"/>
      <c r="I24" s="14"/>
    </row>
    <row r="25" spans="1:9" ht="16.5" x14ac:dyDescent="0.25">
      <c r="A25" s="168" t="s">
        <v>213</v>
      </c>
      <c r="B25" s="168"/>
      <c r="C25" s="168"/>
      <c r="D25" s="168"/>
      <c r="E25" s="168"/>
      <c r="F25" s="168"/>
      <c r="G25" s="14"/>
      <c r="H25" s="14"/>
      <c r="I25" s="14"/>
    </row>
    <row r="26" spans="1:9" ht="16.5" x14ac:dyDescent="0.25">
      <c r="A26" s="172" t="s">
        <v>62</v>
      </c>
      <c r="B26" s="172"/>
      <c r="C26" s="172"/>
      <c r="D26" s="172"/>
      <c r="E26" s="172"/>
      <c r="F26" s="172"/>
      <c r="G26" s="14"/>
      <c r="H26" s="14"/>
      <c r="I26" s="14"/>
    </row>
    <row r="27" spans="1:9" ht="29.25" customHeight="1" x14ac:dyDescent="0.25">
      <c r="A27" s="17" t="s">
        <v>130</v>
      </c>
      <c r="B27" s="19" t="s">
        <v>1</v>
      </c>
      <c r="C27" s="100" t="s">
        <v>63</v>
      </c>
      <c r="D27" s="19" t="s">
        <v>65</v>
      </c>
      <c r="E27" s="37" t="s">
        <v>51</v>
      </c>
      <c r="F27" s="37" t="s">
        <v>8</v>
      </c>
      <c r="G27" s="14"/>
      <c r="H27" s="14"/>
      <c r="I27" s="14"/>
    </row>
    <row r="28" spans="1:9" ht="16.5" x14ac:dyDescent="0.25">
      <c r="A28" s="100" t="s">
        <v>3</v>
      </c>
      <c r="B28" s="91" t="s">
        <v>4</v>
      </c>
      <c r="C28" s="91" t="s">
        <v>5</v>
      </c>
      <c r="D28" s="91" t="s">
        <v>9</v>
      </c>
      <c r="E28" s="100" t="s">
        <v>54</v>
      </c>
      <c r="F28" s="91" t="s">
        <v>10</v>
      </c>
      <c r="G28" s="14"/>
      <c r="H28" s="14"/>
      <c r="I28" s="14"/>
    </row>
    <row r="29" spans="1:9" ht="24.75" customHeight="1" x14ac:dyDescent="0.25">
      <c r="A29" s="28" t="s">
        <v>125</v>
      </c>
      <c r="B29" s="92">
        <v>98931</v>
      </c>
      <c r="C29" s="198"/>
      <c r="D29" s="29">
        <v>44</v>
      </c>
      <c r="E29" s="109">
        <f>ROUND((B29/100*C29*D29),2)</f>
        <v>0</v>
      </c>
      <c r="F29" s="32">
        <f>ROUND(E29*3,2)</f>
        <v>0</v>
      </c>
      <c r="G29" s="14"/>
      <c r="H29" s="14"/>
      <c r="I29" s="14"/>
    </row>
    <row r="30" spans="1:9" ht="11.25" customHeight="1" x14ac:dyDescent="0.25">
      <c r="A30" s="10"/>
      <c r="B30" s="33"/>
      <c r="C30" s="34"/>
      <c r="D30" s="33"/>
      <c r="E30" s="34"/>
      <c r="F30" s="34"/>
      <c r="G30" s="14"/>
      <c r="H30" s="14"/>
      <c r="I30" s="14"/>
    </row>
    <row r="31" spans="1:9" ht="16.5" x14ac:dyDescent="0.25">
      <c r="A31" s="168" t="s">
        <v>117</v>
      </c>
      <c r="B31" s="168"/>
      <c r="C31" s="168"/>
      <c r="D31" s="168"/>
      <c r="E31" s="168"/>
      <c r="F31" s="168"/>
      <c r="G31" s="168"/>
      <c r="H31" s="14"/>
      <c r="I31" s="14"/>
    </row>
    <row r="32" spans="1:9" ht="17.25" customHeight="1" x14ac:dyDescent="0.25">
      <c r="A32" s="172" t="s">
        <v>53</v>
      </c>
      <c r="B32" s="172"/>
      <c r="C32" s="172"/>
      <c r="D32" s="172"/>
      <c r="E32" s="172"/>
      <c r="F32" s="172"/>
      <c r="G32" s="172"/>
      <c r="H32" s="14"/>
      <c r="I32" s="14"/>
    </row>
    <row r="33" spans="1:9" s="21" customFormat="1" ht="24.75" customHeight="1" x14ac:dyDescent="0.25">
      <c r="A33" s="17" t="s">
        <v>131</v>
      </c>
      <c r="B33" s="19" t="s">
        <v>11</v>
      </c>
      <c r="C33" s="19" t="s">
        <v>12</v>
      </c>
      <c r="D33" s="100" t="s">
        <v>13</v>
      </c>
      <c r="E33" s="19" t="s">
        <v>14</v>
      </c>
      <c r="F33" s="37" t="s">
        <v>56</v>
      </c>
      <c r="G33" s="37" t="s">
        <v>8</v>
      </c>
      <c r="H33" s="38"/>
      <c r="I33" s="38"/>
    </row>
    <row r="34" spans="1:9" s="40" customFormat="1" ht="34.5" customHeight="1" x14ac:dyDescent="0.25">
      <c r="A34" s="100" t="s">
        <v>3</v>
      </c>
      <c r="B34" s="100" t="s">
        <v>4</v>
      </c>
      <c r="C34" s="100" t="s">
        <v>5</v>
      </c>
      <c r="D34" s="100" t="s">
        <v>9</v>
      </c>
      <c r="E34" s="100" t="s">
        <v>15</v>
      </c>
      <c r="F34" s="100" t="s">
        <v>66</v>
      </c>
      <c r="G34" s="100" t="s">
        <v>16</v>
      </c>
      <c r="H34" s="45"/>
      <c r="I34" s="45"/>
    </row>
    <row r="35" spans="1:9" ht="53.25" customHeight="1" x14ac:dyDescent="0.25">
      <c r="A35" s="28" t="s">
        <v>211</v>
      </c>
      <c r="B35" s="92">
        <v>98931</v>
      </c>
      <c r="C35" s="95">
        <v>0.1</v>
      </c>
      <c r="D35" s="198"/>
      <c r="E35" s="94">
        <v>51</v>
      </c>
      <c r="F35" s="110">
        <f>ROUND((B35*C35*D35)/100*E35,2)</f>
        <v>0</v>
      </c>
      <c r="G35" s="106">
        <f>ROUND(F35*3,2)</f>
        <v>0</v>
      </c>
      <c r="H35" s="14"/>
      <c r="I35" s="14"/>
    </row>
    <row r="36" spans="1:9" ht="40.5" customHeight="1" x14ac:dyDescent="0.25">
      <c r="A36" s="28" t="s">
        <v>215</v>
      </c>
      <c r="B36" s="92">
        <v>0</v>
      </c>
      <c r="C36" s="95">
        <v>0.1</v>
      </c>
      <c r="D36" s="198"/>
      <c r="E36" s="94">
        <v>51</v>
      </c>
      <c r="F36" s="110">
        <f>ROUND((B36*C36*D36)/100*E36,2)</f>
        <v>0</v>
      </c>
      <c r="G36" s="106">
        <f t="shared" ref="G36:G39" si="3">ROUND(F36*3,2)</f>
        <v>0</v>
      </c>
      <c r="H36" s="46"/>
      <c r="I36" s="46"/>
    </row>
    <row r="37" spans="1:9" ht="24.75" customHeight="1" x14ac:dyDescent="0.25">
      <c r="A37" s="28" t="s">
        <v>118</v>
      </c>
      <c r="B37" s="92">
        <v>210812</v>
      </c>
      <c r="C37" s="95">
        <v>0.2</v>
      </c>
      <c r="D37" s="198"/>
      <c r="E37" s="94">
        <v>51</v>
      </c>
      <c r="F37" s="110">
        <f>ROUND((B37*C37*D37)/100*E37,2)</f>
        <v>0</v>
      </c>
      <c r="G37" s="106">
        <f t="shared" si="3"/>
        <v>0</v>
      </c>
      <c r="H37" s="46"/>
      <c r="I37" s="46"/>
    </row>
    <row r="38" spans="1:9" ht="39" customHeight="1" x14ac:dyDescent="0.25">
      <c r="A38" s="28" t="s">
        <v>119</v>
      </c>
      <c r="B38" s="92">
        <v>214744</v>
      </c>
      <c r="C38" s="95">
        <v>0.4</v>
      </c>
      <c r="D38" s="198"/>
      <c r="E38" s="94">
        <v>51</v>
      </c>
      <c r="F38" s="110">
        <f>ROUND((B38*C38*D38)/100*E38,2)</f>
        <v>0</v>
      </c>
      <c r="G38" s="106">
        <f t="shared" si="3"/>
        <v>0</v>
      </c>
      <c r="H38" s="46"/>
      <c r="I38" s="46"/>
    </row>
    <row r="39" spans="1:9" ht="36.75" customHeight="1" x14ac:dyDescent="0.25">
      <c r="A39" s="28" t="s">
        <v>120</v>
      </c>
      <c r="B39" s="92">
        <v>110</v>
      </c>
      <c r="C39" s="93">
        <v>0.2</v>
      </c>
      <c r="D39" s="198"/>
      <c r="E39" s="94">
        <v>51</v>
      </c>
      <c r="F39" s="110">
        <f>ROUND(B39*C39*D39*E39,2)</f>
        <v>0</v>
      </c>
      <c r="G39" s="106">
        <f t="shared" si="3"/>
        <v>0</v>
      </c>
      <c r="H39" s="46"/>
      <c r="I39" s="46"/>
    </row>
    <row r="40" spans="1:9" ht="19.149999999999999" customHeight="1" x14ac:dyDescent="0.25">
      <c r="A40" s="173" t="s">
        <v>6</v>
      </c>
      <c r="B40" s="174"/>
      <c r="C40" s="174"/>
      <c r="D40" s="174"/>
      <c r="E40" s="175"/>
      <c r="F40" s="109">
        <f>SUM(F35:F37)</f>
        <v>0</v>
      </c>
      <c r="G40" s="32">
        <f>SUM(G35:G37)</f>
        <v>0</v>
      </c>
      <c r="H40" s="14"/>
      <c r="I40" s="14"/>
    </row>
    <row r="41" spans="1:9" ht="19.149999999999999" customHeight="1" x14ac:dyDescent="0.25">
      <c r="A41" s="104"/>
      <c r="B41" s="104"/>
      <c r="C41" s="104"/>
      <c r="D41" s="104"/>
      <c r="E41" s="104"/>
      <c r="F41" s="35"/>
      <c r="G41" s="35"/>
      <c r="H41" s="14"/>
      <c r="I41" s="14"/>
    </row>
    <row r="42" spans="1:9" ht="2.25" customHeight="1" x14ac:dyDescent="0.3">
      <c r="A42" s="166"/>
      <c r="B42" s="166"/>
      <c r="C42" s="166"/>
      <c r="D42" s="167"/>
      <c r="E42" s="167"/>
      <c r="F42" s="167"/>
      <c r="G42" s="167"/>
      <c r="H42" s="167"/>
      <c r="I42" s="14"/>
    </row>
    <row r="43" spans="1:9" ht="2.25" customHeight="1" x14ac:dyDescent="0.25">
      <c r="A43" s="10"/>
      <c r="B43" s="3"/>
      <c r="C43" s="3"/>
      <c r="D43" s="177"/>
      <c r="E43" s="177"/>
      <c r="F43" s="177"/>
      <c r="G43" s="177"/>
      <c r="H43" s="177"/>
      <c r="I43" s="14"/>
    </row>
    <row r="44" spans="1:9" ht="2.25" customHeight="1" x14ac:dyDescent="0.25">
      <c r="A44" s="10"/>
      <c r="B44" s="3"/>
      <c r="C44" s="3"/>
      <c r="D44" s="4"/>
      <c r="E44" s="4"/>
      <c r="F44" s="4"/>
      <c r="G44" s="4"/>
      <c r="H44" s="4"/>
      <c r="I44" s="14"/>
    </row>
    <row r="45" spans="1:9" ht="16.5" x14ac:dyDescent="0.25">
      <c r="A45" s="10"/>
      <c r="B45" s="33"/>
      <c r="C45" s="48"/>
      <c r="D45" s="7"/>
      <c r="E45" s="35"/>
      <c r="F45" s="35"/>
      <c r="G45" s="35"/>
      <c r="H45" s="14"/>
      <c r="I45" s="14" t="s">
        <v>74</v>
      </c>
    </row>
    <row r="46" spans="1:9" ht="16.5" x14ac:dyDescent="0.25">
      <c r="A46" s="171" t="s">
        <v>127</v>
      </c>
      <c r="B46" s="171"/>
      <c r="C46" s="171"/>
      <c r="D46" s="171"/>
      <c r="E46" s="171"/>
      <c r="F46" s="7"/>
      <c r="G46" s="7"/>
      <c r="H46" s="14"/>
      <c r="I46" s="14"/>
    </row>
    <row r="47" spans="1:9" ht="25.5" x14ac:dyDescent="0.25">
      <c r="A47" s="141" t="s">
        <v>132</v>
      </c>
      <c r="B47" s="50" t="s">
        <v>1</v>
      </c>
      <c r="C47" s="100" t="s">
        <v>57</v>
      </c>
      <c r="D47" s="51" t="s">
        <v>7</v>
      </c>
      <c r="E47" s="52" t="s">
        <v>8</v>
      </c>
      <c r="F47" s="7"/>
      <c r="G47" s="7"/>
      <c r="H47" s="14"/>
      <c r="I47" s="14"/>
    </row>
    <row r="48" spans="1:9" ht="16.5" x14ac:dyDescent="0.25">
      <c r="A48" s="54" t="s">
        <v>3</v>
      </c>
      <c r="B48" s="55" t="s">
        <v>4</v>
      </c>
      <c r="C48" s="56" t="s">
        <v>5</v>
      </c>
      <c r="D48" s="57" t="s">
        <v>19</v>
      </c>
      <c r="E48" s="57" t="s">
        <v>20</v>
      </c>
      <c r="F48" s="7"/>
      <c r="G48" s="7"/>
      <c r="H48" s="14"/>
      <c r="I48" s="14"/>
    </row>
    <row r="49" spans="1:9" ht="21.75" customHeight="1" x14ac:dyDescent="0.25">
      <c r="A49" s="140" t="s">
        <v>126</v>
      </c>
      <c r="B49" s="92">
        <v>7019</v>
      </c>
      <c r="C49" s="198"/>
      <c r="D49" s="107">
        <f>ROUND(B49/100*C49,2)</f>
        <v>0</v>
      </c>
      <c r="E49" s="97">
        <f>ROUND(D49*3,2)</f>
        <v>0</v>
      </c>
      <c r="F49" s="7"/>
      <c r="G49" s="7"/>
      <c r="H49" s="14"/>
      <c r="I49" s="14"/>
    </row>
    <row r="50" spans="1:9" ht="16.5" x14ac:dyDescent="0.25">
      <c r="A50" s="10"/>
      <c r="B50" s="2"/>
      <c r="C50" s="2"/>
      <c r="D50" s="7"/>
      <c r="E50" s="14"/>
      <c r="F50" s="7"/>
      <c r="G50" s="35"/>
      <c r="H50" s="14"/>
      <c r="I50" s="14"/>
    </row>
    <row r="51" spans="1:9" ht="16.5" x14ac:dyDescent="0.25">
      <c r="A51" s="171" t="s">
        <v>128</v>
      </c>
      <c r="B51" s="171"/>
      <c r="C51" s="171"/>
      <c r="D51" s="171"/>
      <c r="E51" s="171"/>
      <c r="F51" s="7"/>
      <c r="G51" s="7"/>
      <c r="H51" s="14"/>
      <c r="I51" s="14"/>
    </row>
    <row r="52" spans="1:9" s="21" customFormat="1" ht="25.5" x14ac:dyDescent="0.25">
      <c r="A52" s="141" t="s">
        <v>133</v>
      </c>
      <c r="B52" s="50" t="s">
        <v>17</v>
      </c>
      <c r="C52" s="131" t="s">
        <v>18</v>
      </c>
      <c r="D52" s="51" t="s">
        <v>7</v>
      </c>
      <c r="E52" s="52" t="s">
        <v>8</v>
      </c>
      <c r="F52" s="53"/>
      <c r="G52" s="53"/>
      <c r="H52" s="20"/>
      <c r="I52" s="20"/>
    </row>
    <row r="53" spans="1:9" s="40" customFormat="1" ht="12.75" x14ac:dyDescent="0.25">
      <c r="A53" s="54" t="s">
        <v>3</v>
      </c>
      <c r="B53" s="55" t="s">
        <v>4</v>
      </c>
      <c r="C53" s="56" t="s">
        <v>5</v>
      </c>
      <c r="D53" s="57" t="s">
        <v>19</v>
      </c>
      <c r="E53" s="57" t="s">
        <v>20</v>
      </c>
      <c r="F53" s="1"/>
      <c r="G53" s="1"/>
      <c r="H53" s="4"/>
      <c r="I53" s="4"/>
    </row>
    <row r="54" spans="1:9" ht="22.7" customHeight="1" x14ac:dyDescent="0.25">
      <c r="A54" s="58" t="s">
        <v>59</v>
      </c>
      <c r="B54" s="59">
        <v>20</v>
      </c>
      <c r="C54" s="198"/>
      <c r="D54" s="107">
        <f>ROUND(B54*C54,2)</f>
        <v>0</v>
      </c>
      <c r="E54" s="97">
        <f>ROUND(D54*3,2)</f>
        <v>0</v>
      </c>
      <c r="F54" s="7"/>
      <c r="G54" s="7"/>
      <c r="H54" s="14"/>
      <c r="I54" s="14"/>
    </row>
    <row r="55" spans="1:9" ht="16.5" x14ac:dyDescent="0.25">
      <c r="A55" s="10"/>
      <c r="B55" s="33"/>
      <c r="C55" s="48"/>
      <c r="D55" s="7"/>
      <c r="E55" s="7"/>
      <c r="F55" s="7"/>
      <c r="G55" s="7"/>
      <c r="H55" s="14"/>
      <c r="I55" s="14"/>
    </row>
    <row r="56" spans="1:9" ht="16.5" customHeight="1" x14ac:dyDescent="0.25">
      <c r="A56" s="170" t="s">
        <v>52</v>
      </c>
      <c r="B56" s="170"/>
      <c r="C56" s="170"/>
      <c r="D56" s="170"/>
      <c r="E56" s="170"/>
      <c r="F56" s="170"/>
      <c r="G56" s="170"/>
      <c r="H56" s="14"/>
      <c r="I56" s="14"/>
    </row>
    <row r="57" spans="1:9" s="21" customFormat="1" ht="13.5" x14ac:dyDescent="0.25">
      <c r="A57" s="60"/>
      <c r="B57" s="61" t="s">
        <v>7</v>
      </c>
      <c r="C57" s="61" t="s">
        <v>67</v>
      </c>
      <c r="D57" s="61" t="s">
        <v>89</v>
      </c>
      <c r="E57" s="61" t="s">
        <v>90</v>
      </c>
      <c r="F57" s="61" t="s">
        <v>91</v>
      </c>
      <c r="G57" s="62" t="s">
        <v>21</v>
      </c>
      <c r="H57" s="20"/>
      <c r="I57" s="20"/>
    </row>
    <row r="58" spans="1:9" s="21" customFormat="1" ht="13.5" x14ac:dyDescent="0.25">
      <c r="A58" s="63"/>
      <c r="B58" s="64" t="s">
        <v>22</v>
      </c>
      <c r="C58" s="64" t="s">
        <v>23</v>
      </c>
      <c r="D58" s="64" t="s">
        <v>24</v>
      </c>
      <c r="E58" s="64" t="s">
        <v>25</v>
      </c>
      <c r="F58" s="64" t="s">
        <v>26</v>
      </c>
      <c r="G58" s="64" t="s">
        <v>27</v>
      </c>
      <c r="H58" s="20"/>
      <c r="I58" s="20"/>
    </row>
    <row r="59" spans="1:9" s="40" customFormat="1" ht="12.75" x14ac:dyDescent="0.25">
      <c r="A59" s="65" t="s">
        <v>3</v>
      </c>
      <c r="B59" s="66" t="s">
        <v>4</v>
      </c>
      <c r="C59" s="66" t="s">
        <v>28</v>
      </c>
      <c r="D59" s="66" t="s">
        <v>29</v>
      </c>
      <c r="E59" s="66" t="s">
        <v>30</v>
      </c>
      <c r="F59" s="66" t="s">
        <v>31</v>
      </c>
      <c r="G59" s="66" t="s">
        <v>32</v>
      </c>
      <c r="H59" s="4"/>
      <c r="I59" s="4"/>
    </row>
    <row r="60" spans="1:9" ht="25.5" x14ac:dyDescent="0.25">
      <c r="A60" s="96" t="s">
        <v>135</v>
      </c>
      <c r="B60" s="138">
        <f>E23</f>
        <v>0</v>
      </c>
      <c r="C60" s="137">
        <f>ROUND(B60/4*1,2)</f>
        <v>0</v>
      </c>
      <c r="D60" s="137">
        <f>B60</f>
        <v>0</v>
      </c>
      <c r="E60" s="137">
        <f>B60</f>
        <v>0</v>
      </c>
      <c r="F60" s="137">
        <f>ROUND(B60/4*3,2)</f>
        <v>0</v>
      </c>
      <c r="G60" s="137">
        <f>SUM(C60:F60)</f>
        <v>0</v>
      </c>
      <c r="H60" s="14"/>
      <c r="I60" s="14"/>
    </row>
    <row r="61" spans="1:9" ht="25.5" x14ac:dyDescent="0.25">
      <c r="A61" s="96" t="s">
        <v>136</v>
      </c>
      <c r="B61" s="138">
        <f>E29</f>
        <v>0</v>
      </c>
      <c r="C61" s="137">
        <f>ROUND(B61/4*1,2)</f>
        <v>0</v>
      </c>
      <c r="D61" s="137">
        <f t="shared" ref="D61" si="4">B61</f>
        <v>0</v>
      </c>
      <c r="E61" s="137">
        <f t="shared" ref="E61" si="5">B61</f>
        <v>0</v>
      </c>
      <c r="F61" s="137">
        <f>ROUND(B61/4*3,2)</f>
        <v>0</v>
      </c>
      <c r="G61" s="137">
        <f t="shared" ref="G61" si="6">SUM(C61:F61)</f>
        <v>0</v>
      </c>
      <c r="H61" s="14"/>
      <c r="I61" s="14"/>
    </row>
    <row r="62" spans="1:9" ht="25.5" x14ac:dyDescent="0.25">
      <c r="A62" s="96" t="s">
        <v>137</v>
      </c>
      <c r="B62" s="138">
        <f>F40</f>
        <v>0</v>
      </c>
      <c r="C62" s="137">
        <f>ROUND(B62/4*1,2)</f>
        <v>0</v>
      </c>
      <c r="D62" s="137">
        <f t="shared" ref="D62" si="7">B62</f>
        <v>0</v>
      </c>
      <c r="E62" s="137">
        <f t="shared" ref="E62" si="8">B62</f>
        <v>0</v>
      </c>
      <c r="F62" s="137">
        <f>ROUND(B62/4*3,2)</f>
        <v>0</v>
      </c>
      <c r="G62" s="137">
        <f t="shared" ref="G62" si="9">SUM(C62:F62)</f>
        <v>0</v>
      </c>
      <c r="H62" s="14"/>
      <c r="I62" s="14"/>
    </row>
    <row r="63" spans="1:9" ht="38.25" x14ac:dyDescent="0.25">
      <c r="A63" s="96" t="s">
        <v>134</v>
      </c>
      <c r="B63" s="138">
        <f>D49</f>
        <v>0</v>
      </c>
      <c r="C63" s="137">
        <f>ROUND(B63/4*1,2)</f>
        <v>0</v>
      </c>
      <c r="D63" s="137">
        <f t="shared" ref="D63" si="10">B63</f>
        <v>0</v>
      </c>
      <c r="E63" s="137">
        <f t="shared" ref="E63" si="11">B63</f>
        <v>0</v>
      </c>
      <c r="F63" s="137">
        <f>ROUND(B63/4*3,2)</f>
        <v>0</v>
      </c>
      <c r="G63" s="137">
        <f t="shared" ref="G63" si="12">SUM(C63:F63)</f>
        <v>0</v>
      </c>
      <c r="H63" s="14"/>
      <c r="I63" s="14"/>
    </row>
    <row r="64" spans="1:9" ht="30.75" customHeight="1" x14ac:dyDescent="0.25">
      <c r="A64" s="96" t="s">
        <v>138</v>
      </c>
      <c r="B64" s="138">
        <f>D54</f>
        <v>0</v>
      </c>
      <c r="C64" s="137">
        <f>ROUND(B64/4*1,2)</f>
        <v>0</v>
      </c>
      <c r="D64" s="137">
        <f t="shared" ref="D64" si="13">B64</f>
        <v>0</v>
      </c>
      <c r="E64" s="137">
        <f t="shared" ref="E64" si="14">B64</f>
        <v>0</v>
      </c>
      <c r="F64" s="137">
        <f>ROUND(B64/4*3,2)</f>
        <v>0</v>
      </c>
      <c r="G64" s="137">
        <f t="shared" ref="G64" si="15">SUM(C64:F64)</f>
        <v>0</v>
      </c>
      <c r="H64" s="14"/>
      <c r="I64" s="14"/>
    </row>
    <row r="65" spans="1:9" ht="24" customHeight="1" x14ac:dyDescent="0.25">
      <c r="A65" s="96" t="s">
        <v>6</v>
      </c>
      <c r="B65" s="103">
        <f t="shared" ref="B65:G65" si="16">SUM(B60:B64)</f>
        <v>0</v>
      </c>
      <c r="C65" s="32">
        <f t="shared" si="16"/>
        <v>0</v>
      </c>
      <c r="D65" s="32">
        <f t="shared" si="16"/>
        <v>0</v>
      </c>
      <c r="E65" s="32">
        <f t="shared" si="16"/>
        <v>0</v>
      </c>
      <c r="F65" s="32">
        <f t="shared" si="16"/>
        <v>0</v>
      </c>
      <c r="G65" s="32">
        <f t="shared" si="16"/>
        <v>0</v>
      </c>
      <c r="H65" s="14"/>
      <c r="I65" s="14"/>
    </row>
    <row r="66" spans="1:9" ht="16.5" customHeight="1" x14ac:dyDescent="0.25">
      <c r="A66" s="10"/>
      <c r="B66" s="7"/>
      <c r="C66" s="7"/>
      <c r="D66" s="7"/>
      <c r="E66" s="7"/>
      <c r="F66" s="7"/>
      <c r="G66" s="7"/>
      <c r="H66" s="14"/>
      <c r="I66" s="14"/>
    </row>
    <row r="67" spans="1:9" ht="14.25" customHeight="1" x14ac:dyDescent="0.25">
      <c r="A67" s="164" t="s">
        <v>167</v>
      </c>
      <c r="B67" s="164"/>
      <c r="C67" s="164"/>
      <c r="D67" s="164"/>
      <c r="E67" s="164"/>
      <c r="F67" s="164"/>
      <c r="G67" s="164"/>
      <c r="H67" s="164"/>
      <c r="I67" s="164"/>
    </row>
    <row r="68" spans="1:9" ht="16.5" customHeight="1" x14ac:dyDescent="0.25">
      <c r="A68" s="31"/>
      <c r="B68" s="67" t="s">
        <v>141</v>
      </c>
      <c r="C68" s="68"/>
      <c r="D68" s="47"/>
      <c r="E68" s="47"/>
      <c r="F68" s="47"/>
      <c r="G68" s="47"/>
      <c r="H68" s="14"/>
      <c r="I68" s="14"/>
    </row>
    <row r="69" spans="1:9" s="21" customFormat="1" ht="13.5" customHeight="1" x14ac:dyDescent="0.25">
      <c r="A69" s="69"/>
      <c r="B69" s="178" t="s">
        <v>33</v>
      </c>
      <c r="C69" s="180" t="s">
        <v>96</v>
      </c>
      <c r="D69" s="98" t="s">
        <v>34</v>
      </c>
      <c r="E69" s="61" t="s">
        <v>67</v>
      </c>
      <c r="F69" s="61" t="s">
        <v>89</v>
      </c>
      <c r="G69" s="61" t="s">
        <v>90</v>
      </c>
      <c r="H69" s="61" t="s">
        <v>91</v>
      </c>
      <c r="I69" s="98" t="s">
        <v>21</v>
      </c>
    </row>
    <row r="70" spans="1:9" s="21" customFormat="1" ht="34.5" customHeight="1" x14ac:dyDescent="0.25">
      <c r="A70" s="70"/>
      <c r="B70" s="179"/>
      <c r="C70" s="181"/>
      <c r="D70" s="99"/>
      <c r="E70" s="71" t="s">
        <v>35</v>
      </c>
      <c r="F70" s="71" t="s">
        <v>36</v>
      </c>
      <c r="G70" s="71" t="s">
        <v>37</v>
      </c>
      <c r="H70" s="72" t="s">
        <v>76</v>
      </c>
      <c r="I70" s="71" t="s">
        <v>50</v>
      </c>
    </row>
    <row r="71" spans="1:9" s="40" customFormat="1" ht="19.5" customHeight="1" x14ac:dyDescent="0.25">
      <c r="A71" s="182" t="s">
        <v>3</v>
      </c>
      <c r="B71" s="182"/>
      <c r="C71" s="24" t="s">
        <v>4</v>
      </c>
      <c r="D71" s="22" t="s">
        <v>5</v>
      </c>
      <c r="E71" s="22" t="s">
        <v>104</v>
      </c>
      <c r="F71" s="22" t="s">
        <v>98</v>
      </c>
      <c r="G71" s="22" t="s">
        <v>99</v>
      </c>
      <c r="H71" s="73" t="s">
        <v>100</v>
      </c>
      <c r="I71" s="100" t="s">
        <v>38</v>
      </c>
    </row>
    <row r="72" spans="1:9" ht="16.5" x14ac:dyDescent="0.25">
      <c r="A72" s="188" t="s">
        <v>140</v>
      </c>
      <c r="B72" s="74" t="s">
        <v>60</v>
      </c>
      <c r="C72" s="92">
        <v>0</v>
      </c>
      <c r="D72" s="198"/>
      <c r="E72" s="115">
        <f>ROUND(C72*D72*6,2)</f>
        <v>0</v>
      </c>
      <c r="F72" s="116"/>
      <c r="G72" s="116"/>
      <c r="H72" s="117"/>
      <c r="I72" s="185">
        <f>E72+F73+G74+H75</f>
        <v>0</v>
      </c>
    </row>
    <row r="73" spans="1:9" ht="16.5" x14ac:dyDescent="0.25">
      <c r="A73" s="189"/>
      <c r="B73" s="74" t="s">
        <v>93</v>
      </c>
      <c r="C73" s="92">
        <v>0</v>
      </c>
      <c r="D73" s="198"/>
      <c r="E73" s="116"/>
      <c r="F73" s="115">
        <f>ROUND(C73*D73*12,2)</f>
        <v>0</v>
      </c>
      <c r="G73" s="116"/>
      <c r="H73" s="117"/>
      <c r="I73" s="186"/>
    </row>
    <row r="74" spans="1:9" ht="16.5" x14ac:dyDescent="0.25">
      <c r="A74" s="189"/>
      <c r="B74" s="74" t="s">
        <v>94</v>
      </c>
      <c r="C74" s="92">
        <v>0</v>
      </c>
      <c r="D74" s="198"/>
      <c r="E74" s="116"/>
      <c r="F74" s="116"/>
      <c r="G74" s="118">
        <f>ROUND(C74*D74*12,2)</f>
        <v>0</v>
      </c>
      <c r="H74" s="117"/>
      <c r="I74" s="186"/>
    </row>
    <row r="75" spans="1:9" ht="16.5" x14ac:dyDescent="0.25">
      <c r="A75" s="190"/>
      <c r="B75" s="74" t="s">
        <v>95</v>
      </c>
      <c r="C75" s="92">
        <v>0</v>
      </c>
      <c r="D75" s="198"/>
      <c r="E75" s="116"/>
      <c r="F75" s="116"/>
      <c r="G75" s="116"/>
      <c r="H75" s="119">
        <f>ROUND(C75*D75*6,2)</f>
        <v>0</v>
      </c>
      <c r="I75" s="187"/>
    </row>
    <row r="76" spans="1:9" ht="16.5" x14ac:dyDescent="0.25">
      <c r="A76" s="11"/>
      <c r="B76" s="14"/>
      <c r="C76" s="33"/>
      <c r="D76" s="7"/>
      <c r="E76" s="75"/>
      <c r="F76" s="75"/>
      <c r="G76" s="75"/>
      <c r="H76" s="75"/>
      <c r="I76" s="76"/>
    </row>
    <row r="77" spans="1:9" ht="16.5" x14ac:dyDescent="0.25">
      <c r="A77" s="10"/>
      <c r="B77" s="77" t="s">
        <v>142</v>
      </c>
      <c r="C77" s="34"/>
      <c r="D77" s="33"/>
      <c r="E77" s="34"/>
      <c r="F77" s="33"/>
      <c r="G77" s="34"/>
      <c r="H77" s="14"/>
      <c r="I77" s="14"/>
    </row>
    <row r="78" spans="1:9" s="21" customFormat="1" ht="13.5" x14ac:dyDescent="0.25">
      <c r="A78" s="69"/>
      <c r="B78" s="178" t="s">
        <v>33</v>
      </c>
      <c r="C78" s="182" t="s">
        <v>96</v>
      </c>
      <c r="D78" s="178" t="s">
        <v>34</v>
      </c>
      <c r="E78" s="61" t="s">
        <v>67</v>
      </c>
      <c r="F78" s="61" t="s">
        <v>89</v>
      </c>
      <c r="G78" s="61" t="s">
        <v>90</v>
      </c>
      <c r="H78" s="61" t="s">
        <v>91</v>
      </c>
      <c r="I78" s="98" t="s">
        <v>21</v>
      </c>
    </row>
    <row r="79" spans="1:9" s="21" customFormat="1" ht="30" customHeight="1" x14ac:dyDescent="0.25">
      <c r="A79" s="78"/>
      <c r="B79" s="179"/>
      <c r="C79" s="182"/>
      <c r="D79" s="179"/>
      <c r="E79" s="71" t="s">
        <v>40</v>
      </c>
      <c r="F79" s="71" t="s">
        <v>41</v>
      </c>
      <c r="G79" s="71" t="s">
        <v>42</v>
      </c>
      <c r="H79" s="71" t="s">
        <v>43</v>
      </c>
      <c r="I79" s="71" t="s">
        <v>44</v>
      </c>
    </row>
    <row r="80" spans="1:9" s="40" customFormat="1" ht="23.25" customHeight="1" x14ac:dyDescent="0.25">
      <c r="A80" s="194" t="s">
        <v>3</v>
      </c>
      <c r="B80" s="195"/>
      <c r="C80" s="24" t="s">
        <v>4</v>
      </c>
      <c r="D80" s="22" t="s">
        <v>5</v>
      </c>
      <c r="E80" s="22" t="s">
        <v>139</v>
      </c>
      <c r="F80" s="22" t="s">
        <v>101</v>
      </c>
      <c r="G80" s="22" t="s">
        <v>102</v>
      </c>
      <c r="H80" s="22" t="s">
        <v>103</v>
      </c>
      <c r="I80" s="22" t="s">
        <v>38</v>
      </c>
    </row>
    <row r="81" spans="1:9" ht="16.5" x14ac:dyDescent="0.25">
      <c r="A81" s="188" t="s">
        <v>143</v>
      </c>
      <c r="B81" s="74" t="s">
        <v>60</v>
      </c>
      <c r="C81" s="92">
        <v>0</v>
      </c>
      <c r="D81" s="198"/>
      <c r="E81" s="79">
        <f>ROUND(C81*D81*6,2)</f>
        <v>0</v>
      </c>
      <c r="F81" s="120"/>
      <c r="G81" s="120"/>
      <c r="H81" s="121"/>
      <c r="I81" s="191">
        <f>E81+F82+G83+H84</f>
        <v>0</v>
      </c>
    </row>
    <row r="82" spans="1:9" ht="16.5" x14ac:dyDescent="0.25">
      <c r="A82" s="189"/>
      <c r="B82" s="74" t="s">
        <v>93</v>
      </c>
      <c r="C82" s="92">
        <v>0</v>
      </c>
      <c r="D82" s="198"/>
      <c r="E82" s="120"/>
      <c r="F82" s="79">
        <f>ROUND(C82*D82*12,2)</f>
        <v>0</v>
      </c>
      <c r="G82" s="120"/>
      <c r="H82" s="121"/>
      <c r="I82" s="192"/>
    </row>
    <row r="83" spans="1:9" ht="16.5" x14ac:dyDescent="0.25">
      <c r="A83" s="189"/>
      <c r="B83" s="74" t="s">
        <v>94</v>
      </c>
      <c r="C83" s="92">
        <v>0</v>
      </c>
      <c r="D83" s="198"/>
      <c r="E83" s="120"/>
      <c r="F83" s="120"/>
      <c r="G83" s="30">
        <f>ROUND(C83*D83*12,2)</f>
        <v>0</v>
      </c>
      <c r="H83" s="121"/>
      <c r="I83" s="192"/>
    </row>
    <row r="84" spans="1:9" ht="16.5" x14ac:dyDescent="0.25">
      <c r="A84" s="190"/>
      <c r="B84" s="74" t="s">
        <v>95</v>
      </c>
      <c r="C84" s="92">
        <v>0</v>
      </c>
      <c r="D84" s="198"/>
      <c r="E84" s="122"/>
      <c r="F84" s="122"/>
      <c r="G84" s="122"/>
      <c r="H84" s="123">
        <f>ROUND(C84*D84*6,2)</f>
        <v>0</v>
      </c>
      <c r="I84" s="193"/>
    </row>
    <row r="85" spans="1:9" ht="16.5" x14ac:dyDescent="0.25">
      <c r="A85" s="10"/>
      <c r="B85" s="33"/>
      <c r="C85" s="34"/>
      <c r="D85" s="46"/>
      <c r="E85" s="46"/>
      <c r="F85" s="46"/>
      <c r="G85" s="46"/>
      <c r="H85" s="46"/>
      <c r="I85" s="14"/>
    </row>
    <row r="86" spans="1:9" ht="0.75" customHeight="1" x14ac:dyDescent="0.25">
      <c r="A86" s="10"/>
      <c r="B86" s="33"/>
      <c r="C86" s="34"/>
      <c r="D86" s="46"/>
      <c r="E86" s="46"/>
      <c r="F86" s="46"/>
      <c r="G86" s="46"/>
      <c r="H86" s="46"/>
      <c r="I86" s="14"/>
    </row>
    <row r="87" spans="1:9" ht="0.75" customHeight="1" x14ac:dyDescent="0.25">
      <c r="A87" s="11"/>
      <c r="B87" s="33"/>
      <c r="C87" s="34"/>
      <c r="D87" s="34"/>
      <c r="E87" s="34"/>
      <c r="F87" s="34"/>
      <c r="G87" s="34"/>
      <c r="H87" s="35"/>
      <c r="I87" s="14"/>
    </row>
    <row r="88" spans="1:9" ht="0.75" customHeight="1" x14ac:dyDescent="0.25">
      <c r="A88" s="11"/>
      <c r="B88" s="33"/>
      <c r="C88" s="34"/>
      <c r="D88" s="34"/>
      <c r="E88" s="34"/>
      <c r="F88" s="34"/>
      <c r="G88" s="34"/>
      <c r="H88" s="35"/>
      <c r="I88" s="14"/>
    </row>
    <row r="89" spans="1:9" ht="0.75" customHeight="1" x14ac:dyDescent="0.25">
      <c r="A89" s="11"/>
      <c r="B89" s="33"/>
      <c r="C89" s="34"/>
      <c r="D89" s="34"/>
      <c r="E89" s="34"/>
      <c r="F89" s="34"/>
      <c r="G89" s="34"/>
      <c r="H89" s="35"/>
      <c r="I89" s="14"/>
    </row>
    <row r="90" spans="1:9" ht="0.75" customHeight="1" x14ac:dyDescent="0.25">
      <c r="A90" s="11"/>
      <c r="B90" s="33"/>
      <c r="C90" s="34"/>
      <c r="D90" s="34"/>
      <c r="E90" s="34"/>
      <c r="F90" s="34"/>
      <c r="G90" s="34"/>
      <c r="H90" s="35"/>
      <c r="I90" s="14"/>
    </row>
    <row r="91" spans="1:9" ht="0.75" customHeight="1" x14ac:dyDescent="0.25">
      <c r="A91" s="11"/>
      <c r="B91" s="33"/>
      <c r="C91" s="34"/>
      <c r="D91" s="34"/>
      <c r="E91" s="34"/>
      <c r="F91" s="34"/>
      <c r="G91" s="34"/>
      <c r="H91" s="35"/>
      <c r="I91" s="14"/>
    </row>
    <row r="92" spans="1:9" ht="0.75" customHeight="1" x14ac:dyDescent="0.25">
      <c r="A92" s="11"/>
      <c r="B92" s="33"/>
      <c r="C92" s="34"/>
      <c r="D92" s="34"/>
      <c r="E92" s="34"/>
      <c r="F92" s="34"/>
      <c r="G92" s="34"/>
      <c r="H92" s="35"/>
      <c r="I92" s="14"/>
    </row>
    <row r="93" spans="1:9" ht="0.75" customHeight="1" x14ac:dyDescent="0.25">
      <c r="A93" s="11"/>
      <c r="B93" s="33"/>
      <c r="C93" s="34"/>
      <c r="D93" s="34"/>
      <c r="E93" s="34"/>
      <c r="F93" s="34"/>
      <c r="G93" s="34"/>
      <c r="H93" s="35"/>
      <c r="I93" s="14"/>
    </row>
    <row r="94" spans="1:9" ht="0.75" customHeight="1" x14ac:dyDescent="0.3">
      <c r="A94" s="166"/>
      <c r="B94" s="166"/>
      <c r="C94" s="166"/>
      <c r="D94" s="167"/>
      <c r="E94" s="167"/>
      <c r="F94" s="167"/>
      <c r="G94" s="167"/>
      <c r="H94" s="167"/>
      <c r="I94" s="14"/>
    </row>
    <row r="95" spans="1:9" ht="0.75" customHeight="1" x14ac:dyDescent="0.25">
      <c r="A95" s="10"/>
      <c r="B95" s="3"/>
      <c r="C95" s="3"/>
      <c r="D95" s="177"/>
      <c r="E95" s="177"/>
      <c r="F95" s="177"/>
      <c r="G95" s="177"/>
      <c r="H95" s="177"/>
      <c r="I95" s="14"/>
    </row>
    <row r="96" spans="1:9" ht="0.75" customHeight="1" x14ac:dyDescent="0.25">
      <c r="A96" s="10"/>
      <c r="B96" s="3"/>
      <c r="C96" s="3"/>
      <c r="D96" s="4"/>
      <c r="E96" s="4"/>
      <c r="F96" s="4"/>
      <c r="G96" s="4"/>
      <c r="H96" s="4"/>
      <c r="I96" s="14"/>
    </row>
    <row r="97" spans="1:9" ht="0.75" customHeight="1" x14ac:dyDescent="0.25">
      <c r="A97" s="10"/>
      <c r="B97" s="3"/>
      <c r="C97" s="3"/>
      <c r="D97" s="4"/>
      <c r="E97" s="4"/>
      <c r="F97" s="4"/>
      <c r="G97" s="4"/>
      <c r="H97" s="4"/>
      <c r="I97" s="14"/>
    </row>
    <row r="98" spans="1:9" ht="0.75" customHeight="1" x14ac:dyDescent="0.25">
      <c r="A98" s="10"/>
      <c r="B98" s="3"/>
      <c r="C98" s="3"/>
      <c r="D98" s="4"/>
      <c r="E98" s="4"/>
      <c r="F98" s="4"/>
      <c r="G98" s="4"/>
      <c r="H98" s="4"/>
      <c r="I98" s="14"/>
    </row>
    <row r="99" spans="1:9" ht="0.75" customHeight="1" x14ac:dyDescent="0.25">
      <c r="A99" s="10"/>
      <c r="B99" s="3"/>
      <c r="C99" s="3"/>
      <c r="D99" s="4"/>
      <c r="E99" s="4"/>
      <c r="F99" s="4"/>
      <c r="G99" s="4"/>
      <c r="H99" s="4"/>
      <c r="I99" s="14"/>
    </row>
    <row r="100" spans="1:9" ht="0.75" customHeight="1" x14ac:dyDescent="0.25">
      <c r="A100" s="10"/>
      <c r="B100" s="3"/>
      <c r="C100" s="3"/>
      <c r="D100" s="4"/>
      <c r="E100" s="4"/>
      <c r="F100" s="4"/>
      <c r="G100" s="4"/>
      <c r="H100" s="4"/>
      <c r="I100" s="14"/>
    </row>
    <row r="101" spans="1:9" ht="0.75" customHeight="1" x14ac:dyDescent="0.25">
      <c r="A101" s="10"/>
      <c r="B101" s="3"/>
      <c r="C101" s="3"/>
      <c r="D101" s="4"/>
      <c r="E101" s="4"/>
      <c r="F101" s="4"/>
      <c r="G101" s="4"/>
      <c r="H101" s="4"/>
      <c r="I101" s="14"/>
    </row>
    <row r="102" spans="1:9" ht="0.75" customHeight="1" x14ac:dyDescent="0.25">
      <c r="A102" s="10"/>
      <c r="B102" s="3"/>
      <c r="C102" s="3"/>
      <c r="D102" s="4"/>
      <c r="E102" s="4"/>
      <c r="F102" s="4"/>
      <c r="G102" s="4"/>
      <c r="H102" s="4"/>
      <c r="I102" s="14"/>
    </row>
    <row r="103" spans="1:9" ht="16.5" x14ac:dyDescent="0.25">
      <c r="A103" s="11"/>
      <c r="B103" s="33"/>
      <c r="C103" s="34"/>
      <c r="D103" s="34"/>
      <c r="E103" s="34"/>
      <c r="F103" s="34"/>
      <c r="G103" s="34"/>
      <c r="H103" s="35"/>
      <c r="I103" s="14" t="s">
        <v>75</v>
      </c>
    </row>
    <row r="104" spans="1:9" ht="16.5" x14ac:dyDescent="0.25">
      <c r="A104" s="10"/>
      <c r="B104" s="77" t="s">
        <v>144</v>
      </c>
      <c r="C104" s="34"/>
      <c r="D104" s="33"/>
      <c r="E104" s="34"/>
      <c r="F104" s="33"/>
      <c r="G104" s="34"/>
      <c r="H104" s="14"/>
      <c r="I104" s="14"/>
    </row>
    <row r="105" spans="1:9" ht="22.5" customHeight="1" x14ac:dyDescent="0.25">
      <c r="A105" s="69"/>
      <c r="B105" s="178" t="s">
        <v>39</v>
      </c>
      <c r="C105" s="178" t="s">
        <v>34</v>
      </c>
      <c r="D105" s="61" t="s">
        <v>67</v>
      </c>
      <c r="E105" s="61" t="s">
        <v>89</v>
      </c>
      <c r="F105" s="61" t="s">
        <v>90</v>
      </c>
      <c r="G105" s="61" t="s">
        <v>91</v>
      </c>
      <c r="H105" s="98" t="s">
        <v>21</v>
      </c>
      <c r="I105" s="14"/>
    </row>
    <row r="106" spans="1:9" ht="19.5" customHeight="1" x14ac:dyDescent="0.25">
      <c r="A106" s="78"/>
      <c r="B106" s="179"/>
      <c r="C106" s="179"/>
      <c r="D106" s="71" t="s">
        <v>147</v>
      </c>
      <c r="E106" s="71" t="s">
        <v>148</v>
      </c>
      <c r="F106" s="71" t="s">
        <v>149</v>
      </c>
      <c r="G106" s="71" t="s">
        <v>150</v>
      </c>
      <c r="H106" s="71" t="s">
        <v>151</v>
      </c>
      <c r="I106" s="14"/>
    </row>
    <row r="107" spans="1:9" ht="16.5" x14ac:dyDescent="0.25">
      <c r="A107" s="111" t="s">
        <v>3</v>
      </c>
      <c r="B107" s="24" t="s">
        <v>4</v>
      </c>
      <c r="C107" s="22" t="s">
        <v>5</v>
      </c>
      <c r="D107" s="22" t="s">
        <v>105</v>
      </c>
      <c r="E107" s="22" t="s">
        <v>45</v>
      </c>
      <c r="F107" s="22" t="s">
        <v>46</v>
      </c>
      <c r="G107" s="22" t="s">
        <v>106</v>
      </c>
      <c r="H107" s="22" t="s">
        <v>38</v>
      </c>
      <c r="I107" s="14"/>
    </row>
    <row r="108" spans="1:9" ht="24.75" customHeight="1" x14ac:dyDescent="0.25">
      <c r="A108" s="111" t="s">
        <v>145</v>
      </c>
      <c r="B108" s="92">
        <v>0</v>
      </c>
      <c r="C108" s="198"/>
      <c r="D108" s="27">
        <f>ROUND(B108*C108*6,2)</f>
        <v>0</v>
      </c>
      <c r="E108" s="27">
        <f>ROUND(B108*C108*12,2)</f>
        <v>0</v>
      </c>
      <c r="F108" s="27">
        <f>ROUND(B108*C108*12,2)</f>
        <v>0</v>
      </c>
      <c r="G108" s="79">
        <f>ROUND(B108*C108*6,2)</f>
        <v>0</v>
      </c>
      <c r="H108" s="42">
        <f>SUM(D108:G108)</f>
        <v>0</v>
      </c>
      <c r="I108" s="14"/>
    </row>
    <row r="109" spans="1:9" ht="8.25" customHeight="1" x14ac:dyDescent="0.25">
      <c r="A109" s="11"/>
      <c r="B109" s="130"/>
      <c r="C109" s="130"/>
      <c r="D109" s="34"/>
      <c r="E109" s="34"/>
      <c r="F109" s="34"/>
      <c r="G109" s="34"/>
      <c r="H109" s="35"/>
      <c r="I109" s="14"/>
    </row>
    <row r="110" spans="1:9" ht="16.5" x14ac:dyDescent="0.25">
      <c r="A110" s="10"/>
      <c r="B110" s="77" t="s">
        <v>146</v>
      </c>
      <c r="C110" s="34"/>
      <c r="D110" s="33"/>
      <c r="E110" s="34"/>
      <c r="F110" s="33"/>
      <c r="G110" s="34"/>
      <c r="H110" s="14"/>
      <c r="I110" s="14"/>
    </row>
    <row r="111" spans="1:9" ht="22.5" customHeight="1" x14ac:dyDescent="0.25">
      <c r="A111" s="69"/>
      <c r="B111" s="178" t="s">
        <v>39</v>
      </c>
      <c r="C111" s="178" t="s">
        <v>34</v>
      </c>
      <c r="D111" s="61" t="s">
        <v>67</v>
      </c>
      <c r="E111" s="61" t="s">
        <v>89</v>
      </c>
      <c r="F111" s="61" t="s">
        <v>90</v>
      </c>
      <c r="G111" s="61" t="s">
        <v>91</v>
      </c>
      <c r="H111" s="98" t="s">
        <v>21</v>
      </c>
      <c r="I111" s="14"/>
    </row>
    <row r="112" spans="1:9" ht="19.5" customHeight="1" x14ac:dyDescent="0.25">
      <c r="A112" s="78"/>
      <c r="B112" s="179"/>
      <c r="C112" s="179"/>
      <c r="D112" s="71" t="s">
        <v>152</v>
      </c>
      <c r="E112" s="71" t="s">
        <v>153</v>
      </c>
      <c r="F112" s="71" t="s">
        <v>154</v>
      </c>
      <c r="G112" s="71" t="s">
        <v>155</v>
      </c>
      <c r="H112" s="71" t="s">
        <v>156</v>
      </c>
      <c r="I112" s="14"/>
    </row>
    <row r="113" spans="1:9" ht="16.5" x14ac:dyDescent="0.25">
      <c r="A113" s="111" t="s">
        <v>3</v>
      </c>
      <c r="B113" s="24" t="s">
        <v>4</v>
      </c>
      <c r="C113" s="22" t="s">
        <v>5</v>
      </c>
      <c r="D113" s="22" t="s">
        <v>105</v>
      </c>
      <c r="E113" s="22" t="s">
        <v>45</v>
      </c>
      <c r="F113" s="22" t="s">
        <v>46</v>
      </c>
      <c r="G113" s="22" t="s">
        <v>106</v>
      </c>
      <c r="H113" s="22" t="s">
        <v>38</v>
      </c>
      <c r="I113" s="14"/>
    </row>
    <row r="114" spans="1:9" ht="36.75" customHeight="1" x14ac:dyDescent="0.25">
      <c r="A114" s="111" t="s">
        <v>209</v>
      </c>
      <c r="B114" s="92">
        <v>0</v>
      </c>
      <c r="C114" s="198"/>
      <c r="D114" s="27">
        <f>ROUND(B114*C114*6,2)</f>
        <v>0</v>
      </c>
      <c r="E114" s="27">
        <f>ROUND(B114*C114*12,2)</f>
        <v>0</v>
      </c>
      <c r="F114" s="27">
        <f>ROUND(B114*C114*12,2)</f>
        <v>0</v>
      </c>
      <c r="G114" s="79">
        <f>ROUND(B114*C114*6,2)</f>
        <v>0</v>
      </c>
      <c r="H114" s="42">
        <f>SUM(D114:G114)</f>
        <v>0</v>
      </c>
      <c r="I114" s="14"/>
    </row>
    <row r="115" spans="1:9" ht="12" customHeight="1" x14ac:dyDescent="0.25">
      <c r="A115" s="11"/>
      <c r="B115" s="130"/>
      <c r="C115" s="130"/>
      <c r="D115" s="34"/>
      <c r="E115" s="34"/>
      <c r="F115" s="34"/>
      <c r="G115" s="34"/>
      <c r="H115" s="35"/>
      <c r="I115" s="14"/>
    </row>
    <row r="116" spans="1:9" ht="16.5" x14ac:dyDescent="0.25">
      <c r="A116" s="10"/>
      <c r="B116" s="77" t="s">
        <v>157</v>
      </c>
      <c r="C116" s="34"/>
      <c r="D116" s="33"/>
      <c r="E116" s="34"/>
      <c r="F116" s="33"/>
      <c r="G116" s="34"/>
      <c r="H116" s="14"/>
      <c r="I116" s="14"/>
    </row>
    <row r="117" spans="1:9" ht="18" customHeight="1" x14ac:dyDescent="0.25">
      <c r="A117" s="69"/>
      <c r="B117" s="178" t="s">
        <v>39</v>
      </c>
      <c r="C117" s="178" t="s">
        <v>34</v>
      </c>
      <c r="D117" s="61" t="s">
        <v>67</v>
      </c>
      <c r="E117" s="61" t="s">
        <v>89</v>
      </c>
      <c r="F117" s="61" t="s">
        <v>90</v>
      </c>
      <c r="G117" s="61" t="s">
        <v>91</v>
      </c>
      <c r="H117" s="98" t="s">
        <v>21</v>
      </c>
      <c r="I117" s="14"/>
    </row>
    <row r="118" spans="1:9" ht="11.25" customHeight="1" x14ac:dyDescent="0.25">
      <c r="A118" s="78"/>
      <c r="B118" s="179"/>
      <c r="C118" s="179"/>
      <c r="D118" s="71" t="s">
        <v>77</v>
      </c>
      <c r="E118" s="71" t="s">
        <v>78</v>
      </c>
      <c r="F118" s="71" t="s">
        <v>79</v>
      </c>
      <c r="G118" s="71" t="s">
        <v>80</v>
      </c>
      <c r="H118" s="71" t="s">
        <v>47</v>
      </c>
      <c r="I118" s="14"/>
    </row>
    <row r="119" spans="1:9" ht="16.5" x14ac:dyDescent="0.25">
      <c r="A119" s="111" t="s">
        <v>3</v>
      </c>
      <c r="B119" s="24" t="s">
        <v>4</v>
      </c>
      <c r="C119" s="22" t="s">
        <v>5</v>
      </c>
      <c r="D119" s="22" t="s">
        <v>105</v>
      </c>
      <c r="E119" s="22" t="s">
        <v>45</v>
      </c>
      <c r="F119" s="22" t="s">
        <v>46</v>
      </c>
      <c r="G119" s="22" t="s">
        <v>106</v>
      </c>
      <c r="H119" s="22" t="s">
        <v>38</v>
      </c>
      <c r="I119" s="14"/>
    </row>
    <row r="120" spans="1:9" ht="24.75" customHeight="1" x14ac:dyDescent="0.25">
      <c r="A120" s="111" t="s">
        <v>158</v>
      </c>
      <c r="B120" s="92">
        <v>0</v>
      </c>
      <c r="C120" s="198"/>
      <c r="D120" s="27">
        <f>ROUND(B120*C120*6,2)</f>
        <v>0</v>
      </c>
      <c r="E120" s="27">
        <f>ROUND(B120*C120*12,2)</f>
        <v>0</v>
      </c>
      <c r="F120" s="27">
        <f>ROUND(B120*C120*12,2)</f>
        <v>0</v>
      </c>
      <c r="G120" s="79">
        <f>ROUND(B120*C120*6,2)</f>
        <v>0</v>
      </c>
      <c r="H120" s="42">
        <f>SUM(D120:G120)</f>
        <v>0</v>
      </c>
      <c r="I120" s="14"/>
    </row>
    <row r="121" spans="1:9" ht="18" customHeight="1" x14ac:dyDescent="0.25">
      <c r="A121" s="11"/>
      <c r="B121" s="130"/>
      <c r="C121" s="142"/>
      <c r="D121" s="34"/>
      <c r="E121" s="34"/>
      <c r="F121" s="34"/>
      <c r="G121" s="34"/>
      <c r="H121" s="35"/>
      <c r="I121" s="14"/>
    </row>
    <row r="122" spans="1:9" ht="11.25" customHeight="1" x14ac:dyDescent="0.25">
      <c r="A122" s="10"/>
      <c r="B122" s="77" t="s">
        <v>159</v>
      </c>
      <c r="C122" s="34"/>
      <c r="D122" s="33"/>
      <c r="E122" s="34"/>
      <c r="F122" s="33"/>
      <c r="G122" s="34"/>
      <c r="H122" s="14"/>
      <c r="I122" s="14"/>
    </row>
    <row r="123" spans="1:9" ht="14.25" customHeight="1" x14ac:dyDescent="0.25">
      <c r="A123" s="69"/>
      <c r="B123" s="178" t="s">
        <v>39</v>
      </c>
      <c r="C123" s="178" t="s">
        <v>34</v>
      </c>
      <c r="D123" s="61" t="s">
        <v>67</v>
      </c>
      <c r="E123" s="61" t="s">
        <v>89</v>
      </c>
      <c r="F123" s="61" t="s">
        <v>90</v>
      </c>
      <c r="G123" s="61" t="s">
        <v>91</v>
      </c>
      <c r="H123" s="98" t="s">
        <v>21</v>
      </c>
      <c r="I123" s="14"/>
    </row>
    <row r="124" spans="1:9" ht="13.5" customHeight="1" x14ac:dyDescent="0.25">
      <c r="A124" s="78"/>
      <c r="B124" s="179"/>
      <c r="C124" s="179"/>
      <c r="D124" s="71" t="s">
        <v>161</v>
      </c>
      <c r="E124" s="71" t="s">
        <v>162</v>
      </c>
      <c r="F124" s="71" t="s">
        <v>163</v>
      </c>
      <c r="G124" s="71" t="s">
        <v>164</v>
      </c>
      <c r="H124" s="71" t="s">
        <v>165</v>
      </c>
      <c r="I124" s="14"/>
    </row>
    <row r="125" spans="1:9" ht="24.75" customHeight="1" x14ac:dyDescent="0.25">
      <c r="A125" s="111" t="s">
        <v>3</v>
      </c>
      <c r="B125" s="24" t="s">
        <v>4</v>
      </c>
      <c r="C125" s="22" t="s">
        <v>5</v>
      </c>
      <c r="D125" s="22" t="s">
        <v>105</v>
      </c>
      <c r="E125" s="22" t="s">
        <v>45</v>
      </c>
      <c r="F125" s="22" t="s">
        <v>46</v>
      </c>
      <c r="G125" s="22" t="s">
        <v>106</v>
      </c>
      <c r="H125" s="22" t="s">
        <v>38</v>
      </c>
      <c r="I125" s="14"/>
    </row>
    <row r="126" spans="1:9" ht="24.75" customHeight="1" x14ac:dyDescent="0.25">
      <c r="A126" s="111" t="s">
        <v>160</v>
      </c>
      <c r="B126" s="92">
        <v>0</v>
      </c>
      <c r="C126" s="198"/>
      <c r="D126" s="27">
        <f>ROUND(B126*C126*6,2)</f>
        <v>0</v>
      </c>
      <c r="E126" s="27">
        <f>ROUND(B126*C126*12,2)</f>
        <v>0</v>
      </c>
      <c r="F126" s="27">
        <f>ROUND(B126*C126*12,2)</f>
        <v>0</v>
      </c>
      <c r="G126" s="79">
        <f>ROUND(B126*C126*6,2)</f>
        <v>0</v>
      </c>
      <c r="H126" s="42">
        <f>SUM(D126:G126)</f>
        <v>0</v>
      </c>
      <c r="I126" s="14"/>
    </row>
    <row r="127" spans="1:9" ht="24.75" customHeight="1" x14ac:dyDescent="0.25">
      <c r="A127" s="11"/>
      <c r="B127" s="130"/>
      <c r="C127" s="142"/>
      <c r="D127" s="34"/>
      <c r="E127" s="34"/>
      <c r="F127" s="34"/>
      <c r="G127" s="34"/>
      <c r="H127" s="35"/>
      <c r="I127" s="14"/>
    </row>
    <row r="128" spans="1:9" ht="24.95" customHeight="1" x14ac:dyDescent="0.25">
      <c r="A128" s="144" t="s">
        <v>167</v>
      </c>
      <c r="B128" s="144"/>
      <c r="C128" s="144"/>
      <c r="D128" s="144"/>
      <c r="E128" s="144"/>
      <c r="F128" s="144"/>
      <c r="G128" s="144"/>
      <c r="H128" s="144"/>
      <c r="I128" s="144"/>
    </row>
    <row r="129" spans="1:9" ht="27" customHeight="1" x14ac:dyDescent="0.25">
      <c r="A129" s="143"/>
      <c r="B129" s="153" t="s">
        <v>193</v>
      </c>
      <c r="C129" s="153" t="s">
        <v>192</v>
      </c>
      <c r="D129" s="153" t="s">
        <v>194</v>
      </c>
      <c r="E129" s="153" t="s">
        <v>195</v>
      </c>
      <c r="F129" s="98" t="s">
        <v>196</v>
      </c>
      <c r="G129" s="46"/>
      <c r="H129" s="46"/>
      <c r="I129" s="14"/>
    </row>
    <row r="130" spans="1:9" ht="35.25" customHeight="1" x14ac:dyDescent="0.25">
      <c r="A130" s="150" t="s">
        <v>3</v>
      </c>
      <c r="B130" s="152" t="s">
        <v>188</v>
      </c>
      <c r="C130" s="152" t="s">
        <v>189</v>
      </c>
      <c r="D130" s="152" t="s">
        <v>190</v>
      </c>
      <c r="E130" s="152" t="s">
        <v>191</v>
      </c>
      <c r="F130" s="150" t="s">
        <v>197</v>
      </c>
      <c r="G130" s="46"/>
      <c r="H130" s="46"/>
      <c r="I130" s="14"/>
    </row>
    <row r="131" spans="1:9" ht="23.1" customHeight="1" x14ac:dyDescent="0.25">
      <c r="A131" s="102" t="s">
        <v>183</v>
      </c>
      <c r="B131" s="114">
        <f>E72</f>
        <v>0</v>
      </c>
      <c r="C131" s="114">
        <f>F73</f>
        <v>0</v>
      </c>
      <c r="D131" s="114">
        <f>G74</f>
        <v>0</v>
      </c>
      <c r="E131" s="114">
        <f>H75</f>
        <v>0</v>
      </c>
      <c r="F131" s="113">
        <f>SUM(B131:E131)</f>
        <v>0</v>
      </c>
      <c r="G131" s="46"/>
      <c r="H131" s="46"/>
      <c r="I131" s="14"/>
    </row>
    <row r="132" spans="1:9" ht="23.1" customHeight="1" x14ac:dyDescent="0.25">
      <c r="A132" s="102" t="s">
        <v>184</v>
      </c>
      <c r="B132" s="114">
        <f>E81</f>
        <v>0</v>
      </c>
      <c r="C132" s="114">
        <f>F82</f>
        <v>0</v>
      </c>
      <c r="D132" s="114">
        <f>G83</f>
        <v>0</v>
      </c>
      <c r="E132" s="114">
        <f>H84</f>
        <v>0</v>
      </c>
      <c r="F132" s="113">
        <f t="shared" ref="F132:F136" si="17">SUM(B132:E132)</f>
        <v>0</v>
      </c>
      <c r="G132" s="46"/>
      <c r="H132" s="46"/>
      <c r="I132" s="14"/>
    </row>
    <row r="133" spans="1:9" ht="23.1" customHeight="1" x14ac:dyDescent="0.25">
      <c r="A133" s="102" t="s">
        <v>185</v>
      </c>
      <c r="B133" s="114">
        <f>D108</f>
        <v>0</v>
      </c>
      <c r="C133" s="114">
        <f>E108</f>
        <v>0</v>
      </c>
      <c r="D133" s="114">
        <f>F108</f>
        <v>0</v>
      </c>
      <c r="E133" s="114">
        <f>G108</f>
        <v>0</v>
      </c>
      <c r="F133" s="113">
        <f t="shared" si="17"/>
        <v>0</v>
      </c>
      <c r="G133" s="46"/>
      <c r="H133" s="46"/>
      <c r="I133" s="14"/>
    </row>
    <row r="134" spans="1:9" ht="28.5" customHeight="1" x14ac:dyDescent="0.25">
      <c r="A134" s="102" t="s">
        <v>208</v>
      </c>
      <c r="B134" s="114">
        <f>D114</f>
        <v>0</v>
      </c>
      <c r="C134" s="114">
        <f>E114</f>
        <v>0</v>
      </c>
      <c r="D134" s="114">
        <f>F114</f>
        <v>0</v>
      </c>
      <c r="E134" s="114">
        <f>G114</f>
        <v>0</v>
      </c>
      <c r="F134" s="113">
        <f t="shared" si="17"/>
        <v>0</v>
      </c>
      <c r="G134" s="46"/>
      <c r="H134" s="46"/>
      <c r="I134" s="14"/>
    </row>
    <row r="135" spans="1:9" ht="23.1" customHeight="1" x14ac:dyDescent="0.25">
      <c r="A135" s="102" t="s">
        <v>186</v>
      </c>
      <c r="B135" s="114">
        <f>D120</f>
        <v>0</v>
      </c>
      <c r="C135" s="114">
        <f>E120</f>
        <v>0</v>
      </c>
      <c r="D135" s="114">
        <f>F120</f>
        <v>0</v>
      </c>
      <c r="E135" s="114">
        <f>G120</f>
        <v>0</v>
      </c>
      <c r="F135" s="113">
        <f t="shared" si="17"/>
        <v>0</v>
      </c>
      <c r="G135" s="46"/>
      <c r="H135" s="46"/>
      <c r="I135" s="14"/>
    </row>
    <row r="136" spans="1:9" ht="23.1" customHeight="1" x14ac:dyDescent="0.25">
      <c r="A136" s="102" t="s">
        <v>187</v>
      </c>
      <c r="B136" s="114">
        <f>D126</f>
        <v>0</v>
      </c>
      <c r="C136" s="114">
        <f>E126</f>
        <v>0</v>
      </c>
      <c r="D136" s="114">
        <f>F126</f>
        <v>0</v>
      </c>
      <c r="E136" s="114">
        <f>G126</f>
        <v>0</v>
      </c>
      <c r="F136" s="113">
        <f t="shared" si="17"/>
        <v>0</v>
      </c>
      <c r="G136" s="46"/>
      <c r="H136" s="46"/>
      <c r="I136" s="14"/>
    </row>
    <row r="137" spans="1:9" ht="23.1" customHeight="1" x14ac:dyDescent="0.25">
      <c r="A137" s="102" t="s">
        <v>166</v>
      </c>
      <c r="B137" s="114">
        <f>SUM(B131:B136)</f>
        <v>0</v>
      </c>
      <c r="C137" s="114">
        <f>SUM(C131:C136)</f>
        <v>0</v>
      </c>
      <c r="D137" s="114">
        <f>SUM(D131:D136)</f>
        <v>0</v>
      </c>
      <c r="E137" s="114">
        <f>SUM(E131:E136)</f>
        <v>0</v>
      </c>
      <c r="F137" s="113">
        <f>SUM(F131:F136)</f>
        <v>0</v>
      </c>
      <c r="G137" s="46"/>
      <c r="H137" s="46"/>
      <c r="I137" s="14"/>
    </row>
    <row r="138" spans="1:9" ht="24.95" customHeight="1" x14ac:dyDescent="0.25">
      <c r="A138" s="11"/>
      <c r="B138" s="112"/>
      <c r="C138" s="112"/>
      <c r="D138" s="112"/>
      <c r="E138" s="112"/>
      <c r="F138" s="112"/>
      <c r="G138" s="46"/>
      <c r="H138" s="46"/>
      <c r="I138" s="14"/>
    </row>
    <row r="139" spans="1:9" ht="13.5" customHeight="1" x14ac:dyDescent="0.25">
      <c r="A139" s="184" t="s">
        <v>168</v>
      </c>
      <c r="B139" s="184"/>
      <c r="C139" s="184"/>
      <c r="D139" s="184"/>
      <c r="E139" s="184"/>
      <c r="F139" s="184"/>
      <c r="G139" s="7"/>
      <c r="H139" s="14"/>
      <c r="I139" s="14"/>
    </row>
    <row r="140" spans="1:9" ht="10.5" customHeight="1" x14ac:dyDescent="0.25">
      <c r="A140" s="10"/>
      <c r="B140" s="7"/>
      <c r="C140" s="7"/>
      <c r="D140" s="7"/>
      <c r="E140" s="7"/>
      <c r="F140" s="7"/>
      <c r="G140" s="7"/>
      <c r="H140" s="14"/>
      <c r="I140" s="14"/>
    </row>
    <row r="141" spans="1:9" s="83" customFormat="1" ht="13.5" x14ac:dyDescent="0.25">
      <c r="A141" s="80"/>
      <c r="B141" s="61" t="s">
        <v>67</v>
      </c>
      <c r="C141" s="61" t="s">
        <v>89</v>
      </c>
      <c r="D141" s="61" t="s">
        <v>90</v>
      </c>
      <c r="E141" s="61" t="s">
        <v>91</v>
      </c>
      <c r="F141" s="101" t="s">
        <v>21</v>
      </c>
      <c r="G141" s="81"/>
      <c r="H141" s="82"/>
      <c r="I141" s="82"/>
    </row>
    <row r="142" spans="1:9" s="83" customFormat="1" ht="18.600000000000001" customHeight="1" x14ac:dyDescent="0.25">
      <c r="A142" s="84"/>
      <c r="B142" s="85" t="s">
        <v>68</v>
      </c>
      <c r="C142" s="85" t="s">
        <v>69</v>
      </c>
      <c r="D142" s="85" t="s">
        <v>70</v>
      </c>
      <c r="E142" s="85" t="s">
        <v>71</v>
      </c>
      <c r="F142" s="85" t="s">
        <v>81</v>
      </c>
      <c r="G142" s="82"/>
      <c r="H142" s="86"/>
      <c r="I142" s="86"/>
    </row>
    <row r="143" spans="1:9" s="40" customFormat="1" ht="24.75" customHeight="1" x14ac:dyDescent="0.25">
      <c r="A143" s="22" t="s">
        <v>3</v>
      </c>
      <c r="B143" s="22" t="s">
        <v>171</v>
      </c>
      <c r="C143" s="22" t="s">
        <v>172</v>
      </c>
      <c r="D143" s="22" t="s">
        <v>173</v>
      </c>
      <c r="E143" s="22" t="s">
        <v>174</v>
      </c>
      <c r="F143" s="23" t="s">
        <v>48</v>
      </c>
      <c r="G143" s="87"/>
      <c r="H143" s="4"/>
      <c r="I143" s="4"/>
    </row>
    <row r="144" spans="1:9" ht="22.7" customHeight="1" x14ac:dyDescent="0.25">
      <c r="A144" s="84" t="s">
        <v>169</v>
      </c>
      <c r="B144" s="147">
        <f>D12</f>
        <v>0</v>
      </c>
      <c r="C144" s="147">
        <f>E12</f>
        <v>0</v>
      </c>
      <c r="D144" s="147">
        <f>F12</f>
        <v>0</v>
      </c>
      <c r="E144" s="147">
        <f>G12</f>
        <v>0</v>
      </c>
      <c r="F144" s="147">
        <f>SUM(B144:E144)</f>
        <v>0</v>
      </c>
      <c r="G144" s="35"/>
      <c r="H144" s="14"/>
      <c r="I144" s="14"/>
    </row>
    <row r="145" spans="1:9" ht="22.7" customHeight="1" x14ac:dyDescent="0.25">
      <c r="A145" s="84" t="s">
        <v>206</v>
      </c>
      <c r="B145" s="147">
        <f>C65</f>
        <v>0</v>
      </c>
      <c r="C145" s="147">
        <f>D65</f>
        <v>0</v>
      </c>
      <c r="D145" s="147">
        <f>E65</f>
        <v>0</v>
      </c>
      <c r="E145" s="147">
        <f>F65</f>
        <v>0</v>
      </c>
      <c r="F145" s="147">
        <f>SUM(B145:E145)</f>
        <v>0</v>
      </c>
      <c r="G145" s="35"/>
      <c r="H145" s="14"/>
      <c r="I145" s="14"/>
    </row>
    <row r="146" spans="1:9" ht="23.45" customHeight="1" x14ac:dyDescent="0.25">
      <c r="A146" s="84" t="s">
        <v>170</v>
      </c>
      <c r="B146" s="147">
        <f>B137</f>
        <v>0</v>
      </c>
      <c r="C146" s="147">
        <f>C137</f>
        <v>0</v>
      </c>
      <c r="D146" s="147">
        <f>D137</f>
        <v>0</v>
      </c>
      <c r="E146" s="147">
        <f>E137</f>
        <v>0</v>
      </c>
      <c r="F146" s="147">
        <f>SUM(B146:E146)</f>
        <v>0</v>
      </c>
      <c r="G146" s="35"/>
      <c r="H146" s="14"/>
      <c r="I146" s="14"/>
    </row>
    <row r="147" spans="1:9" ht="24.75" customHeight="1" x14ac:dyDescent="0.25">
      <c r="A147" s="88" t="s">
        <v>49</v>
      </c>
      <c r="B147" s="148">
        <f>SUM(B144:B146)</f>
        <v>0</v>
      </c>
      <c r="C147" s="139">
        <f>SUM(C144:C146)</f>
        <v>0</v>
      </c>
      <c r="D147" s="148">
        <f>SUM(D144:D146)</f>
        <v>0</v>
      </c>
      <c r="E147" s="139">
        <f>SUM(E144:E146)</f>
        <v>0</v>
      </c>
      <c r="F147" s="148">
        <f>SUM(F144:F146)</f>
        <v>0</v>
      </c>
      <c r="G147" s="35"/>
      <c r="H147" s="14"/>
      <c r="I147" s="14"/>
    </row>
    <row r="148" spans="1:9" ht="24.75" customHeight="1" x14ac:dyDescent="0.25">
      <c r="A148" s="151"/>
      <c r="B148" s="104"/>
      <c r="C148" s="104"/>
      <c r="D148" s="104"/>
      <c r="E148" s="104"/>
      <c r="F148" s="104"/>
      <c r="G148" s="35"/>
      <c r="H148" s="14"/>
      <c r="I148" s="14"/>
    </row>
    <row r="149" spans="1:9" ht="6" customHeight="1" x14ac:dyDescent="0.25">
      <c r="A149" s="151"/>
      <c r="B149" s="104"/>
      <c r="C149" s="104"/>
      <c r="D149" s="104"/>
      <c r="E149" s="104"/>
      <c r="F149" s="104"/>
      <c r="G149" s="35"/>
      <c r="H149" s="14"/>
      <c r="I149" s="14"/>
    </row>
    <row r="150" spans="1:9" s="135" customFormat="1" ht="6" customHeight="1" x14ac:dyDescent="0.3">
      <c r="A150" s="166"/>
      <c r="B150" s="166"/>
      <c r="C150" s="166"/>
      <c r="D150" s="167"/>
      <c r="E150" s="167"/>
      <c r="F150" s="167"/>
      <c r="G150" s="167"/>
      <c r="H150" s="167"/>
      <c r="I150" s="5"/>
    </row>
    <row r="151" spans="1:9" s="135" customFormat="1" ht="6" customHeight="1" x14ac:dyDescent="0.25">
      <c r="A151" s="10"/>
      <c r="B151" s="3"/>
      <c r="C151" s="3"/>
      <c r="D151" s="177"/>
      <c r="E151" s="177"/>
      <c r="F151" s="177"/>
      <c r="G151" s="177"/>
      <c r="H151" s="177"/>
      <c r="I151" s="5"/>
    </row>
    <row r="152" spans="1:9" ht="6" customHeight="1" x14ac:dyDescent="0.25">
      <c r="A152" s="151"/>
      <c r="B152" s="104"/>
      <c r="C152" s="104"/>
      <c r="D152" s="104"/>
      <c r="E152" s="104"/>
      <c r="F152" s="104"/>
      <c r="G152" s="35"/>
      <c r="H152" s="14"/>
      <c r="I152" s="14"/>
    </row>
    <row r="153" spans="1:9" ht="6" customHeight="1" x14ac:dyDescent="0.25">
      <c r="A153" s="151"/>
      <c r="B153" s="104"/>
      <c r="C153" s="104"/>
      <c r="D153" s="104"/>
      <c r="E153" s="104"/>
      <c r="F153" s="104"/>
      <c r="G153" s="35"/>
      <c r="H153" s="14"/>
      <c r="I153" s="14"/>
    </row>
    <row r="154" spans="1:9" ht="6" customHeight="1" x14ac:dyDescent="0.25">
      <c r="A154" s="151"/>
      <c r="B154" s="104"/>
      <c r="C154" s="104"/>
      <c r="D154" s="104"/>
      <c r="E154" s="104"/>
      <c r="F154" s="104"/>
      <c r="G154" s="35"/>
      <c r="H154" s="14"/>
      <c r="I154" s="14"/>
    </row>
    <row r="155" spans="1:9" ht="6" customHeight="1" x14ac:dyDescent="0.25">
      <c r="A155" s="151"/>
      <c r="B155" s="104"/>
      <c r="C155" s="104"/>
      <c r="D155" s="104"/>
      <c r="E155" s="104"/>
      <c r="F155" s="104"/>
      <c r="G155" s="35"/>
      <c r="H155" s="14"/>
      <c r="I155" s="14"/>
    </row>
    <row r="156" spans="1:9" ht="16.5" x14ac:dyDescent="0.25">
      <c r="A156" s="89"/>
      <c r="B156" s="36"/>
      <c r="C156" s="35"/>
      <c r="D156" s="7"/>
      <c r="E156" s="7"/>
      <c r="F156" s="7"/>
      <c r="G156" s="7"/>
      <c r="H156" s="14" t="s">
        <v>112</v>
      </c>
      <c r="I156" s="14"/>
    </row>
    <row r="157" spans="1:9" ht="16.5" x14ac:dyDescent="0.25">
      <c r="A157" s="10"/>
      <c r="B157" s="14"/>
      <c r="C157" s="14"/>
      <c r="D157" s="14"/>
      <c r="E157" s="14"/>
      <c r="F157" s="14"/>
      <c r="G157" s="14"/>
      <c r="H157" s="14"/>
      <c r="I157" s="14"/>
    </row>
    <row r="158" spans="1:9" ht="16.5" x14ac:dyDescent="0.25">
      <c r="A158" s="196" t="s">
        <v>72</v>
      </c>
      <c r="B158" s="196"/>
      <c r="C158" s="196"/>
      <c r="D158" s="196"/>
      <c r="E158" s="196"/>
      <c r="F158" s="196"/>
      <c r="G158" s="14"/>
      <c r="H158" s="14"/>
      <c r="I158" s="14"/>
    </row>
    <row r="159" spans="1:9" ht="18" customHeight="1" x14ac:dyDescent="0.25">
      <c r="A159" s="169" t="s">
        <v>107</v>
      </c>
      <c r="B159" s="169"/>
      <c r="C159" s="169"/>
      <c r="D159" s="169"/>
      <c r="E159" s="169"/>
      <c r="F159" s="169"/>
      <c r="G159" s="14"/>
      <c r="H159" s="14"/>
      <c r="I159" s="14"/>
    </row>
    <row r="160" spans="1:9" ht="24" customHeight="1" x14ac:dyDescent="0.25">
      <c r="A160" s="126"/>
      <c r="B160" s="128">
        <v>2023</v>
      </c>
      <c r="C160" s="129">
        <v>2024</v>
      </c>
      <c r="D160" s="128">
        <v>2025</v>
      </c>
      <c r="E160" s="128">
        <v>2026</v>
      </c>
      <c r="F160" s="128" t="s">
        <v>88</v>
      </c>
      <c r="G160" s="14"/>
      <c r="H160" s="14"/>
      <c r="I160" s="14"/>
    </row>
    <row r="161" spans="1:9" s="40" customFormat="1" ht="16.5" customHeight="1" x14ac:dyDescent="0.25">
      <c r="A161" s="91" t="s">
        <v>3</v>
      </c>
      <c r="B161" s="91" t="s">
        <v>202</v>
      </c>
      <c r="C161" s="91" t="s">
        <v>203</v>
      </c>
      <c r="D161" s="91" t="s">
        <v>204</v>
      </c>
      <c r="E161" s="91" t="s">
        <v>205</v>
      </c>
      <c r="F161" s="91" t="s">
        <v>48</v>
      </c>
      <c r="G161" s="4"/>
      <c r="H161" s="4"/>
      <c r="I161" s="4"/>
    </row>
    <row r="162" spans="1:9" ht="24" customHeight="1" x14ac:dyDescent="0.25">
      <c r="A162" s="17" t="s">
        <v>111</v>
      </c>
      <c r="B162" s="133">
        <f t="shared" ref="B162:E163" si="18">D7</f>
        <v>0</v>
      </c>
      <c r="C162" s="145">
        <f t="shared" si="18"/>
        <v>0</v>
      </c>
      <c r="D162" s="133">
        <f t="shared" si="18"/>
        <v>0</v>
      </c>
      <c r="E162" s="133">
        <f t="shared" si="18"/>
        <v>0</v>
      </c>
      <c r="F162" s="133">
        <f>SUM(B162:E162)</f>
        <v>0</v>
      </c>
      <c r="G162" s="14"/>
      <c r="H162" s="14"/>
      <c r="I162" s="14"/>
    </row>
    <row r="163" spans="1:9" ht="51.75" customHeight="1" x14ac:dyDescent="0.25">
      <c r="A163" s="149" t="s">
        <v>176</v>
      </c>
      <c r="B163" s="133">
        <f t="shared" si="18"/>
        <v>0</v>
      </c>
      <c r="C163" s="145">
        <f t="shared" si="18"/>
        <v>0</v>
      </c>
      <c r="D163" s="133">
        <f t="shared" si="18"/>
        <v>0</v>
      </c>
      <c r="E163" s="133">
        <f t="shared" si="18"/>
        <v>0</v>
      </c>
      <c r="F163" s="133">
        <f t="shared" ref="F163:F165" si="19">SUM(B163:E163)</f>
        <v>0</v>
      </c>
      <c r="G163" s="14"/>
      <c r="H163" s="14"/>
      <c r="I163" s="14"/>
    </row>
    <row r="164" spans="1:9" ht="24" customHeight="1" x14ac:dyDescent="0.25">
      <c r="A164" s="136" t="s">
        <v>207</v>
      </c>
      <c r="B164" s="133">
        <f>C65</f>
        <v>0</v>
      </c>
      <c r="C164" s="145">
        <f>D65</f>
        <v>0</v>
      </c>
      <c r="D164" s="133">
        <f>E65</f>
        <v>0</v>
      </c>
      <c r="E164" s="133">
        <f>F65</f>
        <v>0</v>
      </c>
      <c r="F164" s="133">
        <f t="shared" si="19"/>
        <v>0</v>
      </c>
      <c r="G164" s="14"/>
      <c r="H164" s="14"/>
      <c r="I164" s="14"/>
    </row>
    <row r="165" spans="1:9" ht="24" customHeight="1" x14ac:dyDescent="0.25">
      <c r="A165" s="136" t="s">
        <v>175</v>
      </c>
      <c r="B165" s="146">
        <f>B137</f>
        <v>0</v>
      </c>
      <c r="C165" s="145">
        <f>C137</f>
        <v>0</v>
      </c>
      <c r="D165" s="134">
        <f>D137</f>
        <v>0</v>
      </c>
      <c r="E165" s="134">
        <f>E137</f>
        <v>0</v>
      </c>
      <c r="F165" s="133">
        <f t="shared" si="19"/>
        <v>0</v>
      </c>
      <c r="G165" s="14"/>
      <c r="H165" s="14"/>
      <c r="I165" s="14"/>
    </row>
    <row r="166" spans="1:9" s="135" customFormat="1" ht="24" customHeight="1" x14ac:dyDescent="0.25">
      <c r="A166" s="126" t="s">
        <v>88</v>
      </c>
      <c r="B166" s="132">
        <f>SUM(B162:B165)</f>
        <v>0</v>
      </c>
      <c r="C166" s="132">
        <f>SUM(C162:C165)</f>
        <v>0</v>
      </c>
      <c r="D166" s="132">
        <f>SUM(D162:D165)</f>
        <v>0</v>
      </c>
      <c r="E166" s="132">
        <f>SUM(E162:E165)</f>
        <v>0</v>
      </c>
      <c r="F166" s="132">
        <f>SUM(F162:F165)</f>
        <v>0</v>
      </c>
      <c r="G166" s="5"/>
      <c r="H166" s="5"/>
      <c r="I166" s="5"/>
    </row>
    <row r="167" spans="1:9" s="135" customFormat="1" ht="24" customHeight="1" x14ac:dyDescent="0.25">
      <c r="A167" s="105"/>
      <c r="B167" s="8"/>
      <c r="C167" s="8"/>
      <c r="D167" s="8"/>
      <c r="E167" s="8"/>
      <c r="F167" s="8"/>
      <c r="G167" s="5"/>
      <c r="H167" s="5"/>
      <c r="I167" s="5"/>
    </row>
    <row r="168" spans="1:9" ht="20.25" customHeight="1" x14ac:dyDescent="0.25">
      <c r="A168" s="169" t="s">
        <v>108</v>
      </c>
      <c r="B168" s="169"/>
      <c r="C168" s="169"/>
      <c r="D168" s="169"/>
      <c r="E168" s="169"/>
      <c r="F168" s="169"/>
      <c r="G168" s="14"/>
      <c r="H168" s="14"/>
      <c r="I168" s="14"/>
    </row>
    <row r="169" spans="1:9" ht="24" customHeight="1" x14ac:dyDescent="0.25">
      <c r="A169" s="126"/>
      <c r="B169" s="128">
        <v>2023</v>
      </c>
      <c r="C169" s="129">
        <v>2024</v>
      </c>
      <c r="D169" s="128">
        <v>2025</v>
      </c>
      <c r="E169" s="128">
        <v>2026</v>
      </c>
      <c r="F169" s="128" t="s">
        <v>88</v>
      </c>
      <c r="G169" s="14"/>
      <c r="H169" s="14"/>
      <c r="I169" s="14"/>
    </row>
    <row r="170" spans="1:9" ht="16.5" customHeight="1" x14ac:dyDescent="0.25">
      <c r="A170" s="91" t="s">
        <v>3</v>
      </c>
      <c r="B170" s="91" t="s">
        <v>198</v>
      </c>
      <c r="C170" s="91" t="s">
        <v>199</v>
      </c>
      <c r="D170" s="91" t="s">
        <v>200</v>
      </c>
      <c r="E170" s="91" t="s">
        <v>201</v>
      </c>
      <c r="F170" s="91" t="s">
        <v>48</v>
      </c>
      <c r="G170" s="14"/>
      <c r="H170" s="14"/>
      <c r="I170" s="14"/>
    </row>
    <row r="171" spans="1:9" ht="24" customHeight="1" x14ac:dyDescent="0.25">
      <c r="A171" s="17" t="s">
        <v>86</v>
      </c>
      <c r="B171" s="132">
        <f t="shared" ref="B171:E173" si="20">D9</f>
        <v>0</v>
      </c>
      <c r="C171" s="132">
        <f t="shared" si="20"/>
        <v>0</v>
      </c>
      <c r="D171" s="132">
        <f t="shared" si="20"/>
        <v>0</v>
      </c>
      <c r="E171" s="132">
        <f t="shared" si="20"/>
        <v>0</v>
      </c>
      <c r="F171" s="133">
        <f t="shared" ref="F171:F173" si="21">SUM(B171:E171)</f>
        <v>0</v>
      </c>
      <c r="G171" s="14"/>
      <c r="H171" s="14"/>
      <c r="I171" s="14"/>
    </row>
    <row r="172" spans="1:9" ht="28.5" customHeight="1" x14ac:dyDescent="0.25">
      <c r="A172" s="17" t="s">
        <v>82</v>
      </c>
      <c r="B172" s="132">
        <f t="shared" si="20"/>
        <v>0</v>
      </c>
      <c r="C172" s="132">
        <f t="shared" si="20"/>
        <v>0</v>
      </c>
      <c r="D172" s="132">
        <f t="shared" si="20"/>
        <v>0</v>
      </c>
      <c r="E172" s="132">
        <f t="shared" si="20"/>
        <v>0</v>
      </c>
      <c r="F172" s="133">
        <f t="shared" si="21"/>
        <v>0</v>
      </c>
      <c r="G172" s="14"/>
      <c r="H172" s="14"/>
      <c r="I172" s="14"/>
    </row>
    <row r="173" spans="1:9" ht="24" customHeight="1" x14ac:dyDescent="0.25">
      <c r="A173" s="17" t="s">
        <v>83</v>
      </c>
      <c r="B173" s="132">
        <f t="shared" si="20"/>
        <v>0</v>
      </c>
      <c r="C173" s="132">
        <f t="shared" si="20"/>
        <v>0</v>
      </c>
      <c r="D173" s="132">
        <f t="shared" si="20"/>
        <v>0</v>
      </c>
      <c r="E173" s="132">
        <f t="shared" si="20"/>
        <v>0</v>
      </c>
      <c r="F173" s="133">
        <f t="shared" si="21"/>
        <v>0</v>
      </c>
      <c r="G173" s="14"/>
      <c r="H173" s="14"/>
      <c r="I173" s="14"/>
    </row>
    <row r="174" spans="1:9" s="135" customFormat="1" ht="24" customHeight="1" x14ac:dyDescent="0.25">
      <c r="A174" s="126" t="s">
        <v>88</v>
      </c>
      <c r="B174" s="132">
        <f>SUM(B171:B173)</f>
        <v>0</v>
      </c>
      <c r="C174" s="127">
        <f>SUM(C171:C173)</f>
        <v>0</v>
      </c>
      <c r="D174" s="132">
        <f>SUM(D171:D173)</f>
        <v>0</v>
      </c>
      <c r="E174" s="132">
        <f>SUM(E171:E173)</f>
        <v>0</v>
      </c>
      <c r="F174" s="132">
        <f>SUM(F171:F173)</f>
        <v>0</v>
      </c>
      <c r="G174" s="5"/>
      <c r="H174" s="5"/>
      <c r="I174" s="5"/>
    </row>
    <row r="175" spans="1:9" ht="24" customHeight="1" x14ac:dyDescent="0.25">
      <c r="A175" s="105"/>
      <c r="B175" s="105"/>
      <c r="C175" s="9"/>
      <c r="D175" s="14"/>
      <c r="E175" s="14"/>
      <c r="F175" s="14"/>
      <c r="G175" s="14"/>
      <c r="H175" s="14"/>
      <c r="I175" s="14"/>
    </row>
    <row r="176" spans="1:9" ht="20.25" customHeight="1" x14ac:dyDescent="0.25">
      <c r="A176" s="169" t="s">
        <v>109</v>
      </c>
      <c r="B176" s="169"/>
      <c r="C176" s="169"/>
      <c r="D176" s="169"/>
      <c r="E176" s="169"/>
      <c r="F176" s="169"/>
      <c r="G176" s="14"/>
      <c r="H176" s="14"/>
      <c r="I176" s="14"/>
    </row>
    <row r="177" spans="1:9" ht="24" customHeight="1" x14ac:dyDescent="0.25">
      <c r="A177" s="126"/>
      <c r="B177" s="128">
        <v>2023</v>
      </c>
      <c r="C177" s="129">
        <v>2024</v>
      </c>
      <c r="D177" s="128">
        <v>2025</v>
      </c>
      <c r="E177" s="128">
        <v>2026</v>
      </c>
      <c r="F177" s="128" t="s">
        <v>88</v>
      </c>
      <c r="G177" s="14"/>
      <c r="H177" s="14"/>
      <c r="I177" s="14"/>
    </row>
    <row r="178" spans="1:9" ht="24" customHeight="1" x14ac:dyDescent="0.25">
      <c r="A178" s="17" t="s">
        <v>107</v>
      </c>
      <c r="B178" s="132">
        <f>B166</f>
        <v>0</v>
      </c>
      <c r="C178" s="132">
        <f>C166</f>
        <v>0</v>
      </c>
      <c r="D178" s="132">
        <f>D166</f>
        <v>0</v>
      </c>
      <c r="E178" s="132">
        <f>E166</f>
        <v>0</v>
      </c>
      <c r="F178" s="132">
        <f t="shared" ref="F178:F179" si="22">SUM(B178:E178)</f>
        <v>0</v>
      </c>
      <c r="G178" s="14"/>
      <c r="H178" s="14"/>
      <c r="I178" s="14"/>
    </row>
    <row r="179" spans="1:9" ht="28.5" customHeight="1" x14ac:dyDescent="0.25">
      <c r="A179" s="17" t="s">
        <v>110</v>
      </c>
      <c r="B179" s="132">
        <f>B174</f>
        <v>0</v>
      </c>
      <c r="C179" s="132">
        <f t="shared" ref="C179:E179" si="23">C174</f>
        <v>0</v>
      </c>
      <c r="D179" s="132">
        <f t="shared" si="23"/>
        <v>0</v>
      </c>
      <c r="E179" s="132">
        <f t="shared" si="23"/>
        <v>0</v>
      </c>
      <c r="F179" s="132">
        <f t="shared" si="22"/>
        <v>0</v>
      </c>
      <c r="G179" s="14"/>
      <c r="H179" s="14"/>
      <c r="I179" s="14"/>
    </row>
    <row r="180" spans="1:9" s="135" customFormat="1" ht="24" customHeight="1" x14ac:dyDescent="0.25">
      <c r="A180" s="126" t="s">
        <v>88</v>
      </c>
      <c r="B180" s="132">
        <f>SUM(B178:B179)</f>
        <v>0</v>
      </c>
      <c r="C180" s="127">
        <f>SUM(C178:C179)</f>
        <v>0</v>
      </c>
      <c r="D180" s="132">
        <f>SUM(D178:D179)</f>
        <v>0</v>
      </c>
      <c r="E180" s="132">
        <f>SUM(E178:E179)</f>
        <v>0</v>
      </c>
      <c r="F180" s="132">
        <f>SUM(F178:F179)</f>
        <v>0</v>
      </c>
      <c r="G180" s="5"/>
      <c r="H180" s="5"/>
      <c r="I180" s="5"/>
    </row>
    <row r="181" spans="1:9" ht="24" customHeight="1" x14ac:dyDescent="0.25">
      <c r="A181" s="105"/>
      <c r="B181" s="105"/>
      <c r="C181" s="9"/>
      <c r="D181" s="14"/>
      <c r="E181" s="14"/>
      <c r="F181" s="14"/>
      <c r="G181" s="14"/>
      <c r="H181" s="14"/>
      <c r="I181" s="14"/>
    </row>
    <row r="183" spans="1:9" s="49" customFormat="1" ht="21.75" customHeight="1" x14ac:dyDescent="0.3">
      <c r="A183" s="167"/>
      <c r="B183" s="167"/>
      <c r="C183" s="167"/>
      <c r="D183" s="167"/>
      <c r="E183" s="6"/>
      <c r="F183" s="6"/>
      <c r="G183" s="15"/>
      <c r="H183" s="15"/>
      <c r="I183" s="15"/>
    </row>
    <row r="184" spans="1:9" ht="16.5" x14ac:dyDescent="0.25">
      <c r="A184" s="12"/>
      <c r="B184" s="183"/>
      <c r="C184" s="183"/>
      <c r="D184" s="183"/>
      <c r="E184" s="7"/>
      <c r="F184" s="7"/>
      <c r="G184" s="14"/>
      <c r="H184" s="14"/>
      <c r="I184" s="14"/>
    </row>
    <row r="185" spans="1:9" s="49" customFormat="1" ht="21" customHeight="1" x14ac:dyDescent="0.3">
      <c r="A185" s="166"/>
      <c r="B185" s="166"/>
      <c r="C185" s="166"/>
      <c r="D185" s="167"/>
      <c r="E185" s="167"/>
      <c r="F185" s="167"/>
      <c r="G185" s="167"/>
      <c r="H185" s="167"/>
      <c r="I185" s="15"/>
    </row>
    <row r="186" spans="1:9" s="40" customFormat="1" ht="12.4" customHeight="1" x14ac:dyDescent="0.25">
      <c r="A186" s="10"/>
      <c r="B186" s="3"/>
      <c r="C186" s="3"/>
      <c r="D186" s="177"/>
      <c r="E186" s="177"/>
      <c r="F186" s="177"/>
      <c r="G186" s="177"/>
      <c r="H186" s="177"/>
      <c r="I186" s="4"/>
    </row>
    <row r="187" spans="1:9" s="40" customFormat="1" ht="8.25" customHeight="1" x14ac:dyDescent="0.25">
      <c r="A187" s="13"/>
      <c r="B187" s="3"/>
      <c r="C187" s="3"/>
      <c r="D187" s="1"/>
      <c r="E187" s="4"/>
      <c r="F187" s="1"/>
      <c r="G187" s="4"/>
      <c r="H187" s="4"/>
      <c r="I187" s="4"/>
    </row>
    <row r="188" spans="1:9" ht="16.5" x14ac:dyDescent="0.25">
      <c r="A188" s="10"/>
      <c r="B188" s="14"/>
      <c r="C188" s="14"/>
      <c r="D188" s="14"/>
      <c r="E188" s="14"/>
      <c r="F188" s="14"/>
      <c r="G188" s="14"/>
      <c r="H188" s="14"/>
      <c r="I188" s="14"/>
    </row>
    <row r="189" spans="1:9" ht="16.5" x14ac:dyDescent="0.25">
      <c r="A189" s="10"/>
      <c r="B189" s="14"/>
      <c r="C189" s="14"/>
      <c r="D189" s="14"/>
      <c r="E189" s="14"/>
      <c r="F189" s="14"/>
      <c r="G189" s="14"/>
      <c r="H189" s="14"/>
      <c r="I189" s="14"/>
    </row>
    <row r="190" spans="1:9" ht="16.5" x14ac:dyDescent="0.25">
      <c r="A190" s="10"/>
      <c r="B190" s="14"/>
      <c r="C190" s="14"/>
      <c r="D190" s="14"/>
      <c r="E190" s="14"/>
      <c r="F190" s="14"/>
      <c r="G190" s="14"/>
      <c r="H190" s="14"/>
      <c r="I190" s="14"/>
    </row>
    <row r="191" spans="1:9" ht="16.5" x14ac:dyDescent="0.25">
      <c r="A191" s="10"/>
      <c r="B191" s="14"/>
      <c r="C191" s="14"/>
      <c r="D191" s="14"/>
      <c r="E191" s="14"/>
      <c r="F191" s="14"/>
      <c r="G191" s="14"/>
      <c r="H191" s="14"/>
      <c r="I191" s="14"/>
    </row>
    <row r="192" spans="1:9" ht="16.5" x14ac:dyDescent="0.25">
      <c r="A192" s="10"/>
      <c r="B192" s="14"/>
      <c r="C192" s="14"/>
      <c r="D192" s="14"/>
      <c r="E192" s="14"/>
      <c r="F192" s="14"/>
      <c r="G192" s="14"/>
      <c r="H192" s="14"/>
      <c r="I192" s="14"/>
    </row>
    <row r="193" spans="1:9" ht="16.5" x14ac:dyDescent="0.25">
      <c r="A193" s="10"/>
      <c r="B193" s="14"/>
      <c r="C193" s="14"/>
      <c r="D193" s="14"/>
      <c r="E193" s="14"/>
      <c r="F193" s="14"/>
      <c r="G193" s="14"/>
      <c r="H193" s="14"/>
      <c r="I193" s="14"/>
    </row>
    <row r="194" spans="1:9" ht="16.5" x14ac:dyDescent="0.25">
      <c r="A194" s="10"/>
      <c r="B194" s="14"/>
      <c r="C194" s="14"/>
      <c r="D194" s="14"/>
      <c r="E194" s="14"/>
      <c r="F194" s="14"/>
      <c r="G194" s="14"/>
      <c r="H194" s="14"/>
      <c r="I194" s="14"/>
    </row>
    <row r="195" spans="1:9" ht="16.5" x14ac:dyDescent="0.25">
      <c r="A195" s="10"/>
      <c r="B195" s="14"/>
      <c r="C195" s="14"/>
      <c r="D195" s="14"/>
      <c r="E195" s="14"/>
      <c r="F195" s="14"/>
      <c r="G195" s="14"/>
      <c r="H195" s="14"/>
      <c r="I195" s="14"/>
    </row>
    <row r="196" spans="1:9" ht="16.5" x14ac:dyDescent="0.25">
      <c r="A196" s="10"/>
      <c r="B196" s="14"/>
      <c r="C196" s="14"/>
      <c r="D196" s="14"/>
      <c r="E196" s="14"/>
      <c r="F196" s="14"/>
      <c r="G196" s="14"/>
      <c r="H196" s="14"/>
      <c r="I196" s="14"/>
    </row>
    <row r="197" spans="1:9" ht="16.5" x14ac:dyDescent="0.25">
      <c r="A197" s="10"/>
      <c r="B197" s="14"/>
      <c r="C197" s="14"/>
      <c r="D197" s="14"/>
      <c r="E197" s="14"/>
      <c r="F197" s="14"/>
      <c r="G197" s="14"/>
      <c r="H197" s="14"/>
      <c r="I197" s="14"/>
    </row>
    <row r="198" spans="1:9" ht="16.5" x14ac:dyDescent="0.25">
      <c r="A198" s="10"/>
      <c r="B198" s="14"/>
      <c r="C198" s="14"/>
      <c r="D198" s="14"/>
      <c r="E198" s="14"/>
      <c r="F198" s="14"/>
      <c r="G198" s="14"/>
      <c r="H198" s="14"/>
      <c r="I198" s="14"/>
    </row>
    <row r="199" spans="1:9" ht="16.5" x14ac:dyDescent="0.25">
      <c r="A199" s="10"/>
      <c r="B199" s="14"/>
      <c r="C199" s="14"/>
      <c r="D199" s="14"/>
      <c r="E199" s="14"/>
      <c r="F199" s="14"/>
      <c r="G199" s="14"/>
      <c r="H199" s="14"/>
      <c r="I199" s="14"/>
    </row>
    <row r="200" spans="1:9" ht="16.5" x14ac:dyDescent="0.25">
      <c r="A200" s="10"/>
      <c r="B200" s="14"/>
      <c r="C200" s="14"/>
      <c r="D200" s="14"/>
      <c r="E200" s="14"/>
      <c r="F200" s="14"/>
      <c r="G200" s="14"/>
      <c r="H200" s="14"/>
      <c r="I200" s="14"/>
    </row>
    <row r="201" spans="1:9" ht="16.5" x14ac:dyDescent="0.25">
      <c r="A201" s="10"/>
      <c r="B201" s="14"/>
      <c r="C201" s="14"/>
      <c r="D201" s="14"/>
      <c r="E201" s="14"/>
      <c r="F201" s="14"/>
      <c r="G201" s="14"/>
      <c r="H201" s="14"/>
      <c r="I201" s="14"/>
    </row>
    <row r="202" spans="1:9" ht="16.5" x14ac:dyDescent="0.25">
      <c r="A202" s="10"/>
      <c r="B202" s="14"/>
      <c r="C202" s="14"/>
      <c r="D202" s="199"/>
      <c r="E202" s="14"/>
      <c r="F202" s="14"/>
      <c r="G202" s="14"/>
      <c r="H202" s="14"/>
      <c r="I202" s="14"/>
    </row>
    <row r="203" spans="1:9" ht="16.5" x14ac:dyDescent="0.25">
      <c r="A203" s="10"/>
      <c r="B203" s="14"/>
      <c r="C203" s="14"/>
      <c r="D203" s="14"/>
      <c r="E203" s="14"/>
      <c r="F203" s="14"/>
      <c r="G203" s="14"/>
      <c r="H203" s="14"/>
      <c r="I203" s="14"/>
    </row>
    <row r="204" spans="1:9" ht="16.5" x14ac:dyDescent="0.25">
      <c r="A204" s="10"/>
      <c r="B204" s="14"/>
      <c r="C204" s="14"/>
      <c r="D204" s="14"/>
      <c r="E204" s="14"/>
      <c r="F204" s="14"/>
      <c r="G204" s="14"/>
      <c r="H204" s="14"/>
      <c r="I204" s="14"/>
    </row>
  </sheetData>
  <sheetProtection algorithmName="SHA-512" hashValue="hwHp1t8BKXACT3Lg+vyn0x86AB6lM07+8FvHQhUtl2vMgtryXYvaEcqSbGQdd19QORV7ak0Vol4t7zxQdPPCBw==" saltValue="sv9EpMC81xCf5C6vb++8Cw==" spinCount="100000" sheet="1" objects="1" scenarios="1" selectLockedCells="1"/>
  <mergeCells count="54">
    <mergeCell ref="A158:F158"/>
    <mergeCell ref="B123:B124"/>
    <mergeCell ref="C123:C124"/>
    <mergeCell ref="A150:C150"/>
    <mergeCell ref="D150:H150"/>
    <mergeCell ref="D151:H151"/>
    <mergeCell ref="A16:F16"/>
    <mergeCell ref="B184:D184"/>
    <mergeCell ref="A183:D183"/>
    <mergeCell ref="A139:F139"/>
    <mergeCell ref="I72:I75"/>
    <mergeCell ref="B78:B79"/>
    <mergeCell ref="C78:C79"/>
    <mergeCell ref="D78:D79"/>
    <mergeCell ref="A94:C94"/>
    <mergeCell ref="D94:H94"/>
    <mergeCell ref="A81:A84"/>
    <mergeCell ref="I81:I84"/>
    <mergeCell ref="A72:A75"/>
    <mergeCell ref="A80:B80"/>
    <mergeCell ref="B105:B106"/>
    <mergeCell ref="C105:C106"/>
    <mergeCell ref="D186:H186"/>
    <mergeCell ref="A42:C42"/>
    <mergeCell ref="D42:H42"/>
    <mergeCell ref="D43:H43"/>
    <mergeCell ref="A46:E46"/>
    <mergeCell ref="B111:B112"/>
    <mergeCell ref="D95:H95"/>
    <mergeCell ref="B69:B70"/>
    <mergeCell ref="C69:C70"/>
    <mergeCell ref="A71:B71"/>
    <mergeCell ref="C111:C112"/>
    <mergeCell ref="B117:B118"/>
    <mergeCell ref="C117:C118"/>
    <mergeCell ref="A176:F176"/>
    <mergeCell ref="A168:F168"/>
    <mergeCell ref="A159:F159"/>
    <mergeCell ref="A67:I67"/>
    <mergeCell ref="A2:H2"/>
    <mergeCell ref="A185:C185"/>
    <mergeCell ref="D185:H185"/>
    <mergeCell ref="A25:F25"/>
    <mergeCell ref="A15:F15"/>
    <mergeCell ref="A4:G4"/>
    <mergeCell ref="A56:G56"/>
    <mergeCell ref="A51:E51"/>
    <mergeCell ref="A31:G31"/>
    <mergeCell ref="A32:G32"/>
    <mergeCell ref="A40:E40"/>
    <mergeCell ref="A12:C12"/>
    <mergeCell ref="A23:D23"/>
    <mergeCell ref="A26:F26"/>
    <mergeCell ref="A14:F14"/>
  </mergeCells>
  <pageMargins left="0.39370078740157483" right="0.39370078740157483" top="0.39370078740157483" bottom="0.39370078740157483" header="0.11811023622047245" footer="0.11811023622047245"/>
  <pageSetup paperSize="9" scale="70" orientation="portrait" horizontalDpi="4294967294" r:id="rId1"/>
  <rowBreaks count="3" manualBreakCount="3">
    <brk id="41" max="16383" man="1"/>
    <brk id="102" max="16383" man="1"/>
    <brk id="1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KW 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2023-03-09T10:28:06Z</dcterms:modified>
</cp:coreProperties>
</file>