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agdalena\Desktop\"/>
    </mc:Choice>
  </mc:AlternateContent>
  <xr:revisionPtr revIDLastSave="0" documentId="13_ncr:1_{3ADF746F-E493-4B3C-A4FA-3ECFBF6F7AB7}" xr6:coauthVersionLast="47" xr6:coauthVersionMax="47" xr10:uidLastSave="{00000000-0000-0000-0000-000000000000}"/>
  <bookViews>
    <workbookView xWindow="-120" yWindow="-120" windowWidth="20730" windowHeight="11160" tabRatio="830" xr2:uid="{00000000-000D-0000-FFFF-FFFF00000000}"/>
  </bookViews>
  <sheets>
    <sheet name="Kosztorys ofertowy" sheetId="49" r:id="rId1"/>
  </sheets>
  <definedNames>
    <definedName name="_xlnm.Print_Area" localSheetId="0">'Kosztorys ofertowy'!$A$1:$G$236</definedName>
    <definedName name="_xlnm.Print_Titles" localSheetId="0">'Kosztorys ofertowy'!$6:$8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83" i="49" l="1"/>
  <c r="M183" i="49" s="1"/>
  <c r="N183" i="49" s="1"/>
  <c r="L182" i="49"/>
  <c r="M182" i="49" s="1"/>
  <c r="N182" i="49" s="1"/>
  <c r="L181" i="49"/>
  <c r="M181" i="49" s="1"/>
  <c r="N181" i="49" s="1"/>
  <c r="L180" i="49"/>
  <c r="M180" i="49" s="1"/>
  <c r="N180" i="49" s="1"/>
  <c r="L179" i="49"/>
  <c r="M179" i="49" s="1"/>
  <c r="N179" i="49" s="1"/>
  <c r="K177" i="49"/>
  <c r="L177" i="49" s="1"/>
  <c r="M177" i="49" s="1"/>
  <c r="K176" i="49"/>
  <c r="L176" i="49" s="1"/>
  <c r="M176" i="49" s="1"/>
  <c r="K175" i="49"/>
  <c r="L175" i="49" s="1"/>
  <c r="M175" i="49" s="1"/>
  <c r="K174" i="49"/>
  <c r="L174" i="49" s="1"/>
  <c r="M174" i="49" s="1"/>
  <c r="K172" i="49"/>
  <c r="L172" i="49" s="1"/>
  <c r="M172" i="49" s="1"/>
  <c r="K171" i="49"/>
  <c r="L171" i="49" s="1"/>
  <c r="M171" i="49" s="1"/>
  <c r="K170" i="49"/>
  <c r="L170" i="49" s="1"/>
  <c r="M170" i="49" s="1"/>
  <c r="M169" i="49"/>
  <c r="K169" i="49"/>
  <c r="L169" i="49" s="1"/>
  <c r="K168" i="49"/>
  <c r="L168" i="49" s="1"/>
  <c r="M168" i="49" s="1"/>
  <c r="J145" i="49"/>
  <c r="K145" i="49" s="1"/>
  <c r="L145" i="49" s="1"/>
  <c r="M145" i="49" s="1"/>
  <c r="J144" i="49"/>
  <c r="K144" i="49" s="1"/>
  <c r="L144" i="49" s="1"/>
  <c r="M144" i="49" s="1"/>
  <c r="J143" i="49"/>
  <c r="K143" i="49" s="1"/>
  <c r="L143" i="49" s="1"/>
  <c r="M143" i="49" s="1"/>
  <c r="K142" i="49"/>
  <c r="L142" i="49" s="1"/>
  <c r="M142" i="49" s="1"/>
  <c r="K137" i="49"/>
  <c r="L137" i="49" s="1"/>
  <c r="M137" i="49" s="1"/>
  <c r="A14" i="49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8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3" i="49" s="1"/>
  <c r="A65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7" i="49" s="1"/>
  <c r="A88" i="49" s="1"/>
  <c r="A89" i="49" s="1"/>
  <c r="A91" i="49" s="1"/>
  <c r="A92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8" i="49" s="1"/>
  <c r="A110" i="49" s="1"/>
  <c r="A111" i="49" s="1"/>
  <c r="A112" i="49" s="1"/>
  <c r="A113" i="49" s="1"/>
  <c r="A114" i="49" s="1"/>
  <c r="A115" i="49" s="1"/>
  <c r="A116" i="49" s="1"/>
  <c r="A117" i="49" s="1"/>
  <c r="A118" i="49" s="1"/>
  <c r="A119" i="49" s="1"/>
  <c r="A120" i="49" s="1"/>
  <c r="A121" i="49" s="1"/>
  <c r="A122" i="49" s="1"/>
  <c r="A123" i="49" s="1"/>
  <c r="A125" i="49" s="1"/>
  <c r="A126" i="49" s="1"/>
  <c r="A127" i="49" s="1"/>
  <c r="A128" i="49" s="1"/>
  <c r="A129" i="49" s="1"/>
  <c r="A130" i="49" s="1"/>
  <c r="A132" i="49" s="1"/>
  <c r="A135" i="49" s="1"/>
  <c r="A136" i="49" s="1"/>
  <c r="A138" i="49" s="1"/>
  <c r="A139" i="49" s="1"/>
  <c r="A140" i="49" s="1"/>
  <c r="A141" i="49" s="1"/>
  <c r="A143" i="49" s="1"/>
  <c r="A144" i="49" s="1"/>
  <c r="A145" i="49" s="1"/>
  <c r="A147" i="49" s="1"/>
  <c r="A148" i="49" s="1"/>
  <c r="A149" i="49" s="1"/>
  <c r="A151" i="49" s="1"/>
  <c r="A152" i="49" s="1"/>
  <c r="A153" i="49" s="1"/>
  <c r="A154" i="49" s="1"/>
  <c r="A155" i="49" s="1"/>
  <c r="A156" i="49" s="1"/>
  <c r="A157" i="49" s="1"/>
  <c r="A158" i="49" s="1"/>
  <c r="A159" i="49" s="1"/>
  <c r="A160" i="49" s="1"/>
  <c r="A163" i="49" s="1"/>
  <c r="A164" i="49" s="1"/>
  <c r="A166" i="49" s="1"/>
  <c r="A167" i="49" s="1"/>
  <c r="A170" i="49" s="1"/>
  <c r="A171" i="49" s="1"/>
  <c r="A172" i="49" s="1"/>
  <c r="A173" i="49" s="1"/>
  <c r="A175" i="49" s="1"/>
  <c r="A176" i="49" s="1"/>
  <c r="A177" i="49" s="1"/>
  <c r="A178" i="49" s="1"/>
  <c r="A180" i="49" s="1"/>
  <c r="A181" i="49" s="1"/>
  <c r="A182" i="49" s="1"/>
  <c r="A183" i="49" s="1"/>
  <c r="A185" i="49" s="1"/>
  <c r="A186" i="49" s="1"/>
  <c r="A187" i="49" s="1"/>
  <c r="A188" i="49" s="1"/>
  <c r="A189" i="49" s="1"/>
  <c r="A190" i="49" s="1"/>
  <c r="A193" i="49" s="1"/>
  <c r="A194" i="49" s="1"/>
  <c r="A195" i="49" s="1"/>
  <c r="A196" i="49" s="1"/>
  <c r="A198" i="49" s="1"/>
  <c r="A199" i="49" s="1"/>
  <c r="A200" i="49" s="1"/>
  <c r="A201" i="49" s="1"/>
  <c r="A202" i="49" s="1"/>
  <c r="A204" i="49" s="1"/>
  <c r="A206" i="49" s="1"/>
  <c r="A208" i="49" s="1"/>
  <c r="A211" i="49" s="1"/>
  <c r="A212" i="49" s="1"/>
  <c r="A213" i="49" s="1"/>
  <c r="A214" i="49" s="1"/>
  <c r="A215" i="49" s="1"/>
  <c r="A216" i="49" s="1"/>
  <c r="A217" i="49" s="1"/>
  <c r="A218" i="49" s="1"/>
  <c r="A219" i="49" s="1"/>
  <c r="A220" i="49" s="1"/>
  <c r="A221" i="49" s="1"/>
  <c r="A222" i="49" s="1"/>
  <c r="A223" i="49" s="1"/>
  <c r="A224" i="49" s="1"/>
  <c r="A225" i="49" s="1"/>
  <c r="A227" i="49" s="1"/>
  <c r="A229" i="49" s="1"/>
</calcChain>
</file>

<file path=xl/sharedStrings.xml><?xml version="1.0" encoding="utf-8"?>
<sst xmlns="http://schemas.openxmlformats.org/spreadsheetml/2006/main" count="461" uniqueCount="292">
  <si>
    <t>Wyszczególnienie elementów rozliczeniowych</t>
  </si>
  <si>
    <t>Jednostka</t>
  </si>
  <si>
    <t>Nazwa</t>
  </si>
  <si>
    <t>Ilość</t>
  </si>
  <si>
    <t>D.01.00.00</t>
  </si>
  <si>
    <t>D.01.01.01</t>
  </si>
  <si>
    <t>km</t>
  </si>
  <si>
    <t>szt.</t>
  </si>
  <si>
    <t>m</t>
  </si>
  <si>
    <t>D.02.00.00</t>
  </si>
  <si>
    <t>D.04.00.00</t>
  </si>
  <si>
    <t>D.04.01.01</t>
  </si>
  <si>
    <t>D.05.00.00</t>
  </si>
  <si>
    <t>3</t>
  </si>
  <si>
    <t>Lp.</t>
  </si>
  <si>
    <t>Numer Specyfikacji Technicznej</t>
  </si>
  <si>
    <t>Odtworzenie trasy i punktów wysokościowych w terenie</t>
  </si>
  <si>
    <t>Koryto wraz z profilowaniem i zagęszczeniem podłoża</t>
  </si>
  <si>
    <t>Warstwy odsączające i odcinające</t>
  </si>
  <si>
    <t>D.04.02.01</t>
  </si>
  <si>
    <t>Podbudowa z kruszywa łamanego stabilizowanego mechanicznie</t>
  </si>
  <si>
    <t>D.04.04.02</t>
  </si>
  <si>
    <t>ROBOTY INNE</t>
  </si>
  <si>
    <t>NAWIERZCHNIE</t>
  </si>
  <si>
    <t>ROBOTY ZIEMNE</t>
  </si>
  <si>
    <t>ROBOTY PRZYGOTOWAWCZE</t>
  </si>
  <si>
    <t>D.01.02.02</t>
  </si>
  <si>
    <t>Zdjęcie warstwy ziemi urodzajnej (humusu)</t>
  </si>
  <si>
    <t>I</t>
  </si>
  <si>
    <t>II</t>
  </si>
  <si>
    <t>III</t>
  </si>
  <si>
    <t>VI</t>
  </si>
  <si>
    <t>D.08.00.00</t>
  </si>
  <si>
    <t>ELEMENTY ULIC</t>
  </si>
  <si>
    <t>Krawężniki betonowe</t>
  </si>
  <si>
    <t>D.08.01.01b</t>
  </si>
  <si>
    <t>D.05.03.23</t>
  </si>
  <si>
    <t>Nawierzchnia z kostki brukowej betonowej</t>
  </si>
  <si>
    <t>Cena jednostkowa</t>
  </si>
  <si>
    <t>Wartość PLN</t>
  </si>
  <si>
    <t>Wartość robót ogółem:</t>
  </si>
  <si>
    <t>Roboty pozostałe</t>
  </si>
  <si>
    <t>Podatek VAT 23%:</t>
  </si>
  <si>
    <t>kpl</t>
  </si>
  <si>
    <t>V</t>
  </si>
  <si>
    <t>GG.00.12.01</t>
  </si>
  <si>
    <t>Projekt oraz wykonanie organizacji ruchu na czas trwania robót</t>
  </si>
  <si>
    <r>
      <t>m</t>
    </r>
    <r>
      <rPr>
        <sz val="11"/>
        <rFont val="Czcionka tekstu podstawowego"/>
        <charset val="238"/>
      </rPr>
      <t>²</t>
    </r>
  </si>
  <si>
    <t>Pomiar powykonawczy</t>
  </si>
  <si>
    <t>ROBOTY DROGOWE</t>
  </si>
  <si>
    <r>
      <t>m</t>
    </r>
    <r>
      <rPr>
        <sz val="10"/>
        <rFont val="Czcionka tekstu podstawowego"/>
        <charset val="238"/>
      </rPr>
      <t>²</t>
    </r>
  </si>
  <si>
    <r>
      <t>PODBUDOWY</t>
    </r>
    <r>
      <rPr>
        <sz val="10"/>
        <rFont val="Arial CE"/>
        <family val="2"/>
        <charset val="238"/>
      </rPr>
      <t/>
    </r>
  </si>
  <si>
    <t>m²</t>
  </si>
  <si>
    <t>Organizacja ruchu na czas budowy</t>
  </si>
  <si>
    <t>D.08.03.01</t>
  </si>
  <si>
    <t>Betonowe obrzeża chodnikowe</t>
  </si>
  <si>
    <t>D.01.02.01</t>
  </si>
  <si>
    <t>Usunięcie drzew i krzewów</t>
  </si>
  <si>
    <t>D.02.03.01</t>
  </si>
  <si>
    <t>Wykonanie nasypów</t>
  </si>
  <si>
    <t>m³</t>
  </si>
  <si>
    <t>D.06.00.00</t>
  </si>
  <si>
    <t>ROBOTY WYKOŃCZENIOWE</t>
  </si>
  <si>
    <t>D.06.01.01</t>
  </si>
  <si>
    <t>Umocnienie powierzchniowe skarp i rowów</t>
  </si>
  <si>
    <t>D.06.03.01</t>
  </si>
  <si>
    <t>Ścinanie i uzupełnianie poboczy</t>
  </si>
  <si>
    <t>D.05.03.05a</t>
  </si>
  <si>
    <t>D.05.03.05</t>
  </si>
  <si>
    <t>Nawierzchnia z betonu asfaltowego - warstwa ścieralna</t>
  </si>
  <si>
    <t>VII</t>
  </si>
  <si>
    <t>D.07.00.00</t>
  </si>
  <si>
    <t>OZNAKOWANIE DRÓG I URZĄDZENIA BEZPIECZEŃSTWA RUCHU</t>
  </si>
  <si>
    <t>D.07.01.01</t>
  </si>
  <si>
    <t>Oznakowanie poziome</t>
  </si>
  <si>
    <t>D.07.02.01</t>
  </si>
  <si>
    <t>Oznakowanie pionowe</t>
  </si>
  <si>
    <t>D.01.02.04</t>
  </si>
  <si>
    <t>Rozbiórka elementów dróg, ogrodzeń i przepustów</t>
  </si>
  <si>
    <t>Nawierzchnia z betonu asfaltowego - warstwa wiążąca</t>
  </si>
  <si>
    <t>D.04.03.01</t>
  </si>
  <si>
    <t>Oczyszczenie i skropienie warstw konstrukcyjnych</t>
  </si>
  <si>
    <t>VIII</t>
  </si>
  <si>
    <t>D.07.06.01</t>
  </si>
  <si>
    <t>Urządzenia bezpieczeństwa ruchu</t>
  </si>
  <si>
    <t>Demontaż istniejących słupków do znaków drogowych wraz z fundamentem (materiały pochodzące z rozbiórki, uznane przez Zamawiającego za wartościowe, pozostają jego własnością i należy je wywieźć na plac składowy wskazany przez Zamawiającego)</t>
  </si>
  <si>
    <t>Słupki do znaków drogowych z rur stalowych o średnicy 60,3 mm, grubość ścianki 2,0 mm</t>
  </si>
  <si>
    <t>Przymocowanie niepodświetlonych tablic znaków drogowych (folia odblaskowa typu 2 dla wszystkich znaków drogowych)</t>
  </si>
  <si>
    <r>
      <t>m</t>
    </r>
    <r>
      <rPr>
        <sz val="11"/>
        <rFont val="Calibri"/>
        <family val="2"/>
        <charset val="238"/>
      </rPr>
      <t>²</t>
    </r>
  </si>
  <si>
    <t>D.07.05.01</t>
  </si>
  <si>
    <t>Bariery ochronne</t>
  </si>
  <si>
    <t>D.04.06.01</t>
  </si>
  <si>
    <t>Rozebranie nawierzchni z kostki betonowej na podsypce cementowo-piaskowej i podbudowie, wraz z wywozem i utylizacją (materiały pochodzące z rozbiórki, uznane przez Zamawiającego za wartościowe, pozostają jego własnością i należy je wywieźć na miejsce wskazane przez Zamawiającego)</t>
  </si>
  <si>
    <t>Rozebranie obrzeży betonowych na podsypce piaskowej i ławie betonowej wraz z wywozem i utylizacją (materiały pochodzące z rozbiórki, uznane przez Zamawiającego za wartościowe, pozostają jego własnością i należy je wywieźć na miejsce wskazane przez Zamawiającego)</t>
  </si>
  <si>
    <t>Demontaż istniejących tarcz do znaków drogowych (materiały pochodzące z rozbiórki, uznane przez Zamawiającego za wartościowe, pozostają jego własnością i należy je wywieźć na plac składowy wskazany przez Zamawiającego)</t>
  </si>
  <si>
    <t>D.08.05.01</t>
  </si>
  <si>
    <t>Ściek z prefabrykowanych elementów betonowych</t>
  </si>
  <si>
    <t>D.04.05.01</t>
  </si>
  <si>
    <t>Podbudowa i ulepszone podłoże z gruntu stabilizowanego cementem</t>
  </si>
  <si>
    <t>D.05.03.13a</t>
  </si>
  <si>
    <t>Nawierzchnia z mieszanki mastyksowo-grysowej (SMA) - warstwa ścieralna</t>
  </si>
  <si>
    <t>D.10.02.01</t>
  </si>
  <si>
    <t>Mechaniczne oczyszczenie i skropienie emulsją asfaltową na zimno warstwy wiążącej i wyrównawczo-wiążącej; zużycie emulsji 0,3 kg/m²</t>
  </si>
  <si>
    <t>Wartość kosztorysowa robót (dział I-VIII):</t>
  </si>
  <si>
    <t>Demontaż istniejących konstrukcji wsporczych do znaków drogowych wraz z fundamentem (materiały pochodzące z rozbiórki, uznane przez Zamawiającego za wartościowe, pozostają jego własnością i należy je wywieźć na plac składowy wskazany przez Zamawiającego)</t>
  </si>
  <si>
    <t>Rozebranie krawężników betonowych na podsypce piaskowej i ławie betonowej wraz z wywozem i utylizacją (materiały pochodzące z rozbiórki, uznane przez Zamawiającego za wartościowe, pozostają jego własnością i należy je wywieźć na plac składowy wskazany przez Zamawiającego)</t>
  </si>
  <si>
    <t>Rozebranie nawierzchni betonowej z podbudową wraz z wywozem i utylizacją (materiały pochodzące z rozbiórki, uznane przez Zamawiającego za wartościowe, pozostają jego własnością i należy je wywieźć na miejsce wskazane przez Zamawiającego)</t>
  </si>
  <si>
    <t>Rozebranie bariery stalowej wraz z wywozem i utylizacją (materiały pochodzące z rozbiórki, uznane przez Zamawiającego za wartościowe, pozostają jego własnością i należy je wywieźć na miejsce wskazane przez Zamawiającego)</t>
  </si>
  <si>
    <t>IV</t>
  </si>
  <si>
    <t>KOSZTORYS OFERTOWY</t>
  </si>
  <si>
    <t>Mechaniczne ścinanie drzew o obwodzie pnia 50-74 cm wraz z karczowaniem pni, załadunkiem, wywozem dłużyc, gałęzi i karpiny na składowisko wskazane przez Inwestora i kosztem utylizacji</t>
  </si>
  <si>
    <t>Mechaniczne ścinanie drzew o obwodzie pnia 75-99 cm wraz z karczowaniem pni, załadunkiem, wywozem dłużyc, gałęzi i karpiny na składowisko wskazane przez Inwestora i kosztem utylizacji</t>
  </si>
  <si>
    <t>Mechaniczne ścinanie drzew o obwodzie pnia 100-124 cm wraz z karczowaniem pni, załadunkiem, wywozem dłużyc, gałęzi i karpiny na składowisko wskazane przez Inwestora i kosztem utylizacji</t>
  </si>
  <si>
    <t>Mechaniczne ścinanie drzew o obwodzie pnia 125-149 cm wraz z karczowaniem pni, załadunkiem, wywozem dłużyc, gałęzi i karpiny na składowisko wskazane przez Inwestora i kosztem utylizacji</t>
  </si>
  <si>
    <t>Mechaniczne ścinanie drzew o obwodzie pnia 150-174 cm wraz z karczowaniem pni, załadunkiem, wywozem dłużyc, gałęzi i karpiny na składowisko wskazane przez Inwestora i kosztem utylizacji</t>
  </si>
  <si>
    <t>Mechaniczne ścinanie drzew o obwodzie pnia 175-199 cm wraz z karczowaniem pni, załadunkiem, wywozem dłużyc, gałęzi i karpiny na składowisko wskazane przez Inwestora i kosztem utylizacji</t>
  </si>
  <si>
    <t>Mechaniczne ścinanie drzew o obwodzie pnia 200-224 cm wraz z karczowaniem pni, załadunkiem, wywozem dłużyc, gałęzi i karpiny na składowisko wskazane przez Inwestora i kosztem utylizacji</t>
  </si>
  <si>
    <t>Usuwanie krzewów wraz z karczowaniem, usunięciem karpin, załadunkiem i wywozem odpadów na składowisko oraz kosztem utylizacji</t>
  </si>
  <si>
    <t>Mechaniczne ścinanie drzew o obwodzie pnia poniżej 50 cm wraz z karczowaniem pni, załadunkiem, wywozem dłużyc, gałęzi i karpiny na składowisko wskazane przez Inwestora i kosztem utylizacji</t>
  </si>
  <si>
    <t>Usunięcie karpin po wyciętych drzewach o obwodzie poniżej 50 cm wraz z załadunkiem i wywozem na składowisko, kosztem utylizacji, zasypaniem dołów piaskiem wraz z zagęszczeniem oraz odtworzeniem konstrukcji istniejących nawierzchni</t>
  </si>
  <si>
    <t>Rozebranie nawierzchni bitumicznych z podbudową wraz z wywozem i utylizacją (materiały pochodzące z rozbiórki, uznane przez Zamawiającego za wartościowe, pozostają jego własnością i należy je wywieźć na plac składowy wskazany przez Zamawiającego) - jezdnia</t>
  </si>
  <si>
    <t>D.08.01.02a</t>
  </si>
  <si>
    <t>Krawężniki kamienne</t>
  </si>
  <si>
    <t>D.05.03.01</t>
  </si>
  <si>
    <t>Nawierzchnia z kostki kamiennej</t>
  </si>
  <si>
    <t>D.04.07.01</t>
  </si>
  <si>
    <t>Podbudowa z betonu asfaltowego</t>
  </si>
  <si>
    <t>„Budowa ronda na skrzyżowaniu ulic Chrobrego, Sienkiewicza, Kazimierza Wielkiego i
ulicy od ul. Sienkiewicza do ul. Chmielniki w Świeciu wraz z infrastrukturą"</t>
  </si>
  <si>
    <t xml:space="preserve">Ustawienie muru oporowego z elementów prefabrykowanych typu "L" o wysokości do 155 cm na podsypce cementowo-piaskowej gr. 5 cm, ławie betonowej C12/15 gr. 15 cm i w-wie mrozoochronnej z piasku gr. 10 cm wraz z wykonaniem robót ziemnych
- od km 0+041,40 do km 0+085,90 str. lewa (wg kilometracji osi drogi przy parkingu)
wraz z robotami towarzyszącymi </t>
  </si>
  <si>
    <t>Geodezyjna inwentaryzacja powykonawcza (dla wszystkich branż)</t>
  </si>
  <si>
    <t>Roboty pomiarowe przy liniowych robotach ziemnych - trasa drogi w terenie równinnym (wraz ze wznowieniem punktów granicznych pasa drogowego z ich trwałą stabilizacją, zgodnie z projektami podziałów)</t>
  </si>
  <si>
    <t>Montaż wiaty przystankowej o wym. max 378x150x240 cm (długość x głębokość x wysokość) wraz z prefabrykowanymi fundamentami betonowymi i robotami towarzyszącymi
ściany: cała konstrukcja wykonana ze stali nierdzewnej, polerowanej
profile stalowe: ocynkowane, lakierowane
pokrycie dachowe: poliwęglan lity, przeźroczysty
przeszklenie ścian: szyby hartowane o gr. 8 mm
siedziska: ławka z polerowanej stali nierdzewnej
wyposażenie: tabliczka na rozkład jazdy, kosz na śmieci
- w km 0+129,30 str. prawa (wg kilometracji ul. Działkowców)</t>
  </si>
  <si>
    <t>Nasadzenia nowych drzew w ramach rekompensaty (sadzonki drzew z dobrze rozwiniętą bryłą korzeniową i pędem głównym o wysokości min. 2 m; obwód min. 6 cm na wysokości 100 cm), stosując rodzime gatunki liściaste z wyjątkiem topól</t>
  </si>
  <si>
    <t>D.02.01.01</t>
  </si>
  <si>
    <t>Wykonanie wykopów</t>
  </si>
  <si>
    <r>
      <t>m</t>
    </r>
    <r>
      <rPr>
        <sz val="10"/>
        <rFont val="Czcionka tekstu podstawowego"/>
        <charset val="238"/>
      </rPr>
      <t>³</t>
    </r>
  </si>
  <si>
    <t>Wykonanie wykopów w gruntach nieskalistych kat. I-IV z wywozem na odkład</t>
  </si>
  <si>
    <t>Stalowa bariera ochronna N2W3 str. lewa (droga przy parkingu)</t>
  </si>
  <si>
    <t>Stalowa bariera ochronna H1W5 str. prawa (ul. Sienkiewicza część północna zakresu)</t>
  </si>
  <si>
    <t>Stalowa bariero-poręcz ochronna (przy rondzie na ul. Sienkiewicza)</t>
  </si>
  <si>
    <t>Stalowa bariera ochronna H1W5 str. lewa (ul. Działkowców)</t>
  </si>
  <si>
    <t>Balustrada U-11a szczeblinkowa (kolor szary) wraz z fundamentem</t>
  </si>
  <si>
    <t>Balustrada U-12, poręcz ochronna sztywna (kolor szary) wraz z fundamentem</t>
  </si>
  <si>
    <t>Balustrada U-12, poręcz ochronna sztywna (kolor żółty) wraz z fundamentem</t>
  </si>
  <si>
    <t>Poręcz przy schodach (kolor szary), 3 odcinki wraz z fundamentem</t>
  </si>
  <si>
    <t>Słupki blokujące U-12c z folią odblaskową wraz z fundamentem</t>
  </si>
  <si>
    <t>Oznakowanie poziome (grubowarstwowe, białe) - linie P-1b, P-1e, P-4, P-7a, P-7b, P-10, P-11, P-13, P-14, P-18, P-20, P-21, P-23, P-24</t>
  </si>
  <si>
    <t>Oznakowanie poziome (grubowarstwowe, czerwone)</t>
  </si>
  <si>
    <t>Oznakowanie poziome (grubowarstwowe, niebieskie)</t>
  </si>
  <si>
    <t>Konstrukcja wsporcza pod znaki E-17a, E-18a, D-42, D-43</t>
  </si>
  <si>
    <t>Wysięgniki do słupków do znaków drogowych z rur stalowych o średnicy 60,3 mm, grubość ścianki 2,0 mm</t>
  </si>
  <si>
    <t>Pobocze gruntowe (o nawierzchni gruntowej ulepszonej stabilizowanej mechanicznie) - warstwa o grub. po zagęszczeniu 15 cm</t>
  </si>
  <si>
    <t>Pobocze gruntowe (o nawierzchni z kruszywa łamanego stab. mech. 0/31,5 mm) - warstwa o grub. po zagęszczeniu 15 cm</t>
  </si>
  <si>
    <t>Usunięcie warstwy ziemi urodzajnej (humusu) o grubości do 40 cm wraz z hałdowaniem i wykorzystaniem do humusowania skarp oraz wywozem nadmiaru</t>
  </si>
  <si>
    <t>Plantowanie poboczy, skarp wykopów i nasypów wraz z humusowaniem gr. 15 cm i obsianiem trawą</t>
  </si>
  <si>
    <t>Montaż skrzynek lęgowych dla ptaków (typ A)</t>
  </si>
  <si>
    <t>Montaż skrzynek lęgowych dla ptaków (typ B)</t>
  </si>
  <si>
    <t>Montaż skrzynek lęgowych dla ptaków (typ D)</t>
  </si>
  <si>
    <t>Montaż schronów dla nietoperzy</t>
  </si>
  <si>
    <t>Przesadzenie jarząbu szwedzkiego (pierśnica 8 cm) wraz z robotami towarzyszącymi</t>
  </si>
  <si>
    <t>Regulacja wysokościowa nawierzchni z kostki betonowej wraz z uzupełnieniem podbudowy i wykonaniem nowej podsypki cem.-piaskowej gr. 4 cm - (kostka do ponownego wbudowania)</t>
  </si>
  <si>
    <t>Regulacja wysokościowa obrzeża wraz z uzupełnieniem ławy betonowej i wykonaniem nowej podsypki cem.-piaskowej gr. 5 cm - (obrzeża do ponownego wbudowania)</t>
  </si>
  <si>
    <t>Regulacja wysokościowa ścieku z kostki betonowej wraz z uzupełnieniem ławy betonowej i wykonaniem nowej podsypki cem.-piaskowej gr. 4 cm - (kostka do ponownego wbudowania)</t>
  </si>
  <si>
    <t>Rozebranie balustrady stalowej (przy schodach) wraz z wywozem i utylizacją (materiały pochodzące z rozbiórki, uznane przez Zamawiającego za wartościowe, pozostają jego własnością i należy je wywieźć na miejsce wskazane przez Zamawiającego)</t>
  </si>
  <si>
    <t>Rozebranie istniejącego ogrodzenia (przy likwidowanym zbiorniku chłonno-odparowującym) z bramą (1 szt.) wraz z wywozem materiału i utylizacją (materiały pochodzące z rozbiórki, uznane przez Zamawiającego za wartościowe, pozostają jego własnością i należy je wywieźć na miejsce wskazane przez Zamawiającego)</t>
  </si>
  <si>
    <t>Rozebranie fragmentu istniejącego ogrodzenia (działka nr 490/1) wraz z wywozem materiału i utylizacją (materiały pochodzące z rozbiórki, uznane przez Zamawiającego za wartościowe, pozostają jego własnością i należy je wywieźć na miejsce wskazane przez Zamawiającego)</t>
  </si>
  <si>
    <t>Rozebranie fragmentu istniejącego ogrodzenia (działka nr 625/1) wraz z wywozem materiału i utylizacją (materiały pochodzące z rozbiórki, uznane przez Zamawiającego za wartościowe, pozostają jego własnością i należy je wywieźć na miejsce wskazane przez Zamawiającego)</t>
  </si>
  <si>
    <t>Rozebranie fragmentu istniejącego ogrodzenia (działka nr 79/11) wraz z wywozem materiału i utylizacją (materiały pochodzące z rozbiórki, uznane przez Zamawiającego za wartościowe, pozostają jego własnością i należy je wywieźć na miejsce wskazane przez Zamawiającego)</t>
  </si>
  <si>
    <t>Rozebranie fragmentu istniejącego ogrodzenia (ogródka działkowego nr 171) wraz z wywozem materiału i utylizacją (materiały pochodzące z rozbiórki, uznane przez Zamawiającego za wartościowe, pozostają jego własnością i należy je wywieźć na miejsce wskazane przez Zamawiającego)</t>
  </si>
  <si>
    <t>Rozebranie fragmentu istniejącego ogrodzenia (ogródka działkowego nr 308A) wraz z wywozem materiału i utylizacją (materiały pochodzące z rozbiórki, uznane przez Zamawiającego za wartościowe, pozostają jego własnością i należy je wywieźć na miejsce wskazane przez Zamawiającego)</t>
  </si>
  <si>
    <t>Rozebranie fragmentu istniejącego ogrodzenia (ogródka działkowego nr 328A) wraz z wywozem materiału i utylizacją (materiały pochodzące z rozbiórki, uznane przez Zamawiającego za wartościowe, pozostają jego własnością i należy je wywieźć na miejsce wskazane przez Zamawiającego)</t>
  </si>
  <si>
    <t>Rozebranie fragmentu istniejącego ogrodzenia (ogródka działkowego nr 334) wraz z wywozem materiału i utylizacją (materiały pochodzące z rozbiórki, uznane przez Zamawiającego za wartościowe, pozostają jego własnością i należy je wywieźć na miejsce wskazane przez Zamawiającego)</t>
  </si>
  <si>
    <t>Rozebranie fragmentu istniejącego ogrodzenia (ogródka działkowego nr 335) wraz z wywozem materiału i utylizacją (materiały pochodzące z rozbiórki, uznane przez Zamawiającego za wartościowe, pozostają jego własnością i należy je wywieźć na miejsce wskazane przez Zamawiającego)</t>
  </si>
  <si>
    <t>Rozebranie istniejącego kiosku z fundamentem betonowym przy parkingu wraz z wywozem materiału i utylizacją (materiały pochodzące z rozbiórki, uznane przez Zamawiającego za wartościowe, pozostają jego własnością i należy je wywieźć na miejsce wskazane przez Zamawiającego)</t>
  </si>
  <si>
    <t>Usuwanie żywopłotu wraz z karczowaniem, usunięciem karpin, załadunkiem i wywozem odpadów na składowisko oraz kosztem utylizacji</t>
  </si>
  <si>
    <t>Mechaniczne ścinanie drzew o obwodzie pnia 225-249 cm wraz z karczowaniem pni, załadunkiem, wywozem dłużyc, gałęzi i karpiny na składowisko wskazane przez Inwestora i kosztem utylizacji</t>
  </si>
  <si>
    <t>Usunięcie karpin po wyciętych drzewach o obwodzie powyżej 50 cm wraz z załadunkiem i wywozem na składowisko, kosztem utylizacji, zasypaniem dołów piaskiem wraz z zagęszczeniem oraz odtworzeniem konstrukcji istniejących nawierzchni</t>
  </si>
  <si>
    <t>Rozebranie schodów z kostki betonowej i obrzeży z podbudową betonową wraz z wywozem i utylizacją (materiały pochodzące z rozbiórki, uznane przez Zamawiającego za wartościowe, pozostają jego własnością i należy je wywieźć na miejsce wskazane przez Zamawiającego)</t>
  </si>
  <si>
    <t>Rozebranie nawierzchni z płyt ażurowych z podbudową (likwidowany zbiornik chłonno-odparowujący) wraz z wywozem i utylizacją (materiały pochodzące z rozbiórki, uznane przez Zamawiającego za wartościowe, pozostają jego własnością i należy je wywieźć na miejsce wskazane przez Zamawiającego)</t>
  </si>
  <si>
    <t>Rozebranie nawierzchni bitumicznych z podbudową wraz z wywozem i utylizacją (materiały pochodzące z rozbiórki, uznane przez Zamawiającego za wartościowe, pozostają jego własnością i należy je wywieźć na plac składowy wskazany przez Zamawiającego) - ścieżka rowerowa</t>
  </si>
  <si>
    <t>Frezowanie istniejącej w-wy ścieralnej z betonu asfaltowego wraz z wywozem nadmiaru materiału i utylizacją (materiały pochodzące z rozbiórki, uznane przez Zamawiającego za wartościowe, pozostają jego własnością i należy je wywieźć na plac składowy wskazany przez Zamawiającego) - jezdnia</t>
  </si>
  <si>
    <t>Frezowanie istniejącej w-wy ścieralnej z betonu asfaltowego wraz z wywozem nadmiaru materiału i utylizacją (materiały pochodzące z rozbiórki, uznane przez Zamawiającego za wartościowe, pozostają jego własnością i należy je wywieźć na plac składowy wskazany przez Zamawiającego) - ścieżka rowerowa</t>
  </si>
  <si>
    <t>Demontaż ławki parkowej z fundamentami betonowymi wraz z wywozem materiału i utylizacją (materiały pochodzące z rozbiórki, uznane przez Zamawiającego za wartościowe, pozostają jego własnością i należy je wywieźć na miejsce wskazane przez Zamawiającego)</t>
  </si>
  <si>
    <t>Demontaż kosza na śmieci z fundamentem betonowym wraz z wywozem materiału i utylizacją (materiały pochodzące z rozbiórki, uznane przez Zamawiającego za wartościowe, pozostają jego własnością i należy je wywieźć na miejsce wskazane przez Zamawiającego)</t>
  </si>
  <si>
    <t>D.08.02.01a</t>
  </si>
  <si>
    <t>Chodnik z płyt chodnikowych betonowych</t>
  </si>
  <si>
    <t>Nawierzchnia z płytek chodnikowych z wypustkami o wym. 35x35x5 cm na podsypce cementowo-piaskowej gr. 4 cm (jeden rząd płytek ostrzegawczych z guzami)</t>
  </si>
  <si>
    <t>Ściek drogowy korytkowy wg KPED 01.03 (szerokości 60 cm) na podsypce cem.-piask. gr. 5 cm i na ławie betonowej C12/15 gr. 10 cm z oporem wraz z ułożeniem płytek chodnikowych 50x50 cm (po jednej stronie ścieku - na odcinku 109 m) na podsypce cem.-piask. gr. 5 cm i na ławie betonowej C12/15 gr. 10 cm</t>
  </si>
  <si>
    <t>Obrzeża betonowe o wym. 8x25 cm na podsypce cem. - piaskowej gr. 5 cm i na ławie betonowej C8/10 z oporem
UWAGA: należy zastosować elementy łukowe dla promieni od R=0,5 m do R=12 m</t>
  </si>
  <si>
    <t>Obrzeża kamienne o wym. 8x25 cm na podsypce cem. - piaskowej gr. 5 cm i na ławie betonowej C8/10 z oporem
UWAGA: należy zastosować elementy łukowe dla promieni od R=0,5 m do R=12 m</t>
  </si>
  <si>
    <t>Krawężniki kamienne o wym. 12x25 cm na podsypce cem. - piaskowej gr. 5 cm i na ławie betonowej C12/15 z oporem
UWAGA: należy zastosować elementy łukowe dla promieni od R=0,5 m do R=12 m</t>
  </si>
  <si>
    <t>Krawężniki kamienne najazdowe o wym. 15x22 cm na podsypce cem. - piaskowej gr. 5 cm i na ławie betonowej C12/15 z oporem
UWAGA: należy zastosować elementy łukowe dla promieni od R=0,5 m do R=12 m</t>
  </si>
  <si>
    <t>Oporniki betonowe o wym. 12x25 cm na podsypce cem.-piaskowej gr. 5 cm i na ławie betonowej C12/15 z oporem
UWAGA: należy zastosować elementy łukowe dla promieni od R=0,5 m do R=12 m</t>
  </si>
  <si>
    <t>Krawężniki betonowe najazdowe o wym. 15x22 cm na podsypce cem.-piaskowej gr. 5 cm i na ławie betonowej C12/15 z oporem
UWAGA: należy zastosować elementy łukowe dla promieni od R=0,5 m do R=12 m</t>
  </si>
  <si>
    <t>Krawężniki betonowe o wym. 15x30 cm na podsypce cem.-piaskowej gr. 5 cm i na ławie betonowej C12/15 z oporem
UWAGA: należy zastosować elementy łukowe dla promieni od R=0,5 m do R=12 m</t>
  </si>
  <si>
    <t>Krawężniki przystankowe o wym. 43,5x33 cm na podsypce cem.-piaskowej gr. 5 cm i na ławie betonowej C12/15 z oporem
UWAGA: należy zastosować elementy łukowe dla promieni od R=0,5 m do R=12 m</t>
  </si>
  <si>
    <t>Stop-krata dla płazów (wykonana z laminowanej rynny i żeliwnej kraty) o wymiarach min. 50,5x59x66,5 cm na podsypce cem. - piaskowej gr. 4 cm i na ławie betonowej C20/25 gr. 10 cm z opaską fundamentową gr. 20 cm wraz z robotami towarzyszącymi</t>
  </si>
  <si>
    <t>Krawężniki kamienne trapezowe 15x21x30 na podsypce cem. - piaskowej gr. 5 cm i na ławie betonowej C12/15 z oporem
UWAGA: należy zastosować elementy łukowe dla promieni od R=0,5 m do R=12 m</t>
  </si>
  <si>
    <t>Krawężniki kamienne o wym. 15x30 cm na podsypce cem. - piaskowej gr. 5 cm i na ławie betonowej C12/15 z oporem
UWAGA: należy zastosować elementy łukowe dla promieni od R=0,5 m do R=12 m</t>
  </si>
  <si>
    <t>Montaż ogrodzenia z siatki (działka nr 457/25) na podmurówce betonowej ze słupkami stalowymi na fundamentach betonowych wraz z montażem:
- furtki uchylnej: 1 szt.
wraz z robotami towarzyszącymi
UWAGA: styl ogrodzenia dostosować do istniejącego ogrodzenia</t>
  </si>
  <si>
    <t>Montaż ogrodzenia z siatki (działka nr 79/11) na podmurówce betonowej ze słupkami stalowymi na fundamentach betonowych wraz z robotami towarzyszącymi</t>
  </si>
  <si>
    <t>Montaż ogrodzenia (ogródki działkowe nr 308A, 328A, 171, 334, 335) na podmurówce betonowej ze słupkami na fundamentach betonowych wraz z robotami towarzyszącymi
UWAGA: styl ogrodzenia dostosować do istniejącego ogrodzenia</t>
  </si>
  <si>
    <t>Montaż ogrodzenia (działka nr 490/1) na podmurówce betonowej ze słupkami na fundamentach betonowych wraz z robotami towarzyszącymi
UWAGA: styl ogrodzenia dostosować do istniejącego ogrodzenia</t>
  </si>
  <si>
    <t>Montaż ogrodzenia (działka nr 625/1) na podmurówce betonowej ze słupkami na fundamentach betonowych wraz z robotami towarzyszącymi
UWAGA: styl ogrodzenia dostosować do istniejącego ogrodzenia</t>
  </si>
  <si>
    <t>Nawierzchnia z kostki brukowej betonowej grub. 8 cm (szara) na podsypce cementowo-piaskowej gr. 4 cm z wypełnieniem spoin piaskiem (chodnik, peron przystankowy)</t>
  </si>
  <si>
    <t>Nawierzchnia z kostki brukowej betonowej grub. 8 cm (szara) na podsypce cementowo-piaskowej gr. 4 cm z wypełnieniem spoin piaskiem (wyspa dzieląca na wlotach (w ciągu chodnika w miejscu przejścia dla pieszych))</t>
  </si>
  <si>
    <t>Nawierzchnia z kostki kamiennej 9/11 cm z wypełnieniem spoin zaprawą cementową (zawierającą tras, szybkowiążącą) na podsypce cementowo-piaskowej gr. 4 cm (wyspa dzieląca na wlotach i opaska kamienna na wyspie środkowej ronda oraz za wybrukami na łukach)</t>
  </si>
  <si>
    <t>Nawierzchnia z kostki kamiennej 15/17 cm z wypełnieniem spoin zaprawą cementową (zawierającą tras, szybkowiążącą) na podsypce cementowo-piaskowej gr. 4 cm (pierścień ronda i wybrukowanie na łukach)</t>
  </si>
  <si>
    <t>Nawierzchnia z kostki brukowej betonowej grub. 8 cm (kolor) na podsypce cementowo-piaskowej gr. 4 cm z wypełnieniem spoin piaskiem (miejsca parkingowe i plac do zawracania pojazdów przy drodze dojazdowej przy ul. Dąbrowskiej)</t>
  </si>
  <si>
    <t>Nawierzchnia z kostki brukowej betonowej grub. 8 cm (szara) na podsypce cementowo-piaskowej gr. 4 cm z wypełnieniem spoin piaskiem (droga przy parkingu)</t>
  </si>
  <si>
    <t>Nawierzchnia z kostki brukowej betonowej o wymiarach 10x10 cm grub. 8 cm (antracyt) na podsypce cementowo-piaskowej gr. 4 cm z wypełnieniem spoin piaskiem (opaska pomiędzy chodnikiem a ścieżką rowerową)</t>
  </si>
  <si>
    <t>Nawierzchnia z kostki brukowej betonowej, typu behaton (tetka) grub. 8 cm (grafitowa) na podsypce cementowo-piaskowej gr. 4 cm z wypełnieniem spoin piaskiem (zatoka autobusowa)</t>
  </si>
  <si>
    <t>Nawierzchnia z kostki brukowej betonowej grub. 8 cm (czerwona) na podsypce cementowo-piaskowej gr. 4 cm z wypełnieniem spoin piaskiem (zatoka przystankowa przy zbiornikach)</t>
  </si>
  <si>
    <t>Nawierzchnia z kostki brukowej betonowej grub. 8 cm (kolor) na podsypce cementowo-piaskowej gr. 4 cm z wypełnieniem spoin piaskiem (zjazd)</t>
  </si>
  <si>
    <t>Nawierzchnia z kruszywa łamanego stab. mech. 0/31,5 mm - warstwa o grub. po zagęszczeniu 15 cm (zjazd z kłsm) - na zakończeniu ul. Działkowców</t>
  </si>
  <si>
    <t>Nawierzchnia z kostki brukowej betonowej, bezfazowej grub. 8 cm (czerwona) na podsypce cementowo-piaskowej gr. 4 cm z wypełnieniem spoin piaskiem (ciąg pieszo-rowerowy)</t>
  </si>
  <si>
    <t>Nawierzchnia z kostki brukowej betonowej, bezfazowej grub. 8 cm (grafitowa) na podsypce cementowo-piaskowej gr. 4 cm z wypełnieniem spoin piaskiem (wyspa dzieląca na wlotach (w ciągu ścieżki rowerowej w miejscu przejazdu dla rowerzystów))</t>
  </si>
  <si>
    <t>Nawierzchnia z mieszanek mineralno-asfaltowych o grubości po zagęszczeniu 4 cm (warstwa ścieralna) AC 11 S (ul. Dąbrowskiej, ul. Zapolskiej) – nowa konstrukcja nawierzchni jezdni, zjazd na projektowany parking przy ul. Chrobrego</t>
  </si>
  <si>
    <t>Nawierzchnia z mieszanek mastyksowo-grysowych o grubości po zagęszczeniu 4 cm (warstwa ścieralna) SMA 11 (ul. Chrobrego) – nowa konstrukcja nawierzchni jezdni</t>
  </si>
  <si>
    <t>Nawierzchnia z mieszanek mastyksowo-grysowych o grubości po zagęszczeniu 4 cm (warstwa ścieralna) SMA 11 (ul. Chmielniki, jezdnia na rondach, ul. Sienkiewicza, ul. Działkowców, ul. Kazimierza Wielkiego)</t>
  </si>
  <si>
    <t>Nawierzchnia z mieszanek mineralno-asfaltowych o grubości po zagęszczeniu 4 cm (warstwa ścieralna) AC 11 S (ul. Chrobrego – na istniejącej nawierzchni jezdni (przy projektowanym parkingu przy ul. Chrobrego oraz przy projektowanym placu do zawracania pojazdów przy drodze dojazdowej przy ul. Dąbrowskiej), ul. Dąbrowskiej - odcinek dowiązania do istn. nawierzchni, ul. Zapolskiej - odcinek dowiązania do istn. nawierzchni)</t>
  </si>
  <si>
    <t>Nawierzchnia z mieszanek mineralno-asfaltowych o grubości po zagęszczeniu 5 cm (warstwa ścieralna) AC 8 S (ścieżka rowerowa)</t>
  </si>
  <si>
    <t>D.04.04.02a</t>
  </si>
  <si>
    <t>Podbudowa z kruszywa powstałego w wyniku przekruszenia betonu</t>
  </si>
  <si>
    <t>Podbudowa z mieszanki przekruszonego betonu stab. mech. 0/31,5 mm - warstwa o grub. po zagęszczeniu 10 cm - zgodnie z wymaganiami WT-4 dla kruszyw z recyklingu (tablica A.1) (droga na terenie ogródków działkowych)</t>
  </si>
  <si>
    <t>Nawierzchnia z mieszanek mineralno-asfaltowych o grubości po zagęszczeniu 5 cm (warstwa wiążąca) AC 16 W (ul. Chmielniki, jezdnia na rondach, ul. Sienkiewicza, ul. Działkowców, ul. Kazimierza Wielkiego)</t>
  </si>
  <si>
    <t>Nawierzchnia z mieszanek mineralno-asfaltowych o grubości po zagęszczeniu 5 cm (warstwa wiążąca) AC 16 W (ul. Dąbrowskiej, ul. Zapolskiej) – nowa konstrukcja nawierzchni jezdni, zjazd na projektowany parking przy ul. Chrobrego</t>
  </si>
  <si>
    <t>Podbudowa z betonu asfaltowego AC 22 P - warstwa o grubości po zagęszczeniu 7 cm (ul. Chmielniki, jezdnia na rondach, ul. Sienkiewicza, ul. Działkowców, ul. Kazimierza Wielkiego)</t>
  </si>
  <si>
    <t>Nawierzchnia z mieszanek mastyksowo-grysowych o grubości po zagęszczeniu 4 cm (warstwa ścieralna) SMA 11 (ul. Sienkiewicza - na istn. nawierzchni jezdni, ul. Sienkiewicza - odcinek dowiązania do istn. nawierzchni, ul. Kazimierza Wielkiego - odcinek dowiązania do istn. nawierzchni, ul. Chmielniki - odcinek dowiązania do istn. nawierzchni)</t>
  </si>
  <si>
    <t>Nawierzchnia z mieszanek mineralno-asfaltowych o grubości średniej po zagęszczeniu 3 cm (warstwa wyrównawczo-wiążąca) AC 11 W (ul. Sienkiewicza - na istn. nawierzchni jezdni, ul. Sienkiewicza - odcinek dowiązania do istn. nawierzchni, ul. Kazimierza Wielkiego - odcinek dowiązania do istn. nawierzchni, ul. Chmielniki - odcinek dowiązania do istn. nawierzchni)</t>
  </si>
  <si>
    <t>Podbudowa z betonu cementowego</t>
  </si>
  <si>
    <t xml:space="preserve">Podbudowa z betonu C12/15 gr. 20 cm (wyspa dzieląca na wlotach (w ciągu chodnika w miejscu przejścia dla pieszych)) </t>
  </si>
  <si>
    <t>Podbudowa z betonu C12/15 gr. 20 cm (wyspa dzieląca na wlotach i opaska kamienna na wyspie środkowej ronda oraz za wybrukami na łukach)</t>
  </si>
  <si>
    <t>Podbudowa z betonu C16/20 gr. 20 cm (pierścień ronda i wybrukowanie na łukach)</t>
  </si>
  <si>
    <t>Podbudowa zasadnicza z betonu C16/20 gr. 20 cm (zatoka autobusowa)</t>
  </si>
  <si>
    <t>Podbudowa zasadnicza z betonu C16/20 gr. 20 cm (zatoka przystankowa przy zbiornikach)</t>
  </si>
  <si>
    <t>Podbudowa z betonu C12/15 gr. 20 cm (wyspa dzieląca na wlotach (w ciągu ścieżki rowerowej w miejscu przejazdu dla rowerzystów))</t>
  </si>
  <si>
    <t xml:space="preserve">Podbudowa z kruszywa łamanego stab. mech. 0/31,5 mm - warstwa o grub. po zagęszczeniu 15 cm (peron przystankowy, chodnik) </t>
  </si>
  <si>
    <t>Podbudowa z kruszywa łamanego stab. mech. 0/31,5 mm - warstwa o grub. po zagęszczeniu 20 cm (miejsca parkingowe i plac do zawracania pojazdów przy drodze dojazdowej przy ul. Dąbrowskiej)</t>
  </si>
  <si>
    <t>Podbudowa z kruszywa łamanego stab. mech. 0/31,5 mm - warstwa o grub. po zagęszczeniu 20 cm (droga przy parkingu)</t>
  </si>
  <si>
    <t>Podbudowa zasadnicza z kruszywa łamanego stab. mech. 0/31,5 mm - warstwa o grub. po zagęszczeniu 20 cm (ul. Dąbrowskiej, ul. Zapolskiej) – nowa konstrukcja nawierzchni jezdni, zjazd na projektowany parking przy ul. Chrobrego</t>
  </si>
  <si>
    <t>Podbudowa zasadnicza z kruszywa łamanego stab. mech. 0/31,5 mm - warstwa o grub. po zagęszczeniu 20 cm (ul. Chrobrego) – nowa konstrukcja nawierzchni jezdni</t>
  </si>
  <si>
    <t>Podbudowa pomocnicza z kruszywa łamanego stab. mech. 0/31,5 mm - warstwa o grub. po zagęszczeniu 20 cm (ul. Chmielniki, jezdnia na rondach, ul. Sienkiewicza, ul. Działkowców, ul. Kazimierza Wielkiego)</t>
  </si>
  <si>
    <t>Podbudowa z kruszywa łamanego stab. mech. 0/31,5 mm - warstwa o grub. po zagęszczeniu 15 cm (opaska pomiędzy chodnikiem a ścieżką rowerową)</t>
  </si>
  <si>
    <t>Podbudowa pomocnicza z kruszywa łamanego stab. mech. 0/31,5 mm - warstwa o grub. po zagęszczeniu 15 cm (zatoka przystankowa przy zbiornikach)</t>
  </si>
  <si>
    <t>Podbudowa pomocnicza z kruszywa łamanego stab. mech. 0/31,5 mm - warstwa o grub. po zagęszczeniu 15 cm (zatoka autobusowa)</t>
  </si>
  <si>
    <t>Podbudowa z kruszywa łamanego stab. mech. 0/31,5 mm - warstwa o grub. po zagęszczeniu 20 cm (zjazd)</t>
  </si>
  <si>
    <t>Podbudowa z kruszywa łamanego stab. mech. 0/31,5 mm - warstwa o grub. po zagęszczeniu 15 cm (ciąg pieszo-rowerowy)</t>
  </si>
  <si>
    <t>Podbudowa z kruszywa łamanego stab. mech. 0/31,5 mm - warstwa o grub. po zagęszczeniu 15 cm (ścieżka rowerowa)</t>
  </si>
  <si>
    <t>Nawierzchnia z mieszanek mineralno-asfaltowych o grubości po zagęszczeniu 8 cm (warstwa wiążąca) AC 16 W (ul. Chrobrego) – nowa konstrukcja nawierzchni jezdni</t>
  </si>
  <si>
    <t>Mechaniczne oczyszczenie i skropienie emulsją asfaltową na zimno podbudowy z kruszywa łamanego, podbudowy z betonu asfaltowego, istn. nawierzchni po frezowaniu; zużycie emulsji 0,5 kg/m²</t>
  </si>
  <si>
    <t xml:space="preserve">Wykonanie i zagęszczenie warstwy odsączającej w korycie o grub. po zagęszczeniu 10 cm, piasek (peron przystankowy, chodnik) </t>
  </si>
  <si>
    <t>Wykonanie i zagęszczenie warstwy odsączającej w korycie o grub. po zagęszczeniu 10 cm, piasek (opaska pomiędzy chodnikiem a ścieżką rowerową)</t>
  </si>
  <si>
    <t>Wykonanie i zagęszczenie warstwy odsączającej w korycie o grub. po zagęszczeniu 10 cm, piasek (zjazd z kłsm) - na zakończeniu ul. Działkowców</t>
  </si>
  <si>
    <t>Wykonanie warstwy wzmacniającej podłoże z gruntu stabilizowanego cementem o Rm=2,5 Mpa, gr. 25 cm (ul. Chmielniki, jezdnia na rondach, ul. Sienkiewicza, ul. Działkowców, ul. Kazimierza Wielkiego)</t>
  </si>
  <si>
    <t>Wykonanie warstwy wzmacniającej podłoże z gruntu stabilizowanego cementem o Rm=2,5 Mpa, gr. 25 cm (ul. Chrobrego) – nowa konstrukcja nawierzchni jezdni</t>
  </si>
  <si>
    <t>Wykonanie warstwy wzmacniającej podłoże z gruntu stabilizowanego cementem o Rm=2,5 Mpa, gr. 25 cm (pierścień ronda i wybrukowanie na łukach)</t>
  </si>
  <si>
    <t>Wykonanie warstwy wzmacniającej podłoże z gruntu stabilizowanego cementem o Rm=2,5 Mpa, gr. 15 cm (miejsca parkingowe i plac do zawracania pojazdów przy drodze dojazdowej przy ul. Dąbrowskiej)</t>
  </si>
  <si>
    <t>Wykonanie warstwy wzmacniającej podłoże z gruntu stabilizowanego cementem o Rm=2,5 Mpa, gr. 15 cm (droga przy parkingu)</t>
  </si>
  <si>
    <t>Wykonanie warstwy wzmacniającej podłoże z gruntu stabilizowanego cementem o Rm=2,5 Mpa, gr. 15 cm (ul. Dąbrowskiej, ul. Zapolskiej) – nowa konstrukcja nawierzchni jezdni, zjazd na projektowany parking przy ul. Chrobrego</t>
  </si>
  <si>
    <t xml:space="preserve">Wykonanie warstwy wzmacniającej podłoże z gruntu stabilizowanego cementem o Rm=2,5 Mpa, gr. 15 cm (wyspa dzieląca na wlotach (w ciągu chodnika w miejscu przejścia dla pieszych)) </t>
  </si>
  <si>
    <t>Wykonanie warstwy wzmacniającej podłoże z gruntu stabilizowanego cementem o Rm=2,5 Mpa, gr. 15 cm (wyspa dzieląca na wlotach i opaska kamienna na wyspie środkowej ronda oraz za wybrukami na łukach)</t>
  </si>
  <si>
    <t>Wykonanie warstwy wzmacniającej podłoże z gruntu stabilizowanego cementem o Rm=2,5 Mpa, gr. 15 cm (zatoka przystankowa przy zbiornikach)</t>
  </si>
  <si>
    <t>Wykonanie warstwy wzmacniającej podłoże z gruntu stabilizowanego cementem o Rm=2,5 Mpa, gr. 15 cm (zatoka autobusowa)</t>
  </si>
  <si>
    <t>Wykonanie warstwy wzmacniającej podłoże z gruntu stabilizowanego cementem o Rm=2,5 Mpa, gr. 15 cm (zjazd)</t>
  </si>
  <si>
    <t>Wykonanie warstwy wzmacniającej podłoże z gruntu stabilizowanego cementem o Rm=2,5 Mpa, gr. 15 cm (ciąg pieszo-rowerowy)</t>
  </si>
  <si>
    <t>Wykonanie warstwy wzmacniającej podłoże z gruntu stabilizowanego cementem o Rm=2,5 Mpa, gr. 15 cm (ścieżka rowerowa)</t>
  </si>
  <si>
    <t>Wykonanie warstwy wzmacniającej podłoże z gruntu stabilizowanego cementem o Rm=2,5 Mpa, gr. 15 cm (wyspa dzieląca na wlotach (w ciągu ścieżki rowerowej w miejscu przejazdu dla rowerzystów))</t>
  </si>
  <si>
    <t xml:space="preserve">Mechaniczne wykonanie koryta wraz z profilowaniem i zagęszczaniem podłoża na całej szerokości nawierzchni głębokości do 40 cm w gruncie kat. I-IV z wywozem gruntu na odkład (peron przystankowy, chodnik) </t>
  </si>
  <si>
    <t xml:space="preserve">Mechaniczne wykonanie koryta wraz z profilowaniem i zagęszczaniem podłoża na całej szerokości nawierzchni głębokości do 50 cm w gruncie kat. I-IV z wywozem gruntu na odkład (wyspa dzieląca na wlotach (w ciągu chodnika w miejscu przejścia dla pieszych)) </t>
  </si>
  <si>
    <t>Mechaniczne wykonanie koryta wraz z profilowaniem i zagęszczaniem podłoża na całej szerokości nawierzchni głębokości do 50 cm w gruncie kat. I-IV z wywozem gruntu na odkład (miejsca parkingowe i plac do zawracania pojazdów przy drodze dojazdowej przy ul. Dąbrowskiej)</t>
  </si>
  <si>
    <t>Mechaniczne wykonanie koryta wraz z profilowaniem i zagęszczaniem podłoża na całej szerokości nawierzchni głębokości do 50 cm w gruncie kat. I-IV z wywozem gruntu na odkład (droga przy parkingu)</t>
  </si>
  <si>
    <t>Mechaniczne wykonanie koryta wraz z profilowaniem i zagęszczaniem podłoża na całej szerokości nawierzchni głębokości do 45 cm w gruncie kat. I-IV z wywozem gruntu na odkład (ul. Dąbrowskiej, ul. Zapolskiej) – nowa konstrukcja nawierzchni jezdni, zjazd na projektowany parking przy ul. Chrobrego</t>
  </si>
  <si>
    <t>Mechaniczne wykonanie koryta wraz z profilowaniem i zagęszczaniem podłoża na całej szerokości nawierzchni głębokości do 60 cm w gruncie kat. I-IV z wywozem gruntu na odkład (ul. Chrobrego) – nowa konstrukcja nawierzchni jezdni</t>
  </si>
  <si>
    <t>Mechaniczne wykonanie koryta wraz z profilowaniem i zagęszczaniem podłoża na całej szerokości nawierzchni głębokości do 60 cm w gruncie kat. I-IV z wywozem gruntu na odkład (ul. Chmielniki, jezdnia na rondach, ul. Sienkiewicza, ul. Działkowców, ul. Kazimierza Wielkiego)</t>
  </si>
  <si>
    <t>Mechaniczne wykonanie koryta wraz z profilowaniem i zagęszczaniem podłoża na całej szerokości nawierzchni głębokości do 40 cm w gruncie kat. I-IV z wywozem gruntu na odkład (opaska pomiędzy chodnikiem a ścieżką rowerową)</t>
  </si>
  <si>
    <t>Mechaniczne wykonanie koryta wraz z profilowaniem i zagęszczaniem podłoża na całej szerokości nawierzchni głębokości do 60 cm w gruncie kat. I-IV z wywozem gruntu na odkład (zatoka autobusowa)</t>
  </si>
  <si>
    <t>Mechaniczne wykonanie koryta wraz z profilowaniem i zagęszczaniem podłoża na całej szerokości nawierzchni głębokości do 60 cm w gruncie kat. I-IV z wywozem gruntu na odkład (zatoka przystankowa przy zbiornikach)</t>
  </si>
  <si>
    <t>Mechaniczne wykonanie koryta wraz z profilowaniem i zagęszczaniem podłoża na całej szerokości nawierzchni głębokości do 50 cm w gruncie kat. I-IV z wywozem gruntu na odkład (zjazd)</t>
  </si>
  <si>
    <t>Mechaniczne wykonanie koryta wraz z profilowaniem i zagęszczaniem podłoża na całej szerokości nawierzchni głębokości do 40 cm w gruncie kat. I-IV z wywozem gruntu na odkład (ciąg pieszo-rowerowy)</t>
  </si>
  <si>
    <t>Mechaniczne wykonanie koryta wraz z profilowaniem i zagęszczaniem podłoża na całej szerokości nawierzchni głębokości do 35 cm w gruncie kat. I-IV z wywozem gruntu na odkład (ścieżka rowerowa)</t>
  </si>
  <si>
    <t>Mechaniczne wykonanie koryta wraz z profilowaniem i zagęszczaniem podłoża na całej szerokości nawierzchni głębokości do 50 cm w gruncie kat. I-IV z wywozem gruntu na odkład (wyspa dzieląca na wlotach (w ciągu ścieżki rowerowej w miejscu przejazdu dla rowerzystów))</t>
  </si>
  <si>
    <t>Punktowe elementy odblaskowe PEO-5 (aktywne) - najezdniowe elementy odblaskowe, wpuszczane, z zasilaniem solarnym o wymiarach fi126x56,5 mm, wys. 6,5 mm</t>
  </si>
  <si>
    <t>Znak U-5a wraz ze słupkiem i gniazdem typu RS (system gniazd montażowych RS  pozwalający na szybki montaż i demontaż słupów)</t>
  </si>
  <si>
    <t>Rozebranie fragmentu istniejącego ogrodzenia (działka nr 457/25) z furtką (1 szt.) wraz z wywozem materiału i utylizacją (materiały pochodzące z rozbiórki, uznane przez Zamawiającego za wartościowe, pozostają jego własnością i należy je wywieźć na miejsce wskazane przez Zamawiającego)</t>
  </si>
  <si>
    <t>Mechaniczne profilowanie i zagęszczanie podłoża na całej szerokości nawierzchni (droga na terenie ogródków działkowych)</t>
  </si>
  <si>
    <t>Plantowanie wraz z humusowaniem gr. 15 cm i obsianiem trawą (droga na terenie ogródków działkowych)</t>
  </si>
  <si>
    <t>Mechaniczne wykonanie koryta wraz z profilowaniem i zagęszczaniem podłoża na całej szerokości nawierzchni głębokości do 25 cm w gruncie kat. I-IV z wywozem gruntu na odkład (zjazd z kłsm) - na zakończeniu ul. Działkowców</t>
  </si>
  <si>
    <t>Płotki ochronne dla płazów (powtarzalne segmenty z prostokątnych płyt o wymiarach 66x120 cm z pionowymi słupkami wys. 100 cm, wykonane z laminatu poliestrowo-szklanego, kolor zielony) wraz z robotami towarzyszącymi</t>
  </si>
  <si>
    <t>Mechaniczne wykonanie koryta wraz z profilowaniem i zagęszczaniem podłoża na całej szerokości nawierzchni głębokości do 65 cm w gruncie kat. I-IV z wywozem gruntu na odkład (pierścień ronda i wybrukowanie na łukach)</t>
  </si>
  <si>
    <t>Mechaniczne wykonanie koryta wraz z profilowaniem i zagęszczaniem podłoża na całej szerokości nawierzchni głębokości do 50 cm w gruncie kat. I-IV z wywozem gruntu na odkład (wyspa dzieląca na wlotach i opaska kamienna na wyspie środkowej ronda oraz za wybrukami na łukach)</t>
  </si>
  <si>
    <t>Wykonanie nasypu z gruntu z dokopu, wraz z dowozem gruntu i zagęszczeniem (z uwzględnieniem wykonania nasypu po odhumusowaniu)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</si>
</sst>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7"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11"/>
      <name val="Czcionka tekstu podstawowego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sz val="10"/>
      <name val="Czcionka tekstu podstawowego"/>
      <charset val="238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6" fillId="0" borderId="0"/>
    <xf numFmtId="164" fontId="1" fillId="0" borderId="0" applyFont="0" applyFill="0" applyBorder="0" applyAlignment="0" applyProtection="0"/>
  </cellStyleXfs>
  <cellXfs count="257">
    <xf numFmtId="0" fontId="0" fillId="0" borderId="0" xfId="0"/>
    <xf numFmtId="0" fontId="5" fillId="0" borderId="1" xfId="0" applyFont="1" applyFill="1" applyBorder="1" applyAlignment="1">
      <alignment horizontal="center" vertical="center"/>
    </xf>
    <xf numFmtId="0" fontId="4" fillId="0" borderId="1" xfId="0" quotePrefix="1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2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/>
    <xf numFmtId="2" fontId="5" fillId="0" borderId="0" xfId="0" applyNumberFormat="1" applyFont="1" applyFill="1" applyBorder="1" applyAlignment="1">
      <alignment horizontal="center"/>
    </xf>
    <xf numFmtId="0" fontId="5" fillId="2" borderId="0" xfId="0" applyFont="1" applyFill="1" applyProtection="1">
      <protection locked="0"/>
    </xf>
    <xf numFmtId="0" fontId="5" fillId="2" borderId="0" xfId="0" applyFont="1" applyFill="1"/>
    <xf numFmtId="49" fontId="4" fillId="2" borderId="1" xfId="0" applyNumberFormat="1" applyFont="1" applyFill="1" applyBorder="1" applyAlignment="1">
      <alignment horizontal="left" vertical="center" wrapText="1"/>
    </xf>
    <xf numFmtId="0" fontId="4" fillId="2" borderId="2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4" fontId="4" fillId="0" borderId="1" xfId="0" applyNumberFormat="1" applyFont="1" applyFill="1" applyBorder="1" applyAlignment="1">
      <alignment horizontal="right" vertical="center"/>
    </xf>
    <xf numFmtId="0" fontId="9" fillId="0" borderId="0" xfId="0" applyFont="1"/>
    <xf numFmtId="0" fontId="9" fillId="0" borderId="0" xfId="0" applyFont="1" applyAlignment="1">
      <alignment wrapText="1"/>
    </xf>
    <xf numFmtId="2" fontId="9" fillId="0" borderId="0" xfId="1" applyNumberFormat="1" applyFont="1"/>
    <xf numFmtId="2" fontId="9" fillId="0" borderId="0" xfId="0" applyNumberFormat="1" applyFont="1" applyAlignment="1">
      <alignment horizontal="center" vertical="center"/>
    </xf>
    <xf numFmtId="0" fontId="9" fillId="0" borderId="0" xfId="0" applyFont="1" applyFill="1" applyBorder="1" applyAlignment="1">
      <alignment wrapText="1"/>
    </xf>
    <xf numFmtId="0" fontId="10" fillId="0" borderId="0" xfId="0" applyFont="1" applyFill="1" applyBorder="1" applyAlignment="1">
      <alignment vertical="center"/>
    </xf>
    <xf numFmtId="0" fontId="10" fillId="0" borderId="5" xfId="0" applyFont="1" applyFill="1" applyBorder="1" applyAlignment="1">
      <alignment vertical="center"/>
    </xf>
    <xf numFmtId="2" fontId="10" fillId="0" borderId="5" xfId="0" applyNumberFormat="1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/>
    <xf numFmtId="0" fontId="13" fillId="0" borderId="7" xfId="0" applyFont="1" applyFill="1" applyBorder="1" applyAlignment="1">
      <alignment horizontal="center" vertical="center" wrapText="1"/>
    </xf>
    <xf numFmtId="2" fontId="13" fillId="0" borderId="7" xfId="1" applyNumberFormat="1" applyFont="1" applyFill="1" applyBorder="1" applyAlignment="1">
      <alignment horizontal="center" vertical="center" wrapText="1"/>
    </xf>
    <xf numFmtId="0" fontId="13" fillId="0" borderId="8" xfId="0" applyNumberFormat="1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NumberFormat="1" applyFont="1" applyFill="1" applyBorder="1" applyAlignment="1">
      <alignment horizontal="center" vertical="center"/>
    </xf>
    <xf numFmtId="1" fontId="13" fillId="0" borderId="10" xfId="0" applyNumberFormat="1" applyFont="1" applyFill="1" applyBorder="1" applyAlignment="1" applyProtection="1">
      <alignment horizontal="center" vertical="center"/>
      <protection locked="0"/>
    </xf>
    <xf numFmtId="1" fontId="13" fillId="0" borderId="11" xfId="0" applyNumberFormat="1" applyFont="1" applyFill="1" applyBorder="1" applyAlignment="1">
      <alignment horizontal="center" vertical="center"/>
    </xf>
    <xf numFmtId="0" fontId="13" fillId="2" borderId="12" xfId="0" applyNumberFormat="1" applyFont="1" applyFill="1" applyBorder="1" applyAlignment="1">
      <alignment horizontal="center" vertical="center"/>
    </xf>
    <xf numFmtId="0" fontId="13" fillId="2" borderId="13" xfId="0" applyNumberFormat="1" applyFont="1" applyFill="1" applyBorder="1" applyAlignment="1" applyProtection="1">
      <alignment horizontal="center" vertical="center" wrapText="1"/>
    </xf>
    <xf numFmtId="49" fontId="13" fillId="2" borderId="13" xfId="0" applyNumberFormat="1" applyFont="1" applyFill="1" applyBorder="1" applyAlignment="1">
      <alignment horizontal="left" vertical="center" wrapText="1"/>
    </xf>
    <xf numFmtId="0" fontId="11" fillId="2" borderId="13" xfId="0" applyFont="1" applyFill="1" applyBorder="1" applyAlignment="1">
      <alignment horizontal="center" vertical="center"/>
    </xf>
    <xf numFmtId="4" fontId="11" fillId="2" borderId="13" xfId="1" applyNumberFormat="1" applyFont="1" applyFill="1" applyBorder="1" applyAlignment="1">
      <alignment horizontal="center" vertical="center"/>
    </xf>
    <xf numFmtId="4" fontId="11" fillId="2" borderId="14" xfId="1" applyNumberFormat="1" applyFont="1" applyFill="1" applyBorder="1" applyAlignment="1">
      <alignment horizontal="center" vertical="center"/>
    </xf>
    <xf numFmtId="2" fontId="11" fillId="0" borderId="0" xfId="0" applyNumberFormat="1" applyFont="1" applyFill="1" applyBorder="1" applyAlignment="1">
      <alignment horizontal="center"/>
    </xf>
    <xf numFmtId="0" fontId="13" fillId="2" borderId="2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49" fontId="13" fillId="2" borderId="1" xfId="0" quotePrefix="1" applyNumberFormat="1" applyFont="1" applyFill="1" applyBorder="1" applyAlignment="1">
      <alignment horizontal="left" vertical="center" wrapText="1"/>
    </xf>
    <xf numFmtId="4" fontId="13" fillId="2" borderId="1" xfId="1" applyNumberFormat="1" applyFont="1" applyFill="1" applyBorder="1" applyAlignment="1">
      <alignment horizontal="center" vertical="center"/>
    </xf>
    <xf numFmtId="4" fontId="13" fillId="2" borderId="3" xfId="1" applyNumberFormat="1" applyFont="1" applyFill="1" applyBorder="1" applyAlignment="1">
      <alignment horizontal="center" vertical="center"/>
    </xf>
    <xf numFmtId="0" fontId="11" fillId="2" borderId="2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4" fontId="11" fillId="2" borderId="1" xfId="1" applyNumberFormat="1" applyFont="1" applyFill="1" applyBorder="1" applyAlignment="1">
      <alignment horizontal="center" vertical="center"/>
    </xf>
    <xf numFmtId="4" fontId="11" fillId="2" borderId="3" xfId="1" applyNumberFormat="1" applyFont="1" applyFill="1" applyBorder="1" applyAlignment="1">
      <alignment horizontal="center" vertical="center"/>
    </xf>
    <xf numFmtId="0" fontId="11" fillId="0" borderId="0" xfId="0" applyFont="1" applyFill="1" applyBorder="1"/>
    <xf numFmtId="0" fontId="11" fillId="0" borderId="2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right" vertical="center"/>
    </xf>
    <xf numFmtId="0" fontId="11" fillId="0" borderId="0" xfId="0" applyFont="1" applyFill="1"/>
    <xf numFmtId="0" fontId="11" fillId="0" borderId="1" xfId="0" applyNumberFormat="1" applyFont="1" applyFill="1" applyBorder="1" applyAlignment="1" applyProtection="1">
      <alignment horizontal="center" vertical="center"/>
    </xf>
    <xf numFmtId="2" fontId="13" fillId="2" borderId="1" xfId="0" applyNumberFormat="1" applyFont="1" applyFill="1" applyBorder="1" applyAlignment="1" applyProtection="1">
      <alignment horizontal="center" vertical="center"/>
      <protection locked="0"/>
    </xf>
    <xf numFmtId="4" fontId="13" fillId="2" borderId="1" xfId="1" applyNumberFormat="1" applyFont="1" applyFill="1" applyBorder="1" applyAlignment="1" applyProtection="1">
      <alignment horizontal="center" vertical="center"/>
      <protection locked="0"/>
    </xf>
    <xf numFmtId="0" fontId="11" fillId="0" borderId="1" xfId="0" applyNumberFormat="1" applyFont="1" applyFill="1" applyBorder="1" applyAlignment="1" applyProtection="1">
      <alignment horizontal="left" vertical="top" wrapText="1"/>
    </xf>
    <xf numFmtId="1" fontId="11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left" vertical="center" wrapText="1"/>
    </xf>
    <xf numFmtId="0" fontId="13" fillId="2" borderId="1" xfId="0" applyNumberFormat="1" applyFont="1" applyFill="1" applyBorder="1" applyAlignment="1" applyProtection="1">
      <alignment horizontal="center" vertical="center"/>
    </xf>
    <xf numFmtId="1" fontId="11" fillId="0" borderId="2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1" fontId="11" fillId="0" borderId="15" xfId="0" applyNumberFormat="1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4" fontId="13" fillId="0" borderId="7" xfId="0" applyNumberFormat="1" applyFont="1" applyFill="1" applyBorder="1" applyAlignment="1">
      <alignment horizontal="right" vertical="center"/>
    </xf>
    <xf numFmtId="0" fontId="13" fillId="0" borderId="0" xfId="0" applyNumberFormat="1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 applyProtection="1">
      <alignment horizontal="center" vertical="center" wrapText="1"/>
    </xf>
    <xf numFmtId="49" fontId="13" fillId="0" borderId="0" xfId="0" applyNumberFormat="1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/>
    </xf>
    <xf numFmtId="2" fontId="11" fillId="0" borderId="0" xfId="1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1" fillId="0" borderId="0" xfId="0" applyNumberFormat="1" applyFont="1" applyFill="1" applyBorder="1" applyAlignment="1">
      <alignment horizontal="center" vertical="center"/>
    </xf>
    <xf numFmtId="4" fontId="13" fillId="0" borderId="0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1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4" fontId="5" fillId="2" borderId="1" xfId="2" applyNumberFormat="1" applyFont="1" applyFill="1" applyBorder="1" applyAlignment="1">
      <alignment horizontal="center" vertical="center"/>
    </xf>
    <xf numFmtId="4" fontId="4" fillId="2" borderId="1" xfId="2" applyNumberFormat="1" applyFont="1" applyFill="1" applyBorder="1" applyAlignment="1">
      <alignment horizontal="center" vertical="center"/>
    </xf>
    <xf numFmtId="0" fontId="2" fillId="0" borderId="0" xfId="0" applyFont="1" applyProtection="1">
      <protection locked="0"/>
    </xf>
    <xf numFmtId="0" fontId="2" fillId="0" borderId="0" xfId="0" applyFont="1"/>
    <xf numFmtId="0" fontId="5" fillId="2" borderId="2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>
      <alignment horizontal="center" vertical="center"/>
    </xf>
    <xf numFmtId="4" fontId="5" fillId="2" borderId="1" xfId="1" applyNumberFormat="1" applyFont="1" applyFill="1" applyBorder="1" applyAlignment="1">
      <alignment horizontal="center" vertical="center"/>
    </xf>
    <xf numFmtId="4" fontId="4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top"/>
    </xf>
    <xf numFmtId="4" fontId="5" fillId="2" borderId="18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/>
    </xf>
    <xf numFmtId="0" fontId="4" fillId="2" borderId="1" xfId="0" applyNumberFormat="1" applyFont="1" applyFill="1" applyBorder="1" applyAlignment="1" applyProtection="1">
      <alignment horizontal="left" vertical="top" wrapText="1"/>
    </xf>
    <xf numFmtId="4" fontId="5" fillId="2" borderId="1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 applyProtection="1">
      <alignment horizontal="center" vertical="center"/>
    </xf>
    <xf numFmtId="4" fontId="5" fillId="2" borderId="0" xfId="2" applyNumberFormat="1" applyFont="1" applyFill="1" applyBorder="1" applyAlignment="1">
      <alignment horizontal="center" vertical="center"/>
    </xf>
    <xf numFmtId="4" fontId="5" fillId="2" borderId="0" xfId="1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 shrinkToFit="1"/>
    </xf>
    <xf numFmtId="49" fontId="4" fillId="2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top"/>
    </xf>
    <xf numFmtId="0" fontId="2" fillId="0" borderId="0" xfId="0" applyFont="1" applyAlignment="1">
      <alignment wrapText="1"/>
    </xf>
    <xf numFmtId="2" fontId="2" fillId="0" borderId="0" xfId="0" applyNumberFormat="1" applyFont="1" applyAlignment="1">
      <alignment horizontal="center" vertical="center"/>
    </xf>
    <xf numFmtId="2" fontId="2" fillId="0" borderId="0" xfId="0" applyNumberFormat="1" applyFont="1"/>
    <xf numFmtId="4" fontId="4" fillId="0" borderId="0" xfId="0" applyNumberFormat="1" applyFont="1" applyFill="1" applyBorder="1" applyAlignment="1">
      <alignment horizontal="right" vertical="center"/>
    </xf>
    <xf numFmtId="2" fontId="2" fillId="0" borderId="0" xfId="0" applyNumberFormat="1" applyFont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1" xfId="0" applyFont="1" applyBorder="1" applyAlignment="1">
      <alignment horizontal="left" vertical="top" wrapText="1"/>
    </xf>
    <xf numFmtId="0" fontId="5" fillId="0" borderId="0" xfId="0" applyFont="1" applyProtection="1">
      <protection locked="0"/>
    </xf>
    <xf numFmtId="0" fontId="5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center"/>
    </xf>
    <xf numFmtId="1" fontId="5" fillId="0" borderId="2" xfId="0" applyNumberFormat="1" applyFont="1" applyBorder="1" applyAlignment="1">
      <alignment horizontal="center" vertical="center"/>
    </xf>
    <xf numFmtId="2" fontId="5" fillId="0" borderId="0" xfId="0" applyNumberFormat="1" applyFont="1" applyAlignment="1">
      <alignment horizontal="center"/>
    </xf>
    <xf numFmtId="1" fontId="5" fillId="0" borderId="19" xfId="0" applyNumberFormat="1" applyFont="1" applyBorder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" fontId="5" fillId="0" borderId="2" xfId="0" applyNumberFormat="1" applyFont="1" applyBorder="1" applyAlignment="1" applyProtection="1">
      <alignment horizontal="center" vertical="center" wrapText="1"/>
      <protection locked="0"/>
    </xf>
    <xf numFmtId="0" fontId="4" fillId="0" borderId="1" xfId="0" quotePrefix="1" applyFont="1" applyBorder="1" applyAlignment="1">
      <alignment horizontal="center" vertical="center"/>
    </xf>
    <xf numFmtId="2" fontId="2" fillId="0" borderId="0" xfId="2" applyNumberFormat="1" applyFont="1"/>
    <xf numFmtId="4" fontId="5" fillId="0" borderId="0" xfId="0" applyNumberFormat="1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2" fontId="5" fillId="2" borderId="1" xfId="2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 wrapText="1"/>
    </xf>
    <xf numFmtId="1" fontId="4" fillId="2" borderId="2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1" fontId="13" fillId="0" borderId="0" xfId="0" applyNumberFormat="1" applyFont="1" applyFill="1" applyBorder="1" applyAlignment="1">
      <alignment horizontal="center" vertical="center"/>
    </xf>
    <xf numFmtId="4" fontId="11" fillId="2" borderId="0" xfId="1" applyNumberFormat="1" applyFont="1" applyFill="1" applyBorder="1" applyAlignment="1">
      <alignment horizontal="center" vertical="center"/>
    </xf>
    <xf numFmtId="4" fontId="13" fillId="2" borderId="0" xfId="1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4" fillId="2" borderId="0" xfId="1" applyNumberFormat="1" applyFont="1" applyFill="1" applyBorder="1" applyAlignment="1">
      <alignment horizontal="center" vertical="center"/>
    </xf>
    <xf numFmtId="4" fontId="4" fillId="2" borderId="0" xfId="2" applyNumberFormat="1" applyFont="1" applyFill="1" applyBorder="1" applyAlignment="1">
      <alignment horizontal="center" vertical="center"/>
    </xf>
    <xf numFmtId="4" fontId="4" fillId="2" borderId="0" xfId="2" applyNumberFormat="1" applyFont="1" applyFill="1" applyBorder="1" applyAlignment="1" applyProtection="1">
      <alignment horizontal="center" vertical="center"/>
      <protection locked="0"/>
    </xf>
    <xf numFmtId="4" fontId="11" fillId="0" borderId="0" xfId="0" applyNumberFormat="1" applyFont="1" applyFill="1" applyBorder="1" applyAlignment="1">
      <alignment horizontal="center"/>
    </xf>
    <xf numFmtId="4" fontId="11" fillId="0" borderId="0" xfId="0" applyNumberFormat="1" applyFont="1" applyBorder="1" applyAlignment="1">
      <alignment horizontal="center"/>
    </xf>
    <xf numFmtId="4" fontId="4" fillId="0" borderId="0" xfId="0" applyNumberFormat="1" applyFont="1" applyBorder="1" applyAlignment="1">
      <alignment horizontal="right" vertical="center"/>
    </xf>
    <xf numFmtId="2" fontId="2" fillId="0" borderId="0" xfId="0" applyNumberFormat="1" applyFont="1" applyBorder="1"/>
    <xf numFmtId="2" fontId="2" fillId="0" borderId="0" xfId="0" applyNumberFormat="1" applyFont="1" applyBorder="1" applyAlignment="1">
      <alignment horizontal="center"/>
    </xf>
    <xf numFmtId="0" fontId="2" fillId="0" borderId="0" xfId="0" applyFont="1" applyBorder="1" applyProtection="1">
      <protection locked="0"/>
    </xf>
    <xf numFmtId="0" fontId="2" fillId="0" borderId="0" xfId="0" applyFont="1" applyBorder="1"/>
    <xf numFmtId="2" fontId="9" fillId="0" borderId="0" xfId="0" applyNumberFormat="1" applyFont="1" applyFill="1" applyBorder="1" applyAlignment="1">
      <alignment horizontal="center"/>
    </xf>
    <xf numFmtId="0" fontId="9" fillId="0" borderId="0" xfId="0" applyFont="1" applyBorder="1" applyProtection="1">
      <protection locked="0"/>
    </xf>
    <xf numFmtId="0" fontId="9" fillId="0" borderId="0" xfId="0" applyFont="1" applyBorder="1"/>
    <xf numFmtId="0" fontId="10" fillId="0" borderId="0" xfId="0" applyFont="1" applyBorder="1" applyAlignment="1">
      <alignment vertical="center"/>
    </xf>
    <xf numFmtId="0" fontId="9" fillId="0" borderId="0" xfId="0" applyFont="1" applyFill="1" applyBorder="1" applyProtection="1">
      <protection locked="0"/>
    </xf>
    <xf numFmtId="0" fontId="9" fillId="0" borderId="0" xfId="0" applyFont="1" applyFill="1" applyBorder="1"/>
    <xf numFmtId="0" fontId="14" fillId="0" borderId="0" xfId="0" applyFont="1" applyFill="1" applyBorder="1" applyProtection="1">
      <protection locked="0"/>
    </xf>
    <xf numFmtId="0" fontId="11" fillId="2" borderId="0" xfId="0" applyFont="1" applyFill="1" applyBorder="1" applyProtection="1">
      <protection locked="0"/>
    </xf>
    <xf numFmtId="0" fontId="11" fillId="2" borderId="0" xfId="0" applyFont="1" applyFill="1" applyBorder="1"/>
    <xf numFmtId="0" fontId="14" fillId="2" borderId="0" xfId="0" applyFont="1" applyFill="1" applyBorder="1" applyProtection="1">
      <protection locked="0"/>
    </xf>
    <xf numFmtId="0" fontId="14" fillId="2" borderId="0" xfId="0" applyFont="1" applyFill="1" applyBorder="1"/>
    <xf numFmtId="4" fontId="13" fillId="0" borderId="0" xfId="0" applyNumberFormat="1" applyFont="1" applyFill="1" applyBorder="1" applyAlignment="1">
      <alignment horizontal="right" vertical="center"/>
    </xf>
    <xf numFmtId="0" fontId="11" fillId="0" borderId="0" xfId="0" applyFont="1" applyFill="1" applyBorder="1" applyProtection="1">
      <protection locked="0"/>
    </xf>
    <xf numFmtId="0" fontId="5" fillId="2" borderId="0" xfId="0" applyFont="1" applyFill="1" applyBorder="1" applyProtection="1">
      <protection locked="0"/>
    </xf>
    <xf numFmtId="0" fontId="5" fillId="2" borderId="0" xfId="0" applyFont="1" applyFill="1" applyBorder="1"/>
    <xf numFmtId="0" fontId="5" fillId="0" borderId="0" xfId="0" applyFont="1" applyBorder="1" applyProtection="1">
      <protection locked="0"/>
    </xf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4" fontId="5" fillId="2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Protection="1">
      <protection locked="0"/>
    </xf>
    <xf numFmtId="0" fontId="2" fillId="0" borderId="0" xfId="0" applyFont="1" applyFill="1" applyBorder="1" applyProtection="1">
      <protection locked="0"/>
    </xf>
    <xf numFmtId="0" fontId="2" fillId="0" borderId="0" xfId="0" applyFont="1" applyFill="1" applyBorder="1"/>
    <xf numFmtId="2" fontId="5" fillId="0" borderId="0" xfId="0" applyNumberFormat="1" applyFont="1" applyBorder="1" applyAlignment="1">
      <alignment horizontal="center"/>
    </xf>
    <xf numFmtId="0" fontId="2" fillId="2" borderId="0" xfId="0" applyFont="1" applyFill="1" applyBorder="1" applyProtection="1">
      <protection locked="0"/>
    </xf>
    <xf numFmtId="0" fontId="2" fillId="2" borderId="0" xfId="0" applyFont="1" applyFill="1" applyBorder="1"/>
    <xf numFmtId="4" fontId="11" fillId="0" borderId="0" xfId="0" applyNumberFormat="1" applyFont="1" applyFill="1" applyBorder="1"/>
    <xf numFmtId="4" fontId="9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2" fontId="4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/>
    </xf>
    <xf numFmtId="4" fontId="4" fillId="0" borderId="0" xfId="0" applyNumberFormat="1" applyFont="1" applyAlignment="1">
      <alignment horizontal="right" vertical="center"/>
    </xf>
    <xf numFmtId="4" fontId="5" fillId="2" borderId="0" xfId="4" applyNumberFormat="1" applyFont="1" applyFill="1" applyBorder="1" applyAlignment="1">
      <alignment horizontal="center" vertical="center"/>
    </xf>
    <xf numFmtId="4" fontId="11" fillId="0" borderId="7" xfId="1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 applyProtection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 applyProtection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4" fontId="11" fillId="0" borderId="17" xfId="0" applyNumberFormat="1" applyFont="1" applyFill="1" applyBorder="1" applyAlignment="1">
      <alignment horizontal="right"/>
    </xf>
    <xf numFmtId="4" fontId="9" fillId="0" borderId="0" xfId="0" applyNumberFormat="1" applyFont="1" applyAlignment="1">
      <alignment horizontal="right"/>
    </xf>
    <xf numFmtId="4" fontId="11" fillId="0" borderId="17" xfId="0" applyNumberFormat="1" applyFont="1" applyBorder="1" applyAlignment="1">
      <alignment horizontal="right"/>
    </xf>
    <xf numFmtId="4" fontId="13" fillId="0" borderId="17" xfId="0" applyNumberFormat="1" applyFont="1" applyBorder="1" applyAlignment="1">
      <alignment horizontal="right"/>
    </xf>
    <xf numFmtId="4" fontId="5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/>
    <xf numFmtId="0" fontId="5" fillId="3" borderId="0" xfId="0" applyFont="1" applyFill="1" applyProtection="1">
      <protection locked="0"/>
    </xf>
    <xf numFmtId="0" fontId="5" fillId="3" borderId="0" xfId="0" applyFont="1" applyFill="1" applyBorder="1"/>
    <xf numFmtId="0" fontId="5" fillId="3" borderId="0" xfId="0" applyFont="1" applyFill="1" applyBorder="1" applyProtection="1">
      <protection locked="0"/>
    </xf>
    <xf numFmtId="4" fontId="4" fillId="3" borderId="0" xfId="0" applyNumberFormat="1" applyFont="1" applyFill="1" applyBorder="1" applyAlignment="1">
      <alignment horizontal="right" vertical="center"/>
    </xf>
    <xf numFmtId="2" fontId="5" fillId="3" borderId="0" xfId="0" applyNumberFormat="1" applyFont="1" applyFill="1" applyBorder="1" applyAlignment="1">
      <alignment horizontal="center"/>
    </xf>
    <xf numFmtId="49" fontId="5" fillId="0" borderId="7" xfId="0" applyNumberFormat="1" applyFont="1" applyFill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right" vertical="center"/>
    </xf>
    <xf numFmtId="49" fontId="4" fillId="2" borderId="1" xfId="0" quotePrefix="1" applyNumberFormat="1" applyFont="1" applyFill="1" applyBorder="1" applyAlignment="1">
      <alignment horizontal="left" vertical="center" wrapText="1"/>
    </xf>
    <xf numFmtId="2" fontId="5" fillId="2" borderId="1" xfId="4" applyNumberFormat="1" applyFont="1" applyFill="1" applyBorder="1" applyAlignment="1">
      <alignment horizontal="center" vertical="center"/>
    </xf>
    <xf numFmtId="4" fontId="5" fillId="2" borderId="1" xfId="4" applyNumberFormat="1" applyFont="1" applyFill="1" applyBorder="1" applyAlignment="1">
      <alignment horizontal="center" vertical="center"/>
    </xf>
    <xf numFmtId="4" fontId="4" fillId="2" borderId="1" xfId="4" applyNumberFormat="1" applyFont="1" applyFill="1" applyBorder="1" applyAlignment="1">
      <alignment horizontal="center" vertical="center"/>
    </xf>
    <xf numFmtId="1" fontId="5" fillId="0" borderId="1" xfId="1" applyNumberFormat="1" applyFont="1" applyFill="1" applyBorder="1" applyAlignment="1">
      <alignment horizontal="center" vertical="center"/>
    </xf>
    <xf numFmtId="3" fontId="11" fillId="0" borderId="1" xfId="0" applyNumberFormat="1" applyFont="1" applyFill="1" applyBorder="1" applyAlignment="1" applyProtection="1">
      <alignment horizontal="center" vertical="center"/>
    </xf>
    <xf numFmtId="4" fontId="11" fillId="0" borderId="3" xfId="0" applyNumberFormat="1" applyFont="1" applyFill="1" applyBorder="1" applyAlignment="1">
      <alignment horizontal="right" vertical="center"/>
    </xf>
    <xf numFmtId="4" fontId="5" fillId="2" borderId="3" xfId="1" applyNumberFormat="1" applyFont="1" applyFill="1" applyBorder="1" applyAlignment="1">
      <alignment horizontal="right" vertical="center"/>
    </xf>
    <xf numFmtId="4" fontId="11" fillId="2" borderId="3" xfId="1" applyNumberFormat="1" applyFont="1" applyFill="1" applyBorder="1" applyAlignment="1">
      <alignment horizontal="right" vertical="center"/>
    </xf>
    <xf numFmtId="4" fontId="5" fillId="0" borderId="3" xfId="0" applyNumberFormat="1" applyFont="1" applyFill="1" applyBorder="1" applyAlignment="1">
      <alignment horizontal="right" vertical="center"/>
    </xf>
    <xf numFmtId="4" fontId="4" fillId="2" borderId="3" xfId="1" applyNumberFormat="1" applyFont="1" applyFill="1" applyBorder="1" applyAlignment="1">
      <alignment horizontal="right" vertical="center"/>
    </xf>
    <xf numFmtId="4" fontId="13" fillId="2" borderId="3" xfId="1" applyNumberFormat="1" applyFont="1" applyFill="1" applyBorder="1" applyAlignment="1">
      <alignment horizontal="right" vertical="center"/>
    </xf>
    <xf numFmtId="4" fontId="4" fillId="2" borderId="3" xfId="2" applyNumberFormat="1" applyFont="1" applyFill="1" applyBorder="1" applyAlignment="1">
      <alignment horizontal="right" vertical="center"/>
    </xf>
    <xf numFmtId="4" fontId="5" fillId="2" borderId="3" xfId="4" applyNumberFormat="1" applyFont="1" applyFill="1" applyBorder="1" applyAlignment="1">
      <alignment horizontal="right" vertical="center"/>
    </xf>
    <xf numFmtId="4" fontId="5" fillId="2" borderId="3" xfId="2" applyNumberFormat="1" applyFont="1" applyFill="1" applyBorder="1" applyAlignment="1">
      <alignment horizontal="right" vertical="center"/>
    </xf>
    <xf numFmtId="4" fontId="13" fillId="2" borderId="3" xfId="1" applyNumberFormat="1" applyFont="1" applyFill="1" applyBorder="1" applyAlignment="1" applyProtection="1">
      <alignment horizontal="right" vertical="center"/>
      <protection locked="0"/>
    </xf>
    <xf numFmtId="2" fontId="5" fillId="2" borderId="3" xfId="4" applyNumberFormat="1" applyFont="1" applyFill="1" applyBorder="1" applyAlignment="1">
      <alignment horizontal="right" vertical="center"/>
    </xf>
    <xf numFmtId="4" fontId="4" fillId="2" borderId="3" xfId="2" applyNumberFormat="1" applyFont="1" applyFill="1" applyBorder="1" applyAlignment="1" applyProtection="1">
      <alignment horizontal="right" vertical="center"/>
      <protection locked="0"/>
    </xf>
    <xf numFmtId="4" fontId="11" fillId="0" borderId="16" xfId="0" applyNumberFormat="1" applyFont="1" applyFill="1" applyBorder="1" applyAlignment="1">
      <alignment horizontal="right" vertical="center"/>
    </xf>
    <xf numFmtId="4" fontId="11" fillId="0" borderId="0" xfId="0" applyNumberFormat="1" applyFont="1" applyFill="1" applyAlignment="1">
      <alignment horizontal="right"/>
    </xf>
    <xf numFmtId="4" fontId="4" fillId="2" borderId="3" xfId="4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2" fontId="5" fillId="2" borderId="1" xfId="1" applyNumberFormat="1" applyFont="1" applyFill="1" applyBorder="1" applyAlignment="1">
      <alignment horizontal="center" vertical="center"/>
    </xf>
    <xf numFmtId="2" fontId="5" fillId="2" borderId="3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horizontal="right" vertical="center"/>
    </xf>
    <xf numFmtId="2" fontId="13" fillId="0" borderId="0" xfId="0" applyNumberFormat="1" applyFont="1" applyBorder="1" applyAlignment="1">
      <alignment horizontal="right" vertical="center"/>
    </xf>
    <xf numFmtId="49" fontId="13" fillId="0" borderId="6" xfId="0" applyNumberFormat="1" applyFont="1" applyFill="1" applyBorder="1" applyAlignment="1">
      <alignment horizontal="center" vertical="center" wrapText="1"/>
    </xf>
    <xf numFmtId="4" fontId="5" fillId="0" borderId="18" xfId="0" applyNumberFormat="1" applyFont="1" applyBorder="1" applyAlignment="1">
      <alignment horizontal="right" vertical="center"/>
    </xf>
    <xf numFmtId="4" fontId="5" fillId="0" borderId="0" xfId="0" applyNumberFormat="1" applyFont="1" applyBorder="1" applyAlignment="1">
      <alignment horizontal="right" vertical="center"/>
    </xf>
    <xf numFmtId="0" fontId="7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0" fontId="13" fillId="0" borderId="8" xfId="0" applyNumberFormat="1" applyFont="1" applyFill="1" applyBorder="1" applyAlignment="1">
      <alignment horizontal="center" vertical="center" wrapText="1"/>
    </xf>
    <xf numFmtId="0" fontId="13" fillId="0" borderId="21" xfId="0" applyNumberFormat="1" applyFont="1" applyFill="1" applyBorder="1" applyAlignment="1">
      <alignment horizontal="center" vertical="center" wrapText="1"/>
    </xf>
    <xf numFmtId="49" fontId="13" fillId="0" borderId="6" xfId="0" applyNumberFormat="1" applyFont="1" applyFill="1" applyBorder="1" applyAlignment="1">
      <alignment horizontal="center" vertical="center" wrapText="1"/>
    </xf>
    <xf numFmtId="49" fontId="13" fillId="0" borderId="22" xfId="0" applyNumberFormat="1" applyFont="1" applyFill="1" applyBorder="1" applyAlignment="1">
      <alignment horizontal="center" vertical="center" wrapText="1"/>
    </xf>
    <xf numFmtId="2" fontId="13" fillId="0" borderId="11" xfId="0" applyNumberFormat="1" applyFont="1" applyBorder="1" applyAlignment="1">
      <alignment horizontal="center" vertical="center" wrapText="1"/>
    </xf>
    <xf numFmtId="2" fontId="13" fillId="0" borderId="27" xfId="0" applyNumberFormat="1" applyFont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center" vertical="center" wrapText="1"/>
    </xf>
    <xf numFmtId="0" fontId="13" fillId="0" borderId="23" xfId="0" applyFont="1" applyFill="1" applyBorder="1" applyAlignment="1">
      <alignment horizontal="center" vertical="center" wrapText="1"/>
    </xf>
    <xf numFmtId="0" fontId="13" fillId="0" borderId="24" xfId="0" applyFont="1" applyFill="1" applyBorder="1" applyAlignment="1">
      <alignment horizontal="center" vertical="center" wrapText="1"/>
    </xf>
    <xf numFmtId="2" fontId="13" fillId="0" borderId="25" xfId="0" applyNumberFormat="1" applyFont="1" applyBorder="1" applyAlignment="1" applyProtection="1">
      <alignment horizontal="center" vertical="center" wrapText="1"/>
      <protection locked="0"/>
    </xf>
    <xf numFmtId="2" fontId="13" fillId="0" borderId="26" xfId="0" applyNumberFormat="1" applyFont="1" applyBorder="1" applyAlignment="1" applyProtection="1">
      <alignment horizontal="center" vertical="center" wrapText="1"/>
      <protection locked="0"/>
    </xf>
    <xf numFmtId="2" fontId="4" fillId="0" borderId="0" xfId="0" applyNumberFormat="1" applyFont="1" applyFill="1" applyBorder="1" applyAlignment="1">
      <alignment horizontal="right" vertical="center" wrapText="1"/>
    </xf>
    <xf numFmtId="2" fontId="13" fillId="0" borderId="0" xfId="0" applyNumberFormat="1" applyFont="1" applyFill="1" applyBorder="1" applyAlignment="1">
      <alignment horizontal="right" vertical="center" wrapText="1"/>
    </xf>
    <xf numFmtId="2" fontId="13" fillId="0" borderId="20" xfId="0" applyNumberFormat="1" applyFont="1" applyFill="1" applyBorder="1" applyAlignment="1">
      <alignment horizontal="right" vertical="center" wrapText="1"/>
    </xf>
    <xf numFmtId="2" fontId="13" fillId="0" borderId="0" xfId="0" applyNumberFormat="1" applyFont="1" applyBorder="1" applyAlignment="1">
      <alignment horizontal="right" vertical="center"/>
    </xf>
    <xf numFmtId="2" fontId="13" fillId="0" borderId="20" xfId="0" applyNumberFormat="1" applyFont="1" applyBorder="1" applyAlignment="1">
      <alignment horizontal="right" vertical="center"/>
    </xf>
  </cellXfs>
  <cellStyles count="5">
    <cellStyle name="Dziesiętny" xfId="1" builtinId="3"/>
    <cellStyle name="Dziesiętny 2" xfId="2" xr:uid="{00000000-0005-0000-0000-000001000000}"/>
    <cellStyle name="Dziesiętny 2 2" xfId="4" xr:uid="{00000000-0005-0000-0000-000002000000}"/>
    <cellStyle name="Normalny" xfId="0" builtinId="0"/>
    <cellStyle name="Normalny 2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BB069D-834B-4FF2-AAE0-CDE0A33A910A}">
  <dimension ref="A1:AB237"/>
  <sheetViews>
    <sheetView tabSelected="1" view="pageBreakPreview" zoomScale="85" zoomScaleSheetLayoutView="85" workbookViewId="0">
      <selection activeCell="C231" sqref="C231"/>
    </sheetView>
  </sheetViews>
  <sheetFormatPr defaultColWidth="0" defaultRowHeight="12.75"/>
  <cols>
    <col min="1" max="1" width="4.42578125" style="15" customWidth="1"/>
    <col min="2" max="2" width="13.140625" style="15" customWidth="1"/>
    <col min="3" max="3" width="75.85546875" style="16" customWidth="1"/>
    <col min="4" max="4" width="11" style="15" customWidth="1"/>
    <col min="5" max="5" width="14.7109375" style="17" customWidth="1"/>
    <col min="6" max="6" width="14.7109375" style="18" customWidth="1"/>
    <col min="7" max="7" width="18.140625" style="77" customWidth="1"/>
    <col min="8" max="8" width="18.140625" style="178" customWidth="1"/>
    <col min="9" max="9" width="13.5703125" style="151" bestFit="1" customWidth="1"/>
    <col min="10" max="18" width="0" style="152" hidden="1" customWidth="1"/>
    <col min="19" max="16384" width="0" style="153" hidden="1"/>
  </cols>
  <sheetData>
    <row r="1" spans="1:21" s="150" customFormat="1">
      <c r="A1" s="86"/>
      <c r="B1" s="86"/>
      <c r="C1" s="104"/>
      <c r="D1" s="86"/>
      <c r="E1" s="127"/>
      <c r="F1" s="105"/>
      <c r="G1" s="106"/>
      <c r="H1" s="147"/>
      <c r="I1" s="148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</row>
    <row r="2" spans="1:21" s="150" customFormat="1" ht="18">
      <c r="A2" s="238" t="s">
        <v>109</v>
      </c>
      <c r="B2" s="238"/>
      <c r="C2" s="238"/>
      <c r="D2" s="238"/>
      <c r="E2" s="238"/>
      <c r="F2" s="238"/>
      <c r="G2" s="238"/>
      <c r="H2" s="136"/>
      <c r="I2" s="154"/>
      <c r="J2" s="149"/>
      <c r="K2" s="149"/>
      <c r="L2" s="149"/>
      <c r="M2" s="149"/>
      <c r="N2" s="149"/>
      <c r="O2" s="149"/>
      <c r="P2" s="149"/>
      <c r="Q2" s="149"/>
      <c r="R2" s="149"/>
    </row>
    <row r="3" spans="1:21" ht="17.649999999999999" customHeight="1">
      <c r="A3" s="239" t="s">
        <v>127</v>
      </c>
      <c r="B3" s="239"/>
      <c r="C3" s="239"/>
      <c r="D3" s="239"/>
      <c r="E3" s="239"/>
      <c r="F3" s="239"/>
      <c r="G3" s="239"/>
      <c r="H3" s="227"/>
      <c r="I3" s="20"/>
    </row>
    <row r="4" spans="1:21" ht="18">
      <c r="A4" s="239"/>
      <c r="B4" s="239"/>
      <c r="C4" s="239"/>
      <c r="D4" s="239"/>
      <c r="E4" s="239"/>
      <c r="F4" s="239"/>
      <c r="G4" s="239"/>
      <c r="H4" s="227"/>
      <c r="I4" s="20"/>
    </row>
    <row r="5" spans="1:21" s="156" customFormat="1" ht="18.75" thickBot="1">
      <c r="A5" s="21"/>
      <c r="B5" s="21"/>
      <c r="C5" s="21"/>
      <c r="D5" s="21"/>
      <c r="E5" s="22"/>
      <c r="F5" s="23"/>
      <c r="G5" s="181"/>
      <c r="H5" s="181"/>
      <c r="I5" s="151"/>
      <c r="J5" s="155"/>
      <c r="K5" s="155"/>
      <c r="L5" s="155"/>
      <c r="M5" s="155"/>
      <c r="N5" s="155"/>
      <c r="O5" s="155"/>
      <c r="P5" s="155"/>
      <c r="Q5" s="155"/>
      <c r="R5" s="155"/>
    </row>
    <row r="6" spans="1:21" s="24" customFormat="1" ht="15">
      <c r="A6" s="240" t="s">
        <v>14</v>
      </c>
      <c r="B6" s="246" t="s">
        <v>15</v>
      </c>
      <c r="C6" s="242" t="s">
        <v>0</v>
      </c>
      <c r="D6" s="248" t="s">
        <v>1</v>
      </c>
      <c r="E6" s="249"/>
      <c r="F6" s="250" t="s">
        <v>38</v>
      </c>
      <c r="G6" s="244" t="s">
        <v>39</v>
      </c>
      <c r="H6" s="180"/>
      <c r="J6" s="157"/>
      <c r="K6" s="157"/>
      <c r="L6" s="157"/>
      <c r="M6" s="157"/>
      <c r="N6" s="157"/>
      <c r="O6" s="157"/>
      <c r="P6" s="157"/>
      <c r="Q6" s="157"/>
      <c r="R6" s="157"/>
    </row>
    <row r="7" spans="1:21" s="24" customFormat="1" ht="37.15" customHeight="1" thickBot="1">
      <c r="A7" s="241"/>
      <c r="B7" s="247"/>
      <c r="C7" s="243"/>
      <c r="D7" s="25" t="s">
        <v>2</v>
      </c>
      <c r="E7" s="26" t="s">
        <v>3</v>
      </c>
      <c r="F7" s="251"/>
      <c r="G7" s="245"/>
      <c r="H7" s="179"/>
      <c r="J7" s="157"/>
      <c r="K7" s="157"/>
      <c r="L7" s="157"/>
      <c r="M7" s="157"/>
      <c r="N7" s="157"/>
      <c r="O7" s="157"/>
      <c r="P7" s="157"/>
      <c r="Q7" s="157"/>
      <c r="R7" s="157"/>
    </row>
    <row r="8" spans="1:21" s="24" customFormat="1" ht="15.75" thickBot="1">
      <c r="A8" s="27">
        <v>1</v>
      </c>
      <c r="B8" s="28">
        <v>2</v>
      </c>
      <c r="C8" s="234" t="s">
        <v>13</v>
      </c>
      <c r="D8" s="29">
        <v>4</v>
      </c>
      <c r="E8" s="30">
        <v>5</v>
      </c>
      <c r="F8" s="31">
        <v>6</v>
      </c>
      <c r="G8" s="32">
        <v>7</v>
      </c>
      <c r="H8" s="137"/>
      <c r="J8" s="157"/>
      <c r="K8" s="157"/>
      <c r="L8" s="157"/>
      <c r="M8" s="157"/>
      <c r="N8" s="157"/>
      <c r="O8" s="157"/>
      <c r="P8" s="157"/>
      <c r="Q8" s="157"/>
      <c r="R8" s="157"/>
    </row>
    <row r="9" spans="1:21" s="159" customFormat="1" ht="15" customHeight="1">
      <c r="A9" s="33"/>
      <c r="B9" s="34"/>
      <c r="C9" s="35" t="s">
        <v>49</v>
      </c>
      <c r="D9" s="36"/>
      <c r="E9" s="37"/>
      <c r="F9" s="37"/>
      <c r="G9" s="38"/>
      <c r="H9" s="138"/>
      <c r="I9" s="39"/>
      <c r="J9" s="158"/>
      <c r="K9" s="158"/>
      <c r="L9" s="158"/>
      <c r="M9" s="158"/>
      <c r="N9" s="158"/>
      <c r="O9" s="158"/>
      <c r="P9" s="158"/>
      <c r="Q9" s="158"/>
      <c r="R9" s="158"/>
    </row>
    <row r="10" spans="1:21" s="161" customFormat="1" ht="15">
      <c r="A10" s="40" t="s">
        <v>28</v>
      </c>
      <c r="B10" s="41" t="s">
        <v>4</v>
      </c>
      <c r="C10" s="42" t="s">
        <v>25</v>
      </c>
      <c r="D10" s="41"/>
      <c r="E10" s="43"/>
      <c r="F10" s="43"/>
      <c r="G10" s="44"/>
      <c r="H10" s="139"/>
      <c r="I10" s="24"/>
      <c r="J10" s="160"/>
      <c r="K10" s="160"/>
      <c r="L10" s="160"/>
      <c r="M10" s="160"/>
      <c r="N10" s="160"/>
      <c r="O10" s="160"/>
      <c r="P10" s="160"/>
      <c r="Q10" s="160"/>
      <c r="R10" s="160"/>
    </row>
    <row r="11" spans="1:21" s="159" customFormat="1" ht="15" customHeight="1">
      <c r="A11" s="45"/>
      <c r="B11" s="41" t="s">
        <v>5</v>
      </c>
      <c r="C11" s="46" t="s">
        <v>16</v>
      </c>
      <c r="D11" s="47"/>
      <c r="E11" s="48"/>
      <c r="F11" s="48"/>
      <c r="G11" s="49"/>
      <c r="H11" s="138"/>
      <c r="I11" s="50"/>
      <c r="J11" s="158"/>
      <c r="K11" s="158"/>
      <c r="L11" s="158"/>
      <c r="M11" s="158"/>
      <c r="N11" s="158"/>
      <c r="O11" s="158"/>
      <c r="P11" s="158"/>
      <c r="Q11" s="158"/>
      <c r="R11" s="158"/>
    </row>
    <row r="12" spans="1:21" s="50" customFormat="1" ht="45" customHeight="1">
      <c r="A12" s="51">
        <v>1</v>
      </c>
      <c r="B12" s="52"/>
      <c r="C12" s="117" t="s">
        <v>130</v>
      </c>
      <c r="D12" s="53" t="s">
        <v>6</v>
      </c>
      <c r="E12" s="187">
        <v>1.4</v>
      </c>
      <c r="F12" s="118"/>
      <c r="G12" s="212"/>
      <c r="H12" s="140"/>
      <c r="I12" s="162"/>
      <c r="J12" s="163"/>
      <c r="K12" s="163"/>
      <c r="L12" s="163"/>
      <c r="M12" s="163"/>
      <c r="N12" s="163"/>
      <c r="O12" s="163"/>
      <c r="P12" s="163"/>
      <c r="Q12" s="163"/>
      <c r="R12" s="163"/>
    </row>
    <row r="13" spans="1:21" s="165" customFormat="1" ht="15">
      <c r="A13" s="87"/>
      <c r="B13" s="82" t="s">
        <v>56</v>
      </c>
      <c r="C13" s="10" t="s">
        <v>57</v>
      </c>
      <c r="D13" s="89"/>
      <c r="E13" s="48"/>
      <c r="F13" s="90"/>
      <c r="G13" s="213"/>
      <c r="H13" s="100"/>
      <c r="I13" s="6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164"/>
      <c r="U13" s="164"/>
    </row>
    <row r="14" spans="1:21" s="9" customFormat="1" ht="45" customHeight="1">
      <c r="A14" s="110">
        <f>A12+1</f>
        <v>2</v>
      </c>
      <c r="B14" s="111"/>
      <c r="C14" s="112" t="s">
        <v>118</v>
      </c>
      <c r="D14" s="113" t="s">
        <v>7</v>
      </c>
      <c r="E14" s="210">
        <v>244</v>
      </c>
      <c r="F14" s="54"/>
      <c r="G14" s="212"/>
      <c r="H14" s="164"/>
      <c r="I14" s="164"/>
      <c r="J14" s="8"/>
      <c r="K14" s="8"/>
      <c r="L14" s="8"/>
      <c r="M14" s="8"/>
    </row>
    <row r="15" spans="1:21" s="114" customFormat="1" ht="45" customHeight="1">
      <c r="A15" s="110">
        <f>A14+1</f>
        <v>3</v>
      </c>
      <c r="B15" s="111"/>
      <c r="C15" s="112" t="s">
        <v>110</v>
      </c>
      <c r="D15" s="113" t="s">
        <v>7</v>
      </c>
      <c r="E15" s="192">
        <v>55</v>
      </c>
      <c r="F15" s="54"/>
      <c r="G15" s="212"/>
      <c r="H15" s="166"/>
      <c r="I15" s="166"/>
      <c r="J15" s="116"/>
      <c r="K15" s="116"/>
      <c r="L15" s="116"/>
      <c r="M15" s="116"/>
    </row>
    <row r="16" spans="1:21" s="114" customFormat="1" ht="45" customHeight="1">
      <c r="A16" s="110">
        <f t="shared" ref="A16:A26" si="0">A15+1</f>
        <v>4</v>
      </c>
      <c r="B16" s="111"/>
      <c r="C16" s="112" t="s">
        <v>111</v>
      </c>
      <c r="D16" s="113" t="s">
        <v>7</v>
      </c>
      <c r="E16" s="192">
        <v>18</v>
      </c>
      <c r="F16" s="54"/>
      <c r="G16" s="212"/>
      <c r="H16" s="166"/>
      <c r="I16" s="166"/>
      <c r="J16" s="116"/>
      <c r="K16" s="116"/>
      <c r="L16" s="116"/>
      <c r="M16" s="116"/>
    </row>
    <row r="17" spans="1:18" s="114" customFormat="1" ht="45" customHeight="1">
      <c r="A17" s="110">
        <f t="shared" si="0"/>
        <v>5</v>
      </c>
      <c r="B17" s="111"/>
      <c r="C17" s="112" t="s">
        <v>112</v>
      </c>
      <c r="D17" s="113" t="s">
        <v>7</v>
      </c>
      <c r="E17" s="192">
        <v>24</v>
      </c>
      <c r="F17" s="54"/>
      <c r="G17" s="212"/>
      <c r="H17" s="166"/>
      <c r="I17" s="166"/>
      <c r="J17" s="116"/>
      <c r="K17" s="116"/>
      <c r="L17" s="116"/>
      <c r="M17" s="116"/>
    </row>
    <row r="18" spans="1:18" s="114" customFormat="1" ht="45" customHeight="1">
      <c r="A18" s="110">
        <f t="shared" si="0"/>
        <v>6</v>
      </c>
      <c r="B18" s="111"/>
      <c r="C18" s="112" t="s">
        <v>113</v>
      </c>
      <c r="D18" s="113" t="s">
        <v>7</v>
      </c>
      <c r="E18" s="192">
        <v>3</v>
      </c>
      <c r="F18" s="54"/>
      <c r="G18" s="212"/>
      <c r="H18" s="166"/>
      <c r="I18" s="166"/>
      <c r="J18" s="116"/>
      <c r="K18" s="116"/>
      <c r="L18" s="116"/>
      <c r="M18" s="116"/>
    </row>
    <row r="19" spans="1:18" s="9" customFormat="1" ht="45" customHeight="1">
      <c r="A19" s="110">
        <f t="shared" si="0"/>
        <v>7</v>
      </c>
      <c r="B19" s="111"/>
      <c r="C19" s="112" t="s">
        <v>114</v>
      </c>
      <c r="D19" s="113" t="s">
        <v>7</v>
      </c>
      <c r="E19" s="192">
        <v>3</v>
      </c>
      <c r="F19" s="54"/>
      <c r="G19" s="212"/>
      <c r="H19" s="164"/>
      <c r="I19" s="164"/>
      <c r="J19" s="8"/>
      <c r="K19" s="8"/>
      <c r="L19" s="8"/>
      <c r="M19" s="8"/>
    </row>
    <row r="20" spans="1:18" s="9" customFormat="1" ht="45" customHeight="1">
      <c r="A20" s="110">
        <f t="shared" si="0"/>
        <v>8</v>
      </c>
      <c r="B20" s="111"/>
      <c r="C20" s="112" t="s">
        <v>115</v>
      </c>
      <c r="D20" s="113" t="s">
        <v>7</v>
      </c>
      <c r="E20" s="192">
        <v>1</v>
      </c>
      <c r="F20" s="54"/>
      <c r="G20" s="212"/>
      <c r="H20" s="164"/>
      <c r="I20" s="164"/>
      <c r="J20" s="8"/>
      <c r="K20" s="8"/>
      <c r="L20" s="8"/>
      <c r="M20" s="8"/>
    </row>
    <row r="21" spans="1:18" s="9" customFormat="1" ht="45" customHeight="1">
      <c r="A21" s="110">
        <f t="shared" si="0"/>
        <v>9</v>
      </c>
      <c r="B21" s="111"/>
      <c r="C21" s="112" t="s">
        <v>116</v>
      </c>
      <c r="D21" s="113" t="s">
        <v>7</v>
      </c>
      <c r="E21" s="192">
        <v>2</v>
      </c>
      <c r="F21" s="54"/>
      <c r="G21" s="212"/>
      <c r="H21" s="164"/>
      <c r="I21" s="164"/>
      <c r="J21" s="8"/>
      <c r="K21" s="8"/>
      <c r="L21" s="8"/>
      <c r="M21" s="8"/>
    </row>
    <row r="22" spans="1:18" s="9" customFormat="1" ht="45" customHeight="1">
      <c r="A22" s="110">
        <f t="shared" si="0"/>
        <v>10</v>
      </c>
      <c r="B22" s="111"/>
      <c r="C22" s="112" t="s">
        <v>175</v>
      </c>
      <c r="D22" s="113" t="s">
        <v>7</v>
      </c>
      <c r="E22" s="192">
        <v>8</v>
      </c>
      <c r="F22" s="54"/>
      <c r="G22" s="212"/>
      <c r="H22" s="164"/>
      <c r="I22" s="164"/>
      <c r="J22" s="8"/>
      <c r="K22" s="8"/>
      <c r="L22" s="8"/>
      <c r="M22" s="8"/>
    </row>
    <row r="23" spans="1:18" s="9" customFormat="1" ht="60" customHeight="1">
      <c r="A23" s="110">
        <f t="shared" si="0"/>
        <v>11</v>
      </c>
      <c r="B23" s="111"/>
      <c r="C23" s="112" t="s">
        <v>176</v>
      </c>
      <c r="D23" s="113" t="s">
        <v>7</v>
      </c>
      <c r="E23" s="192">
        <v>129</v>
      </c>
      <c r="F23" s="54"/>
      <c r="G23" s="212"/>
      <c r="H23" s="164"/>
      <c r="I23" s="164"/>
      <c r="J23" s="8"/>
      <c r="K23" s="8"/>
      <c r="L23" s="8"/>
      <c r="M23" s="8"/>
    </row>
    <row r="24" spans="1:18" s="9" customFormat="1" ht="60" customHeight="1">
      <c r="A24" s="110">
        <f t="shared" si="0"/>
        <v>12</v>
      </c>
      <c r="B24" s="111"/>
      <c r="C24" s="112" t="s">
        <v>119</v>
      </c>
      <c r="D24" s="113" t="s">
        <v>7</v>
      </c>
      <c r="E24" s="192">
        <v>244</v>
      </c>
      <c r="F24" s="54"/>
      <c r="G24" s="212"/>
      <c r="H24" s="164"/>
      <c r="I24" s="164"/>
      <c r="J24" s="8"/>
      <c r="K24" s="8"/>
      <c r="L24" s="8"/>
      <c r="M24" s="8"/>
    </row>
    <row r="25" spans="1:18" s="114" customFormat="1" ht="30" customHeight="1">
      <c r="A25" s="110">
        <f t="shared" si="0"/>
        <v>13</v>
      </c>
      <c r="B25" s="111"/>
      <c r="C25" s="115" t="s">
        <v>117</v>
      </c>
      <c r="D25" s="113" t="s">
        <v>88</v>
      </c>
      <c r="E25" s="188">
        <v>1123</v>
      </c>
      <c r="F25" s="54"/>
      <c r="G25" s="212"/>
      <c r="H25" s="166"/>
      <c r="I25" s="166"/>
    </row>
    <row r="26" spans="1:18" s="114" customFormat="1" ht="30" customHeight="1">
      <c r="A26" s="110">
        <f t="shared" si="0"/>
        <v>14</v>
      </c>
      <c r="B26" s="111"/>
      <c r="C26" s="115" t="s">
        <v>174</v>
      </c>
      <c r="D26" s="113" t="s">
        <v>88</v>
      </c>
      <c r="E26" s="188">
        <v>509.8</v>
      </c>
      <c r="F26" s="54"/>
      <c r="G26" s="212"/>
      <c r="H26" s="166"/>
      <c r="I26" s="166"/>
    </row>
    <row r="27" spans="1:18" s="50" customFormat="1" ht="15">
      <c r="A27" s="45"/>
      <c r="B27" s="41" t="s">
        <v>26</v>
      </c>
      <c r="C27" s="46" t="s">
        <v>27</v>
      </c>
      <c r="D27" s="47"/>
      <c r="E27" s="48"/>
      <c r="F27" s="48"/>
      <c r="G27" s="214"/>
      <c r="H27" s="138"/>
      <c r="J27" s="163"/>
      <c r="K27" s="163"/>
      <c r="L27" s="163"/>
      <c r="M27" s="163"/>
      <c r="N27" s="163"/>
      <c r="O27" s="163"/>
      <c r="P27" s="163"/>
      <c r="Q27" s="163"/>
      <c r="R27" s="163"/>
    </row>
    <row r="28" spans="1:18" s="159" customFormat="1" ht="30" customHeight="1">
      <c r="A28" s="51">
        <f>A26+1</f>
        <v>15</v>
      </c>
      <c r="B28" s="52"/>
      <c r="C28" s="117" t="s">
        <v>153</v>
      </c>
      <c r="D28" s="56" t="s">
        <v>50</v>
      </c>
      <c r="E28" s="187">
        <v>31267.1</v>
      </c>
      <c r="F28" s="118"/>
      <c r="G28" s="212"/>
      <c r="H28" s="140"/>
      <c r="I28" s="50"/>
      <c r="J28" s="158"/>
      <c r="K28" s="158"/>
      <c r="L28" s="158"/>
      <c r="M28" s="158"/>
      <c r="N28" s="158"/>
      <c r="O28" s="158"/>
      <c r="P28" s="158"/>
      <c r="Q28" s="158"/>
      <c r="R28" s="158"/>
    </row>
    <row r="29" spans="1:18" s="165" customFormat="1" ht="15">
      <c r="A29" s="87"/>
      <c r="B29" s="82" t="s">
        <v>77</v>
      </c>
      <c r="C29" s="102" t="s">
        <v>78</v>
      </c>
      <c r="D29" s="89"/>
      <c r="E29" s="48"/>
      <c r="F29" s="93"/>
      <c r="G29" s="213"/>
      <c r="H29" s="100"/>
      <c r="I29" s="6"/>
      <c r="J29" s="164"/>
      <c r="K29" s="164"/>
      <c r="L29" s="164"/>
      <c r="M29" s="164"/>
      <c r="N29" s="164"/>
      <c r="O29" s="164"/>
      <c r="P29" s="164"/>
      <c r="Q29" s="164"/>
      <c r="R29" s="164"/>
    </row>
    <row r="30" spans="1:18" s="167" customFormat="1" ht="60" customHeight="1">
      <c r="A30" s="110">
        <f>A28+1</f>
        <v>16</v>
      </c>
      <c r="B30" s="123"/>
      <c r="C30" s="115" t="s">
        <v>180</v>
      </c>
      <c r="D30" s="113" t="s">
        <v>50</v>
      </c>
      <c r="E30" s="187">
        <v>1078.4000000000001</v>
      </c>
      <c r="F30" s="54"/>
      <c r="G30" s="205"/>
      <c r="H30" s="128"/>
      <c r="J30" s="166"/>
      <c r="K30" s="166"/>
      <c r="L30" s="166"/>
      <c r="M30" s="166"/>
      <c r="N30" s="166"/>
      <c r="O30" s="166"/>
      <c r="P30" s="166"/>
      <c r="Q30" s="166"/>
      <c r="R30" s="166"/>
    </row>
    <row r="31" spans="1:18" s="167" customFormat="1" ht="60" customHeight="1">
      <c r="A31" s="110">
        <f>A30+1</f>
        <v>17</v>
      </c>
      <c r="B31" s="123"/>
      <c r="C31" s="115" t="s">
        <v>181</v>
      </c>
      <c r="D31" s="113" t="s">
        <v>50</v>
      </c>
      <c r="E31" s="187">
        <v>24.1</v>
      </c>
      <c r="F31" s="54"/>
      <c r="G31" s="205"/>
      <c r="H31" s="128"/>
      <c r="J31" s="166"/>
      <c r="K31" s="166"/>
      <c r="L31" s="166"/>
      <c r="M31" s="166"/>
      <c r="N31" s="166"/>
      <c r="O31" s="166"/>
      <c r="P31" s="166"/>
      <c r="Q31" s="166"/>
      <c r="R31" s="166"/>
    </row>
    <row r="32" spans="1:18" s="114" customFormat="1" ht="60" customHeight="1">
      <c r="A32" s="110">
        <f t="shared" ref="A32:A60" si="1">A31+1</f>
        <v>18</v>
      </c>
      <c r="B32" s="123"/>
      <c r="C32" s="115" t="s">
        <v>120</v>
      </c>
      <c r="D32" s="113" t="s">
        <v>50</v>
      </c>
      <c r="E32" s="189">
        <v>4965.2</v>
      </c>
      <c r="F32" s="118"/>
      <c r="G32" s="205"/>
      <c r="H32" s="166"/>
      <c r="I32" s="166"/>
      <c r="J32" s="116"/>
      <c r="K32" s="116"/>
      <c r="L32" s="116"/>
    </row>
    <row r="33" spans="1:22" s="114" customFormat="1" ht="60" customHeight="1">
      <c r="A33" s="110">
        <f t="shared" si="1"/>
        <v>19</v>
      </c>
      <c r="B33" s="123"/>
      <c r="C33" s="115" t="s">
        <v>179</v>
      </c>
      <c r="D33" s="113" t="s">
        <v>50</v>
      </c>
      <c r="E33" s="189">
        <v>979.2</v>
      </c>
      <c r="F33" s="118"/>
      <c r="G33" s="205"/>
      <c r="H33" s="166"/>
      <c r="I33" s="166"/>
      <c r="J33" s="116"/>
      <c r="K33" s="116"/>
      <c r="L33" s="116"/>
    </row>
    <row r="34" spans="1:22" s="165" customFormat="1" ht="60" customHeight="1">
      <c r="A34" s="110">
        <f t="shared" si="1"/>
        <v>20</v>
      </c>
      <c r="B34" s="123"/>
      <c r="C34" s="115" t="s">
        <v>92</v>
      </c>
      <c r="D34" s="113" t="s">
        <v>50</v>
      </c>
      <c r="E34" s="187">
        <v>1263.8</v>
      </c>
      <c r="F34" s="54"/>
      <c r="G34" s="205"/>
      <c r="H34" s="128"/>
      <c r="I34" s="167"/>
      <c r="J34" s="164"/>
      <c r="K34" s="164"/>
      <c r="L34" s="164"/>
      <c r="M34" s="164"/>
      <c r="N34" s="164"/>
      <c r="O34" s="164"/>
      <c r="P34" s="164"/>
      <c r="Q34" s="164"/>
      <c r="R34" s="164"/>
    </row>
    <row r="35" spans="1:22" s="114" customFormat="1" ht="45" customHeight="1">
      <c r="A35" s="110">
        <f t="shared" si="1"/>
        <v>21</v>
      </c>
      <c r="B35" s="123"/>
      <c r="C35" s="115" t="s">
        <v>106</v>
      </c>
      <c r="D35" s="113" t="s">
        <v>47</v>
      </c>
      <c r="E35" s="189">
        <v>17.399999999999999</v>
      </c>
      <c r="F35" s="118"/>
      <c r="G35" s="205"/>
      <c r="H35" s="128"/>
      <c r="I35" s="128"/>
      <c r="J35" s="122"/>
      <c r="K35" s="182"/>
      <c r="L35" s="116"/>
      <c r="M35" s="116"/>
      <c r="N35" s="116"/>
      <c r="O35" s="116"/>
      <c r="P35" s="116"/>
      <c r="Q35" s="116"/>
      <c r="R35" s="116"/>
      <c r="S35" s="116"/>
      <c r="T35" s="116"/>
    </row>
    <row r="36" spans="1:22" s="114" customFormat="1" ht="60" customHeight="1">
      <c r="A36" s="110">
        <f t="shared" si="1"/>
        <v>22</v>
      </c>
      <c r="B36" s="123"/>
      <c r="C36" s="115" t="s">
        <v>177</v>
      </c>
      <c r="D36" s="113" t="s">
        <v>47</v>
      </c>
      <c r="E36" s="189">
        <v>17.899999999999999</v>
      </c>
      <c r="F36" s="118"/>
      <c r="G36" s="205"/>
      <c r="H36" s="128"/>
      <c r="I36" s="128"/>
      <c r="J36" s="122"/>
      <c r="K36" s="182"/>
      <c r="L36" s="116"/>
      <c r="M36" s="116"/>
      <c r="N36" s="116"/>
      <c r="O36" s="116"/>
      <c r="P36" s="116"/>
      <c r="Q36" s="116"/>
      <c r="R36" s="116"/>
      <c r="S36" s="116"/>
      <c r="T36" s="116"/>
    </row>
    <row r="37" spans="1:22" s="114" customFormat="1" ht="60" customHeight="1">
      <c r="A37" s="110">
        <f t="shared" si="1"/>
        <v>23</v>
      </c>
      <c r="B37" s="123"/>
      <c r="C37" s="115" t="s">
        <v>178</v>
      </c>
      <c r="D37" s="113" t="s">
        <v>47</v>
      </c>
      <c r="E37" s="189">
        <v>404.4</v>
      </c>
      <c r="F37" s="118"/>
      <c r="G37" s="205"/>
      <c r="H37" s="128"/>
      <c r="I37" s="128"/>
      <c r="J37" s="122"/>
      <c r="K37" s="182"/>
      <c r="L37" s="116"/>
      <c r="M37" s="116"/>
      <c r="N37" s="116"/>
      <c r="O37" s="116"/>
      <c r="P37" s="116"/>
      <c r="Q37" s="116"/>
      <c r="R37" s="116"/>
      <c r="S37" s="116"/>
      <c r="T37" s="116"/>
    </row>
    <row r="38" spans="1:22" s="114" customFormat="1" ht="60" customHeight="1">
      <c r="A38" s="110">
        <f t="shared" si="1"/>
        <v>24</v>
      </c>
      <c r="B38" s="123"/>
      <c r="C38" s="115" t="s">
        <v>105</v>
      </c>
      <c r="D38" s="113" t="s">
        <v>8</v>
      </c>
      <c r="E38" s="189">
        <v>1062</v>
      </c>
      <c r="F38" s="118"/>
      <c r="G38" s="205"/>
      <c r="H38" s="166"/>
      <c r="I38" s="166"/>
      <c r="J38" s="116"/>
      <c r="K38" s="116"/>
      <c r="L38" s="116"/>
    </row>
    <row r="39" spans="1:22" s="165" customFormat="1" ht="60" customHeight="1">
      <c r="A39" s="110">
        <f t="shared" si="1"/>
        <v>25</v>
      </c>
      <c r="B39" s="123"/>
      <c r="C39" s="115" t="s">
        <v>93</v>
      </c>
      <c r="D39" s="113" t="s">
        <v>8</v>
      </c>
      <c r="E39" s="187">
        <v>1439</v>
      </c>
      <c r="F39" s="54"/>
      <c r="G39" s="205"/>
      <c r="H39" s="128"/>
      <c r="I39" s="167"/>
      <c r="J39" s="164"/>
      <c r="K39" s="164"/>
      <c r="L39" s="164"/>
      <c r="M39" s="164"/>
      <c r="N39" s="164"/>
      <c r="O39" s="164"/>
      <c r="P39" s="164"/>
      <c r="Q39" s="164"/>
      <c r="R39" s="164"/>
    </row>
    <row r="40" spans="1:22" s="167" customFormat="1" ht="45" customHeight="1">
      <c r="A40" s="110">
        <f t="shared" si="1"/>
        <v>26</v>
      </c>
      <c r="B40" s="123"/>
      <c r="C40" s="115" t="s">
        <v>160</v>
      </c>
      <c r="D40" s="113" t="s">
        <v>47</v>
      </c>
      <c r="E40" s="187">
        <v>15.9</v>
      </c>
      <c r="F40" s="54"/>
      <c r="G40" s="205"/>
      <c r="H40" s="128"/>
      <c r="I40" s="168"/>
      <c r="J40" s="166"/>
      <c r="K40" s="166"/>
      <c r="L40" s="166"/>
      <c r="M40" s="166"/>
      <c r="N40" s="166"/>
      <c r="O40" s="166"/>
      <c r="P40" s="166"/>
      <c r="Q40" s="166"/>
      <c r="R40" s="166"/>
    </row>
    <row r="41" spans="1:22" s="167" customFormat="1" ht="45" customHeight="1">
      <c r="A41" s="110">
        <f t="shared" si="1"/>
        <v>27</v>
      </c>
      <c r="B41" s="123"/>
      <c r="C41" s="115" t="s">
        <v>161</v>
      </c>
      <c r="D41" s="113" t="s">
        <v>8</v>
      </c>
      <c r="E41" s="187">
        <v>10</v>
      </c>
      <c r="F41" s="54"/>
      <c r="G41" s="205"/>
      <c r="H41" s="128"/>
      <c r="I41" s="168"/>
      <c r="J41" s="166"/>
      <c r="K41" s="166"/>
      <c r="L41" s="166"/>
      <c r="M41" s="166"/>
      <c r="N41" s="166"/>
      <c r="O41" s="166"/>
      <c r="P41" s="166"/>
      <c r="Q41" s="166"/>
      <c r="R41" s="166"/>
    </row>
    <row r="42" spans="1:22" s="167" customFormat="1" ht="45" customHeight="1">
      <c r="A42" s="110">
        <f t="shared" si="1"/>
        <v>28</v>
      </c>
      <c r="B42" s="123"/>
      <c r="C42" s="115" t="s">
        <v>162</v>
      </c>
      <c r="D42" s="113" t="s">
        <v>8</v>
      </c>
      <c r="E42" s="187">
        <v>53.5</v>
      </c>
      <c r="F42" s="54"/>
      <c r="G42" s="205"/>
      <c r="H42" s="128"/>
      <c r="I42" s="168"/>
      <c r="J42" s="166"/>
      <c r="K42" s="166"/>
      <c r="L42" s="166"/>
      <c r="M42" s="166"/>
      <c r="N42" s="166"/>
      <c r="O42" s="166"/>
      <c r="P42" s="166"/>
      <c r="Q42" s="166"/>
      <c r="R42" s="166"/>
    </row>
    <row r="43" spans="1:22" s="114" customFormat="1" ht="60" customHeight="1">
      <c r="A43" s="110">
        <f t="shared" si="1"/>
        <v>29</v>
      </c>
      <c r="B43" s="123"/>
      <c r="C43" s="115" t="s">
        <v>163</v>
      </c>
      <c r="D43" s="113" t="s">
        <v>8</v>
      </c>
      <c r="E43" s="189">
        <v>8</v>
      </c>
      <c r="F43" s="118"/>
      <c r="G43" s="205"/>
      <c r="H43" s="128"/>
      <c r="I43" s="128"/>
      <c r="J43" s="122"/>
      <c r="K43" s="182"/>
      <c r="L43" s="116"/>
      <c r="M43" s="116"/>
      <c r="N43" s="116"/>
      <c r="O43" s="116"/>
      <c r="P43" s="116"/>
      <c r="Q43" s="116"/>
      <c r="R43" s="116"/>
      <c r="S43" s="116"/>
      <c r="T43" s="116"/>
    </row>
    <row r="44" spans="1:22" s="114" customFormat="1" ht="45" customHeight="1">
      <c r="A44" s="110">
        <f t="shared" si="1"/>
        <v>30</v>
      </c>
      <c r="B44" s="123"/>
      <c r="C44" s="115" t="s">
        <v>107</v>
      </c>
      <c r="D44" s="113" t="s">
        <v>8</v>
      </c>
      <c r="E44" s="191">
        <v>120</v>
      </c>
      <c r="F44" s="118"/>
      <c r="G44" s="205"/>
      <c r="H44" s="128"/>
      <c r="I44" s="128"/>
      <c r="J44" s="122"/>
      <c r="K44" s="182"/>
      <c r="L44" s="116"/>
      <c r="M44" s="116"/>
      <c r="N44" s="116"/>
      <c r="O44" s="116"/>
      <c r="P44" s="116"/>
      <c r="Q44" s="116"/>
      <c r="R44" s="116"/>
      <c r="S44" s="116"/>
      <c r="T44" s="116"/>
    </row>
    <row r="45" spans="1:22" s="200" customFormat="1" ht="45" customHeight="1">
      <c r="A45" s="110">
        <f t="shared" si="1"/>
        <v>31</v>
      </c>
      <c r="B45" s="78"/>
      <c r="C45" s="109" t="s">
        <v>94</v>
      </c>
      <c r="D45" s="1" t="s">
        <v>7</v>
      </c>
      <c r="E45" s="187">
        <v>47</v>
      </c>
      <c r="F45" s="54"/>
      <c r="G45" s="215"/>
      <c r="H45" s="197"/>
      <c r="J45" s="201"/>
      <c r="K45" s="201"/>
      <c r="L45" s="201"/>
      <c r="M45" s="201"/>
      <c r="N45" s="201"/>
      <c r="O45" s="201"/>
      <c r="P45" s="201"/>
      <c r="Q45" s="201"/>
      <c r="R45" s="201"/>
      <c r="S45" s="201"/>
      <c r="T45" s="201"/>
      <c r="U45" s="201"/>
    </row>
    <row r="46" spans="1:22" s="165" customFormat="1" ht="60" customHeight="1">
      <c r="A46" s="110">
        <f t="shared" si="1"/>
        <v>32</v>
      </c>
      <c r="B46" s="111"/>
      <c r="C46" s="117" t="s">
        <v>85</v>
      </c>
      <c r="D46" s="113" t="s">
        <v>7</v>
      </c>
      <c r="E46" s="187">
        <v>28</v>
      </c>
      <c r="F46" s="54"/>
      <c r="G46" s="215"/>
      <c r="H46" s="128"/>
      <c r="I46" s="167"/>
      <c r="J46" s="164"/>
      <c r="K46" s="164"/>
      <c r="L46" s="164"/>
      <c r="M46" s="164"/>
      <c r="N46" s="164"/>
      <c r="O46" s="164"/>
      <c r="P46" s="164"/>
      <c r="Q46" s="164"/>
      <c r="R46" s="164"/>
      <c r="S46" s="164"/>
      <c r="T46" s="164"/>
      <c r="U46" s="164"/>
    </row>
    <row r="47" spans="1:22" s="9" customFormat="1" ht="60" customHeight="1">
      <c r="A47" s="110">
        <f t="shared" si="1"/>
        <v>33</v>
      </c>
      <c r="B47" s="111"/>
      <c r="C47" s="117" t="s">
        <v>104</v>
      </c>
      <c r="D47" s="113" t="s">
        <v>7</v>
      </c>
      <c r="E47" s="189">
        <v>3</v>
      </c>
      <c r="F47" s="118"/>
      <c r="G47" s="205"/>
      <c r="H47" s="164"/>
      <c r="I47" s="164"/>
      <c r="J47" s="8"/>
      <c r="K47" s="8"/>
      <c r="L47" s="8"/>
      <c r="M47" s="8"/>
      <c r="N47" s="8"/>
      <c r="O47" s="8"/>
    </row>
    <row r="48" spans="1:22" s="114" customFormat="1" ht="60" customHeight="1">
      <c r="A48" s="110">
        <f t="shared" si="1"/>
        <v>34</v>
      </c>
      <c r="B48" s="228"/>
      <c r="C48" s="115" t="s">
        <v>164</v>
      </c>
      <c r="D48" s="113" t="s">
        <v>8</v>
      </c>
      <c r="E48" s="189">
        <v>80.5</v>
      </c>
      <c r="F48" s="118"/>
      <c r="G48" s="205"/>
      <c r="H48" s="236"/>
      <c r="I48" s="236"/>
      <c r="J48" s="235"/>
      <c r="K48" s="122"/>
      <c r="L48" s="122"/>
      <c r="N48" s="116"/>
      <c r="O48" s="116"/>
      <c r="P48" s="116"/>
      <c r="Q48" s="116"/>
      <c r="R48" s="116"/>
      <c r="S48" s="116"/>
      <c r="T48" s="116"/>
      <c r="U48" s="116"/>
      <c r="V48" s="116"/>
    </row>
    <row r="49" spans="1:23" s="114" customFormat="1" ht="60" customHeight="1">
      <c r="A49" s="110">
        <f t="shared" si="1"/>
        <v>35</v>
      </c>
      <c r="B49" s="228"/>
      <c r="C49" s="115" t="s">
        <v>284</v>
      </c>
      <c r="D49" s="113" t="s">
        <v>8</v>
      </c>
      <c r="E49" s="189">
        <v>393</v>
      </c>
      <c r="F49" s="118"/>
      <c r="G49" s="205"/>
      <c r="H49" s="236"/>
      <c r="I49" s="236"/>
      <c r="J49" s="235"/>
      <c r="K49" s="122"/>
      <c r="L49" s="122"/>
      <c r="N49" s="116"/>
      <c r="O49" s="116"/>
      <c r="P49" s="116"/>
      <c r="Q49" s="116"/>
      <c r="R49" s="116"/>
      <c r="S49" s="116"/>
      <c r="T49" s="116"/>
      <c r="U49" s="116"/>
      <c r="V49" s="116"/>
    </row>
    <row r="50" spans="1:23" s="114" customFormat="1" ht="60" customHeight="1">
      <c r="A50" s="110">
        <f t="shared" si="1"/>
        <v>36</v>
      </c>
      <c r="B50" s="228"/>
      <c r="C50" s="115" t="s">
        <v>165</v>
      </c>
      <c r="D50" s="113" t="s">
        <v>8</v>
      </c>
      <c r="E50" s="189">
        <v>26.2</v>
      </c>
      <c r="F50" s="118"/>
      <c r="G50" s="205"/>
      <c r="H50" s="236"/>
      <c r="I50" s="236"/>
      <c r="J50" s="235"/>
      <c r="K50" s="122"/>
      <c r="L50" s="122"/>
      <c r="N50" s="116"/>
      <c r="O50" s="116"/>
      <c r="P50" s="116"/>
      <c r="Q50" s="116"/>
      <c r="R50" s="116"/>
      <c r="S50" s="116"/>
      <c r="T50" s="116"/>
      <c r="U50" s="116"/>
      <c r="V50" s="116"/>
    </row>
    <row r="51" spans="1:23" s="114" customFormat="1" ht="60" customHeight="1">
      <c r="A51" s="110">
        <f t="shared" si="1"/>
        <v>37</v>
      </c>
      <c r="B51" s="228"/>
      <c r="C51" s="115" t="s">
        <v>166</v>
      </c>
      <c r="D51" s="113" t="s">
        <v>8</v>
      </c>
      <c r="E51" s="189">
        <v>24.4</v>
      </c>
      <c r="F51" s="118"/>
      <c r="G51" s="205"/>
      <c r="H51" s="236"/>
      <c r="I51" s="236"/>
      <c r="J51" s="235"/>
      <c r="K51" s="122"/>
      <c r="L51" s="122"/>
      <c r="N51" s="116"/>
      <c r="O51" s="116"/>
      <c r="P51" s="116"/>
      <c r="Q51" s="116"/>
      <c r="R51" s="116"/>
      <c r="S51" s="116"/>
      <c r="T51" s="116"/>
      <c r="U51" s="116"/>
      <c r="V51" s="116"/>
    </row>
    <row r="52" spans="1:23" s="114" customFormat="1" ht="60" customHeight="1">
      <c r="A52" s="110">
        <f t="shared" si="1"/>
        <v>38</v>
      </c>
      <c r="B52" s="228"/>
      <c r="C52" s="115" t="s">
        <v>167</v>
      </c>
      <c r="D52" s="113" t="s">
        <v>8</v>
      </c>
      <c r="E52" s="189">
        <v>71.099999999999994</v>
      </c>
      <c r="F52" s="118"/>
      <c r="G52" s="205"/>
      <c r="H52" s="236"/>
      <c r="I52" s="236"/>
      <c r="J52" s="235"/>
      <c r="K52" s="122"/>
      <c r="L52" s="122"/>
      <c r="N52" s="116"/>
      <c r="O52" s="116"/>
      <c r="P52" s="116"/>
      <c r="Q52" s="116"/>
      <c r="R52" s="116"/>
      <c r="S52" s="116"/>
      <c r="T52" s="116"/>
      <c r="U52" s="116"/>
      <c r="V52" s="116"/>
    </row>
    <row r="53" spans="1:23" s="114" customFormat="1" ht="60" customHeight="1">
      <c r="A53" s="110">
        <f t="shared" si="1"/>
        <v>39</v>
      </c>
      <c r="B53" s="228"/>
      <c r="C53" s="115" t="s">
        <v>168</v>
      </c>
      <c r="D53" s="113" t="s">
        <v>8</v>
      </c>
      <c r="E53" s="189">
        <v>39.799999999999997</v>
      </c>
      <c r="F53" s="118"/>
      <c r="G53" s="205"/>
      <c r="H53" s="236"/>
      <c r="I53" s="236"/>
      <c r="J53" s="235"/>
      <c r="K53" s="122"/>
      <c r="L53" s="122"/>
      <c r="N53" s="116"/>
      <c r="O53" s="116"/>
      <c r="P53" s="116"/>
      <c r="Q53" s="116"/>
      <c r="R53" s="116"/>
      <c r="S53" s="116"/>
      <c r="T53" s="116"/>
      <c r="U53" s="116"/>
      <c r="V53" s="116"/>
    </row>
    <row r="54" spans="1:23" s="114" customFormat="1" ht="60" customHeight="1">
      <c r="A54" s="110">
        <f t="shared" si="1"/>
        <v>40</v>
      </c>
      <c r="B54" s="228"/>
      <c r="C54" s="115" t="s">
        <v>169</v>
      </c>
      <c r="D54" s="113" t="s">
        <v>8</v>
      </c>
      <c r="E54" s="189">
        <v>34.9</v>
      </c>
      <c r="F54" s="118"/>
      <c r="G54" s="205"/>
      <c r="H54" s="236"/>
      <c r="I54" s="236"/>
      <c r="J54" s="235"/>
      <c r="K54" s="122"/>
      <c r="L54" s="122"/>
      <c r="N54" s="116"/>
      <c r="O54" s="116"/>
      <c r="P54" s="116"/>
      <c r="Q54" s="116"/>
      <c r="R54" s="116"/>
      <c r="S54" s="116"/>
      <c r="T54" s="116"/>
      <c r="U54" s="116"/>
      <c r="V54" s="116"/>
    </row>
    <row r="55" spans="1:23" s="114" customFormat="1" ht="60" customHeight="1">
      <c r="A55" s="110">
        <f t="shared" si="1"/>
        <v>41</v>
      </c>
      <c r="B55" s="228"/>
      <c r="C55" s="115" t="s">
        <v>170</v>
      </c>
      <c r="D55" s="113" t="s">
        <v>8</v>
      </c>
      <c r="E55" s="189">
        <v>43.7</v>
      </c>
      <c r="F55" s="118"/>
      <c r="G55" s="205"/>
      <c r="H55" s="236"/>
      <c r="I55" s="236"/>
      <c r="J55" s="235"/>
      <c r="K55" s="122"/>
      <c r="L55" s="122"/>
      <c r="N55" s="116"/>
      <c r="O55" s="116"/>
      <c r="P55" s="116"/>
      <c r="Q55" s="116"/>
      <c r="R55" s="116"/>
      <c r="S55" s="116"/>
      <c r="T55" s="116"/>
      <c r="U55" s="116"/>
      <c r="V55" s="116"/>
    </row>
    <row r="56" spans="1:23" s="114" customFormat="1" ht="60" customHeight="1">
      <c r="A56" s="110">
        <f t="shared" si="1"/>
        <v>42</v>
      </c>
      <c r="B56" s="228"/>
      <c r="C56" s="115" t="s">
        <v>171</v>
      </c>
      <c r="D56" s="113" t="s">
        <v>8</v>
      </c>
      <c r="E56" s="189">
        <v>28.4</v>
      </c>
      <c r="F56" s="118"/>
      <c r="G56" s="205"/>
      <c r="H56" s="236"/>
      <c r="I56" s="236"/>
      <c r="J56" s="235"/>
      <c r="K56" s="122"/>
      <c r="L56" s="122"/>
      <c r="N56" s="116"/>
      <c r="O56" s="116"/>
      <c r="P56" s="116"/>
      <c r="Q56" s="116"/>
      <c r="R56" s="116"/>
      <c r="S56" s="116"/>
      <c r="T56" s="116"/>
      <c r="U56" s="116"/>
      <c r="V56" s="116"/>
    </row>
    <row r="57" spans="1:23" s="114" customFormat="1" ht="60" customHeight="1">
      <c r="A57" s="110">
        <f t="shared" si="1"/>
        <v>43</v>
      </c>
      <c r="B57" s="228"/>
      <c r="C57" s="115" t="s">
        <v>172</v>
      </c>
      <c r="D57" s="113" t="s">
        <v>8</v>
      </c>
      <c r="E57" s="189">
        <v>28.3</v>
      </c>
      <c r="F57" s="118"/>
      <c r="G57" s="205"/>
      <c r="H57" s="236"/>
      <c r="I57" s="236"/>
      <c r="J57" s="235"/>
      <c r="K57" s="122"/>
      <c r="L57" s="122"/>
      <c r="N57" s="116"/>
      <c r="O57" s="116"/>
      <c r="P57" s="116"/>
      <c r="Q57" s="116"/>
      <c r="R57" s="116"/>
      <c r="S57" s="116"/>
      <c r="T57" s="116"/>
      <c r="U57" s="116"/>
      <c r="V57" s="116"/>
    </row>
    <row r="58" spans="1:23" s="114" customFormat="1" ht="60" customHeight="1">
      <c r="A58" s="110">
        <f t="shared" si="1"/>
        <v>44</v>
      </c>
      <c r="B58" s="228"/>
      <c r="C58" s="115" t="s">
        <v>173</v>
      </c>
      <c r="D58" s="113" t="s">
        <v>43</v>
      </c>
      <c r="E58" s="189">
        <v>1</v>
      </c>
      <c r="F58" s="118"/>
      <c r="G58" s="205"/>
      <c r="H58" s="236"/>
      <c r="I58" s="236"/>
      <c r="J58" s="235"/>
      <c r="K58" s="122"/>
      <c r="L58" s="122"/>
      <c r="N58" s="116"/>
      <c r="O58" s="116"/>
      <c r="P58" s="116"/>
      <c r="Q58" s="116"/>
      <c r="R58" s="116"/>
      <c r="S58" s="116"/>
      <c r="T58" s="116"/>
      <c r="U58" s="116"/>
      <c r="V58" s="116"/>
    </row>
    <row r="59" spans="1:23" s="114" customFormat="1" ht="60" customHeight="1">
      <c r="A59" s="110">
        <f t="shared" si="1"/>
        <v>45</v>
      </c>
      <c r="B59" s="228"/>
      <c r="C59" s="115" t="s">
        <v>182</v>
      </c>
      <c r="D59" s="113" t="s">
        <v>7</v>
      </c>
      <c r="E59" s="189">
        <v>3</v>
      </c>
      <c r="F59" s="118"/>
      <c r="G59" s="205"/>
      <c r="H59" s="236"/>
      <c r="I59" s="236"/>
      <c r="J59" s="235"/>
      <c r="K59" s="122"/>
      <c r="L59" s="122"/>
      <c r="N59" s="116"/>
      <c r="O59" s="116"/>
      <c r="P59" s="116"/>
      <c r="Q59" s="116"/>
      <c r="R59" s="116"/>
      <c r="S59" s="116"/>
      <c r="T59" s="116"/>
      <c r="U59" s="116"/>
      <c r="V59" s="116"/>
    </row>
    <row r="60" spans="1:23" s="114" customFormat="1" ht="60" customHeight="1">
      <c r="A60" s="110">
        <f t="shared" si="1"/>
        <v>46</v>
      </c>
      <c r="B60" s="228"/>
      <c r="C60" s="115" t="s">
        <v>183</v>
      </c>
      <c r="D60" s="113" t="s">
        <v>7</v>
      </c>
      <c r="E60" s="189">
        <v>3</v>
      </c>
      <c r="F60" s="118"/>
      <c r="G60" s="205"/>
      <c r="H60" s="236"/>
      <c r="I60" s="236"/>
      <c r="J60" s="235"/>
      <c r="K60" s="122"/>
      <c r="L60" s="122"/>
      <c r="N60" s="116"/>
      <c r="O60" s="116"/>
      <c r="P60" s="116"/>
      <c r="Q60" s="116"/>
      <c r="R60" s="116"/>
      <c r="S60" s="116"/>
      <c r="T60" s="116"/>
      <c r="U60" s="116"/>
      <c r="V60" s="116"/>
    </row>
    <row r="61" spans="1:23" s="114" customFormat="1" ht="15">
      <c r="A61" s="135" t="s">
        <v>29</v>
      </c>
      <c r="B61" s="82" t="s">
        <v>9</v>
      </c>
      <c r="C61" s="10" t="s">
        <v>24</v>
      </c>
      <c r="D61" s="82"/>
      <c r="E61" s="90"/>
      <c r="F61" s="91"/>
      <c r="G61" s="216"/>
      <c r="H61" s="167"/>
      <c r="I61" s="167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</row>
    <row r="62" spans="1:23" s="9" customFormat="1" ht="15">
      <c r="A62" s="79"/>
      <c r="B62" s="82" t="s">
        <v>133</v>
      </c>
      <c r="C62" s="10" t="s">
        <v>134</v>
      </c>
      <c r="D62" s="82"/>
      <c r="E62" s="208"/>
      <c r="F62" s="209"/>
      <c r="G62" s="226"/>
      <c r="H62" s="164"/>
      <c r="I62" s="164"/>
      <c r="J62" s="8"/>
      <c r="K62" s="8"/>
      <c r="L62" s="8"/>
    </row>
    <row r="63" spans="1:23" s="114" customFormat="1" ht="15" customHeight="1">
      <c r="A63" s="125">
        <f>A60+1</f>
        <v>47</v>
      </c>
      <c r="B63" s="111"/>
      <c r="C63" s="117" t="s">
        <v>136</v>
      </c>
      <c r="D63" s="113" t="s">
        <v>135</v>
      </c>
      <c r="E63" s="189">
        <v>3560.5</v>
      </c>
      <c r="F63" s="118"/>
      <c r="G63" s="205"/>
      <c r="H63" s="166"/>
      <c r="I63" s="166"/>
      <c r="J63" s="116"/>
      <c r="K63" s="116"/>
      <c r="L63" s="116"/>
      <c r="M63" s="116"/>
    </row>
    <row r="64" spans="1:23" s="9" customFormat="1" ht="15">
      <c r="A64" s="79"/>
      <c r="B64" s="82" t="s">
        <v>58</v>
      </c>
      <c r="C64" s="10" t="s">
        <v>59</v>
      </c>
      <c r="D64" s="82"/>
      <c r="E64" s="90"/>
      <c r="F64" s="91"/>
      <c r="G64" s="216"/>
      <c r="H64" s="167"/>
      <c r="I64" s="167"/>
      <c r="J64" s="114"/>
      <c r="K64" s="114"/>
      <c r="L64" s="8"/>
      <c r="M64" s="8"/>
      <c r="N64" s="8"/>
      <c r="O64" s="8"/>
      <c r="P64" s="8"/>
      <c r="Q64" s="8"/>
      <c r="R64" s="8"/>
      <c r="S64" s="8"/>
      <c r="T64" s="8"/>
    </row>
    <row r="65" spans="1:25" s="9" customFormat="1" ht="30" customHeight="1">
      <c r="A65" s="125">
        <f>A63+1</f>
        <v>48</v>
      </c>
      <c r="B65" s="111"/>
      <c r="C65" s="109" t="s">
        <v>291</v>
      </c>
      <c r="D65" s="113" t="s">
        <v>60</v>
      </c>
      <c r="E65" s="187">
        <v>20401.7</v>
      </c>
      <c r="F65" s="118"/>
      <c r="G65" s="205"/>
      <c r="H65" s="166"/>
      <c r="I65" s="166"/>
      <c r="J65" s="116"/>
      <c r="K65" s="116"/>
      <c r="L65" s="8"/>
      <c r="M65" s="8"/>
      <c r="N65" s="8"/>
      <c r="O65" s="8"/>
      <c r="P65" s="8"/>
      <c r="Q65" s="8"/>
      <c r="R65" s="8"/>
      <c r="S65" s="8"/>
      <c r="T65" s="8"/>
      <c r="U65" s="8"/>
    </row>
    <row r="66" spans="1:25" s="50" customFormat="1" ht="15">
      <c r="A66" s="11" t="s">
        <v>30</v>
      </c>
      <c r="B66" s="41" t="s">
        <v>10</v>
      </c>
      <c r="C66" s="42" t="s">
        <v>51</v>
      </c>
      <c r="D66" s="47"/>
      <c r="E66" s="48"/>
      <c r="F66" s="48"/>
      <c r="G66" s="214"/>
      <c r="H66" s="138"/>
      <c r="I66" s="39"/>
      <c r="J66" s="163"/>
      <c r="K66" s="163"/>
      <c r="L66" s="163"/>
      <c r="M66" s="163"/>
      <c r="N66" s="163"/>
      <c r="O66" s="163"/>
      <c r="P66" s="163"/>
      <c r="Q66" s="163"/>
      <c r="R66" s="163"/>
    </row>
    <row r="67" spans="1:25" s="159" customFormat="1" ht="15">
      <c r="A67" s="45"/>
      <c r="B67" s="41" t="s">
        <v>11</v>
      </c>
      <c r="C67" s="46" t="s">
        <v>17</v>
      </c>
      <c r="D67" s="47"/>
      <c r="E67" s="48"/>
      <c r="F67" s="48"/>
      <c r="G67" s="214"/>
      <c r="H67" s="138"/>
      <c r="I67" s="39"/>
      <c r="J67" s="158"/>
      <c r="K67" s="158"/>
      <c r="L67" s="158"/>
      <c r="M67" s="158"/>
      <c r="N67" s="158"/>
      <c r="O67" s="158"/>
      <c r="P67" s="158"/>
      <c r="Q67" s="158"/>
      <c r="R67" s="158"/>
    </row>
    <row r="68" spans="1:25" s="200" customFormat="1" ht="30" customHeight="1">
      <c r="A68" s="4">
        <f>A65+1</f>
        <v>49</v>
      </c>
      <c r="B68" s="1"/>
      <c r="C68" s="109" t="s">
        <v>285</v>
      </c>
      <c r="D68" s="1" t="s">
        <v>47</v>
      </c>
      <c r="E68" s="187">
        <v>1724.5</v>
      </c>
      <c r="F68" s="118"/>
      <c r="G68" s="215"/>
      <c r="H68" s="197"/>
      <c r="I68" s="202"/>
      <c r="J68" s="202"/>
      <c r="K68" s="197"/>
      <c r="L68" s="197"/>
      <c r="M68" s="197"/>
      <c r="N68" s="197"/>
      <c r="O68" s="197"/>
      <c r="P68" s="203"/>
      <c r="Q68" s="201"/>
      <c r="R68" s="201"/>
      <c r="S68" s="201"/>
      <c r="T68" s="201"/>
      <c r="U68" s="201"/>
      <c r="V68" s="201"/>
      <c r="W68" s="201"/>
      <c r="X68" s="201"/>
      <c r="Y68" s="201"/>
    </row>
    <row r="69" spans="1:25" s="200" customFormat="1" ht="45" customHeight="1">
      <c r="A69" s="4">
        <f>A68+1</f>
        <v>50</v>
      </c>
      <c r="B69" s="1"/>
      <c r="C69" s="109" t="s">
        <v>287</v>
      </c>
      <c r="D69" s="1" t="s">
        <v>47</v>
      </c>
      <c r="E69" s="187">
        <v>313.7</v>
      </c>
      <c r="F69" s="118"/>
      <c r="G69" s="215"/>
      <c r="H69" s="197"/>
      <c r="I69" s="202"/>
      <c r="J69" s="202"/>
      <c r="K69" s="197"/>
      <c r="L69" s="197"/>
      <c r="M69" s="197"/>
      <c r="N69" s="197"/>
      <c r="O69" s="197"/>
      <c r="P69" s="203"/>
      <c r="Q69" s="201"/>
      <c r="R69" s="201"/>
      <c r="S69" s="201"/>
      <c r="T69" s="201"/>
      <c r="U69" s="201"/>
      <c r="V69" s="201"/>
      <c r="W69" s="201"/>
      <c r="X69" s="201"/>
      <c r="Y69" s="201"/>
    </row>
    <row r="70" spans="1:25" s="200" customFormat="1" ht="45" customHeight="1">
      <c r="A70" s="4">
        <f t="shared" ref="A70:A85" si="2">A69+1</f>
        <v>51</v>
      </c>
      <c r="B70" s="1"/>
      <c r="C70" s="109" t="s">
        <v>280</v>
      </c>
      <c r="D70" s="1" t="s">
        <v>47</v>
      </c>
      <c r="E70" s="187">
        <v>2019.8</v>
      </c>
      <c r="F70" s="118"/>
      <c r="G70" s="215"/>
      <c r="H70" s="197"/>
      <c r="I70" s="202"/>
      <c r="J70" s="202"/>
      <c r="K70" s="197"/>
      <c r="L70" s="197"/>
      <c r="M70" s="197"/>
      <c r="N70" s="197"/>
      <c r="O70" s="197"/>
      <c r="P70" s="203"/>
      <c r="Q70" s="201"/>
      <c r="R70" s="201"/>
      <c r="S70" s="201"/>
      <c r="T70" s="201"/>
      <c r="U70" s="201"/>
      <c r="V70" s="201"/>
      <c r="W70" s="201"/>
      <c r="X70" s="201"/>
      <c r="Y70" s="201"/>
    </row>
    <row r="71" spans="1:25" s="200" customFormat="1" ht="45" customHeight="1">
      <c r="A71" s="4">
        <f t="shared" si="2"/>
        <v>52</v>
      </c>
      <c r="B71" s="1"/>
      <c r="C71" s="109" t="s">
        <v>268</v>
      </c>
      <c r="D71" s="1" t="s">
        <v>47</v>
      </c>
      <c r="E71" s="187">
        <v>2267.1</v>
      </c>
      <c r="F71" s="118"/>
      <c r="G71" s="215"/>
      <c r="H71" s="197"/>
      <c r="I71" s="202"/>
      <c r="J71" s="202"/>
      <c r="K71" s="197"/>
      <c r="L71" s="197"/>
      <c r="M71" s="197"/>
      <c r="N71" s="197"/>
      <c r="O71" s="197"/>
      <c r="P71" s="203"/>
      <c r="Q71" s="201"/>
      <c r="R71" s="201"/>
      <c r="S71" s="201"/>
      <c r="T71" s="201"/>
      <c r="U71" s="201"/>
      <c r="V71" s="201"/>
      <c r="W71" s="201"/>
      <c r="X71" s="201"/>
      <c r="Y71" s="201"/>
    </row>
    <row r="72" spans="1:25" s="200" customFormat="1" ht="45" customHeight="1">
      <c r="A72" s="4">
        <f t="shared" si="2"/>
        <v>53</v>
      </c>
      <c r="B72" s="1"/>
      <c r="C72" s="109" t="s">
        <v>275</v>
      </c>
      <c r="D72" s="1" t="s">
        <v>47</v>
      </c>
      <c r="E72" s="187">
        <v>203</v>
      </c>
      <c r="F72" s="118"/>
      <c r="G72" s="215"/>
      <c r="H72" s="197"/>
      <c r="I72" s="202"/>
      <c r="J72" s="202"/>
      <c r="K72" s="197"/>
      <c r="L72" s="197"/>
      <c r="M72" s="197"/>
      <c r="N72" s="197"/>
      <c r="O72" s="197"/>
      <c r="P72" s="203"/>
      <c r="Q72" s="201"/>
      <c r="R72" s="201"/>
      <c r="S72" s="201"/>
      <c r="T72" s="201"/>
      <c r="U72" s="201"/>
      <c r="V72" s="201"/>
      <c r="W72" s="201"/>
      <c r="X72" s="201"/>
      <c r="Y72" s="201"/>
    </row>
    <row r="73" spans="1:25" s="200" customFormat="1" ht="45" customHeight="1">
      <c r="A73" s="4">
        <f t="shared" si="2"/>
        <v>54</v>
      </c>
      <c r="B73" s="1"/>
      <c r="C73" s="109" t="s">
        <v>279</v>
      </c>
      <c r="D73" s="1" t="s">
        <v>47</v>
      </c>
      <c r="E73" s="187">
        <v>127.3</v>
      </c>
      <c r="F73" s="118"/>
      <c r="G73" s="215"/>
      <c r="H73" s="197"/>
      <c r="I73" s="202"/>
      <c r="J73" s="202"/>
      <c r="K73" s="197"/>
      <c r="L73" s="197"/>
      <c r="M73" s="197"/>
      <c r="N73" s="197"/>
      <c r="O73" s="197"/>
      <c r="P73" s="203"/>
      <c r="Q73" s="201"/>
      <c r="R73" s="201"/>
      <c r="S73" s="201"/>
      <c r="T73" s="201"/>
      <c r="U73" s="201"/>
      <c r="V73" s="201"/>
      <c r="W73" s="201"/>
      <c r="X73" s="201"/>
      <c r="Y73" s="201"/>
    </row>
    <row r="74" spans="1:25" s="200" customFormat="1" ht="60" customHeight="1">
      <c r="A74" s="4">
        <f t="shared" si="2"/>
        <v>55</v>
      </c>
      <c r="B74" s="1"/>
      <c r="C74" s="109" t="s">
        <v>272</v>
      </c>
      <c r="D74" s="1" t="s">
        <v>47</v>
      </c>
      <c r="E74" s="187">
        <v>571.29999999999995</v>
      </c>
      <c r="F74" s="118"/>
      <c r="G74" s="215"/>
      <c r="H74" s="197"/>
      <c r="I74" s="202"/>
      <c r="J74" s="202"/>
      <c r="K74" s="197"/>
      <c r="L74" s="197"/>
      <c r="M74" s="197"/>
      <c r="N74" s="197"/>
      <c r="O74" s="197"/>
      <c r="P74" s="203"/>
      <c r="Q74" s="201"/>
      <c r="R74" s="201"/>
      <c r="S74" s="201"/>
      <c r="T74" s="201"/>
      <c r="U74" s="201"/>
      <c r="V74" s="201"/>
      <c r="W74" s="201"/>
      <c r="X74" s="201"/>
      <c r="Y74" s="201"/>
    </row>
    <row r="75" spans="1:25" s="200" customFormat="1" ht="60" customHeight="1">
      <c r="A75" s="4">
        <f t="shared" si="2"/>
        <v>56</v>
      </c>
      <c r="B75" s="1"/>
      <c r="C75" s="109" t="s">
        <v>269</v>
      </c>
      <c r="D75" s="1" t="s">
        <v>47</v>
      </c>
      <c r="E75" s="187">
        <v>60.2</v>
      </c>
      <c r="F75" s="118"/>
      <c r="G75" s="215"/>
      <c r="H75" s="197"/>
      <c r="I75" s="202"/>
      <c r="J75" s="202"/>
      <c r="K75" s="197"/>
      <c r="L75" s="197"/>
      <c r="M75" s="197"/>
      <c r="N75" s="197"/>
      <c r="O75" s="197"/>
      <c r="P75" s="203"/>
      <c r="Q75" s="201"/>
      <c r="R75" s="201"/>
      <c r="S75" s="201"/>
      <c r="T75" s="201"/>
      <c r="U75" s="201"/>
      <c r="V75" s="201"/>
      <c r="W75" s="201"/>
      <c r="X75" s="201"/>
      <c r="Y75" s="201"/>
    </row>
    <row r="76" spans="1:25" s="200" customFormat="1" ht="60" customHeight="1">
      <c r="A76" s="4">
        <f t="shared" si="2"/>
        <v>57</v>
      </c>
      <c r="B76" s="1"/>
      <c r="C76" s="109" t="s">
        <v>281</v>
      </c>
      <c r="D76" s="1" t="s">
        <v>47</v>
      </c>
      <c r="E76" s="187">
        <v>37</v>
      </c>
      <c r="F76" s="118"/>
      <c r="G76" s="215"/>
      <c r="H76" s="197"/>
      <c r="I76" s="202"/>
      <c r="J76" s="202"/>
      <c r="K76" s="197"/>
      <c r="L76" s="197"/>
      <c r="M76" s="197"/>
      <c r="N76" s="197"/>
      <c r="O76" s="197"/>
      <c r="P76" s="203"/>
      <c r="Q76" s="201"/>
      <c r="R76" s="201"/>
      <c r="S76" s="201"/>
      <c r="T76" s="201"/>
      <c r="U76" s="201"/>
      <c r="V76" s="201"/>
      <c r="W76" s="201"/>
      <c r="X76" s="201"/>
      <c r="Y76" s="201"/>
    </row>
    <row r="77" spans="1:25" s="200" customFormat="1" ht="60" customHeight="1">
      <c r="A77" s="4">
        <f t="shared" si="2"/>
        <v>58</v>
      </c>
      <c r="B77" s="1"/>
      <c r="C77" s="109" t="s">
        <v>290</v>
      </c>
      <c r="D77" s="1" t="s">
        <v>47</v>
      </c>
      <c r="E77" s="187">
        <v>334.3</v>
      </c>
      <c r="F77" s="14"/>
      <c r="G77" s="215"/>
      <c r="H77" s="197"/>
      <c r="I77" s="202"/>
      <c r="J77" s="202"/>
      <c r="K77" s="197"/>
      <c r="L77" s="197"/>
      <c r="M77" s="197"/>
      <c r="N77" s="197"/>
      <c r="O77" s="197"/>
      <c r="P77" s="203"/>
      <c r="Q77" s="201"/>
      <c r="R77" s="201"/>
      <c r="S77" s="201"/>
      <c r="T77" s="201"/>
      <c r="U77" s="201"/>
      <c r="V77" s="201"/>
      <c r="W77" s="201"/>
      <c r="X77" s="201"/>
      <c r="Y77" s="201"/>
    </row>
    <row r="78" spans="1:25" s="200" customFormat="1" ht="45" customHeight="1">
      <c r="A78" s="4">
        <f t="shared" si="2"/>
        <v>59</v>
      </c>
      <c r="B78" s="1"/>
      <c r="C78" s="109" t="s">
        <v>271</v>
      </c>
      <c r="D78" s="1" t="s">
        <v>47</v>
      </c>
      <c r="E78" s="187">
        <v>466.6</v>
      </c>
      <c r="F78" s="118"/>
      <c r="G78" s="215"/>
      <c r="H78" s="197"/>
      <c r="I78" s="202"/>
      <c r="J78" s="202"/>
      <c r="K78" s="197"/>
      <c r="L78" s="197"/>
      <c r="M78" s="197"/>
      <c r="N78" s="197"/>
      <c r="O78" s="197"/>
      <c r="P78" s="203"/>
      <c r="Q78" s="201"/>
      <c r="R78" s="201"/>
      <c r="S78" s="201"/>
      <c r="T78" s="201"/>
      <c r="U78" s="201"/>
      <c r="V78" s="201"/>
      <c r="W78" s="201"/>
      <c r="X78" s="201"/>
      <c r="Y78" s="201"/>
    </row>
    <row r="79" spans="1:25" s="200" customFormat="1" ht="45" customHeight="1">
      <c r="A79" s="4">
        <f t="shared" si="2"/>
        <v>60</v>
      </c>
      <c r="B79" s="1"/>
      <c r="C79" s="109" t="s">
        <v>278</v>
      </c>
      <c r="D79" s="1" t="s">
        <v>47</v>
      </c>
      <c r="E79" s="187">
        <v>516.5</v>
      </c>
      <c r="F79" s="118"/>
      <c r="G79" s="215"/>
      <c r="H79" s="197"/>
      <c r="I79" s="202"/>
      <c r="J79" s="202"/>
      <c r="K79" s="197"/>
      <c r="L79" s="197"/>
      <c r="M79" s="197"/>
      <c r="N79" s="197"/>
      <c r="O79" s="197"/>
      <c r="P79" s="203"/>
      <c r="Q79" s="201"/>
      <c r="R79" s="201"/>
      <c r="S79" s="201"/>
      <c r="T79" s="201"/>
      <c r="U79" s="201"/>
      <c r="V79" s="201"/>
      <c r="W79" s="201"/>
      <c r="X79" s="201"/>
      <c r="Y79" s="201"/>
    </row>
    <row r="80" spans="1:25" s="200" customFormat="1" ht="60" customHeight="1">
      <c r="A80" s="4">
        <f t="shared" si="2"/>
        <v>61</v>
      </c>
      <c r="B80" s="1"/>
      <c r="C80" s="109" t="s">
        <v>270</v>
      </c>
      <c r="D80" s="1" t="s">
        <v>47</v>
      </c>
      <c r="E80" s="187">
        <v>746.1</v>
      </c>
      <c r="F80" s="118"/>
      <c r="G80" s="215"/>
      <c r="H80" s="197"/>
      <c r="I80" s="202"/>
      <c r="J80" s="202"/>
      <c r="K80" s="197"/>
      <c r="L80" s="197"/>
      <c r="M80" s="197"/>
      <c r="N80" s="197"/>
      <c r="O80" s="197"/>
      <c r="P80" s="203"/>
      <c r="Q80" s="201"/>
      <c r="R80" s="201"/>
      <c r="S80" s="201"/>
      <c r="T80" s="201"/>
      <c r="U80" s="201"/>
      <c r="V80" s="201"/>
      <c r="W80" s="201"/>
      <c r="X80" s="201"/>
      <c r="Y80" s="201"/>
    </row>
    <row r="81" spans="1:25" s="6" customFormat="1" ht="45" customHeight="1">
      <c r="A81" s="4">
        <f t="shared" si="2"/>
        <v>62</v>
      </c>
      <c r="B81" s="113"/>
      <c r="C81" s="117" t="s">
        <v>277</v>
      </c>
      <c r="D81" s="113" t="s">
        <v>47</v>
      </c>
      <c r="E81" s="187">
        <v>144.9</v>
      </c>
      <c r="F81" s="118"/>
      <c r="G81" s="205"/>
      <c r="H81" s="128"/>
      <c r="I81" s="107"/>
      <c r="J81" s="107"/>
      <c r="K81" s="97"/>
      <c r="L81" s="97"/>
      <c r="M81" s="97"/>
      <c r="N81" s="97"/>
      <c r="O81" s="97"/>
      <c r="P81" s="7"/>
      <c r="Q81" s="170"/>
      <c r="R81" s="170"/>
      <c r="S81" s="170"/>
      <c r="T81" s="170"/>
      <c r="U81" s="170"/>
      <c r="V81" s="170"/>
      <c r="W81" s="170"/>
      <c r="X81" s="170"/>
      <c r="Y81" s="170"/>
    </row>
    <row r="82" spans="1:25" s="6" customFormat="1" ht="45" customHeight="1">
      <c r="A82" s="4">
        <f t="shared" si="2"/>
        <v>63</v>
      </c>
      <c r="B82" s="113"/>
      <c r="C82" s="117" t="s">
        <v>276</v>
      </c>
      <c r="D82" s="113" t="s">
        <v>47</v>
      </c>
      <c r="E82" s="187">
        <v>128.5</v>
      </c>
      <c r="F82" s="118"/>
      <c r="G82" s="205"/>
      <c r="H82" s="128"/>
      <c r="I82" s="107"/>
      <c r="J82" s="107"/>
      <c r="K82" s="97"/>
      <c r="L82" s="97"/>
      <c r="M82" s="97"/>
      <c r="N82" s="97"/>
      <c r="O82" s="97"/>
      <c r="P82" s="7"/>
      <c r="Q82" s="170"/>
      <c r="R82" s="170"/>
      <c r="S82" s="170"/>
      <c r="T82" s="170"/>
      <c r="U82" s="170"/>
      <c r="V82" s="170"/>
      <c r="W82" s="170"/>
      <c r="X82" s="170"/>
      <c r="Y82" s="170"/>
    </row>
    <row r="83" spans="1:25" s="6" customFormat="1" ht="45" customHeight="1">
      <c r="A83" s="4">
        <f t="shared" si="2"/>
        <v>64</v>
      </c>
      <c r="B83" s="113"/>
      <c r="C83" s="117" t="s">
        <v>273</v>
      </c>
      <c r="D83" s="113" t="s">
        <v>47</v>
      </c>
      <c r="E83" s="187">
        <v>940.9</v>
      </c>
      <c r="F83" s="118"/>
      <c r="G83" s="205"/>
      <c r="H83" s="128"/>
      <c r="I83" s="107"/>
      <c r="J83" s="107"/>
      <c r="K83" s="97"/>
      <c r="L83" s="97"/>
      <c r="M83" s="97"/>
      <c r="N83" s="97"/>
      <c r="O83" s="97"/>
      <c r="P83" s="7"/>
      <c r="Q83" s="170"/>
      <c r="R83" s="170"/>
      <c r="S83" s="170"/>
      <c r="T83" s="170"/>
      <c r="U83" s="170"/>
      <c r="V83" s="170"/>
      <c r="W83" s="170"/>
      <c r="X83" s="170"/>
      <c r="Y83" s="170"/>
    </row>
    <row r="84" spans="1:25" s="150" customFormat="1" ht="60" customHeight="1">
      <c r="A84" s="4">
        <f t="shared" si="2"/>
        <v>65</v>
      </c>
      <c r="B84" s="126"/>
      <c r="C84" s="117" t="s">
        <v>274</v>
      </c>
      <c r="D84" s="113" t="s">
        <v>47</v>
      </c>
      <c r="E84" s="187">
        <v>7865.3</v>
      </c>
      <c r="F84" s="118"/>
      <c r="G84" s="205"/>
      <c r="H84" s="128"/>
      <c r="I84" s="148"/>
      <c r="J84" s="149"/>
      <c r="K84" s="149"/>
      <c r="L84" s="149"/>
      <c r="M84" s="149"/>
      <c r="N84" s="149"/>
      <c r="O84" s="149"/>
      <c r="P84" s="149"/>
      <c r="Q84" s="149"/>
      <c r="R84" s="149"/>
      <c r="S84" s="149"/>
      <c r="T84" s="149"/>
      <c r="U84" s="149"/>
    </row>
    <row r="85" spans="1:25" s="200" customFormat="1" ht="45" customHeight="1">
      <c r="A85" s="4">
        <f t="shared" si="2"/>
        <v>66</v>
      </c>
      <c r="B85" s="1"/>
      <c r="C85" s="109" t="s">
        <v>289</v>
      </c>
      <c r="D85" s="1" t="s">
        <v>47</v>
      </c>
      <c r="E85" s="187">
        <v>327.7</v>
      </c>
      <c r="F85" s="14"/>
      <c r="G85" s="215"/>
      <c r="H85" s="197"/>
      <c r="I85" s="202"/>
      <c r="J85" s="202"/>
      <c r="K85" s="197"/>
      <c r="L85" s="197"/>
      <c r="M85" s="197"/>
      <c r="N85" s="197"/>
      <c r="O85" s="197"/>
      <c r="P85" s="203"/>
      <c r="Q85" s="201"/>
      <c r="R85" s="201"/>
      <c r="S85" s="201"/>
      <c r="T85" s="201"/>
      <c r="U85" s="201"/>
      <c r="V85" s="201"/>
      <c r="W85" s="201"/>
      <c r="X85" s="201"/>
      <c r="Y85" s="201"/>
    </row>
    <row r="86" spans="1:25" s="50" customFormat="1" ht="15">
      <c r="A86" s="60"/>
      <c r="B86" s="61" t="s">
        <v>19</v>
      </c>
      <c r="C86" s="62" t="s">
        <v>18</v>
      </c>
      <c r="D86" s="41"/>
      <c r="E86" s="48"/>
      <c r="F86" s="43"/>
      <c r="G86" s="217"/>
      <c r="H86" s="163"/>
      <c r="I86" s="163"/>
      <c r="J86" s="163"/>
      <c r="K86" s="163"/>
      <c r="L86" s="163"/>
    </row>
    <row r="87" spans="1:25" s="167" customFormat="1" ht="30" customHeight="1">
      <c r="A87" s="125">
        <f>A85+1</f>
        <v>67</v>
      </c>
      <c r="B87" s="126"/>
      <c r="C87" s="117" t="s">
        <v>253</v>
      </c>
      <c r="D87" s="113" t="s">
        <v>50</v>
      </c>
      <c r="E87" s="187">
        <v>313.7</v>
      </c>
      <c r="F87" s="54"/>
      <c r="G87" s="205"/>
      <c r="H87" s="128"/>
      <c r="I87" s="146"/>
      <c r="J87" s="166"/>
      <c r="K87" s="166"/>
      <c r="L87" s="166"/>
      <c r="M87" s="166"/>
      <c r="N87" s="166"/>
      <c r="O87" s="166"/>
      <c r="P87" s="166"/>
      <c r="Q87" s="166"/>
      <c r="R87" s="166"/>
    </row>
    <row r="88" spans="1:25" s="167" customFormat="1" ht="30" customHeight="1">
      <c r="A88" s="125">
        <f>A87+1</f>
        <v>68</v>
      </c>
      <c r="B88" s="126"/>
      <c r="C88" s="117" t="s">
        <v>251</v>
      </c>
      <c r="D88" s="113" t="s">
        <v>50</v>
      </c>
      <c r="E88" s="187">
        <v>2267.1</v>
      </c>
      <c r="F88" s="54"/>
      <c r="G88" s="205"/>
      <c r="H88" s="128"/>
      <c r="I88" s="146"/>
      <c r="J88" s="166"/>
      <c r="K88" s="166"/>
      <c r="L88" s="166"/>
      <c r="M88" s="166"/>
      <c r="N88" s="166"/>
      <c r="O88" s="166"/>
      <c r="P88" s="166"/>
      <c r="Q88" s="166"/>
      <c r="R88" s="166"/>
    </row>
    <row r="89" spans="1:25" s="167" customFormat="1" ht="30" customHeight="1">
      <c r="A89" s="125">
        <f>A88+1</f>
        <v>69</v>
      </c>
      <c r="B89" s="126"/>
      <c r="C89" s="117" t="s">
        <v>252</v>
      </c>
      <c r="D89" s="113" t="s">
        <v>50</v>
      </c>
      <c r="E89" s="187">
        <v>203</v>
      </c>
      <c r="F89" s="54"/>
      <c r="G89" s="205"/>
      <c r="H89" s="128"/>
      <c r="I89" s="146"/>
      <c r="J89" s="166"/>
      <c r="K89" s="166"/>
      <c r="L89" s="166"/>
      <c r="M89" s="166"/>
      <c r="N89" s="166"/>
      <c r="O89" s="166"/>
      <c r="P89" s="166"/>
      <c r="Q89" s="166"/>
      <c r="R89" s="166"/>
    </row>
    <row r="90" spans="1:25" s="6" customFormat="1" ht="15">
      <c r="A90" s="79"/>
      <c r="B90" s="98" t="s">
        <v>80</v>
      </c>
      <c r="C90" s="81" t="s">
        <v>81</v>
      </c>
      <c r="D90" s="89"/>
      <c r="E90" s="48"/>
      <c r="F90" s="93"/>
      <c r="G90" s="213"/>
      <c r="H90" s="100"/>
      <c r="I90" s="7"/>
      <c r="J90" s="170"/>
      <c r="K90" s="170"/>
      <c r="L90" s="170"/>
      <c r="M90" s="170"/>
      <c r="N90" s="170"/>
      <c r="O90" s="170"/>
      <c r="P90" s="170"/>
      <c r="Q90" s="170"/>
      <c r="R90" s="170"/>
    </row>
    <row r="91" spans="1:25" s="165" customFormat="1" ht="30" customHeight="1">
      <c r="A91" s="3">
        <f>A89+1</f>
        <v>70</v>
      </c>
      <c r="B91" s="2"/>
      <c r="C91" s="12" t="s">
        <v>102</v>
      </c>
      <c r="D91" s="5" t="s">
        <v>50</v>
      </c>
      <c r="E91" s="187">
        <v>10181.200000000001</v>
      </c>
      <c r="F91" s="54"/>
      <c r="G91" s="215"/>
      <c r="H91" s="97"/>
      <c r="I91" s="107"/>
      <c r="J91" s="164"/>
      <c r="K91" s="164"/>
      <c r="L91" s="164"/>
      <c r="M91" s="164"/>
      <c r="N91" s="164"/>
      <c r="O91" s="164"/>
      <c r="P91" s="164"/>
      <c r="Q91" s="164"/>
      <c r="R91" s="164"/>
    </row>
    <row r="92" spans="1:25" s="165" customFormat="1" ht="45" customHeight="1">
      <c r="A92" s="3">
        <f>A91+1</f>
        <v>71</v>
      </c>
      <c r="B92" s="2"/>
      <c r="C92" s="12" t="s">
        <v>250</v>
      </c>
      <c r="D92" s="5" t="s">
        <v>50</v>
      </c>
      <c r="E92" s="187">
        <v>20663.199999999997</v>
      </c>
      <c r="F92" s="54"/>
      <c r="G92" s="215"/>
      <c r="H92" s="97"/>
      <c r="I92" s="107"/>
      <c r="J92" s="164"/>
      <c r="K92" s="164"/>
      <c r="L92" s="164"/>
      <c r="M92" s="164"/>
      <c r="N92" s="164"/>
      <c r="O92" s="164"/>
      <c r="P92" s="164"/>
      <c r="Q92" s="164"/>
      <c r="R92" s="164"/>
    </row>
    <row r="93" spans="1:25" s="6" customFormat="1" ht="15">
      <c r="A93" s="79"/>
      <c r="B93" s="98" t="s">
        <v>21</v>
      </c>
      <c r="C93" s="81" t="s">
        <v>20</v>
      </c>
      <c r="D93" s="82"/>
      <c r="E93" s="48"/>
      <c r="F93" s="91"/>
      <c r="G93" s="216"/>
      <c r="H93" s="141"/>
      <c r="I93" s="7"/>
      <c r="J93" s="170"/>
      <c r="K93" s="170"/>
      <c r="L93" s="170"/>
      <c r="M93" s="170"/>
      <c r="N93" s="170"/>
      <c r="O93" s="170"/>
      <c r="P93" s="170"/>
      <c r="Q93" s="170"/>
      <c r="R93" s="170"/>
    </row>
    <row r="94" spans="1:25" s="114" customFormat="1" ht="30" customHeight="1">
      <c r="A94" s="125">
        <f>A92+1</f>
        <v>72</v>
      </c>
      <c r="B94" s="126"/>
      <c r="C94" s="117" t="s">
        <v>214</v>
      </c>
      <c r="D94" s="113" t="s">
        <v>50</v>
      </c>
      <c r="E94" s="189">
        <v>313.7</v>
      </c>
      <c r="F94" s="14"/>
      <c r="G94" s="215"/>
      <c r="H94" s="166"/>
      <c r="I94" s="166"/>
      <c r="J94" s="116"/>
      <c r="K94" s="116"/>
      <c r="L94" s="116"/>
    </row>
    <row r="95" spans="1:25" s="200" customFormat="1" ht="30" customHeight="1">
      <c r="A95" s="4">
        <f>A94+1</f>
        <v>73</v>
      </c>
      <c r="B95" s="1"/>
      <c r="C95" s="109" t="s">
        <v>237</v>
      </c>
      <c r="D95" s="1" t="s">
        <v>47</v>
      </c>
      <c r="E95" s="187">
        <v>2267.1</v>
      </c>
      <c r="F95" s="14"/>
      <c r="G95" s="215"/>
      <c r="H95" s="197"/>
      <c r="I95" s="202"/>
      <c r="J95" s="202"/>
      <c r="K95" s="197"/>
      <c r="L95" s="197"/>
      <c r="M95" s="197"/>
      <c r="N95" s="197"/>
      <c r="O95" s="197"/>
      <c r="P95" s="203"/>
      <c r="Q95" s="201"/>
      <c r="R95" s="201"/>
      <c r="S95" s="201"/>
      <c r="T95" s="201"/>
      <c r="U95" s="201"/>
      <c r="V95" s="201"/>
      <c r="W95" s="201"/>
      <c r="X95" s="201"/>
      <c r="Y95" s="201"/>
    </row>
    <row r="96" spans="1:25" s="200" customFormat="1" ht="30" customHeight="1">
      <c r="A96" s="4">
        <f t="shared" ref="A96:A106" si="3">A95+1</f>
        <v>74</v>
      </c>
      <c r="B96" s="1"/>
      <c r="C96" s="109" t="s">
        <v>247</v>
      </c>
      <c r="D96" s="1" t="s">
        <v>47</v>
      </c>
      <c r="E96" s="187">
        <v>127.3</v>
      </c>
      <c r="F96" s="14"/>
      <c r="G96" s="215"/>
      <c r="H96" s="197"/>
      <c r="I96" s="202"/>
      <c r="J96" s="202"/>
      <c r="K96" s="197"/>
      <c r="L96" s="197"/>
      <c r="M96" s="197"/>
      <c r="N96" s="197"/>
      <c r="O96" s="197"/>
      <c r="P96" s="203"/>
      <c r="Q96" s="201"/>
      <c r="R96" s="201"/>
      <c r="S96" s="201"/>
      <c r="T96" s="201"/>
      <c r="U96" s="201"/>
      <c r="V96" s="201"/>
      <c r="W96" s="201"/>
      <c r="X96" s="201"/>
      <c r="Y96" s="201"/>
    </row>
    <row r="97" spans="1:25" s="200" customFormat="1" ht="30" customHeight="1">
      <c r="A97" s="4">
        <f t="shared" si="3"/>
        <v>75</v>
      </c>
      <c r="B97" s="1"/>
      <c r="C97" s="109" t="s">
        <v>248</v>
      </c>
      <c r="D97" s="1" t="s">
        <v>47</v>
      </c>
      <c r="E97" s="187">
        <v>2019.8</v>
      </c>
      <c r="F97" s="14"/>
      <c r="G97" s="215"/>
      <c r="H97" s="197"/>
      <c r="I97" s="202"/>
      <c r="J97" s="202"/>
      <c r="K97" s="197"/>
      <c r="L97" s="197"/>
      <c r="M97" s="197"/>
      <c r="N97" s="197"/>
      <c r="O97" s="197"/>
      <c r="P97" s="203"/>
      <c r="Q97" s="201"/>
      <c r="R97" s="201"/>
      <c r="S97" s="201"/>
      <c r="T97" s="201"/>
      <c r="U97" s="201"/>
      <c r="V97" s="201"/>
      <c r="W97" s="201"/>
      <c r="X97" s="201"/>
      <c r="Y97" s="201"/>
    </row>
    <row r="98" spans="1:25" s="200" customFormat="1" ht="30" customHeight="1">
      <c r="A98" s="4">
        <f t="shared" si="3"/>
        <v>76</v>
      </c>
      <c r="B98" s="1"/>
      <c r="C98" s="109" t="s">
        <v>243</v>
      </c>
      <c r="D98" s="1" t="s">
        <v>47</v>
      </c>
      <c r="E98" s="187">
        <v>203</v>
      </c>
      <c r="F98" s="14"/>
      <c r="G98" s="215"/>
      <c r="H98" s="197"/>
      <c r="I98" s="202"/>
      <c r="J98" s="202"/>
      <c r="K98" s="197"/>
      <c r="L98" s="197"/>
      <c r="M98" s="197"/>
      <c r="N98" s="197"/>
      <c r="O98" s="197"/>
      <c r="P98" s="203"/>
      <c r="Q98" s="201"/>
      <c r="R98" s="201"/>
      <c r="S98" s="201"/>
      <c r="T98" s="201"/>
      <c r="U98" s="201"/>
      <c r="V98" s="201"/>
      <c r="W98" s="201"/>
      <c r="X98" s="201"/>
      <c r="Y98" s="201"/>
    </row>
    <row r="99" spans="1:25" s="200" customFormat="1" ht="30" customHeight="1">
      <c r="A99" s="4">
        <f t="shared" si="3"/>
        <v>77</v>
      </c>
      <c r="B99" s="1"/>
      <c r="C99" s="109" t="s">
        <v>244</v>
      </c>
      <c r="D99" s="1" t="s">
        <v>47</v>
      </c>
      <c r="E99" s="187">
        <v>144.9</v>
      </c>
      <c r="F99" s="14"/>
      <c r="G99" s="215"/>
      <c r="H99" s="197"/>
      <c r="I99" s="202"/>
      <c r="J99" s="202"/>
      <c r="K99" s="197"/>
      <c r="L99" s="197"/>
      <c r="M99" s="197"/>
      <c r="N99" s="197"/>
      <c r="O99" s="197"/>
      <c r="P99" s="203"/>
      <c r="Q99" s="201"/>
      <c r="R99" s="201"/>
      <c r="S99" s="201"/>
      <c r="T99" s="201"/>
      <c r="U99" s="201"/>
      <c r="V99" s="201"/>
      <c r="W99" s="201"/>
      <c r="X99" s="201"/>
      <c r="Y99" s="201"/>
    </row>
    <row r="100" spans="1:25" s="200" customFormat="1" ht="30" customHeight="1">
      <c r="A100" s="4">
        <f t="shared" si="3"/>
        <v>78</v>
      </c>
      <c r="B100" s="1"/>
      <c r="C100" s="109" t="s">
        <v>245</v>
      </c>
      <c r="D100" s="1" t="s">
        <v>47</v>
      </c>
      <c r="E100" s="187">
        <v>128.5</v>
      </c>
      <c r="F100" s="14"/>
      <c r="G100" s="215"/>
      <c r="H100" s="197"/>
      <c r="I100" s="202"/>
      <c r="J100" s="202"/>
      <c r="K100" s="197"/>
      <c r="L100" s="197"/>
      <c r="M100" s="197"/>
      <c r="N100" s="197"/>
      <c r="O100" s="197"/>
      <c r="P100" s="203"/>
      <c r="Q100" s="201"/>
      <c r="R100" s="201"/>
      <c r="S100" s="201"/>
      <c r="T100" s="201"/>
      <c r="U100" s="201"/>
      <c r="V100" s="201"/>
      <c r="W100" s="201"/>
      <c r="X100" s="201"/>
      <c r="Y100" s="201"/>
    </row>
    <row r="101" spans="1:25" s="6" customFormat="1" ht="45" customHeight="1">
      <c r="A101" s="4">
        <f t="shared" si="3"/>
        <v>79</v>
      </c>
      <c r="B101" s="113"/>
      <c r="C101" s="117" t="s">
        <v>240</v>
      </c>
      <c r="D101" s="113" t="s">
        <v>47</v>
      </c>
      <c r="E101" s="187">
        <v>571.29999999999995</v>
      </c>
      <c r="F101" s="14"/>
      <c r="G101" s="215"/>
      <c r="H101" s="128"/>
      <c r="I101" s="107"/>
      <c r="J101" s="107"/>
      <c r="K101" s="97"/>
      <c r="L101" s="97"/>
      <c r="M101" s="97"/>
      <c r="N101" s="97"/>
      <c r="O101" s="97"/>
      <c r="P101" s="7"/>
      <c r="Q101" s="170"/>
      <c r="R101" s="170"/>
      <c r="S101" s="170"/>
      <c r="T101" s="170"/>
      <c r="U101" s="170"/>
      <c r="V101" s="170"/>
      <c r="W101" s="170"/>
      <c r="X101" s="170"/>
      <c r="Y101" s="170"/>
    </row>
    <row r="102" spans="1:25" s="6" customFormat="1" ht="45" customHeight="1">
      <c r="A102" s="4">
        <f t="shared" si="3"/>
        <v>80</v>
      </c>
      <c r="B102" s="113"/>
      <c r="C102" s="117" t="s">
        <v>241</v>
      </c>
      <c r="D102" s="113" t="s">
        <v>47</v>
      </c>
      <c r="E102" s="187">
        <v>940.9</v>
      </c>
      <c r="F102" s="14"/>
      <c r="G102" s="215"/>
      <c r="H102" s="128"/>
      <c r="I102" s="107"/>
      <c r="J102" s="107"/>
      <c r="K102" s="97"/>
      <c r="L102" s="97"/>
      <c r="M102" s="97"/>
      <c r="N102" s="97"/>
      <c r="O102" s="97"/>
      <c r="P102" s="7"/>
      <c r="Q102" s="170"/>
      <c r="R102" s="170"/>
      <c r="S102" s="170"/>
      <c r="T102" s="170"/>
      <c r="U102" s="170"/>
      <c r="V102" s="170"/>
      <c r="W102" s="170"/>
      <c r="X102" s="170"/>
      <c r="Y102" s="170"/>
    </row>
    <row r="103" spans="1:25" s="6" customFormat="1" ht="45" customHeight="1">
      <c r="A103" s="4">
        <f t="shared" si="3"/>
        <v>81</v>
      </c>
      <c r="B103" s="113"/>
      <c r="C103" s="117" t="s">
        <v>242</v>
      </c>
      <c r="D103" s="113" t="s">
        <v>47</v>
      </c>
      <c r="E103" s="187">
        <v>7857.3</v>
      </c>
      <c r="F103" s="14"/>
      <c r="G103" s="215"/>
      <c r="H103" s="128"/>
      <c r="I103" s="107"/>
      <c r="J103" s="107"/>
      <c r="K103" s="97"/>
      <c r="L103" s="97"/>
      <c r="M103" s="97"/>
      <c r="N103" s="97"/>
      <c r="O103" s="97"/>
      <c r="P103" s="7"/>
      <c r="Q103" s="170"/>
      <c r="R103" s="170"/>
      <c r="S103" s="170"/>
      <c r="T103" s="170"/>
      <c r="U103" s="170"/>
      <c r="V103" s="170"/>
      <c r="W103" s="170"/>
      <c r="X103" s="170"/>
      <c r="Y103" s="170"/>
    </row>
    <row r="104" spans="1:25" s="6" customFormat="1" ht="30" customHeight="1">
      <c r="A104" s="4">
        <f t="shared" si="3"/>
        <v>82</v>
      </c>
      <c r="B104" s="113"/>
      <c r="C104" s="117" t="s">
        <v>239</v>
      </c>
      <c r="D104" s="113" t="s">
        <v>47</v>
      </c>
      <c r="E104" s="187">
        <v>466.6</v>
      </c>
      <c r="F104" s="14"/>
      <c r="G104" s="215"/>
      <c r="H104" s="128"/>
      <c r="I104" s="107"/>
      <c r="J104" s="107"/>
      <c r="K104" s="97"/>
      <c r="L104" s="97"/>
      <c r="M104" s="97"/>
      <c r="N104" s="97"/>
      <c r="O104" s="97"/>
      <c r="P104" s="7"/>
      <c r="Q104" s="170"/>
      <c r="R104" s="170"/>
      <c r="S104" s="170"/>
      <c r="T104" s="170"/>
      <c r="U104" s="170"/>
      <c r="V104" s="170"/>
      <c r="W104" s="170"/>
      <c r="X104" s="170"/>
      <c r="Y104" s="170"/>
    </row>
    <row r="105" spans="1:25" s="6" customFormat="1" ht="45" customHeight="1">
      <c r="A105" s="4">
        <f t="shared" si="3"/>
        <v>83</v>
      </c>
      <c r="B105" s="113"/>
      <c r="C105" s="117" t="s">
        <v>238</v>
      </c>
      <c r="D105" s="113" t="s">
        <v>47</v>
      </c>
      <c r="E105" s="187">
        <v>746.1</v>
      </c>
      <c r="F105" s="14"/>
      <c r="G105" s="215"/>
      <c r="H105" s="128"/>
      <c r="I105" s="107"/>
      <c r="J105" s="107"/>
      <c r="K105" s="97"/>
      <c r="L105" s="97"/>
      <c r="M105" s="97"/>
      <c r="N105" s="97"/>
      <c r="O105" s="97"/>
      <c r="P105" s="7"/>
      <c r="Q105" s="170"/>
      <c r="R105" s="170"/>
      <c r="S105" s="170"/>
      <c r="T105" s="170"/>
      <c r="U105" s="170"/>
      <c r="V105" s="170"/>
      <c r="W105" s="170"/>
      <c r="X105" s="170"/>
      <c r="Y105" s="170"/>
    </row>
    <row r="106" spans="1:25" s="6" customFormat="1" ht="30" customHeight="1">
      <c r="A106" s="4">
        <f t="shared" si="3"/>
        <v>84</v>
      </c>
      <c r="B106" s="113"/>
      <c r="C106" s="117" t="s">
        <v>246</v>
      </c>
      <c r="D106" s="113" t="s">
        <v>47</v>
      </c>
      <c r="E106" s="187">
        <v>516.5</v>
      </c>
      <c r="F106" s="14"/>
      <c r="G106" s="215"/>
      <c r="H106" s="128"/>
      <c r="I106" s="107"/>
      <c r="J106" s="107"/>
      <c r="K106" s="97"/>
      <c r="L106" s="97"/>
      <c r="M106" s="97"/>
      <c r="N106" s="97"/>
      <c r="O106" s="97"/>
      <c r="P106" s="7"/>
      <c r="Q106" s="170"/>
      <c r="R106" s="170"/>
      <c r="S106" s="170"/>
      <c r="T106" s="170"/>
      <c r="U106" s="170"/>
      <c r="V106" s="170"/>
      <c r="W106" s="170"/>
      <c r="X106" s="170"/>
      <c r="Y106" s="170"/>
    </row>
    <row r="107" spans="1:25" s="86" customFormat="1" ht="15">
      <c r="A107" s="79"/>
      <c r="B107" s="82" t="s">
        <v>222</v>
      </c>
      <c r="C107" s="124" t="s">
        <v>223</v>
      </c>
      <c r="D107" s="82"/>
      <c r="E107" s="209"/>
      <c r="F107" s="209"/>
      <c r="G107" s="226"/>
      <c r="H107" s="149"/>
      <c r="I107" s="149"/>
      <c r="J107" s="85"/>
      <c r="K107" s="85"/>
      <c r="L107" s="85"/>
      <c r="M107" s="85"/>
      <c r="N107" s="85"/>
      <c r="O107" s="85"/>
      <c r="P107" s="85"/>
    </row>
    <row r="108" spans="1:25" s="114" customFormat="1" ht="45" customHeight="1">
      <c r="A108" s="125">
        <f>A106+1</f>
        <v>85</v>
      </c>
      <c r="B108" s="113"/>
      <c r="C108" s="117" t="s">
        <v>224</v>
      </c>
      <c r="D108" s="113" t="s">
        <v>50</v>
      </c>
      <c r="E108" s="189">
        <v>1724.5</v>
      </c>
      <c r="F108" s="118"/>
      <c r="G108" s="205"/>
      <c r="H108" s="166"/>
      <c r="I108" s="166"/>
      <c r="J108" s="116"/>
      <c r="K108" s="116"/>
      <c r="L108" s="116"/>
      <c r="M108" s="116"/>
    </row>
    <row r="109" spans="1:25" s="150" customFormat="1" ht="15">
      <c r="A109" s="79"/>
      <c r="B109" s="132" t="s">
        <v>97</v>
      </c>
      <c r="C109" s="124" t="s">
        <v>98</v>
      </c>
      <c r="D109" s="82"/>
      <c r="E109" s="89"/>
      <c r="F109" s="89"/>
      <c r="G109" s="218"/>
      <c r="H109" s="142"/>
      <c r="I109" s="148"/>
      <c r="J109" s="149"/>
      <c r="K109" s="149"/>
      <c r="L109" s="149"/>
      <c r="M109" s="149"/>
      <c r="N109" s="149"/>
      <c r="O109" s="149"/>
      <c r="P109" s="149"/>
      <c r="Q109" s="149"/>
      <c r="R109" s="149"/>
    </row>
    <row r="110" spans="1:25" s="200" customFormat="1" ht="45" customHeight="1">
      <c r="A110" s="4">
        <f>A108+1</f>
        <v>86</v>
      </c>
      <c r="B110" s="1"/>
      <c r="C110" s="109" t="s">
        <v>261</v>
      </c>
      <c r="D110" s="1" t="s">
        <v>47</v>
      </c>
      <c r="E110" s="187">
        <v>334.3</v>
      </c>
      <c r="F110" s="118"/>
      <c r="G110" s="215"/>
      <c r="H110" s="197"/>
      <c r="I110" s="202"/>
      <c r="J110" s="202"/>
      <c r="K110" s="197"/>
      <c r="L110" s="197"/>
      <c r="M110" s="197"/>
      <c r="N110" s="197"/>
      <c r="O110" s="197"/>
      <c r="P110" s="203"/>
      <c r="Q110" s="201"/>
      <c r="R110" s="201"/>
      <c r="S110" s="201"/>
      <c r="T110" s="201"/>
      <c r="U110" s="201"/>
      <c r="V110" s="201"/>
      <c r="W110" s="201"/>
      <c r="X110" s="201"/>
      <c r="Y110" s="201"/>
    </row>
    <row r="111" spans="1:25" s="200" customFormat="1" ht="45" customHeight="1">
      <c r="A111" s="4">
        <f>A110+1</f>
        <v>87</v>
      </c>
      <c r="B111" s="1"/>
      <c r="C111" s="109" t="s">
        <v>260</v>
      </c>
      <c r="D111" s="1" t="s">
        <v>47</v>
      </c>
      <c r="E111" s="187">
        <v>60.2</v>
      </c>
      <c r="F111" s="118"/>
      <c r="G111" s="215"/>
      <c r="H111" s="197"/>
      <c r="I111" s="202"/>
      <c r="J111" s="202"/>
      <c r="K111" s="197"/>
      <c r="L111" s="197"/>
      <c r="M111" s="197"/>
      <c r="N111" s="197"/>
      <c r="O111" s="197"/>
      <c r="P111" s="203"/>
      <c r="Q111" s="201"/>
      <c r="R111" s="201"/>
      <c r="S111" s="201"/>
      <c r="T111" s="201"/>
      <c r="U111" s="201"/>
      <c r="V111" s="201"/>
      <c r="W111" s="201"/>
      <c r="X111" s="201"/>
      <c r="Y111" s="201"/>
    </row>
    <row r="112" spans="1:25" s="200" customFormat="1" ht="45" customHeight="1">
      <c r="A112" s="4">
        <f t="shared" ref="A112:A123" si="4">A111+1</f>
        <v>88</v>
      </c>
      <c r="B112" s="1"/>
      <c r="C112" s="109" t="s">
        <v>267</v>
      </c>
      <c r="D112" s="1" t="s">
        <v>47</v>
      </c>
      <c r="E112" s="187">
        <v>37</v>
      </c>
      <c r="F112" s="118"/>
      <c r="G112" s="215"/>
      <c r="H112" s="197"/>
      <c r="I112" s="202"/>
      <c r="J112" s="202"/>
      <c r="K112" s="197"/>
      <c r="L112" s="197"/>
      <c r="M112" s="197"/>
      <c r="N112" s="197"/>
      <c r="O112" s="197"/>
      <c r="P112" s="203"/>
      <c r="Q112" s="201"/>
      <c r="R112" s="201"/>
      <c r="S112" s="201"/>
      <c r="T112" s="201"/>
      <c r="U112" s="201"/>
      <c r="V112" s="201"/>
      <c r="W112" s="201"/>
      <c r="X112" s="201"/>
      <c r="Y112" s="201"/>
    </row>
    <row r="113" spans="1:28" s="200" customFormat="1" ht="30" customHeight="1">
      <c r="A113" s="4">
        <f t="shared" si="4"/>
        <v>89</v>
      </c>
      <c r="B113" s="1"/>
      <c r="C113" s="109" t="s">
        <v>265</v>
      </c>
      <c r="D113" s="1" t="s">
        <v>47</v>
      </c>
      <c r="E113" s="187">
        <v>127.3</v>
      </c>
      <c r="F113" s="118"/>
      <c r="G113" s="215"/>
      <c r="H113" s="197"/>
      <c r="I113" s="202"/>
      <c r="J113" s="202"/>
      <c r="K113" s="197"/>
      <c r="L113" s="197"/>
      <c r="M113" s="197"/>
      <c r="N113" s="197"/>
      <c r="O113" s="197"/>
      <c r="P113" s="203"/>
      <c r="Q113" s="201"/>
      <c r="R113" s="201"/>
      <c r="S113" s="201"/>
      <c r="T113" s="201"/>
      <c r="U113" s="201"/>
      <c r="V113" s="201"/>
      <c r="W113" s="201"/>
      <c r="X113" s="201"/>
      <c r="Y113" s="201"/>
    </row>
    <row r="114" spans="1:28" s="200" customFormat="1" ht="30" customHeight="1">
      <c r="A114" s="4">
        <f t="shared" si="4"/>
        <v>90</v>
      </c>
      <c r="B114" s="1"/>
      <c r="C114" s="109" t="s">
        <v>266</v>
      </c>
      <c r="D114" s="1" t="s">
        <v>47</v>
      </c>
      <c r="E114" s="187">
        <v>2019.8</v>
      </c>
      <c r="F114" s="118"/>
      <c r="G114" s="215"/>
      <c r="H114" s="197"/>
      <c r="I114" s="202"/>
      <c r="J114" s="202"/>
      <c r="K114" s="197"/>
      <c r="L114" s="197"/>
      <c r="M114" s="197"/>
      <c r="N114" s="197"/>
      <c r="O114" s="197"/>
      <c r="P114" s="203"/>
      <c r="Q114" s="201"/>
      <c r="R114" s="201"/>
      <c r="S114" s="201"/>
      <c r="T114" s="201"/>
      <c r="U114" s="201"/>
      <c r="V114" s="201"/>
      <c r="W114" s="201"/>
      <c r="X114" s="201"/>
      <c r="Y114" s="201"/>
    </row>
    <row r="115" spans="1:28" s="200" customFormat="1" ht="30" customHeight="1">
      <c r="A115" s="4">
        <f t="shared" si="4"/>
        <v>91</v>
      </c>
      <c r="B115" s="1"/>
      <c r="C115" s="109" t="s">
        <v>262</v>
      </c>
      <c r="D115" s="1" t="s">
        <v>47</v>
      </c>
      <c r="E115" s="187">
        <v>144.9</v>
      </c>
      <c r="F115" s="118"/>
      <c r="G115" s="215"/>
      <c r="H115" s="197"/>
      <c r="I115" s="202"/>
      <c r="J115" s="202"/>
      <c r="K115" s="197"/>
      <c r="L115" s="197"/>
      <c r="M115" s="197"/>
      <c r="N115" s="197"/>
      <c r="O115" s="197"/>
      <c r="P115" s="203"/>
      <c r="Q115" s="201"/>
      <c r="R115" s="201"/>
      <c r="S115" s="201"/>
      <c r="T115" s="201"/>
      <c r="U115" s="201"/>
      <c r="V115" s="201"/>
      <c r="W115" s="201"/>
      <c r="X115" s="201"/>
      <c r="Y115" s="201"/>
    </row>
    <row r="116" spans="1:28" s="200" customFormat="1" ht="30" customHeight="1">
      <c r="A116" s="4">
        <f t="shared" si="4"/>
        <v>92</v>
      </c>
      <c r="B116" s="1"/>
      <c r="C116" s="109" t="s">
        <v>263</v>
      </c>
      <c r="D116" s="1" t="s">
        <v>47</v>
      </c>
      <c r="E116" s="187">
        <v>128.5</v>
      </c>
      <c r="F116" s="118"/>
      <c r="G116" s="215"/>
      <c r="H116" s="197"/>
      <c r="I116" s="202"/>
      <c r="J116" s="202"/>
      <c r="K116" s="197"/>
      <c r="L116" s="197"/>
      <c r="M116" s="197"/>
      <c r="N116" s="197"/>
      <c r="O116" s="197"/>
      <c r="P116" s="203"/>
      <c r="Q116" s="201"/>
      <c r="R116" s="201"/>
      <c r="S116" s="201"/>
      <c r="T116" s="201"/>
      <c r="U116" s="201"/>
      <c r="V116" s="201"/>
      <c r="W116" s="201"/>
      <c r="X116" s="201"/>
      <c r="Y116" s="201"/>
    </row>
    <row r="117" spans="1:28" s="200" customFormat="1" ht="45" customHeight="1">
      <c r="A117" s="4">
        <f t="shared" si="4"/>
        <v>93</v>
      </c>
      <c r="B117" s="1"/>
      <c r="C117" s="109" t="s">
        <v>259</v>
      </c>
      <c r="D117" s="1" t="s">
        <v>47</v>
      </c>
      <c r="E117" s="187">
        <v>571.29999999999995</v>
      </c>
      <c r="F117" s="118"/>
      <c r="G117" s="215"/>
      <c r="H117" s="197"/>
      <c r="I117" s="202"/>
      <c r="J117" s="202"/>
      <c r="K117" s="197"/>
      <c r="L117" s="197"/>
      <c r="M117" s="197"/>
      <c r="N117" s="197"/>
      <c r="O117" s="197"/>
      <c r="P117" s="203"/>
      <c r="Q117" s="201"/>
      <c r="R117" s="201"/>
      <c r="S117" s="201"/>
      <c r="T117" s="201"/>
      <c r="U117" s="201"/>
      <c r="V117" s="201"/>
      <c r="W117" s="201"/>
      <c r="X117" s="201"/>
      <c r="Y117" s="201"/>
    </row>
    <row r="118" spans="1:28" s="200" customFormat="1" ht="30" customHeight="1">
      <c r="A118" s="4">
        <f t="shared" si="4"/>
        <v>94</v>
      </c>
      <c r="B118" s="1"/>
      <c r="C118" s="109" t="s">
        <v>258</v>
      </c>
      <c r="D118" s="1" t="s">
        <v>47</v>
      </c>
      <c r="E118" s="187">
        <v>466.6</v>
      </c>
      <c r="F118" s="118"/>
      <c r="G118" s="215"/>
      <c r="H118" s="197"/>
      <c r="I118" s="202"/>
      <c r="J118" s="202"/>
      <c r="K118" s="197"/>
      <c r="L118" s="197"/>
      <c r="M118" s="197"/>
      <c r="N118" s="197"/>
      <c r="O118" s="197"/>
      <c r="P118" s="203"/>
      <c r="Q118" s="201"/>
      <c r="R118" s="201"/>
      <c r="S118" s="201"/>
      <c r="T118" s="201"/>
      <c r="U118" s="201"/>
      <c r="V118" s="201"/>
      <c r="W118" s="201"/>
      <c r="X118" s="201"/>
      <c r="Y118" s="201"/>
    </row>
    <row r="119" spans="1:28" s="200" customFormat="1" ht="45" customHeight="1">
      <c r="A119" s="4">
        <f t="shared" si="4"/>
        <v>95</v>
      </c>
      <c r="B119" s="1"/>
      <c r="C119" s="109" t="s">
        <v>257</v>
      </c>
      <c r="D119" s="1" t="s">
        <v>47</v>
      </c>
      <c r="E119" s="187">
        <v>746.1</v>
      </c>
      <c r="F119" s="118"/>
      <c r="G119" s="215"/>
      <c r="H119" s="197"/>
      <c r="I119" s="202"/>
      <c r="J119" s="202"/>
      <c r="K119" s="197"/>
      <c r="L119" s="197"/>
      <c r="M119" s="197"/>
      <c r="N119" s="197"/>
      <c r="O119" s="197"/>
      <c r="P119" s="203"/>
      <c r="Q119" s="201"/>
      <c r="R119" s="201"/>
      <c r="S119" s="201"/>
      <c r="T119" s="201"/>
      <c r="U119" s="201"/>
      <c r="V119" s="201"/>
      <c r="W119" s="201"/>
      <c r="X119" s="201"/>
      <c r="Y119" s="201"/>
    </row>
    <row r="120" spans="1:28" s="200" customFormat="1" ht="30" customHeight="1">
      <c r="A120" s="4">
        <f t="shared" si="4"/>
        <v>96</v>
      </c>
      <c r="B120" s="1"/>
      <c r="C120" s="109" t="s">
        <v>264</v>
      </c>
      <c r="D120" s="1" t="s">
        <v>47</v>
      </c>
      <c r="E120" s="187">
        <v>516.5</v>
      </c>
      <c r="F120" s="118"/>
      <c r="G120" s="215"/>
      <c r="H120" s="197"/>
      <c r="I120" s="202"/>
      <c r="J120" s="202"/>
      <c r="K120" s="197"/>
      <c r="L120" s="197"/>
      <c r="M120" s="197"/>
      <c r="N120" s="197"/>
      <c r="O120" s="197"/>
      <c r="P120" s="203"/>
      <c r="Q120" s="201"/>
      <c r="R120" s="201"/>
      <c r="S120" s="201"/>
      <c r="T120" s="201"/>
      <c r="U120" s="201"/>
      <c r="V120" s="201"/>
      <c r="W120" s="201"/>
      <c r="X120" s="201"/>
      <c r="Y120" s="201"/>
    </row>
    <row r="121" spans="1:28" s="200" customFormat="1" ht="30" customHeight="1">
      <c r="A121" s="4">
        <f t="shared" si="4"/>
        <v>97</v>
      </c>
      <c r="B121" s="1"/>
      <c r="C121" s="109" t="s">
        <v>256</v>
      </c>
      <c r="D121" s="1" t="s">
        <v>47</v>
      </c>
      <c r="E121" s="187">
        <v>327.7</v>
      </c>
      <c r="F121" s="118"/>
      <c r="G121" s="215"/>
      <c r="H121" s="197"/>
      <c r="I121" s="202"/>
      <c r="J121" s="202"/>
      <c r="K121" s="197"/>
      <c r="L121" s="197"/>
      <c r="M121" s="197"/>
      <c r="N121" s="197"/>
      <c r="O121" s="197"/>
      <c r="P121" s="203"/>
      <c r="Q121" s="201"/>
      <c r="R121" s="201"/>
      <c r="S121" s="201"/>
      <c r="T121" s="201"/>
      <c r="U121" s="201"/>
      <c r="V121" s="201"/>
      <c r="W121" s="201"/>
      <c r="X121" s="201"/>
      <c r="Y121" s="201"/>
    </row>
    <row r="122" spans="1:28" s="200" customFormat="1" ht="30" customHeight="1">
      <c r="A122" s="4">
        <f t="shared" si="4"/>
        <v>98</v>
      </c>
      <c r="B122" s="1"/>
      <c r="C122" s="109" t="s">
        <v>255</v>
      </c>
      <c r="D122" s="1" t="s">
        <v>47</v>
      </c>
      <c r="E122" s="187">
        <v>940.9</v>
      </c>
      <c r="F122" s="118"/>
      <c r="G122" s="215"/>
      <c r="H122" s="197"/>
      <c r="I122" s="202"/>
      <c r="J122" s="202"/>
      <c r="K122" s="197"/>
      <c r="L122" s="197"/>
      <c r="M122" s="197"/>
      <c r="N122" s="197"/>
      <c r="O122" s="197"/>
      <c r="P122" s="203"/>
      <c r="Q122" s="201"/>
      <c r="R122" s="201"/>
      <c r="S122" s="201"/>
      <c r="T122" s="201"/>
      <c r="U122" s="201"/>
      <c r="V122" s="201"/>
      <c r="W122" s="201"/>
      <c r="X122" s="201"/>
      <c r="Y122" s="201"/>
    </row>
    <row r="123" spans="1:28" s="200" customFormat="1" ht="45" customHeight="1">
      <c r="A123" s="4">
        <f t="shared" si="4"/>
        <v>99</v>
      </c>
      <c r="B123" s="1"/>
      <c r="C123" s="109" t="s">
        <v>254</v>
      </c>
      <c r="D123" s="1" t="s">
        <v>47</v>
      </c>
      <c r="E123" s="187">
        <v>7865.3</v>
      </c>
      <c r="F123" s="118"/>
      <c r="G123" s="215"/>
      <c r="H123" s="197"/>
      <c r="I123" s="202"/>
      <c r="J123" s="202"/>
      <c r="K123" s="197"/>
      <c r="L123" s="197"/>
      <c r="M123" s="197"/>
      <c r="N123" s="197"/>
      <c r="O123" s="197"/>
      <c r="P123" s="203"/>
      <c r="Q123" s="201"/>
      <c r="R123" s="201"/>
      <c r="S123" s="201"/>
      <c r="T123" s="201"/>
      <c r="U123" s="201"/>
      <c r="V123" s="201"/>
      <c r="W123" s="201"/>
      <c r="X123" s="201"/>
      <c r="Y123" s="201"/>
    </row>
    <row r="124" spans="1:28" s="150" customFormat="1" ht="15">
      <c r="A124" s="79"/>
      <c r="B124" s="82" t="s">
        <v>91</v>
      </c>
      <c r="C124" s="124" t="s">
        <v>230</v>
      </c>
      <c r="D124" s="82"/>
      <c r="E124" s="84"/>
      <c r="F124" s="84"/>
      <c r="G124" s="218"/>
      <c r="H124" s="142"/>
      <c r="I124" s="128"/>
      <c r="J124" s="146"/>
      <c r="K124" s="128"/>
      <c r="L124" s="128"/>
      <c r="M124" s="128"/>
      <c r="N124" s="128"/>
      <c r="O124" s="128"/>
      <c r="P124" s="148"/>
      <c r="Q124" s="149"/>
      <c r="R124" s="149"/>
      <c r="S124" s="149"/>
      <c r="T124" s="149"/>
      <c r="U124" s="149"/>
      <c r="V124" s="149"/>
      <c r="W124" s="149"/>
      <c r="X124" s="149"/>
      <c r="Y124" s="149"/>
      <c r="Z124" s="149"/>
      <c r="AA124" s="149"/>
      <c r="AB124" s="149"/>
    </row>
    <row r="125" spans="1:28" s="150" customFormat="1" ht="30" customHeight="1">
      <c r="A125" s="125">
        <f>A123+1</f>
        <v>100</v>
      </c>
      <c r="B125" s="126"/>
      <c r="C125" s="117" t="s">
        <v>232</v>
      </c>
      <c r="D125" s="113" t="s">
        <v>47</v>
      </c>
      <c r="E125" s="187">
        <v>334.3</v>
      </c>
      <c r="F125" s="118"/>
      <c r="G125" s="205"/>
      <c r="H125" s="128"/>
      <c r="I125" s="148"/>
      <c r="J125" s="149"/>
      <c r="K125" s="149"/>
      <c r="L125" s="149"/>
      <c r="M125" s="149"/>
      <c r="N125" s="149"/>
      <c r="O125" s="149"/>
      <c r="P125" s="149"/>
      <c r="Q125" s="149"/>
      <c r="R125" s="149"/>
      <c r="S125" s="149"/>
      <c r="T125" s="149"/>
      <c r="U125" s="149"/>
    </row>
    <row r="126" spans="1:28" s="150" customFormat="1" ht="30" customHeight="1">
      <c r="A126" s="125">
        <f>A125+1</f>
        <v>101</v>
      </c>
      <c r="B126" s="126"/>
      <c r="C126" s="117" t="s">
        <v>231</v>
      </c>
      <c r="D126" s="113" t="s">
        <v>47</v>
      </c>
      <c r="E126" s="187">
        <v>60.2</v>
      </c>
      <c r="F126" s="118"/>
      <c r="G126" s="205"/>
      <c r="H126" s="128"/>
      <c r="I126" s="148"/>
      <c r="J126" s="149"/>
      <c r="K126" s="149"/>
      <c r="L126" s="149"/>
      <c r="M126" s="149"/>
      <c r="N126" s="149"/>
      <c r="O126" s="149"/>
      <c r="P126" s="149"/>
      <c r="Q126" s="149"/>
      <c r="R126" s="149"/>
      <c r="S126" s="149"/>
      <c r="T126" s="149"/>
      <c r="U126" s="149"/>
    </row>
    <row r="127" spans="1:28" s="150" customFormat="1" ht="30" customHeight="1">
      <c r="A127" s="125">
        <f t="shared" ref="A127:A130" si="5">A126+1</f>
        <v>102</v>
      </c>
      <c r="B127" s="126"/>
      <c r="C127" s="117" t="s">
        <v>236</v>
      </c>
      <c r="D127" s="113" t="s">
        <v>47</v>
      </c>
      <c r="E127" s="187">
        <v>37</v>
      </c>
      <c r="F127" s="118"/>
      <c r="G127" s="205"/>
      <c r="H127" s="128"/>
      <c r="I127" s="148"/>
      <c r="J127" s="149"/>
      <c r="K127" s="149"/>
      <c r="L127" s="149"/>
      <c r="M127" s="149"/>
      <c r="N127" s="149"/>
      <c r="O127" s="149"/>
      <c r="P127" s="149"/>
      <c r="Q127" s="149"/>
      <c r="R127" s="149"/>
      <c r="S127" s="149"/>
      <c r="T127" s="149"/>
      <c r="U127" s="149"/>
    </row>
    <row r="128" spans="1:28" s="150" customFormat="1" ht="30" customHeight="1">
      <c r="A128" s="125">
        <f t="shared" si="5"/>
        <v>103</v>
      </c>
      <c r="B128" s="126"/>
      <c r="C128" s="117" t="s">
        <v>233</v>
      </c>
      <c r="D128" s="113" t="s">
        <v>47</v>
      </c>
      <c r="E128" s="187">
        <v>327.7</v>
      </c>
      <c r="F128" s="118"/>
      <c r="G128" s="205"/>
      <c r="H128" s="128"/>
      <c r="I128" s="148"/>
      <c r="J128" s="149"/>
      <c r="K128" s="149"/>
      <c r="L128" s="149"/>
      <c r="M128" s="149"/>
      <c r="N128" s="149"/>
      <c r="O128" s="149"/>
      <c r="P128" s="149"/>
      <c r="Q128" s="149"/>
      <c r="R128" s="149"/>
      <c r="S128" s="149"/>
      <c r="T128" s="149"/>
      <c r="U128" s="149"/>
    </row>
    <row r="129" spans="1:28" s="150" customFormat="1" ht="30" customHeight="1">
      <c r="A129" s="125">
        <f t="shared" si="5"/>
        <v>104</v>
      </c>
      <c r="B129" s="126"/>
      <c r="C129" s="117" t="s">
        <v>235</v>
      </c>
      <c r="D129" s="113" t="s">
        <v>47</v>
      </c>
      <c r="E129" s="187">
        <v>144.9</v>
      </c>
      <c r="F129" s="118"/>
      <c r="G129" s="205"/>
      <c r="H129" s="128"/>
      <c r="I129" s="148"/>
      <c r="J129" s="149"/>
      <c r="K129" s="149"/>
      <c r="L129" s="149"/>
      <c r="M129" s="149"/>
      <c r="N129" s="149"/>
      <c r="O129" s="149"/>
      <c r="P129" s="149"/>
      <c r="Q129" s="149"/>
      <c r="R129" s="149"/>
      <c r="S129" s="149"/>
      <c r="T129" s="149"/>
      <c r="U129" s="149"/>
    </row>
    <row r="130" spans="1:28" s="150" customFormat="1" ht="15" customHeight="1">
      <c r="A130" s="125">
        <f t="shared" si="5"/>
        <v>105</v>
      </c>
      <c r="B130" s="126"/>
      <c r="C130" s="117" t="s">
        <v>234</v>
      </c>
      <c r="D130" s="113" t="s">
        <v>47</v>
      </c>
      <c r="E130" s="187">
        <v>128.5</v>
      </c>
      <c r="F130" s="118"/>
      <c r="G130" s="205"/>
      <c r="H130" s="128"/>
      <c r="I130" s="148"/>
      <c r="J130" s="149"/>
      <c r="K130" s="149"/>
      <c r="L130" s="149"/>
      <c r="M130" s="149"/>
      <c r="N130" s="149"/>
      <c r="O130" s="149"/>
      <c r="P130" s="149"/>
      <c r="Q130" s="149"/>
      <c r="R130" s="149"/>
      <c r="S130" s="149"/>
      <c r="T130" s="149"/>
      <c r="U130" s="149"/>
    </row>
    <row r="131" spans="1:28" s="114" customFormat="1" ht="15">
      <c r="A131" s="79"/>
      <c r="B131" s="82" t="s">
        <v>125</v>
      </c>
      <c r="C131" s="134" t="s">
        <v>126</v>
      </c>
      <c r="D131" s="82"/>
      <c r="E131" s="208"/>
      <c r="F131" s="209"/>
      <c r="G131" s="226"/>
      <c r="H131" s="166"/>
      <c r="I131" s="166"/>
      <c r="J131" s="116"/>
      <c r="K131" s="116"/>
      <c r="L131" s="116"/>
    </row>
    <row r="132" spans="1:28" s="200" customFormat="1" ht="45" customHeight="1">
      <c r="A132" s="4">
        <f>A130+1</f>
        <v>106</v>
      </c>
      <c r="B132" s="1"/>
      <c r="C132" s="109" t="s">
        <v>227</v>
      </c>
      <c r="D132" s="1" t="s">
        <v>47</v>
      </c>
      <c r="E132" s="187">
        <v>7823.7</v>
      </c>
      <c r="F132" s="118"/>
      <c r="G132" s="215"/>
      <c r="H132" s="197"/>
      <c r="I132" s="202"/>
      <c r="J132" s="202"/>
      <c r="K132" s="197"/>
      <c r="L132" s="197"/>
      <c r="M132" s="197"/>
      <c r="N132" s="197"/>
      <c r="O132" s="197"/>
      <c r="P132" s="203"/>
      <c r="Q132" s="201"/>
      <c r="R132" s="201"/>
      <c r="S132" s="201"/>
      <c r="T132" s="201"/>
      <c r="U132" s="201"/>
      <c r="V132" s="201"/>
      <c r="W132" s="201"/>
      <c r="X132" s="201"/>
      <c r="Y132" s="201"/>
    </row>
    <row r="133" spans="1:28" s="156" customFormat="1" ht="15">
      <c r="A133" s="11" t="s">
        <v>108</v>
      </c>
      <c r="B133" s="41" t="s">
        <v>12</v>
      </c>
      <c r="C133" s="46" t="s">
        <v>23</v>
      </c>
      <c r="D133" s="47"/>
      <c r="E133" s="48"/>
      <c r="F133" s="48"/>
      <c r="G133" s="214"/>
      <c r="H133" s="138"/>
      <c r="I133" s="151"/>
      <c r="J133" s="155"/>
      <c r="K133" s="155"/>
      <c r="L133" s="155"/>
      <c r="M133" s="155"/>
      <c r="N133" s="155"/>
      <c r="O133" s="155"/>
      <c r="P133" s="155"/>
      <c r="Q133" s="155"/>
      <c r="R133" s="155"/>
      <c r="S133" s="155"/>
      <c r="T133" s="155"/>
      <c r="U133" s="155"/>
    </row>
    <row r="134" spans="1:28" s="86" customFormat="1" ht="15">
      <c r="A134" s="131"/>
      <c r="B134" s="82" t="s">
        <v>123</v>
      </c>
      <c r="C134" s="10" t="s">
        <v>124</v>
      </c>
      <c r="D134" s="89"/>
      <c r="E134" s="208"/>
      <c r="F134" s="208"/>
      <c r="G134" s="219"/>
      <c r="H134" s="149"/>
      <c r="I134" s="148"/>
      <c r="J134" s="108"/>
      <c r="K134" s="185"/>
      <c r="L134" s="185"/>
      <c r="M134" s="108"/>
      <c r="N134" s="85"/>
      <c r="O134" s="85"/>
      <c r="P134" s="85"/>
      <c r="Q134" s="85"/>
      <c r="R134" s="85"/>
      <c r="S134" s="85"/>
      <c r="T134" s="85"/>
      <c r="U134" s="85"/>
      <c r="V134" s="85"/>
      <c r="W134" s="85"/>
      <c r="X134" s="85"/>
      <c r="Y134" s="85"/>
    </row>
    <row r="135" spans="1:28" s="86" customFormat="1" ht="60" customHeight="1">
      <c r="A135" s="119">
        <f>A132+1</f>
        <v>107</v>
      </c>
      <c r="B135" s="113"/>
      <c r="C135" s="117" t="s">
        <v>206</v>
      </c>
      <c r="D135" s="113" t="s">
        <v>47</v>
      </c>
      <c r="E135" s="189">
        <v>334.3</v>
      </c>
      <c r="F135" s="118"/>
      <c r="G135" s="215"/>
      <c r="H135" s="128"/>
      <c r="I135" s="148"/>
      <c r="J135" s="108"/>
      <c r="K135" s="122"/>
      <c r="L135" s="122"/>
      <c r="M135" s="108"/>
      <c r="N135" s="85"/>
      <c r="O135" s="85"/>
      <c r="P135" s="85"/>
      <c r="Q135" s="85"/>
      <c r="R135" s="85"/>
      <c r="S135" s="85"/>
      <c r="T135" s="85"/>
      <c r="U135" s="85"/>
      <c r="V135" s="85"/>
      <c r="W135" s="85"/>
      <c r="X135" s="85"/>
      <c r="Y135" s="85"/>
    </row>
    <row r="136" spans="1:28" s="86" customFormat="1" ht="45" customHeight="1">
      <c r="A136" s="119">
        <f>A135+1</f>
        <v>108</v>
      </c>
      <c r="B136" s="113"/>
      <c r="C136" s="117" t="s">
        <v>207</v>
      </c>
      <c r="D136" s="113" t="s">
        <v>47</v>
      </c>
      <c r="E136" s="189">
        <v>327.7</v>
      </c>
      <c r="F136" s="118"/>
      <c r="G136" s="215"/>
      <c r="H136" s="149"/>
      <c r="I136" s="148"/>
      <c r="J136" s="108"/>
      <c r="K136" s="122"/>
      <c r="L136" s="122"/>
      <c r="M136" s="108"/>
      <c r="N136" s="85"/>
      <c r="O136" s="85"/>
      <c r="P136" s="85"/>
      <c r="Q136" s="85"/>
      <c r="R136" s="85"/>
      <c r="S136" s="85"/>
      <c r="T136" s="85"/>
      <c r="U136" s="85"/>
      <c r="V136" s="85"/>
      <c r="W136" s="85"/>
      <c r="X136" s="85"/>
      <c r="Y136" s="85"/>
    </row>
    <row r="137" spans="1:28" s="172" customFormat="1" ht="15">
      <c r="A137" s="11"/>
      <c r="B137" s="98" t="s">
        <v>67</v>
      </c>
      <c r="C137" s="10" t="s">
        <v>79</v>
      </c>
      <c r="D137" s="89"/>
      <c r="E137" s="48"/>
      <c r="F137" s="83"/>
      <c r="G137" s="220"/>
      <c r="H137" s="99"/>
      <c r="I137" s="99"/>
      <c r="J137" s="99"/>
      <c r="K137" s="97">
        <f t="shared" ref="K137:K145" si="6">J137</f>
        <v>0</v>
      </c>
      <c r="L137" s="97">
        <f>K137*$L$11</f>
        <v>0</v>
      </c>
      <c r="M137" s="97">
        <f>ROUND(E137*L137,2)</f>
        <v>0</v>
      </c>
      <c r="N137" s="99"/>
      <c r="O137" s="99"/>
      <c r="P137" s="94"/>
      <c r="Q137" s="171"/>
      <c r="R137" s="171"/>
      <c r="S137" s="171"/>
      <c r="T137" s="171"/>
      <c r="U137" s="171"/>
      <c r="V137" s="171"/>
      <c r="W137" s="171"/>
      <c r="X137" s="171"/>
      <c r="Y137" s="171"/>
      <c r="Z137" s="171"/>
      <c r="AA137" s="171"/>
      <c r="AB137" s="171"/>
    </row>
    <row r="138" spans="1:28" s="200" customFormat="1" ht="75" customHeight="1">
      <c r="A138" s="4">
        <f>A136+1</f>
        <v>109</v>
      </c>
      <c r="B138" s="1"/>
      <c r="C138" s="109" t="s">
        <v>229</v>
      </c>
      <c r="D138" s="1" t="s">
        <v>47</v>
      </c>
      <c r="E138" s="187">
        <v>860.1</v>
      </c>
      <c r="F138" s="14"/>
      <c r="G138" s="215"/>
      <c r="H138" s="197"/>
      <c r="I138" s="202"/>
      <c r="J138" s="202"/>
      <c r="K138" s="197"/>
      <c r="L138" s="197"/>
      <c r="M138" s="197"/>
      <c r="N138" s="197"/>
      <c r="O138" s="197"/>
      <c r="P138" s="203"/>
      <c r="Q138" s="201"/>
      <c r="R138" s="201"/>
      <c r="S138" s="201"/>
      <c r="T138" s="201"/>
      <c r="U138" s="201"/>
      <c r="V138" s="201"/>
      <c r="W138" s="201"/>
      <c r="X138" s="201"/>
      <c r="Y138" s="201"/>
    </row>
    <row r="139" spans="1:28" s="6" customFormat="1" ht="45" customHeight="1">
      <c r="A139" s="119">
        <f>A138+1</f>
        <v>110</v>
      </c>
      <c r="B139" s="113"/>
      <c r="C139" s="117" t="s">
        <v>226</v>
      </c>
      <c r="D139" s="113" t="s">
        <v>47</v>
      </c>
      <c r="E139" s="187">
        <v>571.29999999999995</v>
      </c>
      <c r="F139" s="14"/>
      <c r="G139" s="215"/>
      <c r="H139" s="128"/>
      <c r="I139" s="107"/>
      <c r="J139" s="107"/>
      <c r="K139" s="97"/>
      <c r="L139" s="97"/>
      <c r="M139" s="97"/>
      <c r="N139" s="97"/>
      <c r="O139" s="97"/>
      <c r="P139" s="7"/>
      <c r="Q139" s="170"/>
      <c r="R139" s="170"/>
      <c r="S139" s="170"/>
      <c r="T139" s="170"/>
      <c r="U139" s="170"/>
      <c r="V139" s="170"/>
      <c r="W139" s="170"/>
      <c r="X139" s="170"/>
      <c r="Y139" s="170"/>
    </row>
    <row r="140" spans="1:28" s="6" customFormat="1" ht="45" customHeight="1">
      <c r="A140" s="119">
        <f t="shared" ref="A140:A141" si="7">A139+1</f>
        <v>111</v>
      </c>
      <c r="B140" s="113"/>
      <c r="C140" s="117" t="s">
        <v>225</v>
      </c>
      <c r="D140" s="113" t="s">
        <v>47</v>
      </c>
      <c r="E140" s="187">
        <v>7819.7</v>
      </c>
      <c r="F140" s="14"/>
      <c r="G140" s="215"/>
      <c r="H140" s="128"/>
      <c r="I140" s="107"/>
      <c r="J140" s="107"/>
      <c r="K140" s="97"/>
      <c r="L140" s="97"/>
      <c r="M140" s="97"/>
      <c r="N140" s="97"/>
      <c r="O140" s="97"/>
      <c r="P140" s="7"/>
      <c r="Q140" s="170"/>
      <c r="R140" s="170"/>
      <c r="S140" s="170"/>
      <c r="T140" s="170"/>
      <c r="U140" s="170"/>
      <c r="V140" s="170"/>
      <c r="W140" s="170"/>
      <c r="X140" s="170"/>
      <c r="Y140" s="170"/>
    </row>
    <row r="141" spans="1:28" s="6" customFormat="1" ht="45" customHeight="1">
      <c r="A141" s="119">
        <f t="shared" si="7"/>
        <v>112</v>
      </c>
      <c r="B141" s="113"/>
      <c r="C141" s="117" t="s">
        <v>249</v>
      </c>
      <c r="D141" s="113" t="s">
        <v>47</v>
      </c>
      <c r="E141" s="187">
        <v>940.9</v>
      </c>
      <c r="F141" s="14"/>
      <c r="G141" s="215"/>
      <c r="H141" s="128"/>
      <c r="I141" s="107"/>
      <c r="J141" s="107"/>
      <c r="K141" s="97"/>
      <c r="L141" s="97"/>
      <c r="M141" s="97"/>
      <c r="N141" s="97"/>
      <c r="O141" s="97"/>
      <c r="P141" s="7"/>
      <c r="Q141" s="170"/>
      <c r="R141" s="170"/>
      <c r="S141" s="170"/>
      <c r="T141" s="170"/>
      <c r="U141" s="170"/>
      <c r="V141" s="170"/>
      <c r="W141" s="170"/>
      <c r="X141" s="170"/>
      <c r="Y141" s="170"/>
    </row>
    <row r="142" spans="1:28" s="6" customFormat="1" ht="15">
      <c r="A142" s="11"/>
      <c r="B142" s="98" t="s">
        <v>68</v>
      </c>
      <c r="C142" s="10" t="s">
        <v>69</v>
      </c>
      <c r="D142" s="89"/>
      <c r="E142" s="48"/>
      <c r="F142" s="93"/>
      <c r="G142" s="213"/>
      <c r="H142" s="100"/>
      <c r="I142" s="100"/>
      <c r="J142" s="169"/>
      <c r="K142" s="97">
        <f t="shared" si="6"/>
        <v>0</v>
      </c>
      <c r="L142" s="97">
        <f>K142*$L$11</f>
        <v>0</v>
      </c>
      <c r="M142" s="97">
        <f>ROUND(E142*L142,2)</f>
        <v>0</v>
      </c>
      <c r="N142" s="100"/>
      <c r="O142" s="100"/>
      <c r="P142" s="7"/>
      <c r="Q142" s="170"/>
      <c r="R142" s="170"/>
      <c r="S142" s="170"/>
      <c r="T142" s="170"/>
      <c r="U142" s="170"/>
      <c r="V142" s="170"/>
      <c r="W142" s="170"/>
      <c r="X142" s="170"/>
      <c r="Y142" s="170"/>
    </row>
    <row r="143" spans="1:28" s="6" customFormat="1" ht="45" customHeight="1">
      <c r="A143" s="4">
        <f>A141+1</f>
        <v>113</v>
      </c>
      <c r="B143" s="1"/>
      <c r="C143" s="117" t="s">
        <v>217</v>
      </c>
      <c r="D143" s="5" t="s">
        <v>50</v>
      </c>
      <c r="E143" s="187">
        <v>571.29999999999995</v>
      </c>
      <c r="F143" s="14"/>
      <c r="G143" s="215"/>
      <c r="H143" s="97"/>
      <c r="I143" s="107"/>
      <c r="J143" s="107">
        <f>21/4*6</f>
        <v>31.5</v>
      </c>
      <c r="K143" s="97">
        <f t="shared" si="6"/>
        <v>31.5</v>
      </c>
      <c r="L143" s="97">
        <f>K143</f>
        <v>31.5</v>
      </c>
      <c r="M143" s="97">
        <f>ROUND(E143*L143,2)</f>
        <v>17995.95</v>
      </c>
      <c r="N143" s="97"/>
      <c r="O143" s="97"/>
      <c r="P143" s="7"/>
      <c r="Q143" s="170"/>
      <c r="R143" s="170"/>
      <c r="S143" s="170"/>
      <c r="T143" s="170"/>
      <c r="U143" s="170"/>
      <c r="V143" s="170"/>
      <c r="W143" s="170"/>
      <c r="X143" s="170"/>
      <c r="Y143" s="170"/>
    </row>
    <row r="144" spans="1:28" s="6" customFormat="1" ht="90" customHeight="1">
      <c r="A144" s="4">
        <f>A143+1</f>
        <v>114</v>
      </c>
      <c r="B144" s="1"/>
      <c r="C144" s="117" t="s">
        <v>220</v>
      </c>
      <c r="D144" s="5" t="s">
        <v>50</v>
      </c>
      <c r="E144" s="187">
        <v>627.70000000000005</v>
      </c>
      <c r="F144" s="14"/>
      <c r="G144" s="215"/>
      <c r="H144" s="97"/>
      <c r="I144" s="107"/>
      <c r="J144" s="107">
        <f>21/4*6</f>
        <v>31.5</v>
      </c>
      <c r="K144" s="97">
        <f t="shared" si="6"/>
        <v>31.5</v>
      </c>
      <c r="L144" s="97">
        <f>K144</f>
        <v>31.5</v>
      </c>
      <c r="M144" s="97">
        <f>ROUND(E144*L144,2)</f>
        <v>19772.55</v>
      </c>
      <c r="N144" s="97"/>
      <c r="O144" s="97"/>
      <c r="P144" s="7"/>
      <c r="Q144" s="170"/>
      <c r="R144" s="170"/>
      <c r="S144" s="170"/>
      <c r="T144" s="170"/>
      <c r="U144" s="170"/>
      <c r="V144" s="170"/>
      <c r="W144" s="170"/>
      <c r="X144" s="170"/>
      <c r="Y144" s="170"/>
    </row>
    <row r="145" spans="1:25" s="6" customFormat="1" ht="30" customHeight="1">
      <c r="A145" s="4">
        <f>A144+1</f>
        <v>115</v>
      </c>
      <c r="B145" s="1"/>
      <c r="C145" s="117" t="s">
        <v>221</v>
      </c>
      <c r="D145" s="5" t="s">
        <v>50</v>
      </c>
      <c r="E145" s="187">
        <v>2019.8</v>
      </c>
      <c r="F145" s="14"/>
      <c r="G145" s="215"/>
      <c r="H145" s="97"/>
      <c r="I145" s="107"/>
      <c r="J145" s="107">
        <f>21/4*6</f>
        <v>31.5</v>
      </c>
      <c r="K145" s="97">
        <f t="shared" si="6"/>
        <v>31.5</v>
      </c>
      <c r="L145" s="97">
        <f>K145</f>
        <v>31.5</v>
      </c>
      <c r="M145" s="97">
        <f>ROUND(E145*L145,2)</f>
        <v>63623.7</v>
      </c>
      <c r="N145" s="97"/>
      <c r="O145" s="97"/>
      <c r="P145" s="7"/>
      <c r="Q145" s="170"/>
      <c r="R145" s="170"/>
      <c r="S145" s="170"/>
      <c r="T145" s="170"/>
      <c r="U145" s="170"/>
      <c r="V145" s="170"/>
      <c r="W145" s="170"/>
      <c r="X145" s="170"/>
      <c r="Y145" s="170"/>
    </row>
    <row r="146" spans="1:25" s="167" customFormat="1" ht="15" customHeight="1">
      <c r="A146" s="131"/>
      <c r="B146" s="82" t="s">
        <v>99</v>
      </c>
      <c r="C146" s="10" t="s">
        <v>100</v>
      </c>
      <c r="D146" s="89"/>
      <c r="E146" s="133"/>
      <c r="F146" s="93"/>
      <c r="G146" s="220"/>
      <c r="H146" s="99"/>
      <c r="I146" s="173"/>
      <c r="J146" s="166"/>
      <c r="K146" s="166"/>
      <c r="L146" s="166"/>
      <c r="M146" s="166"/>
      <c r="N146" s="166"/>
      <c r="O146" s="166"/>
      <c r="P146" s="166"/>
      <c r="Q146" s="166"/>
      <c r="R146" s="166"/>
    </row>
    <row r="147" spans="1:25" s="200" customFormat="1" ht="45" customHeight="1">
      <c r="A147" s="4">
        <f>A145+1</f>
        <v>116</v>
      </c>
      <c r="B147" s="1"/>
      <c r="C147" s="109" t="s">
        <v>218</v>
      </c>
      <c r="D147" s="1" t="s">
        <v>47</v>
      </c>
      <c r="E147" s="187">
        <v>940.9</v>
      </c>
      <c r="F147" s="14"/>
      <c r="G147" s="215"/>
      <c r="H147" s="197"/>
      <c r="I147" s="202"/>
      <c r="J147" s="202"/>
      <c r="K147" s="197"/>
      <c r="L147" s="197"/>
      <c r="M147" s="197"/>
      <c r="N147" s="197"/>
      <c r="O147" s="197"/>
      <c r="P147" s="203"/>
      <c r="Q147" s="201"/>
      <c r="R147" s="201"/>
      <c r="S147" s="201"/>
      <c r="T147" s="201"/>
      <c r="U147" s="201"/>
      <c r="V147" s="201"/>
      <c r="W147" s="201"/>
      <c r="X147" s="201"/>
      <c r="Y147" s="201"/>
    </row>
    <row r="148" spans="1:25" s="200" customFormat="1" ht="45" customHeight="1">
      <c r="A148" s="4">
        <f>A147+1</f>
        <v>117</v>
      </c>
      <c r="B148" s="1"/>
      <c r="C148" s="109" t="s">
        <v>219</v>
      </c>
      <c r="D148" s="1" t="s">
        <v>47</v>
      </c>
      <c r="E148" s="187">
        <v>7816.5</v>
      </c>
      <c r="F148" s="14"/>
      <c r="G148" s="215"/>
      <c r="H148" s="197"/>
      <c r="I148" s="202"/>
      <c r="J148" s="202"/>
      <c r="K148" s="197"/>
      <c r="L148" s="197"/>
      <c r="M148" s="197"/>
      <c r="N148" s="197"/>
      <c r="O148" s="197"/>
      <c r="P148" s="203"/>
      <c r="Q148" s="201"/>
      <c r="R148" s="201"/>
      <c r="S148" s="201"/>
      <c r="T148" s="201"/>
      <c r="U148" s="201"/>
      <c r="V148" s="201"/>
      <c r="W148" s="201"/>
      <c r="X148" s="201"/>
      <c r="Y148" s="201"/>
    </row>
    <row r="149" spans="1:25" s="200" customFormat="1" ht="75" customHeight="1">
      <c r="A149" s="4">
        <f>A148+1</f>
        <v>118</v>
      </c>
      <c r="B149" s="1"/>
      <c r="C149" s="109" t="s">
        <v>228</v>
      </c>
      <c r="D149" s="1" t="s">
        <v>47</v>
      </c>
      <c r="E149" s="187">
        <v>852.5</v>
      </c>
      <c r="F149" s="14"/>
      <c r="G149" s="215"/>
      <c r="H149" s="197"/>
      <c r="I149" s="202"/>
      <c r="J149" s="202"/>
      <c r="K149" s="197"/>
      <c r="L149" s="197"/>
      <c r="M149" s="197"/>
      <c r="N149" s="197"/>
      <c r="O149" s="197"/>
      <c r="P149" s="203"/>
      <c r="Q149" s="201"/>
      <c r="R149" s="201"/>
      <c r="S149" s="201"/>
      <c r="T149" s="201"/>
      <c r="U149" s="201"/>
      <c r="V149" s="201"/>
      <c r="W149" s="201"/>
      <c r="X149" s="201"/>
      <c r="Y149" s="201"/>
    </row>
    <row r="150" spans="1:25" s="159" customFormat="1" ht="15">
      <c r="A150" s="40"/>
      <c r="B150" s="63" t="s">
        <v>36</v>
      </c>
      <c r="C150" s="46" t="s">
        <v>37</v>
      </c>
      <c r="D150" s="47"/>
      <c r="E150" s="48"/>
      <c r="F150" s="48"/>
      <c r="G150" s="214"/>
      <c r="H150" s="138"/>
      <c r="I150" s="50"/>
      <c r="J150" s="158"/>
      <c r="K150" s="158"/>
      <c r="L150" s="158"/>
      <c r="M150" s="158"/>
      <c r="N150" s="158"/>
      <c r="O150" s="158"/>
      <c r="P150" s="158"/>
      <c r="Q150" s="158"/>
      <c r="R150" s="158"/>
    </row>
    <row r="151" spans="1:25" s="6" customFormat="1" ht="45" customHeight="1">
      <c r="A151" s="4">
        <f>A149+1</f>
        <v>119</v>
      </c>
      <c r="B151" s="103"/>
      <c r="C151" s="117" t="s">
        <v>204</v>
      </c>
      <c r="D151" s="5" t="s">
        <v>47</v>
      </c>
      <c r="E151" s="190">
        <v>2230.5</v>
      </c>
      <c r="F151" s="54"/>
      <c r="G151" s="215"/>
      <c r="H151" s="97"/>
      <c r="I151" s="107"/>
      <c r="J151" s="170"/>
      <c r="K151" s="170"/>
      <c r="L151" s="170"/>
      <c r="M151" s="170"/>
      <c r="N151" s="170"/>
      <c r="O151" s="170"/>
      <c r="P151" s="170"/>
      <c r="Q151" s="170"/>
      <c r="R151" s="170"/>
    </row>
    <row r="152" spans="1:25" s="6" customFormat="1" ht="45" customHeight="1">
      <c r="A152" s="4">
        <f>A151+1</f>
        <v>120</v>
      </c>
      <c r="B152" s="103"/>
      <c r="C152" s="117" t="s">
        <v>205</v>
      </c>
      <c r="D152" s="5" t="s">
        <v>47</v>
      </c>
      <c r="E152" s="190">
        <v>43.2</v>
      </c>
      <c r="F152" s="54"/>
      <c r="G152" s="215"/>
      <c r="H152" s="97"/>
      <c r="I152" s="107"/>
      <c r="J152" s="170"/>
      <c r="K152" s="170"/>
      <c r="L152" s="170"/>
      <c r="M152" s="170"/>
      <c r="N152" s="170"/>
      <c r="O152" s="170"/>
      <c r="P152" s="170"/>
      <c r="Q152" s="170"/>
      <c r="R152" s="170"/>
    </row>
    <row r="153" spans="1:25" s="6" customFormat="1" ht="45" customHeight="1">
      <c r="A153" s="4">
        <f t="shared" ref="A153:A160" si="8">A152+1</f>
        <v>121</v>
      </c>
      <c r="B153" s="103"/>
      <c r="C153" s="117" t="s">
        <v>209</v>
      </c>
      <c r="D153" s="5" t="s">
        <v>47</v>
      </c>
      <c r="E153" s="190">
        <v>466.6</v>
      </c>
      <c r="F153" s="54"/>
      <c r="G153" s="215"/>
      <c r="H153" s="97"/>
      <c r="I153" s="107"/>
      <c r="J153" s="170"/>
      <c r="K153" s="170"/>
      <c r="L153" s="170"/>
      <c r="M153" s="170"/>
      <c r="N153" s="170"/>
      <c r="O153" s="170"/>
      <c r="P153" s="170"/>
      <c r="Q153" s="170"/>
      <c r="R153" s="170"/>
    </row>
    <row r="154" spans="1:25" s="198" customFormat="1" ht="60" customHeight="1">
      <c r="A154" s="4">
        <f t="shared" si="8"/>
        <v>122</v>
      </c>
      <c r="B154" s="103"/>
      <c r="C154" s="109" t="s">
        <v>208</v>
      </c>
      <c r="D154" s="1" t="s">
        <v>47</v>
      </c>
      <c r="E154" s="189">
        <v>746.1</v>
      </c>
      <c r="F154" s="54"/>
      <c r="G154" s="215"/>
      <c r="H154" s="201"/>
      <c r="I154" s="201"/>
      <c r="J154" s="199"/>
      <c r="K154" s="199"/>
      <c r="L154" s="199"/>
    </row>
    <row r="155" spans="1:25" s="198" customFormat="1" ht="30" customHeight="1">
      <c r="A155" s="4">
        <f t="shared" si="8"/>
        <v>123</v>
      </c>
      <c r="B155" s="103"/>
      <c r="C155" s="109" t="s">
        <v>213</v>
      </c>
      <c r="D155" s="1" t="s">
        <v>47</v>
      </c>
      <c r="E155" s="189">
        <v>516.5</v>
      </c>
      <c r="F155" s="54"/>
      <c r="G155" s="215"/>
      <c r="H155" s="201"/>
      <c r="I155" s="201"/>
      <c r="J155" s="199"/>
      <c r="K155" s="199"/>
      <c r="L155" s="199"/>
    </row>
    <row r="156" spans="1:25" s="198" customFormat="1" ht="45" customHeight="1">
      <c r="A156" s="4">
        <f t="shared" si="8"/>
        <v>124</v>
      </c>
      <c r="B156" s="103"/>
      <c r="C156" s="109" t="s">
        <v>212</v>
      </c>
      <c r="D156" s="1" t="s">
        <v>47</v>
      </c>
      <c r="E156" s="189">
        <v>144.9</v>
      </c>
      <c r="F156" s="54"/>
      <c r="G156" s="215"/>
      <c r="H156" s="201"/>
      <c r="I156" s="201"/>
      <c r="J156" s="199"/>
      <c r="K156" s="199"/>
      <c r="L156" s="199"/>
    </row>
    <row r="157" spans="1:25" s="198" customFormat="1" ht="45" customHeight="1">
      <c r="A157" s="4">
        <f t="shared" si="8"/>
        <v>125</v>
      </c>
      <c r="B157" s="103"/>
      <c r="C157" s="109" t="s">
        <v>211</v>
      </c>
      <c r="D157" s="1" t="s">
        <v>47</v>
      </c>
      <c r="E157" s="189">
        <v>128.5</v>
      </c>
      <c r="F157" s="54"/>
      <c r="G157" s="215"/>
      <c r="H157" s="201"/>
      <c r="I157" s="201"/>
      <c r="J157" s="199"/>
      <c r="K157" s="199"/>
      <c r="L157" s="199"/>
    </row>
    <row r="158" spans="1:25" s="198" customFormat="1" ht="45" customHeight="1">
      <c r="A158" s="4">
        <f t="shared" si="8"/>
        <v>126</v>
      </c>
      <c r="B158" s="103"/>
      <c r="C158" s="109" t="s">
        <v>215</v>
      </c>
      <c r="D158" s="1" t="s">
        <v>47</v>
      </c>
      <c r="E158" s="189">
        <v>121.1</v>
      </c>
      <c r="F158" s="54"/>
      <c r="G158" s="215"/>
      <c r="H158" s="201"/>
      <c r="I158" s="201"/>
      <c r="J158" s="199"/>
      <c r="K158" s="199"/>
      <c r="L158" s="199"/>
    </row>
    <row r="159" spans="1:25" s="198" customFormat="1" ht="60" customHeight="1">
      <c r="A159" s="4">
        <f t="shared" si="8"/>
        <v>127</v>
      </c>
      <c r="B159" s="103"/>
      <c r="C159" s="109" t="s">
        <v>216</v>
      </c>
      <c r="D159" s="1" t="s">
        <v>47</v>
      </c>
      <c r="E159" s="189">
        <v>37</v>
      </c>
      <c r="F159" s="54"/>
      <c r="G159" s="215"/>
      <c r="H159" s="201"/>
      <c r="I159" s="201"/>
      <c r="J159" s="199"/>
      <c r="K159" s="199"/>
      <c r="L159" s="199"/>
    </row>
    <row r="160" spans="1:25" s="198" customFormat="1" ht="45" customHeight="1">
      <c r="A160" s="4">
        <f t="shared" si="8"/>
        <v>128</v>
      </c>
      <c r="B160" s="103"/>
      <c r="C160" s="109" t="s">
        <v>210</v>
      </c>
      <c r="D160" s="1" t="s">
        <v>47</v>
      </c>
      <c r="E160" s="189">
        <v>203</v>
      </c>
      <c r="F160" s="54"/>
      <c r="G160" s="215"/>
      <c r="H160" s="201"/>
      <c r="I160" s="201"/>
      <c r="J160" s="199"/>
      <c r="K160" s="199"/>
      <c r="L160" s="199"/>
    </row>
    <row r="161" spans="1:25" s="175" customFormat="1" ht="15">
      <c r="A161" s="11" t="s">
        <v>44</v>
      </c>
      <c r="B161" s="92" t="s">
        <v>61</v>
      </c>
      <c r="C161" s="10" t="s">
        <v>62</v>
      </c>
      <c r="D161" s="89"/>
      <c r="E161" s="48"/>
      <c r="F161" s="93"/>
      <c r="G161" s="213"/>
      <c r="H161" s="100"/>
      <c r="I161" s="94"/>
      <c r="J161" s="174"/>
      <c r="K161" s="174"/>
      <c r="L161" s="174"/>
      <c r="M161" s="174"/>
      <c r="N161" s="174"/>
      <c r="O161" s="174"/>
      <c r="P161" s="174"/>
      <c r="Q161" s="174"/>
      <c r="R161" s="174"/>
    </row>
    <row r="162" spans="1:25" s="165" customFormat="1" ht="15" customHeight="1">
      <c r="A162" s="11"/>
      <c r="B162" s="80" t="s">
        <v>63</v>
      </c>
      <c r="C162" s="10" t="s">
        <v>64</v>
      </c>
      <c r="D162" s="89"/>
      <c r="E162" s="48"/>
      <c r="F162" s="93"/>
      <c r="G162" s="213"/>
      <c r="H162" s="100"/>
      <c r="I162" s="7"/>
      <c r="J162" s="164"/>
      <c r="K162" s="164"/>
      <c r="L162" s="164"/>
      <c r="M162" s="164"/>
      <c r="N162" s="164"/>
      <c r="O162" s="164"/>
      <c r="P162" s="164"/>
      <c r="Q162" s="164"/>
      <c r="R162" s="164"/>
    </row>
    <row r="163" spans="1:25" s="114" customFormat="1" ht="30" customHeight="1">
      <c r="A163" s="119">
        <f>A160+1</f>
        <v>129</v>
      </c>
      <c r="B163" s="111"/>
      <c r="C163" s="115" t="s">
        <v>154</v>
      </c>
      <c r="D163" s="113" t="s">
        <v>52</v>
      </c>
      <c r="E163" s="189">
        <v>18043.099999999999</v>
      </c>
      <c r="F163" s="118"/>
      <c r="G163" s="205"/>
      <c r="H163" s="146"/>
      <c r="I163" s="166"/>
      <c r="J163" s="116"/>
      <c r="K163" s="116"/>
      <c r="L163" s="116"/>
      <c r="M163" s="116"/>
      <c r="N163" s="116"/>
      <c r="O163" s="116"/>
      <c r="P163" s="116"/>
      <c r="Q163" s="116"/>
      <c r="R163" s="116"/>
      <c r="S163" s="116"/>
      <c r="T163" s="116"/>
    </row>
    <row r="164" spans="1:25" s="114" customFormat="1" ht="30" customHeight="1">
      <c r="A164" s="119">
        <f>A163+1</f>
        <v>130</v>
      </c>
      <c r="B164" s="111"/>
      <c r="C164" s="115" t="s">
        <v>286</v>
      </c>
      <c r="D164" s="113" t="s">
        <v>52</v>
      </c>
      <c r="E164" s="189">
        <v>1724.5</v>
      </c>
      <c r="F164" s="118"/>
      <c r="G164" s="205"/>
      <c r="H164" s="146"/>
      <c r="I164" s="166"/>
      <c r="J164" s="116"/>
      <c r="K164" s="116"/>
      <c r="L164" s="116"/>
      <c r="M164" s="116"/>
      <c r="N164" s="116"/>
      <c r="O164" s="116"/>
      <c r="P164" s="116"/>
      <c r="Q164" s="116"/>
      <c r="R164" s="116"/>
      <c r="S164" s="116"/>
      <c r="T164" s="116"/>
    </row>
    <row r="165" spans="1:25" s="6" customFormat="1" ht="15">
      <c r="A165" s="87"/>
      <c r="B165" s="80" t="s">
        <v>65</v>
      </c>
      <c r="C165" s="95" t="s">
        <v>66</v>
      </c>
      <c r="D165" s="89"/>
      <c r="E165" s="48"/>
      <c r="F165" s="96"/>
      <c r="G165" s="213"/>
      <c r="H165" s="100"/>
      <c r="I165" s="7"/>
      <c r="J165" s="170"/>
      <c r="K165" s="170"/>
      <c r="L165" s="170"/>
      <c r="M165" s="170"/>
      <c r="N165" s="170"/>
      <c r="O165" s="170"/>
      <c r="P165" s="170"/>
      <c r="Q165" s="170"/>
      <c r="R165" s="170"/>
      <c r="S165" s="170"/>
      <c r="T165" s="170"/>
      <c r="U165" s="170"/>
    </row>
    <row r="166" spans="1:25" s="6" customFormat="1" ht="30" customHeight="1">
      <c r="A166" s="119">
        <f>A164+1</f>
        <v>131</v>
      </c>
      <c r="B166" s="111"/>
      <c r="C166" s="117" t="s">
        <v>151</v>
      </c>
      <c r="D166" s="113" t="s">
        <v>47</v>
      </c>
      <c r="E166" s="187">
        <v>2050.3000000000002</v>
      </c>
      <c r="F166" s="54"/>
      <c r="G166" s="205"/>
      <c r="H166" s="128"/>
      <c r="I166" s="107"/>
      <c r="J166" s="170"/>
      <c r="K166" s="170"/>
      <c r="L166" s="170"/>
      <c r="M166" s="170"/>
      <c r="N166" s="170"/>
      <c r="O166" s="170"/>
      <c r="P166" s="170"/>
      <c r="Q166" s="170"/>
      <c r="R166" s="170"/>
      <c r="S166" s="170"/>
      <c r="T166" s="170"/>
      <c r="U166" s="170"/>
    </row>
    <row r="167" spans="1:25" s="114" customFormat="1" ht="30" customHeight="1">
      <c r="A167" s="119">
        <f>A166+1</f>
        <v>132</v>
      </c>
      <c r="B167" s="111"/>
      <c r="C167" s="117" t="s">
        <v>152</v>
      </c>
      <c r="D167" s="113" t="s">
        <v>47</v>
      </c>
      <c r="E167" s="189">
        <v>275.3</v>
      </c>
      <c r="F167" s="118"/>
      <c r="G167" s="205"/>
      <c r="H167" s="166"/>
      <c r="I167" s="166"/>
      <c r="J167" s="116"/>
      <c r="K167" s="116"/>
      <c r="L167" s="116"/>
      <c r="M167" s="116"/>
      <c r="N167" s="116"/>
      <c r="O167" s="116"/>
    </row>
    <row r="168" spans="1:25" s="6" customFormat="1" ht="15">
      <c r="A168" s="11" t="s">
        <v>31</v>
      </c>
      <c r="B168" s="82" t="s">
        <v>71</v>
      </c>
      <c r="C168" s="10" t="s">
        <v>72</v>
      </c>
      <c r="D168" s="89"/>
      <c r="E168" s="48"/>
      <c r="F168" s="96"/>
      <c r="G168" s="213"/>
      <c r="H168" s="100"/>
      <c r="I168" s="100"/>
      <c r="J168" s="169"/>
      <c r="K168" s="97">
        <f t="shared" ref="K168:K177" si="9">J168</f>
        <v>0</v>
      </c>
      <c r="L168" s="97">
        <f t="shared" ref="L168:L177" si="10">ROUND(K168*$L$11,2)</f>
        <v>0</v>
      </c>
      <c r="M168" s="97">
        <f>ROUND(E168*L168,2)</f>
        <v>0</v>
      </c>
      <c r="N168" s="100"/>
      <c r="O168" s="100"/>
      <c r="Q168" s="170"/>
      <c r="R168" s="170"/>
      <c r="S168" s="170"/>
      <c r="T168" s="170"/>
      <c r="U168" s="170"/>
      <c r="V168" s="170"/>
      <c r="W168" s="170"/>
      <c r="X168" s="170"/>
      <c r="Y168" s="170"/>
    </row>
    <row r="169" spans="1:25" s="6" customFormat="1" ht="15">
      <c r="A169" s="87"/>
      <c r="B169" s="82" t="s">
        <v>73</v>
      </c>
      <c r="C169" s="101" t="s">
        <v>74</v>
      </c>
      <c r="D169" s="89"/>
      <c r="E169" s="48"/>
      <c r="F169" s="96"/>
      <c r="G169" s="213"/>
      <c r="H169" s="100"/>
      <c r="I169" s="100"/>
      <c r="J169" s="169"/>
      <c r="K169" s="97">
        <f t="shared" si="9"/>
        <v>0</v>
      </c>
      <c r="L169" s="97">
        <f t="shared" si="10"/>
        <v>0</v>
      </c>
      <c r="M169" s="97">
        <f>ROUND(E169*L169,2)</f>
        <v>0</v>
      </c>
      <c r="N169" s="100"/>
      <c r="O169" s="100"/>
      <c r="Q169" s="170"/>
      <c r="R169" s="170"/>
      <c r="S169" s="170"/>
      <c r="T169" s="170"/>
      <c r="U169" s="170"/>
      <c r="V169" s="170"/>
      <c r="W169" s="170"/>
      <c r="X169" s="170"/>
      <c r="Y169" s="170"/>
    </row>
    <row r="170" spans="1:25" s="165" customFormat="1" ht="30" customHeight="1">
      <c r="A170" s="4">
        <f>A167+1</f>
        <v>133</v>
      </c>
      <c r="B170" s="2"/>
      <c r="C170" s="12" t="s">
        <v>146</v>
      </c>
      <c r="D170" s="5" t="s">
        <v>50</v>
      </c>
      <c r="E170" s="187">
        <v>558.4</v>
      </c>
      <c r="F170" s="54"/>
      <c r="G170" s="215"/>
      <c r="H170" s="97"/>
      <c r="I170" s="97"/>
      <c r="J170" s="107">
        <v>45</v>
      </c>
      <c r="K170" s="97">
        <f t="shared" si="9"/>
        <v>45</v>
      </c>
      <c r="L170" s="97">
        <f t="shared" si="10"/>
        <v>0</v>
      </c>
      <c r="M170" s="97">
        <f>ROUND(E170*L170,2)</f>
        <v>0</v>
      </c>
      <c r="N170" s="97"/>
      <c r="O170" s="97"/>
      <c r="P170" s="6"/>
      <c r="Q170" s="164"/>
      <c r="R170" s="164"/>
      <c r="S170" s="164"/>
      <c r="T170" s="164"/>
      <c r="U170" s="164"/>
      <c r="V170" s="164"/>
      <c r="W170" s="164"/>
      <c r="X170" s="164"/>
      <c r="Y170" s="164"/>
    </row>
    <row r="171" spans="1:25" s="9" customFormat="1" ht="15" customHeight="1">
      <c r="A171" s="119">
        <f>A170+1</f>
        <v>134</v>
      </c>
      <c r="B171" s="126"/>
      <c r="C171" s="117" t="s">
        <v>147</v>
      </c>
      <c r="D171" s="113" t="s">
        <v>50</v>
      </c>
      <c r="E171" s="189">
        <v>135.1</v>
      </c>
      <c r="F171" s="118"/>
      <c r="G171" s="215"/>
      <c r="H171" s="128"/>
      <c r="I171" s="128"/>
      <c r="J171" s="184">
        <v>45</v>
      </c>
      <c r="K171" s="122">
        <f t="shared" si="9"/>
        <v>45</v>
      </c>
      <c r="L171" s="122">
        <f t="shared" ref="L171:L172" si="11">ROUND(K171*$L$10,2)</f>
        <v>0</v>
      </c>
      <c r="M171" s="122">
        <f>ROUND(E171*L171,2)</f>
        <v>0</v>
      </c>
      <c r="N171" s="122"/>
      <c r="O171" s="122"/>
      <c r="P171" s="114"/>
      <c r="Q171" s="8"/>
      <c r="R171" s="8"/>
      <c r="S171" s="8"/>
      <c r="T171" s="8"/>
      <c r="U171" s="8"/>
      <c r="V171" s="8"/>
      <c r="W171" s="8"/>
      <c r="X171" s="8"/>
      <c r="Y171" s="8"/>
    </row>
    <row r="172" spans="1:25" s="9" customFormat="1" ht="15" customHeight="1">
      <c r="A172" s="119">
        <f t="shared" ref="A172:A173" si="12">A171+1</f>
        <v>135</v>
      </c>
      <c r="B172" s="126"/>
      <c r="C172" s="117" t="s">
        <v>148</v>
      </c>
      <c r="D172" s="113" t="s">
        <v>50</v>
      </c>
      <c r="E172" s="189">
        <v>72</v>
      </c>
      <c r="F172" s="118"/>
      <c r="G172" s="215"/>
      <c r="H172" s="128"/>
      <c r="I172" s="128"/>
      <c r="J172" s="184">
        <v>45</v>
      </c>
      <c r="K172" s="122">
        <f t="shared" si="9"/>
        <v>45</v>
      </c>
      <c r="L172" s="122">
        <f t="shared" si="11"/>
        <v>0</v>
      </c>
      <c r="M172" s="122">
        <f>ROUND(E172*L172,2)</f>
        <v>0</v>
      </c>
      <c r="N172" s="122"/>
      <c r="O172" s="122"/>
      <c r="P172" s="114"/>
      <c r="Q172" s="8"/>
      <c r="R172" s="8"/>
      <c r="S172" s="8"/>
      <c r="T172" s="8"/>
      <c r="U172" s="8"/>
      <c r="V172" s="8"/>
      <c r="W172" s="8"/>
      <c r="X172" s="8"/>
      <c r="Y172" s="8"/>
    </row>
    <row r="173" spans="1:25" s="9" customFormat="1" ht="45" customHeight="1">
      <c r="A173" s="119">
        <f t="shared" si="12"/>
        <v>136</v>
      </c>
      <c r="B173" s="126"/>
      <c r="C173" s="117" t="s">
        <v>282</v>
      </c>
      <c r="D173" s="113" t="s">
        <v>7</v>
      </c>
      <c r="E173" s="189">
        <v>42</v>
      </c>
      <c r="F173" s="118"/>
      <c r="G173" s="215"/>
      <c r="H173" s="128"/>
      <c r="I173" s="128"/>
      <c r="J173" s="235"/>
      <c r="K173" s="122"/>
      <c r="L173" s="122"/>
      <c r="M173" s="114"/>
      <c r="N173" s="8"/>
      <c r="O173" s="8"/>
      <c r="P173" s="8"/>
      <c r="Q173" s="8"/>
      <c r="R173" s="8"/>
      <c r="S173" s="8"/>
      <c r="T173" s="8"/>
      <c r="U173" s="8"/>
      <c r="V173" s="8"/>
    </row>
    <row r="174" spans="1:25" s="6" customFormat="1" ht="15">
      <c r="A174" s="87"/>
      <c r="B174" s="82" t="s">
        <v>75</v>
      </c>
      <c r="C174" s="101" t="s">
        <v>76</v>
      </c>
      <c r="D174" s="89"/>
      <c r="E174" s="48"/>
      <c r="F174" s="93"/>
      <c r="G174" s="213"/>
      <c r="H174" s="128"/>
      <c r="I174" s="128"/>
      <c r="J174" s="169"/>
      <c r="K174" s="97">
        <f t="shared" si="9"/>
        <v>0</v>
      </c>
      <c r="L174" s="97">
        <f t="shared" si="10"/>
        <v>0</v>
      </c>
      <c r="M174" s="97">
        <f>ROUND(E174*L174,2)</f>
        <v>0</v>
      </c>
      <c r="N174" s="100"/>
      <c r="O174" s="100"/>
      <c r="Q174" s="170"/>
      <c r="R174" s="170"/>
      <c r="S174" s="170"/>
      <c r="T174" s="170"/>
      <c r="U174" s="170"/>
      <c r="V174" s="170"/>
      <c r="W174" s="170"/>
      <c r="X174" s="170"/>
      <c r="Y174" s="170"/>
    </row>
    <row r="175" spans="1:25" s="6" customFormat="1" ht="30" customHeight="1">
      <c r="A175" s="4">
        <f>A173+1</f>
        <v>137</v>
      </c>
      <c r="B175" s="2"/>
      <c r="C175" s="12" t="s">
        <v>87</v>
      </c>
      <c r="D175" s="5" t="s">
        <v>7</v>
      </c>
      <c r="E175" s="187">
        <v>132</v>
      </c>
      <c r="F175" s="54"/>
      <c r="G175" s="215"/>
      <c r="H175" s="97"/>
      <c r="I175" s="107"/>
      <c r="J175" s="107">
        <v>150</v>
      </c>
      <c r="K175" s="97">
        <f t="shared" si="9"/>
        <v>150</v>
      </c>
      <c r="L175" s="97">
        <f t="shared" si="10"/>
        <v>0</v>
      </c>
      <c r="M175" s="97">
        <f>ROUND(E175*L175,2)</f>
        <v>0</v>
      </c>
      <c r="N175" s="97"/>
      <c r="O175" s="97"/>
      <c r="Q175" s="170"/>
      <c r="R175" s="170"/>
      <c r="S175" s="170"/>
      <c r="T175" s="170"/>
      <c r="U175" s="170"/>
      <c r="V175" s="170"/>
      <c r="W175" s="170"/>
      <c r="X175" s="170"/>
      <c r="Y175" s="170"/>
    </row>
    <row r="176" spans="1:25" s="150" customFormat="1" ht="30" customHeight="1">
      <c r="A176" s="119">
        <f>A175+1</f>
        <v>138</v>
      </c>
      <c r="B176" s="78"/>
      <c r="C176" s="12" t="s">
        <v>86</v>
      </c>
      <c r="D176" s="5" t="s">
        <v>7</v>
      </c>
      <c r="E176" s="187">
        <v>83</v>
      </c>
      <c r="F176" s="54"/>
      <c r="G176" s="215"/>
      <c r="H176" s="97"/>
      <c r="I176" s="107"/>
      <c r="J176" s="107">
        <v>120</v>
      </c>
      <c r="K176" s="97">
        <f t="shared" si="9"/>
        <v>120</v>
      </c>
      <c r="L176" s="97">
        <f t="shared" si="10"/>
        <v>0</v>
      </c>
      <c r="M176" s="97">
        <f>ROUND(E176*L176,2)</f>
        <v>0</v>
      </c>
      <c r="N176" s="97"/>
      <c r="O176" s="97"/>
      <c r="P176" s="94"/>
      <c r="Q176" s="149"/>
      <c r="R176" s="149"/>
      <c r="S176" s="149"/>
      <c r="T176" s="149"/>
      <c r="U176" s="149"/>
      <c r="V176" s="149"/>
      <c r="W176" s="149"/>
      <c r="X176" s="149"/>
      <c r="Y176" s="149"/>
    </row>
    <row r="177" spans="1:28" s="150" customFormat="1" ht="30" customHeight="1">
      <c r="A177" s="119">
        <f t="shared" ref="A177:A178" si="13">A176+1</f>
        <v>139</v>
      </c>
      <c r="B177" s="78"/>
      <c r="C177" s="12" t="s">
        <v>150</v>
      </c>
      <c r="D177" s="5" t="s">
        <v>7</v>
      </c>
      <c r="E177" s="187">
        <v>5</v>
      </c>
      <c r="F177" s="54"/>
      <c r="G177" s="215"/>
      <c r="H177" s="97"/>
      <c r="I177" s="107"/>
      <c r="J177" s="107">
        <v>120</v>
      </c>
      <c r="K177" s="97">
        <f t="shared" si="9"/>
        <v>120</v>
      </c>
      <c r="L177" s="97">
        <f t="shared" si="10"/>
        <v>0</v>
      </c>
      <c r="M177" s="97">
        <f>ROUND(E177*L177,2)</f>
        <v>0</v>
      </c>
      <c r="N177" s="97"/>
      <c r="O177" s="97"/>
      <c r="P177" s="94"/>
      <c r="Q177" s="149"/>
      <c r="R177" s="149"/>
      <c r="S177" s="149"/>
      <c r="T177" s="149"/>
      <c r="U177" s="149"/>
      <c r="V177" s="149"/>
      <c r="W177" s="149"/>
      <c r="X177" s="149"/>
      <c r="Y177" s="149"/>
    </row>
    <row r="178" spans="1:28" s="86" customFormat="1" ht="15" customHeight="1">
      <c r="A178" s="119">
        <f t="shared" si="13"/>
        <v>140</v>
      </c>
      <c r="B178" s="111"/>
      <c r="C178" s="117" t="s">
        <v>149</v>
      </c>
      <c r="D178" s="113" t="s">
        <v>7</v>
      </c>
      <c r="E178" s="189">
        <v>4</v>
      </c>
      <c r="F178" s="118"/>
      <c r="G178" s="205"/>
      <c r="H178" s="128"/>
      <c r="I178" s="128"/>
      <c r="J178" s="108"/>
      <c r="K178" s="85"/>
      <c r="L178" s="85"/>
      <c r="M178" s="85"/>
      <c r="N178" s="85"/>
      <c r="O178" s="85"/>
      <c r="P178" s="85"/>
      <c r="Q178" s="85"/>
      <c r="R178" s="85"/>
      <c r="S178" s="85"/>
    </row>
    <row r="179" spans="1:28" s="6" customFormat="1" ht="15">
      <c r="A179" s="87"/>
      <c r="B179" s="82" t="s">
        <v>89</v>
      </c>
      <c r="C179" s="101" t="s">
        <v>90</v>
      </c>
      <c r="D179" s="89"/>
      <c r="E179" s="96"/>
      <c r="F179" s="93"/>
      <c r="G179" s="213"/>
      <c r="H179" s="100"/>
      <c r="I179" s="7"/>
      <c r="J179" s="7"/>
      <c r="K179" s="169"/>
      <c r="L179" s="97">
        <f>K179</f>
        <v>0</v>
      </c>
      <c r="M179" s="97">
        <f>ROUND(L179*$M$11,2)</f>
        <v>0</v>
      </c>
      <c r="N179" s="97">
        <f>ROUND(E179*M179,2)</f>
        <v>0</v>
      </c>
      <c r="O179" s="7"/>
      <c r="P179" s="7"/>
      <c r="Q179" s="100"/>
      <c r="R179" s="100"/>
      <c r="S179" s="7"/>
      <c r="T179" s="170"/>
      <c r="U179" s="170"/>
      <c r="V179" s="170"/>
      <c r="W179" s="170"/>
      <c r="X179" s="170"/>
      <c r="Y179" s="170"/>
      <c r="Z179" s="170"/>
      <c r="AA179" s="170"/>
      <c r="AB179" s="170"/>
    </row>
    <row r="180" spans="1:28" s="165" customFormat="1" ht="15" customHeight="1">
      <c r="A180" s="4">
        <f>A178+1</f>
        <v>141</v>
      </c>
      <c r="B180" s="78"/>
      <c r="C180" s="13" t="s">
        <v>137</v>
      </c>
      <c r="D180" s="5" t="s">
        <v>8</v>
      </c>
      <c r="E180" s="187">
        <v>60</v>
      </c>
      <c r="F180" s="54"/>
      <c r="G180" s="215"/>
      <c r="H180" s="128"/>
      <c r="I180" s="128"/>
      <c r="J180" s="7"/>
      <c r="K180" s="107">
        <v>90</v>
      </c>
      <c r="L180" s="97">
        <f>K180</f>
        <v>90</v>
      </c>
      <c r="M180" s="97">
        <f>ROUND(L180*$M$11,2)</f>
        <v>0</v>
      </c>
      <c r="N180" s="97">
        <f>ROUND(E180*M180,2)</f>
        <v>0</v>
      </c>
      <c r="O180" s="7"/>
      <c r="P180" s="7"/>
      <c r="Q180" s="97"/>
      <c r="R180" s="97"/>
      <c r="S180" s="7"/>
      <c r="T180" s="164"/>
      <c r="U180" s="164"/>
      <c r="V180" s="164"/>
      <c r="W180" s="164"/>
      <c r="X180" s="164"/>
      <c r="Y180" s="164"/>
      <c r="Z180" s="164"/>
      <c r="AA180" s="164"/>
      <c r="AB180" s="164"/>
    </row>
    <row r="181" spans="1:28" s="165" customFormat="1" ht="15" customHeight="1">
      <c r="A181" s="4">
        <f>A180+1</f>
        <v>142</v>
      </c>
      <c r="B181" s="78"/>
      <c r="C181" s="13" t="s">
        <v>138</v>
      </c>
      <c r="D181" s="5" t="s">
        <v>8</v>
      </c>
      <c r="E181" s="187">
        <v>108</v>
      </c>
      <c r="F181" s="54"/>
      <c r="G181" s="215"/>
      <c r="H181" s="128"/>
      <c r="I181" s="128"/>
      <c r="J181" s="7"/>
      <c r="K181" s="107">
        <v>90</v>
      </c>
      <c r="L181" s="97">
        <f>K181</f>
        <v>90</v>
      </c>
      <c r="M181" s="97">
        <f>ROUND(L181*$M$11,2)</f>
        <v>0</v>
      </c>
      <c r="N181" s="97">
        <f>ROUND(E181*M181,2)</f>
        <v>0</v>
      </c>
      <c r="O181" s="7"/>
      <c r="P181" s="7"/>
      <c r="Q181" s="97"/>
      <c r="R181" s="97"/>
      <c r="S181" s="7"/>
      <c r="T181" s="164"/>
      <c r="U181" s="164"/>
      <c r="V181" s="164"/>
      <c r="W181" s="164"/>
      <c r="X181" s="164"/>
      <c r="Y181" s="164"/>
      <c r="Z181" s="164"/>
      <c r="AA181" s="164"/>
      <c r="AB181" s="164"/>
    </row>
    <row r="182" spans="1:28" s="165" customFormat="1" ht="15" customHeight="1">
      <c r="A182" s="4">
        <f t="shared" ref="A182:A183" si="14">A181+1</f>
        <v>143</v>
      </c>
      <c r="B182" s="78"/>
      <c r="C182" s="13" t="s">
        <v>140</v>
      </c>
      <c r="D182" s="5" t="s">
        <v>8</v>
      </c>
      <c r="E182" s="187">
        <v>236</v>
      </c>
      <c r="F182" s="54"/>
      <c r="G182" s="215"/>
      <c r="H182" s="128"/>
      <c r="I182" s="128"/>
      <c r="J182" s="7"/>
      <c r="K182" s="107">
        <v>90</v>
      </c>
      <c r="L182" s="97">
        <f>K182</f>
        <v>90</v>
      </c>
      <c r="M182" s="97">
        <f>ROUND(L182*$M$11,2)</f>
        <v>0</v>
      </c>
      <c r="N182" s="97">
        <f>ROUND(E182*M182,2)</f>
        <v>0</v>
      </c>
      <c r="O182" s="7"/>
      <c r="P182" s="7"/>
      <c r="Q182" s="97"/>
      <c r="R182" s="97"/>
      <c r="S182" s="7"/>
      <c r="T182" s="164"/>
      <c r="U182" s="164"/>
      <c r="V182" s="164"/>
      <c r="W182" s="164"/>
      <c r="X182" s="164"/>
      <c r="Y182" s="164"/>
      <c r="Z182" s="164"/>
      <c r="AA182" s="164"/>
      <c r="AB182" s="164"/>
    </row>
    <row r="183" spans="1:28" s="165" customFormat="1" ht="15" customHeight="1">
      <c r="A183" s="4">
        <f t="shared" si="14"/>
        <v>144</v>
      </c>
      <c r="B183" s="78"/>
      <c r="C183" s="13" t="s">
        <v>139</v>
      </c>
      <c r="D183" s="5" t="s">
        <v>8</v>
      </c>
      <c r="E183" s="187">
        <v>24</v>
      </c>
      <c r="F183" s="54"/>
      <c r="G183" s="215"/>
      <c r="H183" s="128"/>
      <c r="I183" s="128"/>
      <c r="J183" s="7"/>
      <c r="K183" s="107">
        <v>90</v>
      </c>
      <c r="L183" s="97">
        <f>K183</f>
        <v>90</v>
      </c>
      <c r="M183" s="97">
        <f>ROUND(L183*$M$11,2)</f>
        <v>0</v>
      </c>
      <c r="N183" s="97">
        <f>ROUND(E183*M183,2)</f>
        <v>0</v>
      </c>
      <c r="O183" s="7"/>
      <c r="P183" s="7"/>
      <c r="Q183" s="97"/>
      <c r="R183" s="97"/>
      <c r="S183" s="7"/>
      <c r="T183" s="164"/>
      <c r="U183" s="164"/>
      <c r="V183" s="164"/>
      <c r="W183" s="164"/>
      <c r="X183" s="164"/>
      <c r="Y183" s="164"/>
      <c r="Z183" s="164"/>
      <c r="AA183" s="164"/>
      <c r="AB183" s="164"/>
    </row>
    <row r="184" spans="1:28" s="114" customFormat="1" ht="15">
      <c r="A184" s="129"/>
      <c r="B184" s="82" t="s">
        <v>83</v>
      </c>
      <c r="C184" s="101" t="s">
        <v>84</v>
      </c>
      <c r="D184" s="89"/>
      <c r="E184" s="90"/>
      <c r="F184" s="96"/>
      <c r="G184" s="213"/>
      <c r="H184" s="128"/>
      <c r="I184" s="128"/>
      <c r="J184" s="116"/>
    </row>
    <row r="185" spans="1:28" s="9" customFormat="1" ht="15" customHeight="1">
      <c r="A185" s="119">
        <f>A183+1</f>
        <v>145</v>
      </c>
      <c r="B185" s="111"/>
      <c r="C185" s="117" t="s">
        <v>141</v>
      </c>
      <c r="D185" s="113" t="s">
        <v>8</v>
      </c>
      <c r="E185" s="189">
        <v>344</v>
      </c>
      <c r="F185" s="118"/>
      <c r="G185" s="205"/>
      <c r="H185" s="128"/>
      <c r="I185" s="128"/>
      <c r="J185" s="8"/>
    </row>
    <row r="186" spans="1:28" s="9" customFormat="1" ht="15" customHeight="1">
      <c r="A186" s="119">
        <f>A185+1</f>
        <v>146</v>
      </c>
      <c r="B186" s="111"/>
      <c r="C186" s="117" t="s">
        <v>142</v>
      </c>
      <c r="D186" s="113" t="s">
        <v>8</v>
      </c>
      <c r="E186" s="189">
        <v>274</v>
      </c>
      <c r="F186" s="118"/>
      <c r="G186" s="205"/>
      <c r="H186" s="128"/>
      <c r="I186" s="128"/>
      <c r="J186" s="8"/>
    </row>
    <row r="187" spans="1:28" s="9" customFormat="1" ht="15" customHeight="1">
      <c r="A187" s="119">
        <f t="shared" ref="A187:A190" si="15">A186+1</f>
        <v>147</v>
      </c>
      <c r="B187" s="111"/>
      <c r="C187" s="117" t="s">
        <v>143</v>
      </c>
      <c r="D187" s="113" t="s">
        <v>8</v>
      </c>
      <c r="E187" s="189">
        <v>5</v>
      </c>
      <c r="F187" s="118"/>
      <c r="G187" s="205"/>
      <c r="H187" s="128"/>
      <c r="I187" s="128"/>
      <c r="J187" s="8"/>
    </row>
    <row r="188" spans="1:28" s="9" customFormat="1" ht="15" customHeight="1">
      <c r="A188" s="119">
        <f t="shared" si="15"/>
        <v>148</v>
      </c>
      <c r="B188" s="111"/>
      <c r="C188" s="117" t="s">
        <v>144</v>
      </c>
      <c r="D188" s="113" t="s">
        <v>8</v>
      </c>
      <c r="E188" s="189">
        <v>19</v>
      </c>
      <c r="F188" s="118"/>
      <c r="G188" s="205"/>
      <c r="H188" s="128"/>
      <c r="I188" s="128"/>
      <c r="J188" s="8"/>
    </row>
    <row r="189" spans="1:28" s="114" customFormat="1" ht="15" customHeight="1">
      <c r="A189" s="119">
        <f t="shared" si="15"/>
        <v>149</v>
      </c>
      <c r="B189" s="111"/>
      <c r="C189" s="117" t="s">
        <v>145</v>
      </c>
      <c r="D189" s="113" t="s">
        <v>7</v>
      </c>
      <c r="E189" s="189">
        <v>24</v>
      </c>
      <c r="F189" s="118"/>
      <c r="G189" s="205"/>
      <c r="H189" s="166"/>
      <c r="I189" s="166"/>
      <c r="J189" s="116"/>
    </row>
    <row r="190" spans="1:28" s="114" customFormat="1" ht="30" customHeight="1">
      <c r="A190" s="119">
        <f t="shared" si="15"/>
        <v>150</v>
      </c>
      <c r="B190" s="111"/>
      <c r="C190" s="117" t="s">
        <v>283</v>
      </c>
      <c r="D190" s="113" t="s">
        <v>43</v>
      </c>
      <c r="E190" s="189">
        <v>7</v>
      </c>
      <c r="F190" s="118"/>
      <c r="G190" s="205"/>
      <c r="H190" s="166"/>
      <c r="I190" s="166"/>
      <c r="J190" s="116"/>
    </row>
    <row r="191" spans="1:28" s="50" customFormat="1" ht="15">
      <c r="A191" s="11" t="s">
        <v>70</v>
      </c>
      <c r="B191" s="41" t="s">
        <v>32</v>
      </c>
      <c r="C191" s="65" t="s">
        <v>33</v>
      </c>
      <c r="D191" s="57"/>
      <c r="E191" s="48"/>
      <c r="F191" s="58"/>
      <c r="G191" s="221"/>
      <c r="H191" s="128"/>
      <c r="I191" s="128"/>
      <c r="J191" s="163"/>
      <c r="K191" s="163"/>
      <c r="L191" s="163"/>
      <c r="M191" s="163"/>
      <c r="N191" s="163"/>
      <c r="O191" s="163"/>
      <c r="P191" s="163"/>
      <c r="Q191" s="163"/>
      <c r="R191" s="163"/>
    </row>
    <row r="192" spans="1:28" s="50" customFormat="1" ht="15">
      <c r="A192" s="45"/>
      <c r="B192" s="41" t="s">
        <v>35</v>
      </c>
      <c r="C192" s="42" t="s">
        <v>34</v>
      </c>
      <c r="D192" s="47"/>
      <c r="E192" s="48"/>
      <c r="F192" s="48"/>
      <c r="G192" s="214"/>
      <c r="H192" s="128"/>
      <c r="I192" s="128"/>
      <c r="J192" s="163"/>
      <c r="K192" s="163"/>
      <c r="L192" s="163"/>
      <c r="M192" s="163"/>
      <c r="N192" s="163"/>
      <c r="O192" s="163"/>
      <c r="P192" s="163"/>
      <c r="Q192" s="163"/>
      <c r="R192" s="163"/>
    </row>
    <row r="193" spans="1:18" s="114" customFormat="1" ht="60" customHeight="1">
      <c r="A193" s="119">
        <f>A190+1</f>
        <v>151</v>
      </c>
      <c r="B193" s="183"/>
      <c r="C193" s="109" t="s">
        <v>195</v>
      </c>
      <c r="D193" s="113" t="s">
        <v>8</v>
      </c>
      <c r="E193" s="189">
        <v>31</v>
      </c>
      <c r="F193" s="14"/>
      <c r="G193" s="205"/>
      <c r="H193" s="166"/>
      <c r="I193" s="166"/>
      <c r="J193" s="116"/>
      <c r="K193" s="116"/>
      <c r="L193" s="116"/>
    </row>
    <row r="194" spans="1:18" s="114" customFormat="1" ht="60" customHeight="1">
      <c r="A194" s="119">
        <f>A193+1</f>
        <v>152</v>
      </c>
      <c r="B194" s="183"/>
      <c r="C194" s="117" t="s">
        <v>194</v>
      </c>
      <c r="D194" s="113" t="s">
        <v>8</v>
      </c>
      <c r="E194" s="189">
        <v>1723</v>
      </c>
      <c r="F194" s="118"/>
      <c r="G194" s="205"/>
      <c r="H194" s="166"/>
      <c r="I194" s="166"/>
      <c r="J194" s="116"/>
      <c r="K194" s="116"/>
      <c r="L194" s="116"/>
    </row>
    <row r="195" spans="1:18" s="114" customFormat="1" ht="60" customHeight="1">
      <c r="A195" s="119">
        <f t="shared" ref="A195:A196" si="16">A194+1</f>
        <v>153</v>
      </c>
      <c r="B195" s="183"/>
      <c r="C195" s="115" t="s">
        <v>193</v>
      </c>
      <c r="D195" s="113" t="s">
        <v>8</v>
      </c>
      <c r="E195" s="189">
        <v>325</v>
      </c>
      <c r="F195" s="118"/>
      <c r="G195" s="205"/>
      <c r="H195" s="166"/>
      <c r="I195" s="166"/>
      <c r="J195" s="116"/>
      <c r="K195" s="116"/>
      <c r="L195" s="116"/>
    </row>
    <row r="196" spans="1:18" s="114" customFormat="1" ht="60" customHeight="1">
      <c r="A196" s="119">
        <f t="shared" si="16"/>
        <v>154</v>
      </c>
      <c r="B196" s="183"/>
      <c r="C196" s="117" t="s">
        <v>192</v>
      </c>
      <c r="D196" s="113" t="s">
        <v>8</v>
      </c>
      <c r="E196" s="189">
        <v>402</v>
      </c>
      <c r="F196" s="118"/>
      <c r="G196" s="205"/>
      <c r="H196" s="166"/>
      <c r="I196" s="166"/>
      <c r="J196" s="116"/>
      <c r="K196" s="116"/>
      <c r="L196" s="116"/>
    </row>
    <row r="197" spans="1:18" s="86" customFormat="1" ht="15">
      <c r="A197" s="129"/>
      <c r="B197" s="82" t="s">
        <v>121</v>
      </c>
      <c r="C197" s="206" t="s">
        <v>122</v>
      </c>
      <c r="D197" s="89"/>
      <c r="E197" s="207"/>
      <c r="F197" s="207"/>
      <c r="G197" s="222"/>
      <c r="H197" s="149"/>
      <c r="I197" s="149"/>
      <c r="J197" s="85"/>
      <c r="K197" s="85"/>
      <c r="L197" s="85"/>
    </row>
    <row r="198" spans="1:18" s="86" customFormat="1" ht="60" customHeight="1">
      <c r="A198" s="119">
        <f>A196+1</f>
        <v>155</v>
      </c>
      <c r="B198" s="111"/>
      <c r="C198" s="117" t="s">
        <v>197</v>
      </c>
      <c r="D198" s="113" t="s">
        <v>8</v>
      </c>
      <c r="E198" s="188">
        <v>129</v>
      </c>
      <c r="F198" s="118"/>
      <c r="G198" s="215"/>
      <c r="H198" s="149"/>
      <c r="I198" s="149"/>
      <c r="J198" s="85"/>
      <c r="K198" s="85"/>
      <c r="L198" s="85"/>
    </row>
    <row r="199" spans="1:18" s="86" customFormat="1" ht="60" customHeight="1">
      <c r="A199" s="119">
        <f>A198+1</f>
        <v>156</v>
      </c>
      <c r="B199" s="111"/>
      <c r="C199" s="117" t="s">
        <v>198</v>
      </c>
      <c r="D199" s="113" t="s">
        <v>8</v>
      </c>
      <c r="E199" s="188">
        <v>972</v>
      </c>
      <c r="F199" s="118"/>
      <c r="G199" s="215"/>
      <c r="H199" s="149"/>
      <c r="I199" s="149"/>
      <c r="J199" s="85"/>
      <c r="K199" s="85"/>
      <c r="L199" s="85"/>
    </row>
    <row r="200" spans="1:18" s="86" customFormat="1" ht="60" customHeight="1">
      <c r="A200" s="119">
        <f t="shared" ref="A200:A202" si="17">A199+1</f>
        <v>157</v>
      </c>
      <c r="B200" s="111"/>
      <c r="C200" s="117" t="s">
        <v>191</v>
      </c>
      <c r="D200" s="113" t="s">
        <v>8</v>
      </c>
      <c r="E200" s="188">
        <v>203</v>
      </c>
      <c r="F200" s="118"/>
      <c r="G200" s="215"/>
      <c r="H200" s="149"/>
      <c r="I200" s="149"/>
      <c r="J200" s="85"/>
      <c r="K200" s="85"/>
      <c r="L200" s="85"/>
    </row>
    <row r="201" spans="1:18" s="86" customFormat="1" ht="60" customHeight="1">
      <c r="A201" s="119">
        <f t="shared" si="17"/>
        <v>158</v>
      </c>
      <c r="B201" s="111"/>
      <c r="C201" s="117" t="s">
        <v>190</v>
      </c>
      <c r="D201" s="113" t="s">
        <v>8</v>
      </c>
      <c r="E201" s="188">
        <v>128</v>
      </c>
      <c r="F201" s="118"/>
      <c r="G201" s="215"/>
      <c r="H201" s="149"/>
      <c r="I201" s="149"/>
      <c r="J201" s="85"/>
      <c r="K201" s="85"/>
      <c r="L201" s="85"/>
    </row>
    <row r="202" spans="1:18" s="6" customFormat="1" ht="60" customHeight="1">
      <c r="A202" s="119">
        <f t="shared" si="17"/>
        <v>159</v>
      </c>
      <c r="B202" s="78"/>
      <c r="C202" s="12" t="s">
        <v>189</v>
      </c>
      <c r="D202" s="5" t="s">
        <v>8</v>
      </c>
      <c r="E202" s="187">
        <v>263</v>
      </c>
      <c r="F202" s="118"/>
      <c r="G202" s="215"/>
      <c r="H202" s="97"/>
      <c r="I202" s="107"/>
      <c r="J202" s="170"/>
      <c r="K202" s="170"/>
      <c r="L202" s="170"/>
      <c r="M202" s="170"/>
      <c r="N202" s="170"/>
      <c r="O202" s="170"/>
      <c r="P202" s="170"/>
      <c r="Q202" s="170"/>
      <c r="R202" s="170"/>
    </row>
    <row r="203" spans="1:18" s="114" customFormat="1" ht="15">
      <c r="A203" s="131"/>
      <c r="B203" s="82" t="s">
        <v>184</v>
      </c>
      <c r="C203" s="10" t="s">
        <v>185</v>
      </c>
      <c r="D203" s="89"/>
      <c r="E203" s="229"/>
      <c r="F203" s="229"/>
      <c r="G203" s="230"/>
      <c r="H203" s="166"/>
      <c r="I203" s="166"/>
      <c r="J203" s="116"/>
      <c r="K203" s="116"/>
      <c r="L203" s="116"/>
    </row>
    <row r="204" spans="1:18" s="114" customFormat="1" ht="45" customHeight="1">
      <c r="A204" s="119">
        <f>A202+1</f>
        <v>160</v>
      </c>
      <c r="B204" s="113"/>
      <c r="C204" s="117" t="s">
        <v>186</v>
      </c>
      <c r="D204" s="113" t="s">
        <v>50</v>
      </c>
      <c r="E204" s="188">
        <v>59.7</v>
      </c>
      <c r="F204" s="118"/>
      <c r="G204" s="215"/>
      <c r="H204" s="166"/>
      <c r="I204" s="166"/>
      <c r="J204" s="116"/>
      <c r="K204" s="116"/>
      <c r="L204" s="116"/>
    </row>
    <row r="205" spans="1:18" s="6" customFormat="1" ht="15">
      <c r="A205" s="87"/>
      <c r="B205" s="82" t="s">
        <v>54</v>
      </c>
      <c r="C205" s="10" t="s">
        <v>55</v>
      </c>
      <c r="D205" s="88"/>
      <c r="E205" s="48"/>
      <c r="F205" s="143"/>
      <c r="G205" s="223"/>
      <c r="H205" s="143"/>
      <c r="J205" s="170"/>
      <c r="K205" s="170"/>
      <c r="L205" s="170"/>
      <c r="M205" s="170"/>
      <c r="N205" s="170"/>
      <c r="O205" s="170"/>
      <c r="P205" s="170"/>
      <c r="Q205" s="170"/>
      <c r="R205" s="170"/>
    </row>
    <row r="206" spans="1:18" s="6" customFormat="1" ht="60" customHeight="1">
      <c r="A206" s="4">
        <f>A204+1</f>
        <v>161</v>
      </c>
      <c r="B206" s="78"/>
      <c r="C206" s="12" t="s">
        <v>188</v>
      </c>
      <c r="D206" s="5" t="s">
        <v>8</v>
      </c>
      <c r="E206" s="187">
        <v>3233</v>
      </c>
      <c r="F206" s="54"/>
      <c r="G206" s="215"/>
      <c r="H206" s="97"/>
      <c r="I206" s="107"/>
      <c r="J206" s="170"/>
      <c r="K206" s="170"/>
      <c r="L206" s="170"/>
      <c r="M206" s="170"/>
      <c r="N206" s="170"/>
      <c r="O206" s="170"/>
      <c r="P206" s="170"/>
      <c r="Q206" s="170"/>
      <c r="R206" s="170"/>
    </row>
    <row r="207" spans="1:18" s="6" customFormat="1" ht="15">
      <c r="A207" s="129"/>
      <c r="B207" s="82" t="s">
        <v>95</v>
      </c>
      <c r="C207" s="10" t="s">
        <v>96</v>
      </c>
      <c r="D207" s="89"/>
      <c r="E207" s="96"/>
      <c r="F207" s="93"/>
      <c r="G207" s="220"/>
      <c r="H207" s="99"/>
      <c r="I207" s="107"/>
      <c r="J207" s="170"/>
      <c r="K207" s="170"/>
      <c r="L207" s="170"/>
      <c r="M207" s="170"/>
      <c r="N207" s="170"/>
      <c r="O207" s="170"/>
      <c r="P207" s="170"/>
      <c r="Q207" s="170"/>
      <c r="R207" s="170"/>
    </row>
    <row r="208" spans="1:18" s="114" customFormat="1" ht="60" customHeight="1">
      <c r="A208" s="119">
        <f>A206+1</f>
        <v>162</v>
      </c>
      <c r="B208" s="111"/>
      <c r="C208" s="130" t="s">
        <v>187</v>
      </c>
      <c r="D208" s="113" t="s">
        <v>8</v>
      </c>
      <c r="E208" s="189">
        <v>125</v>
      </c>
      <c r="F208" s="118"/>
      <c r="G208" s="215"/>
      <c r="H208" s="166"/>
      <c r="I208" s="166"/>
      <c r="J208" s="116"/>
      <c r="K208" s="116"/>
      <c r="L208" s="116"/>
    </row>
    <row r="209" spans="1:22" s="50" customFormat="1" ht="15">
      <c r="A209" s="11" t="s">
        <v>82</v>
      </c>
      <c r="B209" s="41"/>
      <c r="C209" s="46" t="s">
        <v>22</v>
      </c>
      <c r="D209" s="47"/>
      <c r="E209" s="48"/>
      <c r="F209" s="48"/>
      <c r="G209" s="214"/>
      <c r="H209" s="138"/>
      <c r="J209" s="163"/>
      <c r="K209" s="163"/>
      <c r="L209" s="163"/>
      <c r="M209" s="163"/>
      <c r="N209" s="163"/>
      <c r="O209" s="163"/>
      <c r="P209" s="163"/>
      <c r="Q209" s="163"/>
      <c r="R209" s="163"/>
    </row>
    <row r="210" spans="1:22" s="50" customFormat="1" ht="15">
      <c r="A210" s="40"/>
      <c r="B210" s="61"/>
      <c r="C210" s="46" t="s">
        <v>41</v>
      </c>
      <c r="D210" s="47"/>
      <c r="E210" s="48"/>
      <c r="F210" s="48"/>
      <c r="G210" s="214"/>
      <c r="H210" s="138"/>
      <c r="J210" s="163"/>
      <c r="K210" s="163"/>
      <c r="L210" s="163"/>
      <c r="M210" s="163"/>
      <c r="N210" s="163"/>
      <c r="O210" s="163"/>
      <c r="P210" s="163"/>
      <c r="Q210" s="163"/>
      <c r="R210" s="163"/>
    </row>
    <row r="211" spans="1:22" s="114" customFormat="1" ht="75" customHeight="1">
      <c r="A211" s="121">
        <f>A208+1</f>
        <v>163</v>
      </c>
      <c r="B211" s="231"/>
      <c r="C211" s="115" t="s">
        <v>199</v>
      </c>
      <c r="D211" s="113" t="s">
        <v>8</v>
      </c>
      <c r="E211" s="189">
        <v>257</v>
      </c>
      <c r="F211" s="232"/>
      <c r="G211" s="205"/>
      <c r="H211" s="166"/>
      <c r="I211" s="166"/>
      <c r="J211" s="116"/>
      <c r="K211" s="116"/>
      <c r="L211" s="116"/>
    </row>
    <row r="212" spans="1:22" s="114" customFormat="1" ht="30" customHeight="1">
      <c r="A212" s="121">
        <f t="shared" ref="A212:A225" si="18">A211+1</f>
        <v>164</v>
      </c>
      <c r="B212" s="231"/>
      <c r="C212" s="115" t="s">
        <v>200</v>
      </c>
      <c r="D212" s="113" t="s">
        <v>8</v>
      </c>
      <c r="E212" s="189">
        <v>93</v>
      </c>
      <c r="F212" s="232"/>
      <c r="G212" s="205"/>
      <c r="H212" s="166"/>
      <c r="I212" s="166"/>
      <c r="J212" s="116"/>
      <c r="K212" s="116"/>
      <c r="L212" s="116"/>
    </row>
    <row r="213" spans="1:22" s="114" customFormat="1" ht="45" customHeight="1">
      <c r="A213" s="121">
        <f t="shared" si="18"/>
        <v>165</v>
      </c>
      <c r="B213" s="231"/>
      <c r="C213" s="115" t="s">
        <v>201</v>
      </c>
      <c r="D213" s="113" t="s">
        <v>8</v>
      </c>
      <c r="E213" s="189">
        <v>170</v>
      </c>
      <c r="F213" s="232"/>
      <c r="G213" s="205"/>
      <c r="H213" s="166"/>
      <c r="I213" s="166"/>
      <c r="J213" s="116"/>
      <c r="K213" s="116"/>
      <c r="L213" s="116"/>
    </row>
    <row r="214" spans="1:22" s="114" customFormat="1" ht="45" customHeight="1">
      <c r="A214" s="121">
        <f t="shared" si="18"/>
        <v>166</v>
      </c>
      <c r="B214" s="231"/>
      <c r="C214" s="115" t="s">
        <v>202</v>
      </c>
      <c r="D214" s="113" t="s">
        <v>8</v>
      </c>
      <c r="E214" s="189">
        <v>19.8</v>
      </c>
      <c r="F214" s="232"/>
      <c r="G214" s="205"/>
      <c r="H214" s="166"/>
      <c r="I214" s="166"/>
      <c r="J214" s="116"/>
      <c r="K214" s="116"/>
      <c r="L214" s="116"/>
    </row>
    <row r="215" spans="1:22" s="114" customFormat="1" ht="45" customHeight="1">
      <c r="A215" s="121">
        <f t="shared" si="18"/>
        <v>167</v>
      </c>
      <c r="B215" s="231"/>
      <c r="C215" s="115" t="s">
        <v>203</v>
      </c>
      <c r="D215" s="113" t="s">
        <v>8</v>
      </c>
      <c r="E215" s="189">
        <v>22.7</v>
      </c>
      <c r="F215" s="232"/>
      <c r="G215" s="205"/>
      <c r="H215" s="166"/>
      <c r="I215" s="166"/>
      <c r="J215" s="116"/>
      <c r="K215" s="116"/>
      <c r="L215" s="116"/>
    </row>
    <row r="216" spans="1:22" s="167" customFormat="1" ht="150" customHeight="1">
      <c r="A216" s="121">
        <f t="shared" si="18"/>
        <v>168</v>
      </c>
      <c r="B216" s="123"/>
      <c r="C216" s="117" t="s">
        <v>131</v>
      </c>
      <c r="D216" s="113" t="s">
        <v>7</v>
      </c>
      <c r="E216" s="187">
        <v>1</v>
      </c>
      <c r="F216" s="54"/>
      <c r="G216" s="205"/>
      <c r="H216" s="128"/>
      <c r="I216" s="168"/>
      <c r="J216" s="166"/>
      <c r="K216" s="166"/>
      <c r="L216" s="166"/>
      <c r="M216" s="166"/>
      <c r="N216" s="166"/>
      <c r="O216" s="166"/>
      <c r="P216" s="166"/>
      <c r="Q216" s="166"/>
      <c r="R216" s="166"/>
    </row>
    <row r="217" spans="1:22" s="114" customFormat="1" ht="105" customHeight="1">
      <c r="A217" s="121">
        <f t="shared" si="18"/>
        <v>169</v>
      </c>
      <c r="B217" s="111" t="s">
        <v>101</v>
      </c>
      <c r="C217" s="117" t="s">
        <v>128</v>
      </c>
      <c r="D217" s="113" t="s">
        <v>8</v>
      </c>
      <c r="E217" s="188">
        <v>46.5</v>
      </c>
      <c r="F217" s="118"/>
      <c r="G217" s="205"/>
      <c r="H217" s="128"/>
      <c r="I217" s="128"/>
      <c r="J217" s="120"/>
      <c r="K217" s="116"/>
      <c r="L217" s="116"/>
      <c r="M217" s="116"/>
      <c r="N217" s="116"/>
      <c r="O217" s="116"/>
      <c r="P217" s="116"/>
      <c r="Q217" s="116"/>
      <c r="R217" s="116"/>
      <c r="S217" s="116"/>
      <c r="T217" s="116"/>
      <c r="U217" s="116"/>
      <c r="V217" s="116"/>
    </row>
    <row r="218" spans="1:22" s="114" customFormat="1" ht="15" customHeight="1">
      <c r="A218" s="121">
        <f t="shared" si="18"/>
        <v>170</v>
      </c>
      <c r="B218" s="123"/>
      <c r="C218" s="115" t="s">
        <v>155</v>
      </c>
      <c r="D218" s="113" t="s">
        <v>7</v>
      </c>
      <c r="E218" s="189">
        <v>10</v>
      </c>
      <c r="F218" s="118"/>
      <c r="G218" s="205"/>
      <c r="H218" s="166"/>
      <c r="I218" s="166"/>
      <c r="J218" s="116"/>
      <c r="K218" s="116"/>
      <c r="L218" s="116"/>
    </row>
    <row r="219" spans="1:22" s="114" customFormat="1" ht="15" customHeight="1">
      <c r="A219" s="121">
        <f t="shared" si="18"/>
        <v>171</v>
      </c>
      <c r="B219" s="123"/>
      <c r="C219" s="115" t="s">
        <v>156</v>
      </c>
      <c r="D219" s="113" t="s">
        <v>7</v>
      </c>
      <c r="E219" s="189">
        <v>5</v>
      </c>
      <c r="F219" s="118"/>
      <c r="G219" s="205"/>
      <c r="H219" s="166"/>
      <c r="I219" s="166"/>
      <c r="J219" s="116"/>
      <c r="K219" s="116"/>
      <c r="L219" s="116"/>
    </row>
    <row r="220" spans="1:22" s="114" customFormat="1" ht="15" customHeight="1">
      <c r="A220" s="121">
        <f t="shared" si="18"/>
        <v>172</v>
      </c>
      <c r="B220" s="123"/>
      <c r="C220" s="115" t="s">
        <v>157</v>
      </c>
      <c r="D220" s="113" t="s">
        <v>7</v>
      </c>
      <c r="E220" s="189">
        <v>5</v>
      </c>
      <c r="F220" s="118"/>
      <c r="G220" s="205"/>
      <c r="H220" s="166"/>
      <c r="I220" s="166"/>
      <c r="J220" s="116"/>
      <c r="K220" s="116"/>
      <c r="L220" s="116"/>
    </row>
    <row r="221" spans="1:22" s="114" customFormat="1" ht="15" customHeight="1">
      <c r="A221" s="121">
        <f t="shared" si="18"/>
        <v>173</v>
      </c>
      <c r="B221" s="123"/>
      <c r="C221" s="115" t="s">
        <v>158</v>
      </c>
      <c r="D221" s="113" t="s">
        <v>7</v>
      </c>
      <c r="E221" s="189">
        <v>9</v>
      </c>
      <c r="F221" s="118"/>
      <c r="G221" s="205"/>
      <c r="H221" s="166"/>
      <c r="I221" s="166"/>
      <c r="J221" s="116"/>
      <c r="K221" s="116"/>
      <c r="L221" s="116"/>
    </row>
    <row r="222" spans="1:22" s="86" customFormat="1" ht="60" customHeight="1">
      <c r="A222" s="121">
        <f t="shared" si="18"/>
        <v>174</v>
      </c>
      <c r="B222" s="111"/>
      <c r="C222" s="109" t="s">
        <v>196</v>
      </c>
      <c r="D222" s="113" t="s">
        <v>8</v>
      </c>
      <c r="E222" s="188">
        <v>6.65</v>
      </c>
      <c r="F222" s="14"/>
      <c r="G222" s="205"/>
      <c r="H222" s="149"/>
      <c r="I222" s="149"/>
      <c r="J222" s="85"/>
      <c r="K222" s="85"/>
      <c r="L222" s="85"/>
    </row>
    <row r="223" spans="1:22" s="86" customFormat="1" ht="45" customHeight="1">
      <c r="A223" s="121">
        <f t="shared" si="18"/>
        <v>175</v>
      </c>
      <c r="B223" s="111"/>
      <c r="C223" s="109" t="s">
        <v>288</v>
      </c>
      <c r="D223" s="113" t="s">
        <v>8</v>
      </c>
      <c r="E223" s="188">
        <v>960</v>
      </c>
      <c r="F223" s="14"/>
      <c r="G223" s="205"/>
      <c r="H223" s="149"/>
      <c r="I223" s="149"/>
      <c r="J223" s="85"/>
      <c r="K223" s="85"/>
      <c r="L223" s="85"/>
    </row>
    <row r="224" spans="1:22" s="114" customFormat="1" ht="45" customHeight="1">
      <c r="A224" s="121">
        <f t="shared" si="18"/>
        <v>176</v>
      </c>
      <c r="B224" s="113"/>
      <c r="C224" s="109" t="s">
        <v>132</v>
      </c>
      <c r="D224" s="113" t="s">
        <v>7</v>
      </c>
      <c r="E224" s="189">
        <v>114</v>
      </c>
      <c r="F224" s="118"/>
      <c r="G224" s="205"/>
      <c r="H224" s="166"/>
      <c r="I224" s="166"/>
      <c r="J224" s="116"/>
      <c r="K224" s="116"/>
      <c r="L224" s="116"/>
      <c r="M224" s="116"/>
      <c r="N224" s="116"/>
      <c r="O224" s="116"/>
    </row>
    <row r="225" spans="1:21" s="114" customFormat="1" ht="30" customHeight="1">
      <c r="A225" s="121">
        <f t="shared" si="18"/>
        <v>177</v>
      </c>
      <c r="B225" s="113"/>
      <c r="C225" s="109" t="s">
        <v>159</v>
      </c>
      <c r="D225" s="113" t="s">
        <v>43</v>
      </c>
      <c r="E225" s="189">
        <v>1</v>
      </c>
      <c r="F225" s="118"/>
      <c r="G225" s="205"/>
      <c r="H225" s="166"/>
      <c r="I225" s="166"/>
      <c r="J225" s="116"/>
      <c r="K225" s="116"/>
      <c r="L225" s="116"/>
      <c r="M225" s="116"/>
      <c r="N225" s="116"/>
      <c r="O225" s="116"/>
    </row>
    <row r="226" spans="1:21" s="156" customFormat="1" ht="15">
      <c r="A226" s="40"/>
      <c r="B226" s="61"/>
      <c r="C226" s="10" t="s">
        <v>53</v>
      </c>
      <c r="D226" s="47"/>
      <c r="E226" s="48"/>
      <c r="F226" s="48"/>
      <c r="G226" s="214"/>
      <c r="H226" s="138"/>
      <c r="I226" s="151"/>
      <c r="J226" s="155"/>
      <c r="K226" s="155"/>
      <c r="L226" s="155"/>
      <c r="M226" s="155"/>
      <c r="N226" s="155"/>
      <c r="O226" s="155"/>
      <c r="P226" s="155"/>
      <c r="Q226" s="155"/>
      <c r="R226" s="155"/>
      <c r="S226" s="155"/>
      <c r="T226" s="155"/>
      <c r="U226" s="155"/>
    </row>
    <row r="227" spans="1:21" ht="15" customHeight="1">
      <c r="A227" s="64">
        <f>A225+1</f>
        <v>178</v>
      </c>
      <c r="B227" s="53"/>
      <c r="C227" s="59" t="s">
        <v>46</v>
      </c>
      <c r="D227" s="56" t="s">
        <v>43</v>
      </c>
      <c r="E227" s="211">
        <v>1</v>
      </c>
      <c r="F227" s="54"/>
      <c r="G227" s="212"/>
      <c r="H227" s="140"/>
      <c r="I227" s="162"/>
    </row>
    <row r="228" spans="1:21" ht="15">
      <c r="A228" s="40"/>
      <c r="B228" s="61" t="s">
        <v>45</v>
      </c>
      <c r="C228" s="46" t="s">
        <v>48</v>
      </c>
      <c r="D228" s="47"/>
      <c r="E228" s="48"/>
      <c r="F228" s="48"/>
      <c r="G228" s="214"/>
      <c r="H228" s="138"/>
      <c r="I228" s="138"/>
    </row>
    <row r="229" spans="1:21" ht="15" customHeight="1" thickBot="1">
      <c r="A229" s="66">
        <f>A227+1</f>
        <v>179</v>
      </c>
      <c r="B229" s="67"/>
      <c r="C229" s="204" t="s">
        <v>129</v>
      </c>
      <c r="D229" s="67" t="s">
        <v>6</v>
      </c>
      <c r="E229" s="186">
        <v>1.4</v>
      </c>
      <c r="F229" s="68"/>
      <c r="G229" s="224"/>
      <c r="H229" s="237"/>
      <c r="I229" s="162"/>
    </row>
    <row r="230" spans="1:21" s="50" customFormat="1" ht="15">
      <c r="A230" s="69"/>
      <c r="B230" s="70"/>
      <c r="C230" s="71"/>
      <c r="D230" s="72"/>
      <c r="E230" s="73"/>
      <c r="F230" s="55"/>
      <c r="G230" s="225"/>
      <c r="H230" s="176"/>
      <c r="I230" s="39"/>
      <c r="J230" s="163"/>
      <c r="K230" s="163"/>
      <c r="L230" s="163"/>
      <c r="M230" s="163"/>
      <c r="N230" s="163"/>
      <c r="O230" s="163"/>
      <c r="P230" s="163"/>
      <c r="Q230" s="163"/>
      <c r="R230" s="163"/>
    </row>
    <row r="231" spans="1:21" s="50" customFormat="1" ht="15.75" thickBot="1">
      <c r="A231" s="69"/>
      <c r="B231" s="70"/>
      <c r="C231" s="71"/>
      <c r="D231" s="72"/>
      <c r="E231" s="73"/>
      <c r="F231" s="55"/>
      <c r="G231" s="225"/>
      <c r="H231" s="176"/>
      <c r="I231" s="39"/>
      <c r="J231" s="163"/>
      <c r="K231" s="163"/>
      <c r="L231" s="163"/>
      <c r="M231" s="163"/>
      <c r="N231" s="163"/>
      <c r="O231" s="163"/>
      <c r="P231" s="163"/>
      <c r="Q231" s="163"/>
      <c r="R231" s="163"/>
    </row>
    <row r="232" spans="1:21" s="50" customFormat="1" ht="15.75" thickBot="1">
      <c r="A232" s="69"/>
      <c r="B232" s="74"/>
      <c r="C232" s="252" t="s">
        <v>103</v>
      </c>
      <c r="D232" s="253"/>
      <c r="E232" s="253"/>
      <c r="F232" s="254"/>
      <c r="G232" s="193"/>
      <c r="H232" s="144"/>
      <c r="I232" s="39"/>
      <c r="J232" s="163"/>
      <c r="K232" s="163"/>
      <c r="L232" s="163"/>
      <c r="M232" s="163"/>
      <c r="N232" s="163"/>
      <c r="O232" s="163"/>
      <c r="P232" s="163"/>
      <c r="Q232" s="163"/>
      <c r="R232" s="163"/>
    </row>
    <row r="233" spans="1:21" ht="15.75" thickBot="1">
      <c r="A233" s="75"/>
      <c r="B233" s="74"/>
      <c r="C233" s="19"/>
      <c r="G233" s="194"/>
      <c r="H233" s="177"/>
    </row>
    <row r="234" spans="1:21" ht="15.75" thickBot="1">
      <c r="A234" s="75"/>
      <c r="B234" s="74"/>
      <c r="C234" s="255" t="s">
        <v>42</v>
      </c>
      <c r="D234" s="255"/>
      <c r="E234" s="255"/>
      <c r="F234" s="256"/>
      <c r="G234" s="195"/>
      <c r="H234" s="145"/>
    </row>
    <row r="235" spans="1:21" ht="15.75" thickBot="1">
      <c r="A235" s="75"/>
      <c r="B235" s="74"/>
      <c r="C235" s="255" t="s">
        <v>40</v>
      </c>
      <c r="D235" s="255"/>
      <c r="E235" s="255"/>
      <c r="F235" s="256"/>
      <c r="G235" s="196"/>
      <c r="H235" s="76"/>
    </row>
    <row r="236" spans="1:21" ht="15">
      <c r="A236" s="75"/>
      <c r="B236" s="74"/>
      <c r="C236" s="233"/>
      <c r="D236" s="233"/>
      <c r="E236" s="233"/>
      <c r="F236" s="233"/>
      <c r="G236" s="76"/>
      <c r="H236" s="76"/>
    </row>
    <row r="237" spans="1:21" ht="15">
      <c r="A237" s="75"/>
      <c r="B237" s="74"/>
      <c r="C237" s="233"/>
      <c r="D237" s="233"/>
      <c r="E237" s="233"/>
      <c r="F237" s="233"/>
      <c r="G237" s="76"/>
      <c r="H237" s="76"/>
    </row>
  </sheetData>
  <mergeCells count="11">
    <mergeCell ref="C232:F232"/>
    <mergeCell ref="C234:F234"/>
    <mergeCell ref="C235:F235"/>
    <mergeCell ref="A2:G2"/>
    <mergeCell ref="A3:G4"/>
    <mergeCell ref="A6:A7"/>
    <mergeCell ref="B6:B7"/>
    <mergeCell ref="C6:C7"/>
    <mergeCell ref="D6:E6"/>
    <mergeCell ref="F6:F7"/>
    <mergeCell ref="G6:G7"/>
  </mergeCells>
  <printOptions horizontalCentered="1"/>
  <pageMargins left="0.78740157480314965" right="0.39370078740157483" top="0.39370078740157483" bottom="0.39370078740157483" header="0" footer="0"/>
  <pageSetup paperSize="9" scale="59" fitToHeight="9" orientation="portrait" r:id="rId1"/>
  <headerFooter alignWithMargins="0"/>
  <rowBreaks count="2" manualBreakCount="2">
    <brk id="160" max="6" man="1"/>
    <brk id="20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Kosztorys ofertowy</vt:lpstr>
      <vt:lpstr>'Kosztorys ofertowy'!Obszar_wydruku</vt:lpstr>
      <vt:lpstr>'Kosztorys ofertowy'!Tytuły_wydruku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Magdalena</cp:lastModifiedBy>
  <cp:lastPrinted>2021-11-18T07:54:26Z</cp:lastPrinted>
  <dcterms:created xsi:type="dcterms:W3CDTF">1997-02-26T13:46:56Z</dcterms:created>
  <dcterms:modified xsi:type="dcterms:W3CDTF">2021-11-18T07:57:48Z</dcterms:modified>
</cp:coreProperties>
</file>