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milpl-my.sharepoint.com/personal/uz598751352_portal_ron_mil_pl/Documents/Pulpit/PRZETARG SPRĄTANIE 2025/UNIA/2025/ZAMÓWIENIA 30.10/"/>
    </mc:Choice>
  </mc:AlternateContent>
  <xr:revisionPtr revIDLastSave="9" documentId="14_{34D1CFB9-4EAF-404E-99A1-93634BB6F619}" xr6:coauthVersionLast="47" xr6:coauthVersionMax="47" xr10:uidLastSave="{95561A33-9D16-4BD7-B106-AED3B61A113A}"/>
  <bookViews>
    <workbookView xWindow="-120" yWindow="-120" windowWidth="29040" windowHeight="15720" xr2:uid="{00000000-000D-0000-FFFF-FFFF00000000}"/>
  </bookViews>
  <sheets>
    <sheet name="UNIJNY" sheetId="1" r:id="rId1"/>
    <sheet name="USA" sheetId="3" r:id="rId2"/>
    <sheet name="OiB" sheetId="2" state="hidden" r:id="rId3"/>
  </sheets>
  <definedNames>
    <definedName name="_xlnm.Print_Area" localSheetId="2">OiB!$A$1:$J$28</definedName>
    <definedName name="_xlnm.Print_Area" localSheetId="0">UNIJNY!$A$1:$J$98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1" i="1" l="1"/>
  <c r="D12" i="1"/>
  <c r="H13" i="3" l="1"/>
  <c r="D13" i="3" s="1"/>
  <c r="G12" i="3"/>
  <c r="D12" i="3" s="1"/>
  <c r="F11" i="3"/>
  <c r="D11" i="3"/>
  <c r="E10" i="3"/>
  <c r="D10" i="3"/>
  <c r="E108" i="1"/>
  <c r="D108" i="1" s="1"/>
  <c r="F109" i="1"/>
  <c r="D109" i="1" s="1"/>
  <c r="G110" i="1"/>
  <c r="D110" i="1" s="1"/>
  <c r="H111" i="1"/>
  <c r="D111" i="1" s="1"/>
  <c r="H44" i="1"/>
  <c r="G44" i="1"/>
  <c r="F44" i="1"/>
  <c r="D43" i="1"/>
  <c r="H60" i="1"/>
  <c r="G60" i="1"/>
  <c r="F60" i="1"/>
  <c r="E61" i="1"/>
  <c r="D42" i="1"/>
  <c r="E25" i="1"/>
  <c r="D40" i="1"/>
  <c r="D41" i="1"/>
  <c r="D74" i="1"/>
  <c r="E74" i="1" s="1"/>
  <c r="D83" i="1"/>
  <c r="E83" i="1" s="1"/>
  <c r="D48" i="1" l="1"/>
  <c r="E25" i="2"/>
  <c r="D58" i="1" l="1"/>
  <c r="D57" i="1"/>
  <c r="D54" i="1" l="1"/>
  <c r="E11" i="2"/>
  <c r="D11" i="2" s="1"/>
  <c r="D25" i="1"/>
  <c r="H24" i="1"/>
  <c r="M23" i="1"/>
  <c r="G24" i="1"/>
  <c r="F24" i="1"/>
  <c r="D23" i="1"/>
  <c r="D19" i="1"/>
  <c r="D24" i="1" l="1"/>
  <c r="F62" i="1" s="1"/>
  <c r="D24" i="2"/>
  <c r="D25" i="2" s="1"/>
  <c r="H95" i="1"/>
  <c r="G95" i="1"/>
  <c r="F95" i="1"/>
  <c r="D95" i="1"/>
  <c r="E96" i="1"/>
  <c r="D96" i="1" s="1"/>
  <c r="D93" i="1"/>
  <c r="D92" i="1"/>
  <c r="D91" i="1"/>
  <c r="D90" i="1"/>
  <c r="H15" i="2" l="1"/>
  <c r="G15" i="2"/>
  <c r="F15" i="2"/>
  <c r="E15" i="2"/>
  <c r="D14" i="2"/>
  <c r="D13" i="2"/>
  <c r="H10" i="2"/>
  <c r="G10" i="2"/>
  <c r="F10" i="2"/>
  <c r="D9" i="2"/>
  <c r="D8" i="2"/>
  <c r="G82" i="1"/>
  <c r="F82" i="1"/>
  <c r="L82" i="1"/>
  <c r="D81" i="1"/>
  <c r="H73" i="1"/>
  <c r="G73" i="1"/>
  <c r="F73" i="1"/>
  <c r="L73" i="1"/>
  <c r="D72" i="1"/>
  <c r="M59" i="1"/>
  <c r="D59" i="1"/>
  <c r="M56" i="1"/>
  <c r="D56" i="1"/>
  <c r="M55" i="1"/>
  <c r="D55" i="1"/>
  <c r="M53" i="1"/>
  <c r="D53" i="1"/>
  <c r="M52" i="1"/>
  <c r="D52" i="1"/>
  <c r="M51" i="1"/>
  <c r="D51" i="1"/>
  <c r="M50" i="1"/>
  <c r="D50" i="1"/>
  <c r="M49" i="1"/>
  <c r="D49" i="1"/>
  <c r="D47" i="1"/>
  <c r="E45" i="1"/>
  <c r="D45" i="1" s="1"/>
  <c r="F65" i="1" s="1"/>
  <c r="M39" i="1"/>
  <c r="D39" i="1"/>
  <c r="M38" i="1"/>
  <c r="D38" i="1"/>
  <c r="M37" i="1"/>
  <c r="D37" i="1"/>
  <c r="M36" i="1"/>
  <c r="D36" i="1"/>
  <c r="M35" i="1"/>
  <c r="D35" i="1"/>
  <c r="M34" i="1"/>
  <c r="D34" i="1"/>
  <c r="M33" i="1"/>
  <c r="D33" i="1"/>
  <c r="M32" i="1"/>
  <c r="D32" i="1"/>
  <c r="M31" i="1"/>
  <c r="D31" i="1"/>
  <c r="M30" i="1"/>
  <c r="D30" i="1"/>
  <c r="M29" i="1"/>
  <c r="D29" i="1"/>
  <c r="M28" i="1"/>
  <c r="D28" i="1"/>
  <c r="M27" i="1"/>
  <c r="D27" i="1"/>
  <c r="M22" i="1"/>
  <c r="D22" i="1"/>
  <c r="M21" i="1"/>
  <c r="D21" i="1"/>
  <c r="M20" i="1"/>
  <c r="D20" i="1"/>
  <c r="M18" i="1"/>
  <c r="D18" i="1"/>
  <c r="M17" i="1"/>
  <c r="D17" i="1"/>
  <c r="M16" i="1"/>
  <c r="D16" i="1"/>
  <c r="M15" i="1"/>
  <c r="D15" i="1"/>
  <c r="M14" i="1"/>
  <c r="D14" i="1"/>
  <c r="M13" i="1"/>
  <c r="D13" i="1"/>
  <c r="M11" i="1"/>
  <c r="D11" i="1"/>
  <c r="M10" i="1"/>
  <c r="D10" i="1"/>
  <c r="M9" i="1"/>
  <c r="D9" i="1"/>
  <c r="D82" i="1" l="1"/>
  <c r="D60" i="1"/>
  <c r="F64" i="1" s="1"/>
  <c r="D73" i="1"/>
  <c r="Q41" i="2"/>
  <c r="D15" i="2"/>
  <c r="D10" i="2"/>
  <c r="M44" i="1"/>
  <c r="N44" i="1" s="1"/>
  <c r="D44" i="1"/>
  <c r="F63" i="1" s="1"/>
  <c r="M24" i="1"/>
  <c r="O24" i="1" s="1"/>
  <c r="O44" i="1" l="1"/>
  <c r="N24" i="1"/>
  <c r="P24" i="1" s="1"/>
</calcChain>
</file>

<file path=xl/sharedStrings.xml><?xml version="1.0" encoding="utf-8"?>
<sst xmlns="http://schemas.openxmlformats.org/spreadsheetml/2006/main" count="370" uniqueCount="237">
  <si>
    <t xml:space="preserve">Załącznik nr 1 
do opisu przedmiotu zamówienia </t>
  </si>
  <si>
    <t>Wykaz budynków i zestawienie powierzchni przeznaczonej do sprzątania</t>
  </si>
  <si>
    <t>Lp.</t>
  </si>
  <si>
    <t>Dane adresowe kompleksu</t>
  </si>
  <si>
    <t>Nr budynku i jego przeznaczenie</t>
  </si>
  <si>
    <r>
      <rPr>
        <b/>
        <u/>
        <sz val="11"/>
        <color indexed="8"/>
        <rFont val="Times New Roman"/>
        <family val="1"/>
        <charset val="238"/>
      </rPr>
      <t>Ogólna</t>
    </r>
    <r>
      <rPr>
        <b/>
        <sz val="11"/>
        <color indexed="8"/>
        <rFont val="Times New Roman"/>
        <family val="1"/>
        <charset val="238"/>
      </rPr>
      <t xml:space="preserve"> powierzchnia do sprzątania w systemie zleconym w m² (suma kol. 5+6+7+8)</t>
    </r>
  </si>
  <si>
    <t>Powierzchnia
pomieszczeń
biurowych 
i kancelarii
(m²)</t>
  </si>
  <si>
    <t xml:space="preserve">Powierzchnia
pomieszczeń
WC 
(m²) </t>
  </si>
  <si>
    <t>Powierzchnia szatni, świetlic, jadalni, suszarń, kuchni oraz pom. socjalnych 
(m²)</t>
  </si>
  <si>
    <t>Powierzchnia
korytarzy,
 klatek schodowych,
 holi oraz wiatrołapów 
(m²)</t>
  </si>
  <si>
    <r>
      <t xml:space="preserve">Powierzchnia i rodzaj okien 
(m²) </t>
    </r>
    <r>
      <rPr>
        <b/>
        <vertAlign val="superscript"/>
        <sz val="11"/>
        <color indexed="8"/>
        <rFont val="Times New Roman"/>
        <family val="1"/>
        <charset val="238"/>
      </rPr>
      <t>1)</t>
    </r>
  </si>
  <si>
    <t>Lamperia 
(m²)</t>
  </si>
  <si>
    <t>1.</t>
  </si>
  <si>
    <t>8. Baza Lotnictwa Transportowego  
32-083 Balice, 
ul. Medweckiego 10</t>
  </si>
  <si>
    <t>1 (strona prawa) biurowo-sztabowy</t>
  </si>
  <si>
    <t>487,47(D); 67,94(P)</t>
  </si>
  <si>
    <t>2.</t>
  </si>
  <si>
    <t>2 (SZTAB) biurowo-sztabowy (bez pom. techn.)</t>
  </si>
  <si>
    <t>513,18(P); 4,33(D)</t>
  </si>
  <si>
    <t>3.</t>
  </si>
  <si>
    <t>6 stołówka żołnierska</t>
  </si>
  <si>
    <t>76,33(P); 5,74(M)</t>
  </si>
  <si>
    <t>4.</t>
  </si>
  <si>
    <t>8 Izba chorych</t>
  </si>
  <si>
    <t>150,50(P); 33,02(M)</t>
  </si>
  <si>
    <t>5.</t>
  </si>
  <si>
    <t xml:space="preserve">53  Magazyn </t>
  </si>
  <si>
    <t>62,19(P)</t>
  </si>
  <si>
    <t>6.</t>
  </si>
  <si>
    <t>71 Domek techniczny "Krakus"</t>
  </si>
  <si>
    <t>419,47(P); 26,84(M)</t>
  </si>
  <si>
    <t>­</t>
  </si>
  <si>
    <t xml:space="preserve">  </t>
  </si>
  <si>
    <t>7.</t>
  </si>
  <si>
    <t>225 Hangar Nowy</t>
  </si>
  <si>
    <t>299,42 (A);</t>
  </si>
  <si>
    <t>8.</t>
  </si>
  <si>
    <r>
      <t xml:space="preserve">77 Hangar </t>
    </r>
    <r>
      <rPr>
        <vertAlign val="superscript"/>
        <sz val="11"/>
        <rFont val="Times New Roman"/>
        <family val="1"/>
        <charset val="238"/>
      </rPr>
      <t>2)</t>
    </r>
  </si>
  <si>
    <t>1 717,00(M); 651,55(M)</t>
  </si>
  <si>
    <t>9.</t>
  </si>
  <si>
    <r>
      <t xml:space="preserve">160 PARTER </t>
    </r>
    <r>
      <rPr>
        <vertAlign val="superscript"/>
        <sz val="11"/>
        <rFont val="Times New Roman"/>
        <family val="1"/>
        <charset val="238"/>
      </rPr>
      <t>3)</t>
    </r>
  </si>
  <si>
    <t>352,28(P); 67,24(D); 43,12(M); 
261,24 (metal, szkło i laminat)</t>
  </si>
  <si>
    <t>10.</t>
  </si>
  <si>
    <t>398,22(D); 170,83(P)</t>
  </si>
  <si>
    <t>11.</t>
  </si>
  <si>
    <t>160 III PIĘTRO</t>
  </si>
  <si>
    <t>596,26(D); 104,85(P)</t>
  </si>
  <si>
    <t>12.</t>
  </si>
  <si>
    <t>220 Szkoleniowy</t>
  </si>
  <si>
    <t>760 (P); wliczono również inne  powierzchnie szklane: drzwi zewn. i wewn., przeszklenia balustrad i ścian działowych</t>
  </si>
  <si>
    <t>13.</t>
  </si>
  <si>
    <t>8. Baza Lotnictwa Transportowego   
32-083 Balice, 
ul. Medweckiego 10</t>
  </si>
  <si>
    <t>5 Klub Wojskowy</t>
  </si>
  <si>
    <t>215,18(P); 93,33(D); 41,56(M)</t>
  </si>
  <si>
    <t>14.</t>
  </si>
  <si>
    <t>10 Garaż</t>
  </si>
  <si>
    <t>0,43(P); 72,47(D)</t>
  </si>
  <si>
    <t>15.</t>
  </si>
  <si>
    <t>11 Budynek techniczny</t>
  </si>
  <si>
    <t>11,40(D)</t>
  </si>
  <si>
    <t>16.</t>
  </si>
  <si>
    <t>12 biurowy</t>
  </si>
  <si>
    <t>74(P); 5,45(D)</t>
  </si>
  <si>
    <t>17.</t>
  </si>
  <si>
    <t>14 Straż Pożarna</t>
  </si>
  <si>
    <t>66,98(P); 7,76(M)</t>
  </si>
  <si>
    <t>18.</t>
  </si>
  <si>
    <t xml:space="preserve">17 Magazyn </t>
  </si>
  <si>
    <t>15,32(P)</t>
  </si>
  <si>
    <t>19.</t>
  </si>
  <si>
    <t>39 Pom. Techn.</t>
  </si>
  <si>
    <t>31,50(P)</t>
  </si>
  <si>
    <t>20.</t>
  </si>
  <si>
    <t>98 Hala Sportowa</t>
  </si>
  <si>
    <t>109,91(D)</t>
  </si>
  <si>
    <t>21.</t>
  </si>
  <si>
    <t>44 biurowo-sztabowy
i pom. techn.</t>
  </si>
  <si>
    <t>122,60(D)</t>
  </si>
  <si>
    <t>22.</t>
  </si>
  <si>
    <t>99 Infrastruktura cz. adm. biurowe</t>
  </si>
  <si>
    <t>101,66(P); 26,24(D)</t>
  </si>
  <si>
    <t>23.</t>
  </si>
  <si>
    <t>47 obiekty techniczne</t>
  </si>
  <si>
    <t>15,46(P)</t>
  </si>
  <si>
    <t>24.</t>
  </si>
  <si>
    <t>72 Obiekt lotniskowy</t>
  </si>
  <si>
    <t>33,97(P)</t>
  </si>
  <si>
    <t>25.</t>
  </si>
  <si>
    <t>158 biurowo-sztabowy</t>
  </si>
  <si>
    <t>70,27(D); 56,10(P); 3,60(M)</t>
  </si>
  <si>
    <t xml:space="preserve">Suma m² przeznaczonych do sprzątania 3 razy 
w tygodniu (kolumny 6-8) </t>
  </si>
  <si>
    <t>26.</t>
  </si>
  <si>
    <t>27.</t>
  </si>
  <si>
    <t>6 stołówka dla Kadry</t>
  </si>
  <si>
    <t>97,45(P); 17,76(M)</t>
  </si>
  <si>
    <t>28.</t>
  </si>
  <si>
    <t xml:space="preserve">16 Magazyn </t>
  </si>
  <si>
    <t>4,50(P); 1,40(D)</t>
  </si>
  <si>
    <t>29.</t>
  </si>
  <si>
    <t>23 Cieplarnia</t>
  </si>
  <si>
    <t>10,78(P)</t>
  </si>
  <si>
    <t>30.</t>
  </si>
  <si>
    <t>18 łaźnia</t>
  </si>
  <si>
    <t>46,69(P)</t>
  </si>
  <si>
    <t>31.</t>
  </si>
  <si>
    <t>40 obiekty lotniskowe</t>
  </si>
  <si>
    <t>6,13(P)</t>
  </si>
  <si>
    <t>32.</t>
  </si>
  <si>
    <t>43 Magazyn i pom. techn.</t>
  </si>
  <si>
    <t>62,72(P)</t>
  </si>
  <si>
    <t>33.</t>
  </si>
  <si>
    <t>100 Magazyn</t>
  </si>
  <si>
    <t>0,98(P)</t>
  </si>
  <si>
    <t>34.</t>
  </si>
  <si>
    <t>160 PIWNICA</t>
  </si>
  <si>
    <t>11,04(D)</t>
  </si>
  <si>
    <t>35.</t>
  </si>
  <si>
    <t>wiaty dla palących</t>
  </si>
  <si>
    <t>62,94 (obustronnie)</t>
  </si>
  <si>
    <t>36.</t>
  </si>
  <si>
    <t>230 Biuro przepustek</t>
  </si>
  <si>
    <t>11,36(P)</t>
  </si>
  <si>
    <t>62,56(P)</t>
  </si>
  <si>
    <t>161 Domek techniczny</t>
  </si>
  <si>
    <t>21,95(P)</t>
  </si>
  <si>
    <t>13 Magazyn</t>
  </si>
  <si>
    <t>2,93 (P)</t>
  </si>
  <si>
    <t>70 Domek techniczny "Antek"</t>
  </si>
  <si>
    <t>63,28(P)</t>
  </si>
  <si>
    <t>20,60(D)</t>
  </si>
  <si>
    <t>25,76(P)</t>
  </si>
  <si>
    <r>
      <t xml:space="preserve">Powierzchnia i rodzaj okien 
(m²) </t>
    </r>
    <r>
      <rPr>
        <b/>
        <vertAlign val="superscript"/>
        <sz val="11"/>
        <color indexed="8"/>
        <rFont val="Times New Roman"/>
        <family val="1"/>
        <charset val="238"/>
      </rPr>
      <t>1) /</t>
    </r>
  </si>
  <si>
    <t>351,40(P); 26,52(M)</t>
  </si>
  <si>
    <t>2 (SZTAB) - (pom. techn.)</t>
  </si>
  <si>
    <t>43,39(P); 3,48(M); 3,97(D)</t>
  </si>
  <si>
    <t>1 (strona lewa) biurowo-sztabowy</t>
  </si>
  <si>
    <t>597,52(D); 72,06(P); 53,83(M)</t>
  </si>
  <si>
    <r>
      <t xml:space="preserve">Sprzątanie przez </t>
    </r>
    <r>
      <rPr>
        <b/>
        <u/>
        <sz val="12"/>
        <color indexed="8"/>
        <rFont val="Times New Roman"/>
        <family val="1"/>
        <charset val="238"/>
      </rPr>
      <t>3 dni w tygodniu (całość powierzchni)</t>
    </r>
    <r>
      <rPr>
        <b/>
        <sz val="12"/>
        <color indexed="8"/>
        <rFont val="Times New Roman"/>
        <family val="1"/>
        <charset val="238"/>
      </rPr>
      <t xml:space="preserve"> - poniedziałek, środa, piątek</t>
    </r>
  </si>
  <si>
    <t>Jednostka 
Wojskowa 3533 
32-084 Brzoskwinia</t>
  </si>
  <si>
    <t>15 Budynek techniczny</t>
  </si>
  <si>
    <t>16 Budynek obsługi</t>
  </si>
  <si>
    <t>Suma m² przeznaczonych do sprzątania 3 razy 
w tygodniu (kolumny 5-8)</t>
  </si>
  <si>
    <t>Powierzchnia
korytarzy,
 klatek schodowych,
oraz holi
(m²)</t>
  </si>
  <si>
    <t>Powierzchnia i rodzaj okien 
(m²)</t>
  </si>
  <si>
    <t>WCR Oświęcim 
 32-600 Oświęcim, ul. Orzeszkowej 9</t>
  </si>
  <si>
    <t>-</t>
  </si>
  <si>
    <r>
      <rPr>
        <b/>
        <u/>
        <sz val="11"/>
        <color indexed="8"/>
        <rFont val="Times New Roman"/>
        <family val="1"/>
        <charset val="238"/>
      </rPr>
      <t xml:space="preserve">Ogólna </t>
    </r>
    <r>
      <rPr>
        <b/>
        <sz val="11"/>
        <color indexed="8"/>
        <rFont val="Times New Roman"/>
        <family val="1"/>
        <charset val="238"/>
      </rPr>
      <t>powierzchnia do sprzątania w systemie zleconym w m² (suma kol. 5+6+7+8)</t>
    </r>
  </si>
  <si>
    <r>
      <rPr>
        <b/>
        <u/>
        <sz val="11"/>
        <color indexed="8"/>
        <rFont val="Times New Roman"/>
        <family val="1"/>
        <charset val="238"/>
      </rPr>
      <t>Ogólna</t>
    </r>
    <r>
      <rPr>
        <b/>
        <sz val="11"/>
        <color indexed="8"/>
        <rFont val="Times New Roman"/>
        <family val="1"/>
        <charset val="238"/>
      </rPr>
      <t xml:space="preserve"> powierzchnia do sprzątania w systemie zleconym w m² (suma kol. 5+6+7+8+9)</t>
    </r>
  </si>
  <si>
    <t>Powierzchnia
pomieszczeń
biurowych
(m²)</t>
  </si>
  <si>
    <t>1 Budynek</t>
  </si>
  <si>
    <t>27 Budynek</t>
  </si>
  <si>
    <t>Suma m² przeznaczonych do sprzątania 3 razy 
w tygodniu (kolumny 6-8)</t>
  </si>
  <si>
    <t xml:space="preserve"> </t>
  </si>
  <si>
    <r>
      <rPr>
        <b/>
        <sz val="14"/>
        <color indexed="8"/>
        <rFont val="Times New Roman"/>
        <family val="1"/>
        <charset val="238"/>
      </rPr>
      <t>Zadanie nr 2</t>
    </r>
    <r>
      <rPr>
        <b/>
        <sz val="11"/>
        <color indexed="8"/>
        <rFont val="Times New Roman"/>
        <family val="1"/>
        <charset val="238"/>
      </rPr>
      <t xml:space="preserve"> - </t>
    </r>
    <r>
      <rPr>
        <b/>
        <sz val="12"/>
        <color indexed="8"/>
        <rFont val="Times New Roman"/>
        <family val="1"/>
        <charset val="238"/>
      </rPr>
      <t>Świadczenie usług sprzątania budynku WCR Oświęcim w m. Oświęcim.</t>
    </r>
  </si>
  <si>
    <r>
      <rPr>
        <b/>
        <sz val="14"/>
        <color indexed="8"/>
        <rFont val="Times New Roman"/>
        <family val="1"/>
        <charset val="238"/>
      </rPr>
      <t>Zadanie nr 3</t>
    </r>
    <r>
      <rPr>
        <b/>
        <sz val="11"/>
        <color indexed="8"/>
        <rFont val="Times New Roman"/>
        <family val="1"/>
        <charset val="238"/>
      </rPr>
      <t xml:space="preserve"> </t>
    </r>
    <r>
      <rPr>
        <sz val="11"/>
        <color indexed="8"/>
        <rFont val="Times New Roman"/>
        <family val="1"/>
        <charset val="238"/>
      </rPr>
      <t xml:space="preserve">- </t>
    </r>
    <r>
      <rPr>
        <b/>
        <sz val="11"/>
        <color indexed="8"/>
        <rFont val="Times New Roman"/>
        <family val="1"/>
        <charset val="238"/>
      </rPr>
      <t>Świadczenie usług sprzątania budynku</t>
    </r>
    <r>
      <rPr>
        <sz val="11"/>
        <color indexed="8"/>
        <rFont val="Times New Roman"/>
        <family val="1"/>
        <charset val="238"/>
      </rPr>
      <t xml:space="preserve"> </t>
    </r>
    <r>
      <rPr>
        <b/>
        <sz val="12"/>
        <color indexed="8"/>
        <rFont val="Times New Roman"/>
        <family val="1"/>
        <charset val="238"/>
      </rPr>
      <t>WCR Nowy Targ w m. Nowy Targ;</t>
    </r>
  </si>
  <si>
    <t>22 Budynek
Parter</t>
  </si>
  <si>
    <t>22 Budynek
I Piętro</t>
  </si>
  <si>
    <t>22 Budynek
II Piętro</t>
  </si>
  <si>
    <t>11 MBOT Oświęcim ul.Rotmistrza Pileckiego 37 Oświęcim</t>
  </si>
  <si>
    <t>Budynek WCR</t>
  </si>
  <si>
    <t>1 (strona prawa) biurowo-sztabowy parter (pom.nr: 111, 112, 113)</t>
  </si>
  <si>
    <r>
      <t>160 II PIĘTRO
(</t>
    </r>
    <r>
      <rPr>
        <u/>
        <sz val="11"/>
        <rFont val="Times New Roman"/>
        <family val="1"/>
        <charset val="238"/>
      </rPr>
      <t>oprócz pom</t>
    </r>
    <r>
      <rPr>
        <sz val="11"/>
        <rFont val="Times New Roman"/>
        <family val="1"/>
        <charset val="238"/>
      </rPr>
      <t>. Nr. 301, 302, 303, 305,306, 307, 308</t>
    </r>
  </si>
  <si>
    <r>
      <t>160 II PIĘTRO
(</t>
    </r>
    <r>
      <rPr>
        <u/>
        <sz val="11"/>
        <rFont val="Times New Roman"/>
        <family val="1"/>
        <charset val="238"/>
      </rPr>
      <t xml:space="preserve">pom. nr </t>
    </r>
    <r>
      <rPr>
        <sz val="11"/>
        <rFont val="Times New Roman"/>
        <family val="1"/>
        <charset val="238"/>
      </rPr>
      <t>301, 302,303, 305, 306, 307,308)</t>
    </r>
  </si>
  <si>
    <t xml:space="preserve">Suma m² przeznaczonych do sprzątania 1 raz 
w tygodniu (kolumna 5 ) </t>
  </si>
  <si>
    <t>Suma m² przeznaczonych do sprzątania 3 razy w tygodniu
(kolumny 6-8)</t>
  </si>
  <si>
    <t>36 Inne Warsztaty obiekt techniczny Jednostki 
Wojskowej 4658
32-060 Cholerzyn
ul. Przemysłowa</t>
  </si>
  <si>
    <t>obiekt techniczny 1
Jednostki Wojskowej 4658
32-080 Zabierzów
ul. Leśna</t>
  </si>
  <si>
    <t>37.</t>
  </si>
  <si>
    <t>38.</t>
  </si>
  <si>
    <t>39.</t>
  </si>
  <si>
    <t>40.</t>
  </si>
  <si>
    <t>41.</t>
  </si>
  <si>
    <t>42.</t>
  </si>
  <si>
    <t>43.</t>
  </si>
  <si>
    <t>22 Budynek
II Piętro ( pom: 211, 212, 213, 214, 215, 216, 219,223)</t>
  </si>
  <si>
    <t>UWAGA:
W zadaniu nr 2 wystepują:
pomieszczenia przeznaczone do sprztąnia 3 razy w tygodniu tj. od poniedziałku do piątku z częstotliwością : 
- sprzątanie sanitariatów, szatni, pomieszczeń socjalnych, kuchni, korytarzy, klatek schodowych, wiatrołapów - 3 razy w tygodniu od poniedziałku do piątku wszystkie powierzchnie ujęte w tabeli kol. 6-8
- sprzątanie pomieszczeń biurowych i kancelarii - 1 raz w tygodniu wszystkie powierzchnie ujęte w tabeli kol. 5</t>
  </si>
  <si>
    <t>WCR Nowy Targ  
34-400 Nowy Targ, 
os. Bór 10</t>
  </si>
  <si>
    <t>128,06(P)</t>
  </si>
  <si>
    <t>104,70(P)</t>
  </si>
  <si>
    <t>73,00(P)</t>
  </si>
  <si>
    <t xml:space="preserve">74,42(P); wliczono również inne  powierzchnie szklane: drzwi zewn., przeszklenia </t>
  </si>
  <si>
    <t xml:space="preserve">89,88(P); wliczono również inne  powierzchnie szklane: drzwi zewn., przeszklenia </t>
  </si>
  <si>
    <t xml:space="preserve">159,06(P); wliczono również inne  powierzchnie szklane: drzwi zewn., przeszklenia </t>
  </si>
  <si>
    <r>
      <rPr>
        <b/>
        <sz val="14"/>
        <rFont val="Times New Roman"/>
        <family val="1"/>
        <charset val="238"/>
      </rPr>
      <t>Zadanie nr 4</t>
    </r>
    <r>
      <rPr>
        <b/>
        <sz val="11"/>
        <rFont val="Times New Roman"/>
        <family val="1"/>
        <charset val="238"/>
      </rPr>
      <t xml:space="preserve">  </t>
    </r>
    <r>
      <rPr>
        <sz val="11"/>
        <rFont val="Times New Roman"/>
        <family val="1"/>
        <charset val="238"/>
      </rPr>
      <t xml:space="preserve">- </t>
    </r>
    <r>
      <rPr>
        <b/>
        <sz val="11"/>
        <rFont val="Times New Roman"/>
        <family val="1"/>
        <charset val="238"/>
      </rPr>
      <t>Świadczenie usług sprzątania budynków</t>
    </r>
    <r>
      <rPr>
        <sz val="11"/>
        <rFont val="Times New Roman"/>
        <family val="1"/>
        <charset val="238"/>
      </rPr>
      <t xml:space="preserve"> </t>
    </r>
    <r>
      <rPr>
        <b/>
        <sz val="12"/>
        <rFont val="Times New Roman"/>
        <family val="1"/>
        <charset val="238"/>
      </rPr>
      <t xml:space="preserve">11 MBOT- Oświęcim w m.Oświęcim </t>
    </r>
  </si>
  <si>
    <t>Suma m² przeznaczonych do sprzątania 1 raz 
w tygodniu (kolumna 5)</t>
  </si>
  <si>
    <t>44.</t>
  </si>
  <si>
    <t>Suma m² przeznaczonych do sprzątania 2 razy 
w tygodniu (kolumny 6-8)</t>
  </si>
  <si>
    <t>UWAGA:
W zadaniu nr 4 wystepują:
pomieszczenia przeznaczone do sprztąnia 3 razy w tygodniu tj. od poniedziałku do piątku z częstotliwością : 
- sprzątanie sanitariatów, szatni, pomieszczeń socjalnych, kuchni, korytarzy, klatek schodowych, wiatrołapów - 3 razy w tygodniu od poniedziałku do piątku wszystkie powierzchnie ujęte w tabeli kol. 6-8
- sprzątanie pomieszczeń biurowych i kancelarii - 1 raz w tygodniu wszystkie powierzchnie ujęte w tabeli kol. 5</t>
  </si>
  <si>
    <r>
      <rPr>
        <b/>
        <sz val="14"/>
        <color indexed="8"/>
        <rFont val="Times New Roman"/>
        <family val="1"/>
        <charset val="238"/>
      </rPr>
      <t>Zadanie nr 5</t>
    </r>
    <r>
      <rPr>
        <b/>
        <sz val="11"/>
        <color indexed="8"/>
        <rFont val="Times New Roman"/>
        <family val="1"/>
        <charset val="238"/>
      </rPr>
      <t xml:space="preserve"> - </t>
    </r>
    <r>
      <rPr>
        <b/>
        <sz val="12"/>
        <color indexed="8"/>
        <rFont val="Times New Roman"/>
        <family val="1"/>
        <charset val="238"/>
      </rPr>
      <t>Świadczenie usług sprzątania w 8. Bazie Lotnictwa Transportowego w m. Balice - wojska sojusznicze Armia Amerykańska</t>
    </r>
  </si>
  <si>
    <t>Kontenery mieszkalne</t>
  </si>
  <si>
    <t>Kontenery sanitarne</t>
  </si>
  <si>
    <t>Kontenery pralnicze</t>
  </si>
  <si>
    <t>Sala gimnastyczna</t>
  </si>
  <si>
    <t>Powierzchnia
kontenerów mieszkalnych
(m²)</t>
  </si>
  <si>
    <t xml:space="preserve">Powierzchnia
kontenerów sanitarnych
(m²) </t>
  </si>
  <si>
    <t>Powierzchnia kontenerów pralniczych
(m²)</t>
  </si>
  <si>
    <r>
      <t xml:space="preserve">
Sprzątanie przez 7 dni w tygodniu - poniedziałek, wtorek, środa, czwartek, piątek, sobota, niedziela z częstotliwością:
Kontenery sanitarne(kol.6) - sprzatąnie w poniedziałek, wtorek, środa, czwartek, piątek, sobota, niedziela;
Kontenery pralnicze (kol. 7) - sprzątanie 5 raz w tygodniu: poniedziałek, wtorek, środa, czwartek i piątek;
Kontenery mieszkalne (kol.5) - </t>
    </r>
    <r>
      <rPr>
        <b/>
        <u/>
        <sz val="11"/>
        <color indexed="8"/>
        <rFont val="Times New Roman"/>
        <family val="1"/>
        <charset val="238"/>
      </rPr>
      <t xml:space="preserve">sprzątanie 2 razy w roku- po wcześniejszym uzgodnieniu terminu;
</t>
    </r>
    <r>
      <rPr>
        <b/>
        <sz val="11"/>
        <color indexed="8"/>
        <rFont val="Times New Roman"/>
        <family val="1"/>
        <charset val="238"/>
      </rPr>
      <t xml:space="preserve">Kontenery - sala gimnastyczna- sprzątanie 3 razy w tygodniu: poniedziałek, środa, piątek.
</t>
    </r>
  </si>
  <si>
    <t>Suma m² przeznaczonych do sprzątania 7 razy 
w tygodniu (kolumna 6)</t>
  </si>
  <si>
    <r>
      <t xml:space="preserve">Suma m² przeznaczonych do sprzątania </t>
    </r>
    <r>
      <rPr>
        <b/>
        <u/>
        <sz val="11"/>
        <rFont val="Times New Roman"/>
        <family val="1"/>
        <charset val="238"/>
      </rPr>
      <t>2 razy w roku</t>
    </r>
    <r>
      <rPr>
        <b/>
        <sz val="11"/>
        <rFont val="Times New Roman"/>
        <family val="1"/>
        <charset val="238"/>
      </rPr>
      <t xml:space="preserve"> 
 (kolumna 5)</t>
    </r>
  </si>
  <si>
    <t>Suma m² przeznaczonych do sprzątania 5 razy 
w tygodniu (kolumna 7)</t>
  </si>
  <si>
    <t xml:space="preserve">Suma m² przeznaczonych do sprzątania 3 razy 
w tygodniu (kolumna 8 ) </t>
  </si>
  <si>
    <t>330(P)</t>
  </si>
  <si>
    <t>24(P)</t>
  </si>
  <si>
    <t>47,94 (P)</t>
  </si>
  <si>
    <t>Suma m² przeznaczonych do sprzątania 1 razy w tygodniu (kolumna 5)</t>
  </si>
  <si>
    <r>
      <rPr>
        <b/>
        <sz val="14"/>
        <color indexed="8"/>
        <rFont val="Times New Roman"/>
        <family val="1"/>
        <charset val="238"/>
      </rPr>
      <t>Zadanie nr 1</t>
    </r>
    <r>
      <rPr>
        <b/>
        <sz val="12"/>
        <color indexed="8"/>
        <rFont val="Times New Roman"/>
        <family val="1"/>
        <charset val="238"/>
      </rPr>
      <t xml:space="preserve"> - Świadczenie usług sprzątania budynków w 8. Bazie Lotnictwa Transportowego w m. Balice i w obiekcie technicznym Jednostki Wojskowej 3533 w m. Brzoskwinia  - POŚWIADCZENIE BEZPIECZEŃSTWA (POUFNE)</t>
    </r>
  </si>
  <si>
    <r>
      <t xml:space="preserve">UWAGA:
W zadaniu nr 1 wystepują:
</t>
    </r>
    <r>
      <rPr>
        <b/>
        <u/>
        <sz val="11"/>
        <rFont val="Times New Roman"/>
        <family val="1"/>
        <charset val="238"/>
      </rPr>
      <t xml:space="preserve">budynki przeznaczone do sprztąnia 3 razy  w tygodniu tj. od poniedziałku do piątku z częstotliwością (poz. 1-2): </t>
    </r>
    <r>
      <rPr>
        <b/>
        <sz val="11"/>
        <rFont val="Times New Roman"/>
        <family val="1"/>
        <charset val="238"/>
      </rPr>
      <t xml:space="preserve">
- sprzątanie sanitariatów, szatni, pomieszczeń socjalnych, kuchni, korytarzy, klatek schodowych, wiatrołapów - 3 razy w tygodniu wszystkie powierzchnie ujęte w tabeli kol. 6-8
- sprzątanie pomieszczeń biurowych i kancelarii - 1 raz w tygodniu wszystkie powierzchnie ujęte w tabeli kol. 5
</t>
    </r>
    <r>
      <rPr>
        <b/>
        <u/>
        <sz val="11"/>
        <rFont val="Times New Roman"/>
        <family val="1"/>
        <charset val="238"/>
      </rPr>
      <t>oraz budynki przeznaczone do sprzatania tylko 3 razy w tygodniu</t>
    </r>
    <r>
      <rPr>
        <b/>
        <sz val="11"/>
        <rFont val="Times New Roman"/>
        <family val="1"/>
        <charset val="238"/>
      </rPr>
      <t xml:space="preserve"> (poz. 3-4; całość powierzchni kol. 5-8)</t>
    </r>
  </si>
  <si>
    <r>
      <t xml:space="preserve">UWAGA:
W zadaniu nr 2 wystepują:
</t>
    </r>
    <r>
      <rPr>
        <b/>
        <u/>
        <sz val="11"/>
        <rFont val="Times New Roman"/>
        <family val="1"/>
        <charset val="238"/>
      </rPr>
      <t xml:space="preserve">budynki przeznaczone do sprztąnia 1 raz w tygodniu (poz. 1): </t>
    </r>
    <r>
      <rPr>
        <b/>
        <sz val="11"/>
        <rFont val="Times New Roman"/>
        <family val="1"/>
        <charset val="238"/>
      </rPr>
      <t xml:space="preserve">
- sprzątanie pomieszczeń biurowych i kancelarii - 1 raz w tygodniu wszystkie powierzchnie ujęte w tabeli kol. 5  
</t>
    </r>
  </si>
  <si>
    <r>
      <t xml:space="preserve">UWAGA:
W zadaniu nr 8 wystepują:
Kontenery przeznaczone do sprztąnia codziennego tj. od poniedziałku do niedzieli z częstotliwością : 
- sprzątanie kontenerów sanitarnych - 7 razy w tygodniu od poniedziałku do niedzieli wszystkie powierzchnie ujęte w tabeli kol. 6
- sprzątanie kontenerów pralniczych - 5 razy w tygodniu od poniedziałku do piątku wszystkie powierzchnie ujęte w tabeli kol. 7
- sprzątanie kontenerów- sala gimnastyczna - 3 razy w tygodniu poniedziałek, środa i piątek wszystkie powierzchnie ujęte w tabeli kol. 8
- sprzątaniew kontenerów mieszkalnych  - </t>
    </r>
    <r>
      <rPr>
        <b/>
        <u/>
        <sz val="11"/>
        <color indexed="8"/>
        <rFont val="Times New Roman"/>
        <family val="1"/>
        <charset val="238"/>
      </rPr>
      <t xml:space="preserve">2 razy w roku - po wcześniejszym uzgodnieniu z użytkownikiem terminu </t>
    </r>
  </si>
  <si>
    <t>UWAGA:
W zadaniu nr 3 wystepują:
pomieszczenia przeznaczone do sprztąnia 3 razy w tygodniu tj. od poniedziałku do piątku z częstotliwością : 
- sprzątanie sanitariatów, szatni, pomieszczeń socjalnych, kuchni, korytarzy, klatek schodowych, wiatrołapów - 3 razy w tygodniu od poniedziałku do piątku wszystkie powierzchnie ujęte w tabeli kol. 6-7
- sprzątanie pomieszczeń biurowych i kancelarii - 1 raz w tygodniu wszystkie powierzchnie ujęte w tabeli kol. 5</t>
  </si>
  <si>
    <t>433,17(P)</t>
  </si>
  <si>
    <r>
      <t>Łączna suma m</t>
    </r>
    <r>
      <rPr>
        <b/>
        <sz val="14"/>
        <rFont val="Calibri"/>
        <family val="2"/>
        <charset val="238"/>
      </rPr>
      <t>²</t>
    </r>
    <r>
      <rPr>
        <b/>
        <sz val="14"/>
        <rFont val="Times New Roman"/>
        <family val="1"/>
        <charset val="238"/>
      </rPr>
      <t xml:space="preserve"> w zadaniu nr 1, do sprzątania 3 razy 
w tygodniu</t>
    </r>
  </si>
  <si>
    <r>
      <t>Łączna suma m</t>
    </r>
    <r>
      <rPr>
        <b/>
        <sz val="14"/>
        <rFont val="Calibri"/>
        <family val="2"/>
        <charset val="238"/>
      </rPr>
      <t>²</t>
    </r>
    <r>
      <rPr>
        <b/>
        <sz val="14"/>
        <rFont val="Times New Roman"/>
        <family val="1"/>
        <charset val="238"/>
      </rPr>
      <t xml:space="preserve"> w zadaniu nr 1, do sprzątania 2 razy 
w tygodniu</t>
    </r>
  </si>
  <si>
    <r>
      <t>Łączna suma m</t>
    </r>
    <r>
      <rPr>
        <b/>
        <sz val="14"/>
        <rFont val="Calibri"/>
        <family val="2"/>
        <charset val="238"/>
      </rPr>
      <t>²</t>
    </r>
    <r>
      <rPr>
        <b/>
        <sz val="14"/>
        <rFont val="Times New Roman"/>
        <family val="1"/>
        <charset val="238"/>
      </rPr>
      <t xml:space="preserve"> w zadaniu nr 1, do sprzątania 1 raz
w tygodniu</t>
    </r>
  </si>
  <si>
    <r>
      <rPr>
        <b/>
        <sz val="14"/>
        <color indexed="8"/>
        <rFont val="Times New Roman"/>
        <family val="1"/>
        <charset val="238"/>
      </rPr>
      <t>Zadanie nr 1</t>
    </r>
    <r>
      <rPr>
        <b/>
        <sz val="12"/>
        <color indexed="8"/>
        <rFont val="Times New Roman"/>
        <family val="1"/>
        <charset val="238"/>
      </rPr>
      <t xml:space="preserve"> - Świadczenie usług sprzątania budynków w 8. Bazie Lotnictwa Transportowego w m. Balice oraz obiekcie technicznym Jednostki Wojskowej 4658 
w m. Cholerzyn i obiekcie technicznym Jednostki Wojskowej 4658 w m. Zabierzów</t>
    </r>
  </si>
  <si>
    <t>40(P)</t>
  </si>
  <si>
    <t>Powierzchnia kontenerów ujętych do zewnętrznęgo mycia pod ciśnieniem, sprzętem typu:  KARCHEREM</t>
  </si>
  <si>
    <t>Powierzchnia
Namiotów - Sala gimnastyczna
(m²)</t>
  </si>
  <si>
    <t>Sprzątanie przez 1 dzień w tygodniu - środa:
pomieszczenia biurowe i kancelarie (kol. 5, 6) - sprzątanie 1 raz w tygodniu (środa)</t>
  </si>
  <si>
    <r>
      <rPr>
        <b/>
        <sz val="14"/>
        <rFont val="Times New Roman"/>
        <family val="1"/>
        <charset val="238"/>
      </rPr>
      <t>Zadanie nr 2</t>
    </r>
    <r>
      <rPr>
        <b/>
        <sz val="11"/>
        <rFont val="Times New Roman"/>
        <family val="1"/>
        <charset val="238"/>
      </rPr>
      <t xml:space="preserve">  </t>
    </r>
    <r>
      <rPr>
        <sz val="11"/>
        <rFont val="Times New Roman"/>
        <family val="1"/>
        <charset val="238"/>
      </rPr>
      <t xml:space="preserve">- </t>
    </r>
    <r>
      <rPr>
        <b/>
        <sz val="11"/>
        <rFont val="Times New Roman"/>
        <family val="1"/>
        <charset val="238"/>
      </rPr>
      <t>Świadczenie usług sprzątania budynków</t>
    </r>
    <r>
      <rPr>
        <sz val="11"/>
        <color rgb="FF00B050"/>
        <rFont val="Times New Roman"/>
        <family val="1"/>
        <charset val="238"/>
      </rPr>
      <t xml:space="preserve"> </t>
    </r>
    <r>
      <rPr>
        <b/>
        <sz val="12"/>
        <color rgb="FF00B050"/>
        <rFont val="Times New Roman"/>
        <family val="1"/>
        <charset val="238"/>
      </rPr>
      <t xml:space="preserve">3.GRO </t>
    </r>
    <r>
      <rPr>
        <b/>
        <sz val="12"/>
        <rFont val="Times New Roman"/>
        <family val="1"/>
        <charset val="238"/>
      </rPr>
      <t>- Oświęcim w m.Oświęcim - POŚWIADCZENIE BEZPIECZEŃSTWA (POUFNE)</t>
    </r>
  </si>
  <si>
    <r>
      <t xml:space="preserve">Sprzątanie przez 3 dni w tygodniu - od poniedziałku do piatku z częstotliwością:
sanitariaty (kol. 6), pomieszczenia socjalne (kol. 7), korytarze (kol. 8) 
 </t>
    </r>
    <r>
      <rPr>
        <b/>
        <u/>
        <sz val="12"/>
        <color indexed="8"/>
        <rFont val="Times New Roman"/>
        <family val="1"/>
        <charset val="238"/>
      </rPr>
      <t>sprzatąnie pomieszczenia biurowe i kancelarie (kol. 5) - sprzątanie 1 raz w tygodniu -</t>
    </r>
    <r>
      <rPr>
        <b/>
        <u/>
        <sz val="12"/>
        <color rgb="FF00B050"/>
        <rFont val="Times New Roman"/>
        <family val="1"/>
        <charset val="238"/>
      </rPr>
      <t xml:space="preserve"> </t>
    </r>
    <r>
      <rPr>
        <b/>
        <u/>
        <sz val="12"/>
        <rFont val="Times New Roman"/>
        <family val="1"/>
        <charset val="238"/>
      </rPr>
      <t>środa</t>
    </r>
  </si>
  <si>
    <r>
      <t xml:space="preserve">Sprzątanie przez </t>
    </r>
    <r>
      <rPr>
        <b/>
        <sz val="12"/>
        <rFont val="Times New Roman"/>
        <family val="1"/>
        <charset val="238"/>
      </rPr>
      <t>3 dni w tygodniu</t>
    </r>
    <r>
      <rPr>
        <b/>
        <sz val="12"/>
        <color indexed="8"/>
        <rFont val="Times New Roman"/>
        <family val="1"/>
        <charset val="238"/>
      </rPr>
      <t xml:space="preserve"> - poniedziałek, środa i piątek z częstotliwością:
sanitariaty (kol. 6), pomieszczenia socjalne (kol. 7), korytarze (kol. 8) - </t>
    </r>
    <r>
      <rPr>
        <b/>
        <u/>
        <sz val="12"/>
        <color indexed="8"/>
        <rFont val="Times New Roman"/>
        <family val="1"/>
        <charset val="238"/>
      </rPr>
      <t xml:space="preserve">sprzatąnie w poniedziałek, środę i piątek
</t>
    </r>
    <r>
      <rPr>
        <b/>
        <sz val="12"/>
        <color indexed="8"/>
        <rFont val="Times New Roman"/>
        <family val="1"/>
        <charset val="238"/>
      </rPr>
      <t xml:space="preserve">pomieszczenia biurowe i kancelarie (kol. 5) - </t>
    </r>
    <r>
      <rPr>
        <b/>
        <u/>
        <sz val="12"/>
        <color indexed="8"/>
        <rFont val="Times New Roman"/>
        <family val="1"/>
        <charset val="238"/>
      </rPr>
      <t>sprzątanie 1 raz w tygodniu -</t>
    </r>
    <r>
      <rPr>
        <b/>
        <u/>
        <sz val="12"/>
        <color rgb="FF00B050"/>
        <rFont val="Times New Roman"/>
        <family val="1"/>
        <charset val="238"/>
      </rPr>
      <t xml:space="preserve"> </t>
    </r>
    <r>
      <rPr>
        <b/>
        <u/>
        <sz val="12"/>
        <rFont val="Times New Roman"/>
        <family val="1"/>
        <charset val="238"/>
      </rPr>
      <t>środa</t>
    </r>
  </si>
  <si>
    <r>
      <t>Sprzątanie przez 3 dni w tygodniu - poniedziałek, środa i piątek z częstotliwością:
sanitariaty (kol. 6), pomieszczenia socjalne (kol. 7), korytarze (kol. 8) - sprzatąnie w poniedziałek, środę i piątek
pomieszczenia biurowe i kancelarie (kol. 5) - sprzątanie 1 raz w tygodniu -</t>
    </r>
    <r>
      <rPr>
        <b/>
        <sz val="11"/>
        <rFont val="Times New Roman"/>
        <family val="1"/>
        <charset val="238"/>
      </rPr>
      <t xml:space="preserve"> środa</t>
    </r>
  </si>
  <si>
    <r>
      <t>Sprzątanie przez 3 dni w tygodniu - poniedziałek, środa i piątek z częstotliwością:
sanitariaty (kol. 6), pomieszczenia socjalne (kol. 7), korytarze (kol. 8) - sprzatąnie w poniedziałek, środę i piątek
pomieszczenia biurowe i kancelarie (kol. 5) - sprzątanie 1 raz w tygodniu -</t>
    </r>
    <r>
      <rPr>
        <b/>
        <sz val="11"/>
        <color rgb="FFFF0000"/>
        <rFont val="Times New Roman"/>
        <family val="1"/>
        <charset val="238"/>
      </rPr>
      <t xml:space="preserve"> </t>
    </r>
    <r>
      <rPr>
        <b/>
        <sz val="11"/>
        <rFont val="Times New Roman"/>
        <family val="1"/>
        <charset val="238"/>
      </rPr>
      <t>środa</t>
    </r>
  </si>
  <si>
    <r>
      <t>Sprzątanie przez 3 dni w tygodniu - poniedziałek, środa i piątek z częstotliwością:
sanitariaty (kol. 7), pomieszczenia socjalne (kol. 8), korytarze (kol. 9) - sprzatąnie w poniedziałek, środę i piątek
pomieszczenia biurowe i kancelarie (kol. 5, 6) - sprzątanie 1 raz w tygodniu -</t>
    </r>
    <r>
      <rPr>
        <b/>
        <sz val="11"/>
        <color rgb="FFFF0000"/>
        <rFont val="Times New Roman"/>
        <family val="1"/>
        <charset val="238"/>
      </rPr>
      <t xml:space="preserve"> </t>
    </r>
    <r>
      <rPr>
        <b/>
        <sz val="11"/>
        <rFont val="Times New Roman"/>
        <family val="1"/>
        <charset val="238"/>
      </rPr>
      <t>środa</t>
    </r>
  </si>
  <si>
    <t>232 Budynek RCI</t>
  </si>
  <si>
    <t>5x</t>
  </si>
  <si>
    <t xml:space="preserve">160 I PIĘTRO </t>
  </si>
  <si>
    <t xml:space="preserve">Sprzątanie przez 5 dni w tygodniu - od poniedziałku do piatku z częstotliwością:
sanitariaty (kol. 6), pomieszczenia socjalne (kol. 7), korytarze (kol. 8) - sprzatąnie 5 x w tygodniu
pomieszczenia biurowe i kancelarie (kol. 5) - sprzątanie 1 raz w tygodniu- środa -wykluczając sekretariat, kancelarie dowódców oraz pom.VIP- sprzatanie 5x w tygodniu 
</t>
  </si>
  <si>
    <r>
      <t>Łączna suma m</t>
    </r>
    <r>
      <rPr>
        <b/>
        <sz val="14"/>
        <rFont val="Calibri"/>
        <family val="2"/>
        <charset val="238"/>
      </rPr>
      <t>²</t>
    </r>
    <r>
      <rPr>
        <b/>
        <sz val="14"/>
        <rFont val="Times New Roman"/>
        <family val="1"/>
        <charset val="238"/>
      </rPr>
      <t xml:space="preserve"> w zadaniu nr 1, do sprzątania 5 razy 
w tygodniu</t>
    </r>
  </si>
  <si>
    <t xml:space="preserve">Suma m² przeznaczonych do sprzątania 5 razy w tygodniu(kolumny 6-8)  </t>
  </si>
  <si>
    <r>
      <t>W kol. 5 uwzględniono sekretariat i kancelarie 
dowódców (poz. 2 - bud. Nr 2 pom.: nr 126, 127, 128) - 76,33 m</t>
    </r>
    <r>
      <rPr>
        <b/>
        <sz val="11"/>
        <rFont val="Calibri"/>
        <family val="2"/>
        <charset val="238"/>
      </rPr>
      <t>²</t>
    </r>
    <r>
      <rPr>
        <b/>
        <sz val="11"/>
        <rFont val="Times New Roman"/>
        <family val="1"/>
        <charset val="238"/>
      </rPr>
      <t xml:space="preserve"> oraz poz. 6 - bud. Nr 71 pom. VIP - 126,06 m</t>
    </r>
    <r>
      <rPr>
        <b/>
        <sz val="11"/>
        <rFont val="Calibri"/>
        <family val="2"/>
        <charset val="238"/>
      </rPr>
      <t>².</t>
    </r>
    <r>
      <rPr>
        <b/>
        <sz val="11"/>
        <rFont val="Times New Roman"/>
        <family val="1"/>
        <charset val="238"/>
      </rPr>
      <t xml:space="preserve"> Łącznie: 202,39 m</t>
    </r>
    <r>
      <rPr>
        <b/>
        <sz val="11"/>
        <rFont val="Calibri"/>
        <family val="2"/>
        <charset val="238"/>
      </rPr>
      <t>²</t>
    </r>
    <r>
      <rPr>
        <b/>
        <sz val="11"/>
        <rFont val="Times New Roman"/>
        <family val="1"/>
        <charset val="238"/>
      </rPr>
      <t xml:space="preserve"> (pomieszczenia do sprzatania 5x w tygodniu)</t>
    </r>
  </si>
  <si>
    <t>236 LPR</t>
  </si>
  <si>
    <t>45.</t>
  </si>
  <si>
    <t>86,38 (P) wliczono również inne  powierzchnie szklane: drzwi zewn. 
i wewn.</t>
  </si>
  <si>
    <r>
      <t>Sprzątanie przez 2 dni w tygodniu  - częstotliwością:
sanitariaty (kol. 6), pomieszczenia socjalne (kol. 7), korytarze (kol. 8) - wtorek, czwartek 
pomieszczenia biurowe i kancelarie (kol. 5) - sprzątanie 1 raz w tygodniu -</t>
    </r>
    <r>
      <rPr>
        <b/>
        <sz val="12"/>
        <color rgb="FFFF0000"/>
        <rFont val="Times New Roman"/>
        <family val="1"/>
        <charset val="238"/>
      </rPr>
      <t xml:space="preserve"> </t>
    </r>
    <r>
      <rPr>
        <b/>
        <sz val="12"/>
        <rFont val="Times New Roman"/>
        <family val="1"/>
        <charset val="238"/>
      </rPr>
      <t>wtorek</t>
    </r>
  </si>
  <si>
    <r>
      <t xml:space="preserve">UWAGA:
W zadaniu nr 1 wystepują:
</t>
    </r>
    <r>
      <rPr>
        <b/>
        <u/>
        <sz val="11"/>
        <rFont val="Times New Roman"/>
        <family val="1"/>
        <charset val="238"/>
      </rPr>
      <t>budynki przeznaczone do sprzatania tylko 5 razy w tygodniu tj. poniedziałek, środę i piątek z częstotliwością (poz. 1-15):</t>
    </r>
    <r>
      <rPr>
        <b/>
        <sz val="11"/>
        <rFont val="Times New Roman"/>
        <family val="1"/>
        <charset val="238"/>
      </rPr>
      <t xml:space="preserve">
- sprzątanie sanitariatów, szatni, pomieszczeń socjalnych, kuchni, korytarzy, klatek schodowych, wiatrołapów - 5 razy w tygodniu wszystkie powierzchnie ujęte w tabeli kol. 6-8
- sprzątanie pomieszczeń biurowych i kancelarii - 1 raz w tygodniu wszystkie powierzchnie ujęte w tabeli kol. 5 (w poz. 1, uwzgledniono sekretariat i kancelarię dowódców, bud. nr 2 - sprzatannie 5x w tygodniu)
 </t>
    </r>
    <r>
      <rPr>
        <b/>
        <u/>
        <sz val="11"/>
        <rFont val="Times New Roman"/>
        <family val="1"/>
        <charset val="238"/>
      </rPr>
      <t>budynki przeznaczone do sprzatania tylko 3 razy w tygodniu tj. poniedziałek, środę i piątek z częstotliwością (poz. 16-32):</t>
    </r>
    <r>
      <rPr>
        <b/>
        <sz val="11"/>
        <rFont val="Times New Roman"/>
        <family val="1"/>
        <charset val="238"/>
      </rPr>
      <t xml:space="preserve">
- sprzątanie sanitariatów, szatni, pomieszczeń socjalnych, kuchni, korytarzy, klatek schodowych, wiatrołapów - 3 razy w tygodniu wszystkie powierzchnie ujęte w tabeli kol. 6-8
- sprzątanie pomieszczeń biurowych i kancelarii - 1 raz w tygodniu wszystkie powierzchnie ujęte w tabeli kol. 5
</t>
    </r>
    <r>
      <rPr>
        <b/>
        <u/>
        <sz val="11"/>
        <rFont val="Times New Roman"/>
        <family val="1"/>
        <charset val="238"/>
      </rPr>
      <t>oraz budynki przeznaczone do sprzatania tylko 2 razy w tygodniu: wtorek, czwartek</t>
    </r>
    <r>
      <rPr>
        <b/>
        <sz val="11"/>
        <rFont val="Times New Roman"/>
        <family val="1"/>
        <charset val="238"/>
      </rPr>
      <t xml:space="preserve"> (poz. 33-45):
- sprzątanie sanitariatów, szatni, pomieszczeń socjalnych, kuchni, korytarzy, klatek schodowych, wiatrołapów - 2 razy w tygodniu wszystkie powierzchnie ujęte w tabeli kol. 6-8
- sprzątanie pomieszczeń biurowych i kancelarii - 1 raz w tygodniu wszystkie powierzchnie ujęte w tabeli kol. 5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</si>
</sst>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-* #,##0.00\ _z_ł_-;\-* #,##0.00\ _z_ł_-;_-* &quot;-&quot;??\ _z_ł_-;_-@_-"/>
  </numFmts>
  <fonts count="35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b/>
      <sz val="14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u/>
      <sz val="11"/>
      <color indexed="8"/>
      <name val="Times New Roman"/>
      <family val="1"/>
      <charset val="238"/>
    </font>
    <font>
      <b/>
      <vertAlign val="superscript"/>
      <sz val="11"/>
      <color indexed="8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b/>
      <u/>
      <sz val="12"/>
      <color indexed="8"/>
      <name val="Times New Roman"/>
      <family val="1"/>
      <charset val="238"/>
    </font>
    <font>
      <sz val="11"/>
      <name val="Calibri"/>
      <family val="2"/>
      <charset val="238"/>
    </font>
    <font>
      <vertAlign val="superscript"/>
      <sz val="11"/>
      <name val="Times New Roman"/>
      <family val="1"/>
      <charset val="238"/>
    </font>
    <font>
      <sz val="11"/>
      <name val="Arial"/>
      <family val="2"/>
      <charset val="238"/>
    </font>
    <font>
      <b/>
      <sz val="11"/>
      <name val="Times New Roman"/>
      <family val="1"/>
      <charset val="238"/>
    </font>
    <font>
      <b/>
      <sz val="11"/>
      <color indexed="8"/>
      <name val="Calibri"/>
      <family val="2"/>
      <charset val="238"/>
    </font>
    <font>
      <b/>
      <sz val="12"/>
      <name val="Times New Roman"/>
      <family val="1"/>
      <charset val="238"/>
    </font>
    <font>
      <sz val="11"/>
      <name val="Czcionka tekstu podstawowego"/>
      <charset val="238"/>
    </font>
    <font>
      <sz val="11"/>
      <color indexed="8"/>
      <name val="Calibri"/>
      <family val="2"/>
      <charset val="238"/>
    </font>
    <font>
      <b/>
      <u/>
      <sz val="11"/>
      <name val="Times New Roman"/>
      <family val="1"/>
      <charset val="238"/>
    </font>
    <font>
      <b/>
      <sz val="11"/>
      <name val="Calibri"/>
      <family val="2"/>
      <charset val="238"/>
    </font>
    <font>
      <b/>
      <sz val="11"/>
      <color theme="1"/>
      <name val="Calibri"/>
      <family val="2"/>
      <scheme val="minor"/>
    </font>
    <font>
      <b/>
      <sz val="14"/>
      <name val="Times New Roman"/>
      <family val="1"/>
      <charset val="238"/>
    </font>
    <font>
      <u/>
      <sz val="11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4"/>
      <name val="Calibri"/>
      <family val="2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sz val="12"/>
      <color rgb="FF00B050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u/>
      <sz val="12"/>
      <color rgb="FF00B050"/>
      <name val="Times New Roman"/>
      <family val="1"/>
      <charset val="238"/>
    </font>
    <font>
      <sz val="11"/>
      <color rgb="FF00B050"/>
      <name val="Times New Roman"/>
      <family val="1"/>
      <charset val="238"/>
    </font>
    <font>
      <b/>
      <u/>
      <sz val="12"/>
      <name val="Times New Roman"/>
      <family val="1"/>
      <charset val="238"/>
    </font>
    <font>
      <sz val="8"/>
      <name val="Calibri"/>
      <family val="2"/>
      <charset val="238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CC66"/>
        <bgColor indexed="64"/>
      </patternFill>
    </fill>
    <fill>
      <patternFill patternType="solid">
        <fgColor rgb="FF92D05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91">
    <xf numFmtId="0" fontId="0" fillId="0" borderId="0" xfId="0"/>
    <xf numFmtId="0" fontId="4" fillId="0" borderId="0" xfId="0" applyFont="1"/>
    <xf numFmtId="0" fontId="6" fillId="0" borderId="3" xfId="0" applyFont="1" applyBorder="1" applyAlignment="1">
      <alignment horizontal="center" vertical="center" wrapText="1"/>
    </xf>
    <xf numFmtId="2" fontId="6" fillId="2" borderId="7" xfId="0" applyNumberFormat="1" applyFont="1" applyFill="1" applyBorder="1" applyAlignment="1">
      <alignment horizontal="center" vertical="center" wrapText="1"/>
    </xf>
    <xf numFmtId="2" fontId="6" fillId="3" borderId="7" xfId="0" applyNumberFormat="1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right" vertical="center"/>
    </xf>
    <xf numFmtId="4" fontId="2" fillId="0" borderId="7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right" vertical="center"/>
    </xf>
    <xf numFmtId="4" fontId="0" fillId="0" borderId="0" xfId="0" applyNumberFormat="1"/>
    <xf numFmtId="2" fontId="2" fillId="0" borderId="7" xfId="0" applyNumberFormat="1" applyFont="1" applyBorder="1" applyAlignment="1">
      <alignment horizontal="right" vertical="center"/>
    </xf>
    <xf numFmtId="4" fontId="2" fillId="0" borderId="7" xfId="0" applyNumberFormat="1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2" fontId="11" fillId="0" borderId="7" xfId="0" applyNumberFormat="1" applyFont="1" applyBorder="1" applyAlignment="1">
      <alignment horizontal="center" vertical="center"/>
    </xf>
    <xf numFmtId="4" fontId="2" fillId="2" borderId="7" xfId="0" applyNumberFormat="1" applyFont="1" applyFill="1" applyBorder="1" applyAlignment="1">
      <alignment horizontal="center" vertical="center" wrapText="1"/>
    </xf>
    <xf numFmtId="164" fontId="13" fillId="0" borderId="7" xfId="1" applyFont="1" applyFill="1" applyBorder="1" applyAlignment="1">
      <alignment horizontal="center" vertical="center"/>
    </xf>
    <xf numFmtId="164" fontId="6" fillId="4" borderId="7" xfId="1" applyFont="1" applyFill="1" applyBorder="1" applyAlignment="1">
      <alignment horizontal="right" vertical="center" wrapText="1"/>
    </xf>
    <xf numFmtId="165" fontId="0" fillId="0" borderId="0" xfId="0" applyNumberFormat="1"/>
    <xf numFmtId="164" fontId="6" fillId="6" borderId="7" xfId="1" applyFont="1" applyFill="1" applyBorder="1" applyAlignment="1">
      <alignment horizontal="right" vertical="center" wrapText="1"/>
    </xf>
    <xf numFmtId="0" fontId="15" fillId="0" borderId="7" xfId="0" applyFont="1" applyBorder="1" applyAlignment="1">
      <alignment horizontal="center" vertical="center"/>
    </xf>
    <xf numFmtId="0" fontId="0" fillId="0" borderId="3" xfId="0" applyBorder="1"/>
    <xf numFmtId="0" fontId="0" fillId="0" borderId="9" xfId="0" applyBorder="1"/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164" fontId="14" fillId="4" borderId="7" xfId="1" applyFont="1" applyFill="1" applyBorder="1" applyAlignment="1">
      <alignment horizontal="right" vertical="center" wrapText="1"/>
    </xf>
    <xf numFmtId="4" fontId="2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right" vertical="center"/>
    </xf>
    <xf numFmtId="164" fontId="14" fillId="6" borderId="7" xfId="1" applyFont="1" applyFill="1" applyBorder="1" applyAlignment="1">
      <alignment horizontal="right" vertical="center" wrapText="1"/>
    </xf>
    <xf numFmtId="2" fontId="17" fillId="0" borderId="7" xfId="0" applyNumberFormat="1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2" fontId="4" fillId="0" borderId="6" xfId="0" applyNumberFormat="1" applyFont="1" applyBorder="1" applyAlignment="1">
      <alignment horizontal="right" vertical="center"/>
    </xf>
    <xf numFmtId="0" fontId="18" fillId="0" borderId="6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2" fontId="17" fillId="0" borderId="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right" vertical="center"/>
    </xf>
    <xf numFmtId="4" fontId="2" fillId="2" borderId="7" xfId="0" applyNumberFormat="1" applyFont="1" applyFill="1" applyBorder="1" applyAlignment="1">
      <alignment horizontal="right" vertical="center"/>
    </xf>
    <xf numFmtId="0" fontId="13" fillId="0" borderId="7" xfId="0" applyFont="1" applyBorder="1" applyAlignment="1">
      <alignment horizontal="center" vertical="center"/>
    </xf>
    <xf numFmtId="4" fontId="6" fillId="4" borderId="7" xfId="0" applyNumberFormat="1" applyFont="1" applyFill="1" applyBorder="1" applyAlignment="1">
      <alignment horizontal="right" vertical="center"/>
    </xf>
    <xf numFmtId="2" fontId="6" fillId="0" borderId="7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4" fontId="11" fillId="0" borderId="7" xfId="0" applyNumberFormat="1" applyFont="1" applyBorder="1" applyAlignment="1">
      <alignment horizontal="center" vertical="center"/>
    </xf>
    <xf numFmtId="4" fontId="6" fillId="4" borderId="7" xfId="0" applyNumberFormat="1" applyFont="1" applyFill="1" applyBorder="1" applyAlignment="1">
      <alignment vertical="center"/>
    </xf>
    <xf numFmtId="0" fontId="4" fillId="0" borderId="7" xfId="0" applyFont="1" applyBorder="1" applyAlignment="1">
      <alignment horizontal="left" vertical="center"/>
    </xf>
    <xf numFmtId="2" fontId="4" fillId="0" borderId="7" xfId="0" applyNumberFormat="1" applyFont="1" applyBorder="1" applyAlignment="1">
      <alignment horizontal="right" vertical="center"/>
    </xf>
    <xf numFmtId="0" fontId="4" fillId="0" borderId="7" xfId="0" applyFont="1" applyBorder="1" applyAlignment="1">
      <alignment horizontal="right" vertical="center"/>
    </xf>
    <xf numFmtId="164" fontId="4" fillId="0" borderId="7" xfId="1" applyFont="1" applyFill="1" applyBorder="1" applyAlignment="1">
      <alignment horizontal="center" vertical="center"/>
    </xf>
    <xf numFmtId="2" fontId="0" fillId="0" borderId="0" xfId="0" applyNumberFormat="1"/>
    <xf numFmtId="4" fontId="14" fillId="4" borderId="7" xfId="0" applyNumberFormat="1" applyFont="1" applyFill="1" applyBorder="1" applyAlignment="1">
      <alignment horizontal="right" vertical="center"/>
    </xf>
    <xf numFmtId="0" fontId="14" fillId="0" borderId="0" xfId="0" applyFont="1" applyAlignment="1">
      <alignment horizontal="right" vertical="center" wrapText="1"/>
    </xf>
    <xf numFmtId="4" fontId="14" fillId="5" borderId="7" xfId="0" applyNumberFormat="1" applyFont="1" applyFill="1" applyBorder="1" applyAlignment="1">
      <alignment horizontal="right" vertical="center"/>
    </xf>
    <xf numFmtId="4" fontId="6" fillId="7" borderId="7" xfId="0" applyNumberFormat="1" applyFont="1" applyFill="1" applyBorder="1" applyAlignment="1">
      <alignment vertical="center"/>
    </xf>
    <xf numFmtId="4" fontId="6" fillId="0" borderId="0" xfId="0" applyNumberFormat="1" applyFont="1" applyAlignment="1">
      <alignment vertical="center"/>
    </xf>
    <xf numFmtId="0" fontId="9" fillId="4" borderId="8" xfId="0" applyFont="1" applyFill="1" applyBorder="1" applyAlignment="1">
      <alignment horizontal="center" vertical="center"/>
    </xf>
    <xf numFmtId="0" fontId="14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4" fontId="4" fillId="0" borderId="7" xfId="0" applyNumberFormat="1" applyFont="1" applyBorder="1" applyAlignment="1">
      <alignment vertical="center"/>
    </xf>
    <xf numFmtId="4" fontId="4" fillId="0" borderId="7" xfId="0" applyNumberFormat="1" applyFont="1" applyBorder="1" applyAlignment="1">
      <alignment horizontal="right" vertical="center"/>
    </xf>
    <xf numFmtId="4" fontId="4" fillId="0" borderId="7" xfId="0" applyNumberFormat="1" applyFont="1" applyBorder="1" applyAlignment="1">
      <alignment horizontal="center" vertical="center"/>
    </xf>
    <xf numFmtId="4" fontId="6" fillId="7" borderId="7" xfId="0" applyNumberFormat="1" applyFont="1" applyFill="1" applyBorder="1" applyAlignment="1">
      <alignment horizontal="right" vertical="center"/>
    </xf>
    <xf numFmtId="0" fontId="6" fillId="0" borderId="0" xfId="0" applyFont="1" applyAlignment="1">
      <alignment vertical="center" wrapText="1"/>
    </xf>
    <xf numFmtId="0" fontId="6" fillId="0" borderId="10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4" fontId="4" fillId="0" borderId="10" xfId="0" applyNumberFormat="1" applyFont="1" applyBorder="1" applyAlignment="1">
      <alignment horizontal="center" vertical="center"/>
    </xf>
    <xf numFmtId="4" fontId="6" fillId="9" borderId="7" xfId="0" applyNumberFormat="1" applyFont="1" applyFill="1" applyBorder="1" applyAlignment="1">
      <alignment vertical="center"/>
    </xf>
    <xf numFmtId="4" fontId="6" fillId="9" borderId="7" xfId="0" applyNumberFormat="1" applyFont="1" applyFill="1" applyBorder="1" applyAlignment="1">
      <alignment horizontal="right" vertical="center"/>
    </xf>
    <xf numFmtId="0" fontId="0" fillId="0" borderId="7" xfId="0" applyBorder="1"/>
    <xf numFmtId="4" fontId="6" fillId="10" borderId="7" xfId="0" applyNumberFormat="1" applyFont="1" applyFill="1" applyBorder="1" applyAlignment="1">
      <alignment horizontal="right" vertical="center"/>
    </xf>
    <xf numFmtId="4" fontId="6" fillId="10" borderId="7" xfId="0" applyNumberFormat="1" applyFont="1" applyFill="1" applyBorder="1" applyAlignment="1">
      <alignment vertical="center"/>
    </xf>
    <xf numFmtId="4" fontId="4" fillId="2" borderId="7" xfId="0" applyNumberFormat="1" applyFont="1" applyFill="1" applyBorder="1" applyAlignment="1">
      <alignment horizontal="center" vertical="center"/>
    </xf>
    <xf numFmtId="0" fontId="0" fillId="2" borderId="7" xfId="0" applyFill="1" applyBorder="1"/>
    <xf numFmtId="0" fontId="2" fillId="0" borderId="0" xfId="0" applyFont="1" applyAlignment="1">
      <alignment vertical="top" wrapText="1"/>
    </xf>
    <xf numFmtId="0" fontId="4" fillId="0" borderId="2" xfId="0" applyFont="1" applyBorder="1" applyAlignment="1">
      <alignment horizontal="left" vertical="center" wrapText="1"/>
    </xf>
    <xf numFmtId="4" fontId="6" fillId="11" borderId="7" xfId="0" applyNumberFormat="1" applyFont="1" applyFill="1" applyBorder="1" applyAlignment="1">
      <alignment horizontal="right" vertical="center"/>
    </xf>
    <xf numFmtId="0" fontId="4" fillId="0" borderId="10" xfId="0" applyFont="1" applyBorder="1" applyAlignment="1">
      <alignment horizontal="center" vertical="center"/>
    </xf>
    <xf numFmtId="4" fontId="6" fillId="12" borderId="7" xfId="0" applyNumberFormat="1" applyFont="1" applyFill="1" applyBorder="1" applyAlignment="1">
      <alignment horizontal="right" vertical="center"/>
    </xf>
    <xf numFmtId="4" fontId="6" fillId="13" borderId="7" xfId="0" applyNumberFormat="1" applyFont="1" applyFill="1" applyBorder="1" applyAlignment="1">
      <alignment horizontal="right" vertical="center"/>
    </xf>
    <xf numFmtId="2" fontId="14" fillId="14" borderId="7" xfId="0" applyNumberFormat="1" applyFont="1" applyFill="1" applyBorder="1" applyAlignment="1">
      <alignment horizontal="right" vertical="center" wrapText="1"/>
    </xf>
    <xf numFmtId="4" fontId="5" fillId="2" borderId="7" xfId="0" applyNumberFormat="1" applyFont="1" applyFill="1" applyBorder="1" applyAlignment="1">
      <alignment vertical="center"/>
    </xf>
    <xf numFmtId="4" fontId="6" fillId="2" borderId="7" xfId="0" applyNumberFormat="1" applyFont="1" applyFill="1" applyBorder="1" applyAlignment="1">
      <alignment horizontal="right" vertical="center"/>
    </xf>
    <xf numFmtId="164" fontId="14" fillId="2" borderId="7" xfId="1" applyFont="1" applyFill="1" applyBorder="1" applyAlignment="1">
      <alignment horizontal="right" vertical="center" wrapText="1"/>
    </xf>
    <xf numFmtId="2" fontId="17" fillId="2" borderId="7" xfId="0" applyNumberFormat="1" applyFont="1" applyFill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vertical="top"/>
    </xf>
    <xf numFmtId="4" fontId="14" fillId="6" borderId="7" xfId="0" applyNumberFormat="1" applyFont="1" applyFill="1" applyBorder="1" applyAlignment="1">
      <alignment horizontal="right" vertical="center"/>
    </xf>
    <xf numFmtId="4" fontId="20" fillId="0" borderId="7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27" fillId="0" borderId="7" xfId="0" applyFont="1" applyBorder="1" applyAlignment="1">
      <alignment horizontal="center" vertical="center" wrapText="1"/>
    </xf>
    <xf numFmtId="2" fontId="26" fillId="0" borderId="7" xfId="0" applyNumberFormat="1" applyFont="1" applyBorder="1" applyAlignment="1">
      <alignment horizontal="center" vertical="center"/>
    </xf>
    <xf numFmtId="0" fontId="2" fillId="16" borderId="5" xfId="0" applyFont="1" applyFill="1" applyBorder="1" applyAlignment="1">
      <alignment horizontal="left" vertical="center" wrapText="1"/>
    </xf>
    <xf numFmtId="0" fontId="0" fillId="16" borderId="0" xfId="0" applyFill="1"/>
    <xf numFmtId="0" fontId="2" fillId="16" borderId="7" xfId="0" applyFont="1" applyFill="1" applyBorder="1" applyAlignment="1">
      <alignment horizontal="left" vertical="center" wrapText="1"/>
    </xf>
    <xf numFmtId="164" fontId="14" fillId="4" borderId="6" xfId="1" applyFont="1" applyFill="1" applyBorder="1" applyAlignment="1">
      <alignment horizontal="right" vertical="center" wrapText="1"/>
    </xf>
    <xf numFmtId="164" fontId="14" fillId="7" borderId="6" xfId="1" applyFont="1" applyFill="1" applyBorder="1" applyAlignment="1">
      <alignment horizontal="right" vertical="center" wrapText="1"/>
    </xf>
    <xf numFmtId="4" fontId="14" fillId="7" borderId="6" xfId="0" applyNumberFormat="1" applyFont="1" applyFill="1" applyBorder="1" applyAlignment="1">
      <alignment horizontal="right" vertical="center"/>
    </xf>
    <xf numFmtId="0" fontId="2" fillId="0" borderId="11" xfId="0" applyFont="1" applyBorder="1" applyAlignment="1">
      <alignment horizontal="left" vertical="center" wrapText="1"/>
    </xf>
    <xf numFmtId="164" fontId="6" fillId="16" borderId="7" xfId="1" applyFont="1" applyFill="1" applyBorder="1" applyAlignment="1">
      <alignment horizontal="right" vertical="center" wrapText="1"/>
    </xf>
    <xf numFmtId="4" fontId="6" fillId="16" borderId="7" xfId="0" applyNumberFormat="1" applyFont="1" applyFill="1" applyBorder="1" applyAlignment="1">
      <alignment horizontal="righ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14" fillId="16" borderId="8" xfId="0" applyFont="1" applyFill="1" applyBorder="1" applyAlignment="1">
      <alignment horizontal="right" vertical="center" wrapText="1"/>
    </xf>
    <xf numFmtId="0" fontId="14" fillId="16" borderId="4" xfId="0" applyFont="1" applyFill="1" applyBorder="1" applyAlignment="1">
      <alignment horizontal="right" vertical="center" wrapText="1"/>
    </xf>
    <xf numFmtId="0" fontId="14" fillId="16" borderId="5" xfId="0" applyFont="1" applyFill="1" applyBorder="1" applyAlignment="1">
      <alignment horizontal="right" vertical="center" wrapText="1"/>
    </xf>
    <xf numFmtId="0" fontId="14" fillId="0" borderId="7" xfId="0" applyFont="1" applyBorder="1" applyAlignment="1">
      <alignment horizontal="left" vertical="top" wrapText="1"/>
    </xf>
    <xf numFmtId="0" fontId="14" fillId="0" borderId="7" xfId="0" applyFont="1" applyBorder="1" applyAlignment="1">
      <alignment horizontal="left" vertical="top"/>
    </xf>
    <xf numFmtId="0" fontId="14" fillId="6" borderId="7" xfId="0" applyFont="1" applyFill="1" applyBorder="1" applyAlignment="1">
      <alignment horizontal="right" vertical="center" wrapText="1"/>
    </xf>
    <xf numFmtId="0" fontId="6" fillId="0" borderId="13" xfId="0" applyFont="1" applyBorder="1" applyAlignment="1">
      <alignment horizontal="center" vertical="center" wrapText="1"/>
    </xf>
    <xf numFmtId="0" fontId="14" fillId="0" borderId="0" xfId="0" applyFont="1" applyAlignment="1">
      <alignment horizontal="left" vertical="top" wrapText="1"/>
    </xf>
    <xf numFmtId="0" fontId="14" fillId="7" borderId="8" xfId="0" applyFont="1" applyFill="1" applyBorder="1" applyAlignment="1">
      <alignment horizontal="right" vertical="center" wrapText="1"/>
    </xf>
    <xf numFmtId="0" fontId="14" fillId="7" borderId="4" xfId="0" applyFont="1" applyFill="1" applyBorder="1" applyAlignment="1">
      <alignment horizontal="right" vertical="center" wrapText="1"/>
    </xf>
    <xf numFmtId="0" fontId="14" fillId="7" borderId="11" xfId="0" applyFont="1" applyFill="1" applyBorder="1" applyAlignment="1">
      <alignment horizontal="right" vertical="center" wrapText="1"/>
    </xf>
    <xf numFmtId="0" fontId="14" fillId="6" borderId="8" xfId="0" applyFont="1" applyFill="1" applyBorder="1" applyAlignment="1">
      <alignment horizontal="right" vertical="center" wrapText="1"/>
    </xf>
    <xf numFmtId="0" fontId="14" fillId="6" borderId="4" xfId="0" applyFont="1" applyFill="1" applyBorder="1" applyAlignment="1">
      <alignment horizontal="right" vertical="center" wrapText="1"/>
    </xf>
    <xf numFmtId="0" fontId="14" fillId="6" borderId="5" xfId="0" applyFont="1" applyFill="1" applyBorder="1" applyAlignment="1">
      <alignment horizontal="right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11" borderId="7" xfId="0" applyFont="1" applyFill="1" applyBorder="1" applyAlignment="1">
      <alignment horizontal="right" vertical="center" wrapText="1"/>
    </xf>
    <xf numFmtId="2" fontId="24" fillId="0" borderId="17" xfId="0" applyNumberFormat="1" applyFont="1" applyBorder="1" applyAlignment="1">
      <alignment horizontal="right" vertical="center" wrapText="1"/>
    </xf>
    <xf numFmtId="2" fontId="24" fillId="0" borderId="18" xfId="0" applyNumberFormat="1" applyFont="1" applyBorder="1" applyAlignment="1">
      <alignment horizontal="right" vertical="center" wrapText="1"/>
    </xf>
    <xf numFmtId="2" fontId="24" fillId="0" borderId="19" xfId="0" applyNumberFormat="1" applyFont="1" applyBorder="1" applyAlignment="1">
      <alignment horizontal="right" vertical="center" wrapText="1"/>
    </xf>
    <xf numFmtId="0" fontId="22" fillId="15" borderId="14" xfId="0" applyFont="1" applyFill="1" applyBorder="1" applyAlignment="1">
      <alignment horizontal="right" vertical="center" wrapText="1"/>
    </xf>
    <xf numFmtId="0" fontId="22" fillId="15" borderId="15" xfId="0" applyFont="1" applyFill="1" applyBorder="1" applyAlignment="1">
      <alignment horizontal="right" vertical="center" wrapText="1"/>
    </xf>
    <xf numFmtId="0" fontId="22" fillId="15" borderId="16" xfId="0" applyFont="1" applyFill="1" applyBorder="1" applyAlignment="1">
      <alignment horizontal="right" vertical="center" wrapText="1"/>
    </xf>
    <xf numFmtId="0" fontId="6" fillId="0" borderId="4" xfId="0" applyFont="1" applyBorder="1" applyAlignment="1">
      <alignment horizontal="center" vertical="center" wrapText="1"/>
    </xf>
    <xf numFmtId="0" fontId="14" fillId="7" borderId="4" xfId="0" applyFont="1" applyFill="1" applyBorder="1" applyAlignment="1">
      <alignment horizontal="right" vertical="center"/>
    </xf>
    <xf numFmtId="0" fontId="14" fillId="7" borderId="5" xfId="0" applyFont="1" applyFill="1" applyBorder="1" applyAlignment="1">
      <alignment horizontal="right"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9" borderId="7" xfId="0" applyFont="1" applyFill="1" applyBorder="1" applyAlignment="1">
      <alignment horizontal="right" vertical="center" wrapText="1"/>
    </xf>
    <xf numFmtId="0" fontId="6" fillId="9" borderId="7" xfId="0" applyFont="1" applyFill="1" applyBorder="1" applyAlignment="1">
      <alignment horizontal="right" vertical="center"/>
    </xf>
    <xf numFmtId="0" fontId="14" fillId="8" borderId="8" xfId="0" applyFont="1" applyFill="1" applyBorder="1" applyAlignment="1">
      <alignment horizontal="right" vertical="center" wrapText="1"/>
    </xf>
    <xf numFmtId="0" fontId="14" fillId="8" borderId="4" xfId="0" applyFont="1" applyFill="1" applyBorder="1" applyAlignment="1">
      <alignment horizontal="right" vertical="center" wrapText="1"/>
    </xf>
    <xf numFmtId="0" fontId="14" fillId="8" borderId="5" xfId="0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14" borderId="8" xfId="0" applyFont="1" applyFill="1" applyBorder="1" applyAlignment="1">
      <alignment horizontal="right" vertical="center" wrapText="1"/>
    </xf>
    <xf numFmtId="0" fontId="14" fillId="14" borderId="4" xfId="0" applyFont="1" applyFill="1" applyBorder="1" applyAlignment="1">
      <alignment horizontal="right" vertical="center" wrapText="1"/>
    </xf>
    <xf numFmtId="0" fontId="14" fillId="14" borderId="5" xfId="0" applyFont="1" applyFill="1" applyBorder="1" applyAlignment="1">
      <alignment horizontal="right" vertical="center" wrapText="1"/>
    </xf>
    <xf numFmtId="0" fontId="14" fillId="12" borderId="8" xfId="0" applyFont="1" applyFill="1" applyBorder="1" applyAlignment="1">
      <alignment horizontal="right" vertical="center" wrapText="1"/>
    </xf>
    <xf numFmtId="0" fontId="14" fillId="12" borderId="4" xfId="0" applyFont="1" applyFill="1" applyBorder="1" applyAlignment="1">
      <alignment horizontal="right" vertical="center"/>
    </xf>
    <xf numFmtId="0" fontId="14" fillId="12" borderId="5" xfId="0" applyFont="1" applyFill="1" applyBorder="1" applyAlignment="1">
      <alignment horizontal="right" vertical="center"/>
    </xf>
    <xf numFmtId="0" fontId="14" fillId="13" borderId="8" xfId="0" applyFont="1" applyFill="1" applyBorder="1" applyAlignment="1">
      <alignment horizontal="right" vertical="center" wrapText="1"/>
    </xf>
    <xf numFmtId="0" fontId="14" fillId="13" borderId="4" xfId="0" applyFont="1" applyFill="1" applyBorder="1" applyAlignment="1">
      <alignment horizontal="right" vertical="center"/>
    </xf>
    <xf numFmtId="0" fontId="14" fillId="13" borderId="5" xfId="0" applyFont="1" applyFill="1" applyBorder="1" applyAlignment="1">
      <alignment horizontal="right" vertical="center"/>
    </xf>
    <xf numFmtId="0" fontId="6" fillId="2" borderId="8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14" fillId="5" borderId="8" xfId="0" applyFont="1" applyFill="1" applyBorder="1" applyAlignment="1">
      <alignment horizontal="right" vertical="center" wrapText="1"/>
    </xf>
    <xf numFmtId="0" fontId="14" fillId="5" borderId="4" xfId="0" applyFont="1" applyFill="1" applyBorder="1" applyAlignment="1">
      <alignment horizontal="right" vertical="center" wrapText="1"/>
    </xf>
    <xf numFmtId="0" fontId="14" fillId="5" borderId="5" xfId="0" applyFont="1" applyFill="1" applyBorder="1" applyAlignment="1">
      <alignment horizontal="right" vertical="center" wrapText="1"/>
    </xf>
    <xf numFmtId="0" fontId="2" fillId="0" borderId="7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/>
    </xf>
    <xf numFmtId="0" fontId="14" fillId="7" borderId="7" xfId="0" applyFont="1" applyFill="1" applyBorder="1" applyAlignment="1">
      <alignment horizontal="right" vertical="center" wrapText="1"/>
    </xf>
    <xf numFmtId="0" fontId="21" fillId="0" borderId="6" xfId="0" applyFont="1" applyBorder="1"/>
    <xf numFmtId="2" fontId="2" fillId="0" borderId="7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6" fillId="9" borderId="8" xfId="0" applyFont="1" applyFill="1" applyBorder="1" applyAlignment="1">
      <alignment horizontal="right" vertical="center" wrapText="1"/>
    </xf>
    <xf numFmtId="0" fontId="6" fillId="9" borderId="4" xfId="0" applyFont="1" applyFill="1" applyBorder="1" applyAlignment="1">
      <alignment horizontal="right" vertical="center" wrapText="1"/>
    </xf>
    <xf numFmtId="0" fontId="6" fillId="9" borderId="5" xfId="0" applyFont="1" applyFill="1" applyBorder="1" applyAlignment="1">
      <alignment horizontal="right" vertical="center" wrapText="1"/>
    </xf>
    <xf numFmtId="0" fontId="16" fillId="0" borderId="4" xfId="0" applyFont="1" applyBorder="1" applyAlignment="1">
      <alignment horizontal="center" vertical="center" wrapText="1"/>
    </xf>
    <xf numFmtId="0" fontId="22" fillId="15" borderId="20" xfId="0" applyFont="1" applyFill="1" applyBorder="1" applyAlignment="1">
      <alignment horizontal="right" vertical="center" wrapText="1"/>
    </xf>
    <xf numFmtId="0" fontId="22" fillId="15" borderId="21" xfId="0" applyFont="1" applyFill="1" applyBorder="1" applyAlignment="1">
      <alignment horizontal="right" vertical="center" wrapText="1"/>
    </xf>
    <xf numFmtId="0" fontId="22" fillId="15" borderId="22" xfId="0" applyFont="1" applyFill="1" applyBorder="1" applyAlignment="1">
      <alignment horizontal="right" vertical="center" wrapText="1"/>
    </xf>
    <xf numFmtId="2" fontId="24" fillId="0" borderId="20" xfId="0" applyNumberFormat="1" applyFont="1" applyBorder="1" applyAlignment="1">
      <alignment horizontal="right" vertical="center" wrapText="1"/>
    </xf>
    <xf numFmtId="2" fontId="24" fillId="0" borderId="21" xfId="0" applyNumberFormat="1" applyFont="1" applyBorder="1" applyAlignment="1">
      <alignment horizontal="right" vertical="center" wrapText="1"/>
    </xf>
    <xf numFmtId="2" fontId="24" fillId="0" borderId="22" xfId="0" applyNumberFormat="1" applyFont="1" applyBorder="1" applyAlignment="1">
      <alignment horizontal="right" vertical="center" wrapText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colors>
    <mruColors>
      <color rgb="FF00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12"/>
  <sheetViews>
    <sheetView tabSelected="1" view="pageBreakPreview" topLeftCell="A50" zoomScale="90" zoomScaleNormal="80" zoomScaleSheetLayoutView="90" workbookViewId="0">
      <selection activeCell="A61" sqref="A61:J61"/>
    </sheetView>
  </sheetViews>
  <sheetFormatPr defaultRowHeight="15"/>
  <cols>
    <col min="1" max="1" width="5.140625" customWidth="1"/>
    <col min="2" max="2" width="22.28515625" customWidth="1"/>
    <col min="3" max="3" width="24.5703125" customWidth="1"/>
    <col min="4" max="5" width="15.5703125" customWidth="1"/>
    <col min="6" max="8" width="15.7109375" customWidth="1"/>
    <col min="9" max="9" width="30.140625" customWidth="1"/>
    <col min="10" max="10" width="20.42578125" customWidth="1"/>
    <col min="13" max="13" width="11.7109375" customWidth="1"/>
    <col min="14" max="14" width="16.140625" customWidth="1"/>
    <col min="15" max="15" width="14" customWidth="1"/>
    <col min="257" max="257" width="5.140625" customWidth="1"/>
    <col min="258" max="258" width="24.28515625" customWidth="1"/>
    <col min="259" max="259" width="19.7109375" customWidth="1"/>
    <col min="260" max="261" width="15.5703125" customWidth="1"/>
    <col min="262" max="264" width="15.7109375" customWidth="1"/>
    <col min="265" max="265" width="28.85546875" customWidth="1"/>
    <col min="266" max="266" width="15" customWidth="1"/>
    <col min="269" max="269" width="11.7109375" customWidth="1"/>
    <col min="270" max="270" width="16.140625" customWidth="1"/>
    <col min="271" max="271" width="14" customWidth="1"/>
    <col min="513" max="513" width="5.140625" customWidth="1"/>
    <col min="514" max="514" width="24.28515625" customWidth="1"/>
    <col min="515" max="515" width="19.7109375" customWidth="1"/>
    <col min="516" max="517" width="15.5703125" customWidth="1"/>
    <col min="518" max="520" width="15.7109375" customWidth="1"/>
    <col min="521" max="521" width="28.85546875" customWidth="1"/>
    <col min="522" max="522" width="15" customWidth="1"/>
    <col min="525" max="525" width="11.7109375" customWidth="1"/>
    <col min="526" max="526" width="16.140625" customWidth="1"/>
    <col min="527" max="527" width="14" customWidth="1"/>
    <col min="769" max="769" width="5.140625" customWidth="1"/>
    <col min="770" max="770" width="24.28515625" customWidth="1"/>
    <col min="771" max="771" width="19.7109375" customWidth="1"/>
    <col min="772" max="773" width="15.5703125" customWidth="1"/>
    <col min="774" max="776" width="15.7109375" customWidth="1"/>
    <col min="777" max="777" width="28.85546875" customWidth="1"/>
    <col min="778" max="778" width="15" customWidth="1"/>
    <col min="781" max="781" width="11.7109375" customWidth="1"/>
    <col min="782" max="782" width="16.140625" customWidth="1"/>
    <col min="783" max="783" width="14" customWidth="1"/>
    <col min="1025" max="1025" width="5.140625" customWidth="1"/>
    <col min="1026" max="1026" width="24.28515625" customWidth="1"/>
    <col min="1027" max="1027" width="19.7109375" customWidth="1"/>
    <col min="1028" max="1029" width="15.5703125" customWidth="1"/>
    <col min="1030" max="1032" width="15.7109375" customWidth="1"/>
    <col min="1033" max="1033" width="28.85546875" customWidth="1"/>
    <col min="1034" max="1034" width="15" customWidth="1"/>
    <col min="1037" max="1037" width="11.7109375" customWidth="1"/>
    <col min="1038" max="1038" width="16.140625" customWidth="1"/>
    <col min="1039" max="1039" width="14" customWidth="1"/>
    <col min="1281" max="1281" width="5.140625" customWidth="1"/>
    <col min="1282" max="1282" width="24.28515625" customWidth="1"/>
    <col min="1283" max="1283" width="19.7109375" customWidth="1"/>
    <col min="1284" max="1285" width="15.5703125" customWidth="1"/>
    <col min="1286" max="1288" width="15.7109375" customWidth="1"/>
    <col min="1289" max="1289" width="28.85546875" customWidth="1"/>
    <col min="1290" max="1290" width="15" customWidth="1"/>
    <col min="1293" max="1293" width="11.7109375" customWidth="1"/>
    <col min="1294" max="1294" width="16.140625" customWidth="1"/>
    <col min="1295" max="1295" width="14" customWidth="1"/>
    <col min="1537" max="1537" width="5.140625" customWidth="1"/>
    <col min="1538" max="1538" width="24.28515625" customWidth="1"/>
    <col min="1539" max="1539" width="19.7109375" customWidth="1"/>
    <col min="1540" max="1541" width="15.5703125" customWidth="1"/>
    <col min="1542" max="1544" width="15.7109375" customWidth="1"/>
    <col min="1545" max="1545" width="28.85546875" customWidth="1"/>
    <col min="1546" max="1546" width="15" customWidth="1"/>
    <col min="1549" max="1549" width="11.7109375" customWidth="1"/>
    <col min="1550" max="1550" width="16.140625" customWidth="1"/>
    <col min="1551" max="1551" width="14" customWidth="1"/>
    <col min="1793" max="1793" width="5.140625" customWidth="1"/>
    <col min="1794" max="1794" width="24.28515625" customWidth="1"/>
    <col min="1795" max="1795" width="19.7109375" customWidth="1"/>
    <col min="1796" max="1797" width="15.5703125" customWidth="1"/>
    <col min="1798" max="1800" width="15.7109375" customWidth="1"/>
    <col min="1801" max="1801" width="28.85546875" customWidth="1"/>
    <col min="1802" max="1802" width="15" customWidth="1"/>
    <col min="1805" max="1805" width="11.7109375" customWidth="1"/>
    <col min="1806" max="1806" width="16.140625" customWidth="1"/>
    <col min="1807" max="1807" width="14" customWidth="1"/>
    <col min="2049" max="2049" width="5.140625" customWidth="1"/>
    <col min="2050" max="2050" width="24.28515625" customWidth="1"/>
    <col min="2051" max="2051" width="19.7109375" customWidth="1"/>
    <col min="2052" max="2053" width="15.5703125" customWidth="1"/>
    <col min="2054" max="2056" width="15.7109375" customWidth="1"/>
    <col min="2057" max="2057" width="28.85546875" customWidth="1"/>
    <col min="2058" max="2058" width="15" customWidth="1"/>
    <col min="2061" max="2061" width="11.7109375" customWidth="1"/>
    <col min="2062" max="2062" width="16.140625" customWidth="1"/>
    <col min="2063" max="2063" width="14" customWidth="1"/>
    <col min="2305" max="2305" width="5.140625" customWidth="1"/>
    <col min="2306" max="2306" width="24.28515625" customWidth="1"/>
    <col min="2307" max="2307" width="19.7109375" customWidth="1"/>
    <col min="2308" max="2309" width="15.5703125" customWidth="1"/>
    <col min="2310" max="2312" width="15.7109375" customWidth="1"/>
    <col min="2313" max="2313" width="28.85546875" customWidth="1"/>
    <col min="2314" max="2314" width="15" customWidth="1"/>
    <col min="2317" max="2317" width="11.7109375" customWidth="1"/>
    <col min="2318" max="2318" width="16.140625" customWidth="1"/>
    <col min="2319" max="2319" width="14" customWidth="1"/>
    <col min="2561" max="2561" width="5.140625" customWidth="1"/>
    <col min="2562" max="2562" width="24.28515625" customWidth="1"/>
    <col min="2563" max="2563" width="19.7109375" customWidth="1"/>
    <col min="2564" max="2565" width="15.5703125" customWidth="1"/>
    <col min="2566" max="2568" width="15.7109375" customWidth="1"/>
    <col min="2569" max="2569" width="28.85546875" customWidth="1"/>
    <col min="2570" max="2570" width="15" customWidth="1"/>
    <col min="2573" max="2573" width="11.7109375" customWidth="1"/>
    <col min="2574" max="2574" width="16.140625" customWidth="1"/>
    <col min="2575" max="2575" width="14" customWidth="1"/>
    <col min="2817" max="2817" width="5.140625" customWidth="1"/>
    <col min="2818" max="2818" width="24.28515625" customWidth="1"/>
    <col min="2819" max="2819" width="19.7109375" customWidth="1"/>
    <col min="2820" max="2821" width="15.5703125" customWidth="1"/>
    <col min="2822" max="2824" width="15.7109375" customWidth="1"/>
    <col min="2825" max="2825" width="28.85546875" customWidth="1"/>
    <col min="2826" max="2826" width="15" customWidth="1"/>
    <col min="2829" max="2829" width="11.7109375" customWidth="1"/>
    <col min="2830" max="2830" width="16.140625" customWidth="1"/>
    <col min="2831" max="2831" width="14" customWidth="1"/>
    <col min="3073" max="3073" width="5.140625" customWidth="1"/>
    <col min="3074" max="3074" width="24.28515625" customWidth="1"/>
    <col min="3075" max="3075" width="19.7109375" customWidth="1"/>
    <col min="3076" max="3077" width="15.5703125" customWidth="1"/>
    <col min="3078" max="3080" width="15.7109375" customWidth="1"/>
    <col min="3081" max="3081" width="28.85546875" customWidth="1"/>
    <col min="3082" max="3082" width="15" customWidth="1"/>
    <col min="3085" max="3085" width="11.7109375" customWidth="1"/>
    <col min="3086" max="3086" width="16.140625" customWidth="1"/>
    <col min="3087" max="3087" width="14" customWidth="1"/>
    <col min="3329" max="3329" width="5.140625" customWidth="1"/>
    <col min="3330" max="3330" width="24.28515625" customWidth="1"/>
    <col min="3331" max="3331" width="19.7109375" customWidth="1"/>
    <col min="3332" max="3333" width="15.5703125" customWidth="1"/>
    <col min="3334" max="3336" width="15.7109375" customWidth="1"/>
    <col min="3337" max="3337" width="28.85546875" customWidth="1"/>
    <col min="3338" max="3338" width="15" customWidth="1"/>
    <col min="3341" max="3341" width="11.7109375" customWidth="1"/>
    <col min="3342" max="3342" width="16.140625" customWidth="1"/>
    <col min="3343" max="3343" width="14" customWidth="1"/>
    <col min="3585" max="3585" width="5.140625" customWidth="1"/>
    <col min="3586" max="3586" width="24.28515625" customWidth="1"/>
    <col min="3587" max="3587" width="19.7109375" customWidth="1"/>
    <col min="3588" max="3589" width="15.5703125" customWidth="1"/>
    <col min="3590" max="3592" width="15.7109375" customWidth="1"/>
    <col min="3593" max="3593" width="28.85546875" customWidth="1"/>
    <col min="3594" max="3594" width="15" customWidth="1"/>
    <col min="3597" max="3597" width="11.7109375" customWidth="1"/>
    <col min="3598" max="3598" width="16.140625" customWidth="1"/>
    <col min="3599" max="3599" width="14" customWidth="1"/>
    <col min="3841" max="3841" width="5.140625" customWidth="1"/>
    <col min="3842" max="3842" width="24.28515625" customWidth="1"/>
    <col min="3843" max="3843" width="19.7109375" customWidth="1"/>
    <col min="3844" max="3845" width="15.5703125" customWidth="1"/>
    <col min="3846" max="3848" width="15.7109375" customWidth="1"/>
    <col min="3849" max="3849" width="28.85546875" customWidth="1"/>
    <col min="3850" max="3850" width="15" customWidth="1"/>
    <col min="3853" max="3853" width="11.7109375" customWidth="1"/>
    <col min="3854" max="3854" width="16.140625" customWidth="1"/>
    <col min="3855" max="3855" width="14" customWidth="1"/>
    <col min="4097" max="4097" width="5.140625" customWidth="1"/>
    <col min="4098" max="4098" width="24.28515625" customWidth="1"/>
    <col min="4099" max="4099" width="19.7109375" customWidth="1"/>
    <col min="4100" max="4101" width="15.5703125" customWidth="1"/>
    <col min="4102" max="4104" width="15.7109375" customWidth="1"/>
    <col min="4105" max="4105" width="28.85546875" customWidth="1"/>
    <col min="4106" max="4106" width="15" customWidth="1"/>
    <col min="4109" max="4109" width="11.7109375" customWidth="1"/>
    <col min="4110" max="4110" width="16.140625" customWidth="1"/>
    <col min="4111" max="4111" width="14" customWidth="1"/>
    <col min="4353" max="4353" width="5.140625" customWidth="1"/>
    <col min="4354" max="4354" width="24.28515625" customWidth="1"/>
    <col min="4355" max="4355" width="19.7109375" customWidth="1"/>
    <col min="4356" max="4357" width="15.5703125" customWidth="1"/>
    <col min="4358" max="4360" width="15.7109375" customWidth="1"/>
    <col min="4361" max="4361" width="28.85546875" customWidth="1"/>
    <col min="4362" max="4362" width="15" customWidth="1"/>
    <col min="4365" max="4365" width="11.7109375" customWidth="1"/>
    <col min="4366" max="4366" width="16.140625" customWidth="1"/>
    <col min="4367" max="4367" width="14" customWidth="1"/>
    <col min="4609" max="4609" width="5.140625" customWidth="1"/>
    <col min="4610" max="4610" width="24.28515625" customWidth="1"/>
    <col min="4611" max="4611" width="19.7109375" customWidth="1"/>
    <col min="4612" max="4613" width="15.5703125" customWidth="1"/>
    <col min="4614" max="4616" width="15.7109375" customWidth="1"/>
    <col min="4617" max="4617" width="28.85546875" customWidth="1"/>
    <col min="4618" max="4618" width="15" customWidth="1"/>
    <col min="4621" max="4621" width="11.7109375" customWidth="1"/>
    <col min="4622" max="4622" width="16.140625" customWidth="1"/>
    <col min="4623" max="4623" width="14" customWidth="1"/>
    <col min="4865" max="4865" width="5.140625" customWidth="1"/>
    <col min="4866" max="4866" width="24.28515625" customWidth="1"/>
    <col min="4867" max="4867" width="19.7109375" customWidth="1"/>
    <col min="4868" max="4869" width="15.5703125" customWidth="1"/>
    <col min="4870" max="4872" width="15.7109375" customWidth="1"/>
    <col min="4873" max="4873" width="28.85546875" customWidth="1"/>
    <col min="4874" max="4874" width="15" customWidth="1"/>
    <col min="4877" max="4877" width="11.7109375" customWidth="1"/>
    <col min="4878" max="4878" width="16.140625" customWidth="1"/>
    <col min="4879" max="4879" width="14" customWidth="1"/>
    <col min="5121" max="5121" width="5.140625" customWidth="1"/>
    <col min="5122" max="5122" width="24.28515625" customWidth="1"/>
    <col min="5123" max="5123" width="19.7109375" customWidth="1"/>
    <col min="5124" max="5125" width="15.5703125" customWidth="1"/>
    <col min="5126" max="5128" width="15.7109375" customWidth="1"/>
    <col min="5129" max="5129" width="28.85546875" customWidth="1"/>
    <col min="5130" max="5130" width="15" customWidth="1"/>
    <col min="5133" max="5133" width="11.7109375" customWidth="1"/>
    <col min="5134" max="5134" width="16.140625" customWidth="1"/>
    <col min="5135" max="5135" width="14" customWidth="1"/>
    <col min="5377" max="5377" width="5.140625" customWidth="1"/>
    <col min="5378" max="5378" width="24.28515625" customWidth="1"/>
    <col min="5379" max="5379" width="19.7109375" customWidth="1"/>
    <col min="5380" max="5381" width="15.5703125" customWidth="1"/>
    <col min="5382" max="5384" width="15.7109375" customWidth="1"/>
    <col min="5385" max="5385" width="28.85546875" customWidth="1"/>
    <col min="5386" max="5386" width="15" customWidth="1"/>
    <col min="5389" max="5389" width="11.7109375" customWidth="1"/>
    <col min="5390" max="5390" width="16.140625" customWidth="1"/>
    <col min="5391" max="5391" width="14" customWidth="1"/>
    <col min="5633" max="5633" width="5.140625" customWidth="1"/>
    <col min="5634" max="5634" width="24.28515625" customWidth="1"/>
    <col min="5635" max="5635" width="19.7109375" customWidth="1"/>
    <col min="5636" max="5637" width="15.5703125" customWidth="1"/>
    <col min="5638" max="5640" width="15.7109375" customWidth="1"/>
    <col min="5641" max="5641" width="28.85546875" customWidth="1"/>
    <col min="5642" max="5642" width="15" customWidth="1"/>
    <col min="5645" max="5645" width="11.7109375" customWidth="1"/>
    <col min="5646" max="5646" width="16.140625" customWidth="1"/>
    <col min="5647" max="5647" width="14" customWidth="1"/>
    <col min="5889" max="5889" width="5.140625" customWidth="1"/>
    <col min="5890" max="5890" width="24.28515625" customWidth="1"/>
    <col min="5891" max="5891" width="19.7109375" customWidth="1"/>
    <col min="5892" max="5893" width="15.5703125" customWidth="1"/>
    <col min="5894" max="5896" width="15.7109375" customWidth="1"/>
    <col min="5897" max="5897" width="28.85546875" customWidth="1"/>
    <col min="5898" max="5898" width="15" customWidth="1"/>
    <col min="5901" max="5901" width="11.7109375" customWidth="1"/>
    <col min="5902" max="5902" width="16.140625" customWidth="1"/>
    <col min="5903" max="5903" width="14" customWidth="1"/>
    <col min="6145" max="6145" width="5.140625" customWidth="1"/>
    <col min="6146" max="6146" width="24.28515625" customWidth="1"/>
    <col min="6147" max="6147" width="19.7109375" customWidth="1"/>
    <col min="6148" max="6149" width="15.5703125" customWidth="1"/>
    <col min="6150" max="6152" width="15.7109375" customWidth="1"/>
    <col min="6153" max="6153" width="28.85546875" customWidth="1"/>
    <col min="6154" max="6154" width="15" customWidth="1"/>
    <col min="6157" max="6157" width="11.7109375" customWidth="1"/>
    <col min="6158" max="6158" width="16.140625" customWidth="1"/>
    <col min="6159" max="6159" width="14" customWidth="1"/>
    <col min="6401" max="6401" width="5.140625" customWidth="1"/>
    <col min="6402" max="6402" width="24.28515625" customWidth="1"/>
    <col min="6403" max="6403" width="19.7109375" customWidth="1"/>
    <col min="6404" max="6405" width="15.5703125" customWidth="1"/>
    <col min="6406" max="6408" width="15.7109375" customWidth="1"/>
    <col min="6409" max="6409" width="28.85546875" customWidth="1"/>
    <col min="6410" max="6410" width="15" customWidth="1"/>
    <col min="6413" max="6413" width="11.7109375" customWidth="1"/>
    <col min="6414" max="6414" width="16.140625" customWidth="1"/>
    <col min="6415" max="6415" width="14" customWidth="1"/>
    <col min="6657" max="6657" width="5.140625" customWidth="1"/>
    <col min="6658" max="6658" width="24.28515625" customWidth="1"/>
    <col min="6659" max="6659" width="19.7109375" customWidth="1"/>
    <col min="6660" max="6661" width="15.5703125" customWidth="1"/>
    <col min="6662" max="6664" width="15.7109375" customWidth="1"/>
    <col min="6665" max="6665" width="28.85546875" customWidth="1"/>
    <col min="6666" max="6666" width="15" customWidth="1"/>
    <col min="6669" max="6669" width="11.7109375" customWidth="1"/>
    <col min="6670" max="6670" width="16.140625" customWidth="1"/>
    <col min="6671" max="6671" width="14" customWidth="1"/>
    <col min="6913" max="6913" width="5.140625" customWidth="1"/>
    <col min="6914" max="6914" width="24.28515625" customWidth="1"/>
    <col min="6915" max="6915" width="19.7109375" customWidth="1"/>
    <col min="6916" max="6917" width="15.5703125" customWidth="1"/>
    <col min="6918" max="6920" width="15.7109375" customWidth="1"/>
    <col min="6921" max="6921" width="28.85546875" customWidth="1"/>
    <col min="6922" max="6922" width="15" customWidth="1"/>
    <col min="6925" max="6925" width="11.7109375" customWidth="1"/>
    <col min="6926" max="6926" width="16.140625" customWidth="1"/>
    <col min="6927" max="6927" width="14" customWidth="1"/>
    <col min="7169" max="7169" width="5.140625" customWidth="1"/>
    <col min="7170" max="7170" width="24.28515625" customWidth="1"/>
    <col min="7171" max="7171" width="19.7109375" customWidth="1"/>
    <col min="7172" max="7173" width="15.5703125" customWidth="1"/>
    <col min="7174" max="7176" width="15.7109375" customWidth="1"/>
    <col min="7177" max="7177" width="28.85546875" customWidth="1"/>
    <col min="7178" max="7178" width="15" customWidth="1"/>
    <col min="7181" max="7181" width="11.7109375" customWidth="1"/>
    <col min="7182" max="7182" width="16.140625" customWidth="1"/>
    <col min="7183" max="7183" width="14" customWidth="1"/>
    <col min="7425" max="7425" width="5.140625" customWidth="1"/>
    <col min="7426" max="7426" width="24.28515625" customWidth="1"/>
    <col min="7427" max="7427" width="19.7109375" customWidth="1"/>
    <col min="7428" max="7429" width="15.5703125" customWidth="1"/>
    <col min="7430" max="7432" width="15.7109375" customWidth="1"/>
    <col min="7433" max="7433" width="28.85546875" customWidth="1"/>
    <col min="7434" max="7434" width="15" customWidth="1"/>
    <col min="7437" max="7437" width="11.7109375" customWidth="1"/>
    <col min="7438" max="7438" width="16.140625" customWidth="1"/>
    <col min="7439" max="7439" width="14" customWidth="1"/>
    <col min="7681" max="7681" width="5.140625" customWidth="1"/>
    <col min="7682" max="7682" width="24.28515625" customWidth="1"/>
    <col min="7683" max="7683" width="19.7109375" customWidth="1"/>
    <col min="7684" max="7685" width="15.5703125" customWidth="1"/>
    <col min="7686" max="7688" width="15.7109375" customWidth="1"/>
    <col min="7689" max="7689" width="28.85546875" customWidth="1"/>
    <col min="7690" max="7690" width="15" customWidth="1"/>
    <col min="7693" max="7693" width="11.7109375" customWidth="1"/>
    <col min="7694" max="7694" width="16.140625" customWidth="1"/>
    <col min="7695" max="7695" width="14" customWidth="1"/>
    <col min="7937" max="7937" width="5.140625" customWidth="1"/>
    <col min="7938" max="7938" width="24.28515625" customWidth="1"/>
    <col min="7939" max="7939" width="19.7109375" customWidth="1"/>
    <col min="7940" max="7941" width="15.5703125" customWidth="1"/>
    <col min="7942" max="7944" width="15.7109375" customWidth="1"/>
    <col min="7945" max="7945" width="28.85546875" customWidth="1"/>
    <col min="7946" max="7946" width="15" customWidth="1"/>
    <col min="7949" max="7949" width="11.7109375" customWidth="1"/>
    <col min="7950" max="7950" width="16.140625" customWidth="1"/>
    <col min="7951" max="7951" width="14" customWidth="1"/>
    <col min="8193" max="8193" width="5.140625" customWidth="1"/>
    <col min="8194" max="8194" width="24.28515625" customWidth="1"/>
    <col min="8195" max="8195" width="19.7109375" customWidth="1"/>
    <col min="8196" max="8197" width="15.5703125" customWidth="1"/>
    <col min="8198" max="8200" width="15.7109375" customWidth="1"/>
    <col min="8201" max="8201" width="28.85546875" customWidth="1"/>
    <col min="8202" max="8202" width="15" customWidth="1"/>
    <col min="8205" max="8205" width="11.7109375" customWidth="1"/>
    <col min="8206" max="8206" width="16.140625" customWidth="1"/>
    <col min="8207" max="8207" width="14" customWidth="1"/>
    <col min="8449" max="8449" width="5.140625" customWidth="1"/>
    <col min="8450" max="8450" width="24.28515625" customWidth="1"/>
    <col min="8451" max="8451" width="19.7109375" customWidth="1"/>
    <col min="8452" max="8453" width="15.5703125" customWidth="1"/>
    <col min="8454" max="8456" width="15.7109375" customWidth="1"/>
    <col min="8457" max="8457" width="28.85546875" customWidth="1"/>
    <col min="8458" max="8458" width="15" customWidth="1"/>
    <col min="8461" max="8461" width="11.7109375" customWidth="1"/>
    <col min="8462" max="8462" width="16.140625" customWidth="1"/>
    <col min="8463" max="8463" width="14" customWidth="1"/>
    <col min="8705" max="8705" width="5.140625" customWidth="1"/>
    <col min="8706" max="8706" width="24.28515625" customWidth="1"/>
    <col min="8707" max="8707" width="19.7109375" customWidth="1"/>
    <col min="8708" max="8709" width="15.5703125" customWidth="1"/>
    <col min="8710" max="8712" width="15.7109375" customWidth="1"/>
    <col min="8713" max="8713" width="28.85546875" customWidth="1"/>
    <col min="8714" max="8714" width="15" customWidth="1"/>
    <col min="8717" max="8717" width="11.7109375" customWidth="1"/>
    <col min="8718" max="8718" width="16.140625" customWidth="1"/>
    <col min="8719" max="8719" width="14" customWidth="1"/>
    <col min="8961" max="8961" width="5.140625" customWidth="1"/>
    <col min="8962" max="8962" width="24.28515625" customWidth="1"/>
    <col min="8963" max="8963" width="19.7109375" customWidth="1"/>
    <col min="8964" max="8965" width="15.5703125" customWidth="1"/>
    <col min="8966" max="8968" width="15.7109375" customWidth="1"/>
    <col min="8969" max="8969" width="28.85546875" customWidth="1"/>
    <col min="8970" max="8970" width="15" customWidth="1"/>
    <col min="8973" max="8973" width="11.7109375" customWidth="1"/>
    <col min="8974" max="8974" width="16.140625" customWidth="1"/>
    <col min="8975" max="8975" width="14" customWidth="1"/>
    <col min="9217" max="9217" width="5.140625" customWidth="1"/>
    <col min="9218" max="9218" width="24.28515625" customWidth="1"/>
    <col min="9219" max="9219" width="19.7109375" customWidth="1"/>
    <col min="9220" max="9221" width="15.5703125" customWidth="1"/>
    <col min="9222" max="9224" width="15.7109375" customWidth="1"/>
    <col min="9225" max="9225" width="28.85546875" customWidth="1"/>
    <col min="9226" max="9226" width="15" customWidth="1"/>
    <col min="9229" max="9229" width="11.7109375" customWidth="1"/>
    <col min="9230" max="9230" width="16.140625" customWidth="1"/>
    <col min="9231" max="9231" width="14" customWidth="1"/>
    <col min="9473" max="9473" width="5.140625" customWidth="1"/>
    <col min="9474" max="9474" width="24.28515625" customWidth="1"/>
    <col min="9475" max="9475" width="19.7109375" customWidth="1"/>
    <col min="9476" max="9477" width="15.5703125" customWidth="1"/>
    <col min="9478" max="9480" width="15.7109375" customWidth="1"/>
    <col min="9481" max="9481" width="28.85546875" customWidth="1"/>
    <col min="9482" max="9482" width="15" customWidth="1"/>
    <col min="9485" max="9485" width="11.7109375" customWidth="1"/>
    <col min="9486" max="9486" width="16.140625" customWidth="1"/>
    <col min="9487" max="9487" width="14" customWidth="1"/>
    <col min="9729" max="9729" width="5.140625" customWidth="1"/>
    <col min="9730" max="9730" width="24.28515625" customWidth="1"/>
    <col min="9731" max="9731" width="19.7109375" customWidth="1"/>
    <col min="9732" max="9733" width="15.5703125" customWidth="1"/>
    <col min="9734" max="9736" width="15.7109375" customWidth="1"/>
    <col min="9737" max="9737" width="28.85546875" customWidth="1"/>
    <col min="9738" max="9738" width="15" customWidth="1"/>
    <col min="9741" max="9741" width="11.7109375" customWidth="1"/>
    <col min="9742" max="9742" width="16.140625" customWidth="1"/>
    <col min="9743" max="9743" width="14" customWidth="1"/>
    <col min="9985" max="9985" width="5.140625" customWidth="1"/>
    <col min="9986" max="9986" width="24.28515625" customWidth="1"/>
    <col min="9987" max="9987" width="19.7109375" customWidth="1"/>
    <col min="9988" max="9989" width="15.5703125" customWidth="1"/>
    <col min="9990" max="9992" width="15.7109375" customWidth="1"/>
    <col min="9993" max="9993" width="28.85546875" customWidth="1"/>
    <col min="9994" max="9994" width="15" customWidth="1"/>
    <col min="9997" max="9997" width="11.7109375" customWidth="1"/>
    <col min="9998" max="9998" width="16.140625" customWidth="1"/>
    <col min="9999" max="9999" width="14" customWidth="1"/>
    <col min="10241" max="10241" width="5.140625" customWidth="1"/>
    <col min="10242" max="10242" width="24.28515625" customWidth="1"/>
    <col min="10243" max="10243" width="19.7109375" customWidth="1"/>
    <col min="10244" max="10245" width="15.5703125" customWidth="1"/>
    <col min="10246" max="10248" width="15.7109375" customWidth="1"/>
    <col min="10249" max="10249" width="28.85546875" customWidth="1"/>
    <col min="10250" max="10250" width="15" customWidth="1"/>
    <col min="10253" max="10253" width="11.7109375" customWidth="1"/>
    <col min="10254" max="10254" width="16.140625" customWidth="1"/>
    <col min="10255" max="10255" width="14" customWidth="1"/>
    <col min="10497" max="10497" width="5.140625" customWidth="1"/>
    <col min="10498" max="10498" width="24.28515625" customWidth="1"/>
    <col min="10499" max="10499" width="19.7109375" customWidth="1"/>
    <col min="10500" max="10501" width="15.5703125" customWidth="1"/>
    <col min="10502" max="10504" width="15.7109375" customWidth="1"/>
    <col min="10505" max="10505" width="28.85546875" customWidth="1"/>
    <col min="10506" max="10506" width="15" customWidth="1"/>
    <col min="10509" max="10509" width="11.7109375" customWidth="1"/>
    <col min="10510" max="10510" width="16.140625" customWidth="1"/>
    <col min="10511" max="10511" width="14" customWidth="1"/>
    <col min="10753" max="10753" width="5.140625" customWidth="1"/>
    <col min="10754" max="10754" width="24.28515625" customWidth="1"/>
    <col min="10755" max="10755" width="19.7109375" customWidth="1"/>
    <col min="10756" max="10757" width="15.5703125" customWidth="1"/>
    <col min="10758" max="10760" width="15.7109375" customWidth="1"/>
    <col min="10761" max="10761" width="28.85546875" customWidth="1"/>
    <col min="10762" max="10762" width="15" customWidth="1"/>
    <col min="10765" max="10765" width="11.7109375" customWidth="1"/>
    <col min="10766" max="10766" width="16.140625" customWidth="1"/>
    <col min="10767" max="10767" width="14" customWidth="1"/>
    <col min="11009" max="11009" width="5.140625" customWidth="1"/>
    <col min="11010" max="11010" width="24.28515625" customWidth="1"/>
    <col min="11011" max="11011" width="19.7109375" customWidth="1"/>
    <col min="11012" max="11013" width="15.5703125" customWidth="1"/>
    <col min="11014" max="11016" width="15.7109375" customWidth="1"/>
    <col min="11017" max="11017" width="28.85546875" customWidth="1"/>
    <col min="11018" max="11018" width="15" customWidth="1"/>
    <col min="11021" max="11021" width="11.7109375" customWidth="1"/>
    <col min="11022" max="11022" width="16.140625" customWidth="1"/>
    <col min="11023" max="11023" width="14" customWidth="1"/>
    <col min="11265" max="11265" width="5.140625" customWidth="1"/>
    <col min="11266" max="11266" width="24.28515625" customWidth="1"/>
    <col min="11267" max="11267" width="19.7109375" customWidth="1"/>
    <col min="11268" max="11269" width="15.5703125" customWidth="1"/>
    <col min="11270" max="11272" width="15.7109375" customWidth="1"/>
    <col min="11273" max="11273" width="28.85546875" customWidth="1"/>
    <col min="11274" max="11274" width="15" customWidth="1"/>
    <col min="11277" max="11277" width="11.7109375" customWidth="1"/>
    <col min="11278" max="11278" width="16.140625" customWidth="1"/>
    <col min="11279" max="11279" width="14" customWidth="1"/>
    <col min="11521" max="11521" width="5.140625" customWidth="1"/>
    <col min="11522" max="11522" width="24.28515625" customWidth="1"/>
    <col min="11523" max="11523" width="19.7109375" customWidth="1"/>
    <col min="11524" max="11525" width="15.5703125" customWidth="1"/>
    <col min="11526" max="11528" width="15.7109375" customWidth="1"/>
    <col min="11529" max="11529" width="28.85546875" customWidth="1"/>
    <col min="11530" max="11530" width="15" customWidth="1"/>
    <col min="11533" max="11533" width="11.7109375" customWidth="1"/>
    <col min="11534" max="11534" width="16.140625" customWidth="1"/>
    <col min="11535" max="11535" width="14" customWidth="1"/>
    <col min="11777" max="11777" width="5.140625" customWidth="1"/>
    <col min="11778" max="11778" width="24.28515625" customWidth="1"/>
    <col min="11779" max="11779" width="19.7109375" customWidth="1"/>
    <col min="11780" max="11781" width="15.5703125" customWidth="1"/>
    <col min="11782" max="11784" width="15.7109375" customWidth="1"/>
    <col min="11785" max="11785" width="28.85546875" customWidth="1"/>
    <col min="11786" max="11786" width="15" customWidth="1"/>
    <col min="11789" max="11789" width="11.7109375" customWidth="1"/>
    <col min="11790" max="11790" width="16.140625" customWidth="1"/>
    <col min="11791" max="11791" width="14" customWidth="1"/>
    <col min="12033" max="12033" width="5.140625" customWidth="1"/>
    <col min="12034" max="12034" width="24.28515625" customWidth="1"/>
    <col min="12035" max="12035" width="19.7109375" customWidth="1"/>
    <col min="12036" max="12037" width="15.5703125" customWidth="1"/>
    <col min="12038" max="12040" width="15.7109375" customWidth="1"/>
    <col min="12041" max="12041" width="28.85546875" customWidth="1"/>
    <col min="12042" max="12042" width="15" customWidth="1"/>
    <col min="12045" max="12045" width="11.7109375" customWidth="1"/>
    <col min="12046" max="12046" width="16.140625" customWidth="1"/>
    <col min="12047" max="12047" width="14" customWidth="1"/>
    <col min="12289" max="12289" width="5.140625" customWidth="1"/>
    <col min="12290" max="12290" width="24.28515625" customWidth="1"/>
    <col min="12291" max="12291" width="19.7109375" customWidth="1"/>
    <col min="12292" max="12293" width="15.5703125" customWidth="1"/>
    <col min="12294" max="12296" width="15.7109375" customWidth="1"/>
    <col min="12297" max="12297" width="28.85546875" customWidth="1"/>
    <col min="12298" max="12298" width="15" customWidth="1"/>
    <col min="12301" max="12301" width="11.7109375" customWidth="1"/>
    <col min="12302" max="12302" width="16.140625" customWidth="1"/>
    <col min="12303" max="12303" width="14" customWidth="1"/>
    <col min="12545" max="12545" width="5.140625" customWidth="1"/>
    <col min="12546" max="12546" width="24.28515625" customWidth="1"/>
    <col min="12547" max="12547" width="19.7109375" customWidth="1"/>
    <col min="12548" max="12549" width="15.5703125" customWidth="1"/>
    <col min="12550" max="12552" width="15.7109375" customWidth="1"/>
    <col min="12553" max="12553" width="28.85546875" customWidth="1"/>
    <col min="12554" max="12554" width="15" customWidth="1"/>
    <col min="12557" max="12557" width="11.7109375" customWidth="1"/>
    <col min="12558" max="12558" width="16.140625" customWidth="1"/>
    <col min="12559" max="12559" width="14" customWidth="1"/>
    <col min="12801" max="12801" width="5.140625" customWidth="1"/>
    <col min="12802" max="12802" width="24.28515625" customWidth="1"/>
    <col min="12803" max="12803" width="19.7109375" customWidth="1"/>
    <col min="12804" max="12805" width="15.5703125" customWidth="1"/>
    <col min="12806" max="12808" width="15.7109375" customWidth="1"/>
    <col min="12809" max="12809" width="28.85546875" customWidth="1"/>
    <col min="12810" max="12810" width="15" customWidth="1"/>
    <col min="12813" max="12813" width="11.7109375" customWidth="1"/>
    <col min="12814" max="12814" width="16.140625" customWidth="1"/>
    <col min="12815" max="12815" width="14" customWidth="1"/>
    <col min="13057" max="13057" width="5.140625" customWidth="1"/>
    <col min="13058" max="13058" width="24.28515625" customWidth="1"/>
    <col min="13059" max="13059" width="19.7109375" customWidth="1"/>
    <col min="13060" max="13061" width="15.5703125" customWidth="1"/>
    <col min="13062" max="13064" width="15.7109375" customWidth="1"/>
    <col min="13065" max="13065" width="28.85546875" customWidth="1"/>
    <col min="13066" max="13066" width="15" customWidth="1"/>
    <col min="13069" max="13069" width="11.7109375" customWidth="1"/>
    <col min="13070" max="13070" width="16.140625" customWidth="1"/>
    <col min="13071" max="13071" width="14" customWidth="1"/>
    <col min="13313" max="13313" width="5.140625" customWidth="1"/>
    <col min="13314" max="13314" width="24.28515625" customWidth="1"/>
    <col min="13315" max="13315" width="19.7109375" customWidth="1"/>
    <col min="13316" max="13317" width="15.5703125" customWidth="1"/>
    <col min="13318" max="13320" width="15.7109375" customWidth="1"/>
    <col min="13321" max="13321" width="28.85546875" customWidth="1"/>
    <col min="13322" max="13322" width="15" customWidth="1"/>
    <col min="13325" max="13325" width="11.7109375" customWidth="1"/>
    <col min="13326" max="13326" width="16.140625" customWidth="1"/>
    <col min="13327" max="13327" width="14" customWidth="1"/>
    <col min="13569" max="13569" width="5.140625" customWidth="1"/>
    <col min="13570" max="13570" width="24.28515625" customWidth="1"/>
    <col min="13571" max="13571" width="19.7109375" customWidth="1"/>
    <col min="13572" max="13573" width="15.5703125" customWidth="1"/>
    <col min="13574" max="13576" width="15.7109375" customWidth="1"/>
    <col min="13577" max="13577" width="28.85546875" customWidth="1"/>
    <col min="13578" max="13578" width="15" customWidth="1"/>
    <col min="13581" max="13581" width="11.7109375" customWidth="1"/>
    <col min="13582" max="13582" width="16.140625" customWidth="1"/>
    <col min="13583" max="13583" width="14" customWidth="1"/>
    <col min="13825" max="13825" width="5.140625" customWidth="1"/>
    <col min="13826" max="13826" width="24.28515625" customWidth="1"/>
    <col min="13827" max="13827" width="19.7109375" customWidth="1"/>
    <col min="13828" max="13829" width="15.5703125" customWidth="1"/>
    <col min="13830" max="13832" width="15.7109375" customWidth="1"/>
    <col min="13833" max="13833" width="28.85546875" customWidth="1"/>
    <col min="13834" max="13834" width="15" customWidth="1"/>
    <col min="13837" max="13837" width="11.7109375" customWidth="1"/>
    <col min="13838" max="13838" width="16.140625" customWidth="1"/>
    <col min="13839" max="13839" width="14" customWidth="1"/>
    <col min="14081" max="14081" width="5.140625" customWidth="1"/>
    <col min="14082" max="14082" width="24.28515625" customWidth="1"/>
    <col min="14083" max="14083" width="19.7109375" customWidth="1"/>
    <col min="14084" max="14085" width="15.5703125" customWidth="1"/>
    <col min="14086" max="14088" width="15.7109375" customWidth="1"/>
    <col min="14089" max="14089" width="28.85546875" customWidth="1"/>
    <col min="14090" max="14090" width="15" customWidth="1"/>
    <col min="14093" max="14093" width="11.7109375" customWidth="1"/>
    <col min="14094" max="14094" width="16.140625" customWidth="1"/>
    <col min="14095" max="14095" width="14" customWidth="1"/>
    <col min="14337" max="14337" width="5.140625" customWidth="1"/>
    <col min="14338" max="14338" width="24.28515625" customWidth="1"/>
    <col min="14339" max="14339" width="19.7109375" customWidth="1"/>
    <col min="14340" max="14341" width="15.5703125" customWidth="1"/>
    <col min="14342" max="14344" width="15.7109375" customWidth="1"/>
    <col min="14345" max="14345" width="28.85546875" customWidth="1"/>
    <col min="14346" max="14346" width="15" customWidth="1"/>
    <col min="14349" max="14349" width="11.7109375" customWidth="1"/>
    <col min="14350" max="14350" width="16.140625" customWidth="1"/>
    <col min="14351" max="14351" width="14" customWidth="1"/>
    <col min="14593" max="14593" width="5.140625" customWidth="1"/>
    <col min="14594" max="14594" width="24.28515625" customWidth="1"/>
    <col min="14595" max="14595" width="19.7109375" customWidth="1"/>
    <col min="14596" max="14597" width="15.5703125" customWidth="1"/>
    <col min="14598" max="14600" width="15.7109375" customWidth="1"/>
    <col min="14601" max="14601" width="28.85546875" customWidth="1"/>
    <col min="14602" max="14602" width="15" customWidth="1"/>
    <col min="14605" max="14605" width="11.7109375" customWidth="1"/>
    <col min="14606" max="14606" width="16.140625" customWidth="1"/>
    <col min="14607" max="14607" width="14" customWidth="1"/>
    <col min="14849" max="14849" width="5.140625" customWidth="1"/>
    <col min="14850" max="14850" width="24.28515625" customWidth="1"/>
    <col min="14851" max="14851" width="19.7109375" customWidth="1"/>
    <col min="14852" max="14853" width="15.5703125" customWidth="1"/>
    <col min="14854" max="14856" width="15.7109375" customWidth="1"/>
    <col min="14857" max="14857" width="28.85546875" customWidth="1"/>
    <col min="14858" max="14858" width="15" customWidth="1"/>
    <col min="14861" max="14861" width="11.7109375" customWidth="1"/>
    <col min="14862" max="14862" width="16.140625" customWidth="1"/>
    <col min="14863" max="14863" width="14" customWidth="1"/>
    <col min="15105" max="15105" width="5.140625" customWidth="1"/>
    <col min="15106" max="15106" width="24.28515625" customWidth="1"/>
    <col min="15107" max="15107" width="19.7109375" customWidth="1"/>
    <col min="15108" max="15109" width="15.5703125" customWidth="1"/>
    <col min="15110" max="15112" width="15.7109375" customWidth="1"/>
    <col min="15113" max="15113" width="28.85546875" customWidth="1"/>
    <col min="15114" max="15114" width="15" customWidth="1"/>
    <col min="15117" max="15117" width="11.7109375" customWidth="1"/>
    <col min="15118" max="15118" width="16.140625" customWidth="1"/>
    <col min="15119" max="15119" width="14" customWidth="1"/>
    <col min="15361" max="15361" width="5.140625" customWidth="1"/>
    <col min="15362" max="15362" width="24.28515625" customWidth="1"/>
    <col min="15363" max="15363" width="19.7109375" customWidth="1"/>
    <col min="15364" max="15365" width="15.5703125" customWidth="1"/>
    <col min="15366" max="15368" width="15.7109375" customWidth="1"/>
    <col min="15369" max="15369" width="28.85546875" customWidth="1"/>
    <col min="15370" max="15370" width="15" customWidth="1"/>
    <col min="15373" max="15373" width="11.7109375" customWidth="1"/>
    <col min="15374" max="15374" width="16.140625" customWidth="1"/>
    <col min="15375" max="15375" width="14" customWidth="1"/>
    <col min="15617" max="15617" width="5.140625" customWidth="1"/>
    <col min="15618" max="15618" width="24.28515625" customWidth="1"/>
    <col min="15619" max="15619" width="19.7109375" customWidth="1"/>
    <col min="15620" max="15621" width="15.5703125" customWidth="1"/>
    <col min="15622" max="15624" width="15.7109375" customWidth="1"/>
    <col min="15625" max="15625" width="28.85546875" customWidth="1"/>
    <col min="15626" max="15626" width="15" customWidth="1"/>
    <col min="15629" max="15629" width="11.7109375" customWidth="1"/>
    <col min="15630" max="15630" width="16.140625" customWidth="1"/>
    <col min="15631" max="15631" width="14" customWidth="1"/>
    <col min="15873" max="15873" width="5.140625" customWidth="1"/>
    <col min="15874" max="15874" width="24.28515625" customWidth="1"/>
    <col min="15875" max="15875" width="19.7109375" customWidth="1"/>
    <col min="15876" max="15877" width="15.5703125" customWidth="1"/>
    <col min="15878" max="15880" width="15.7109375" customWidth="1"/>
    <col min="15881" max="15881" width="28.85546875" customWidth="1"/>
    <col min="15882" max="15882" width="15" customWidth="1"/>
    <col min="15885" max="15885" width="11.7109375" customWidth="1"/>
    <col min="15886" max="15886" width="16.140625" customWidth="1"/>
    <col min="15887" max="15887" width="14" customWidth="1"/>
    <col min="16129" max="16129" width="5.140625" customWidth="1"/>
    <col min="16130" max="16130" width="24.28515625" customWidth="1"/>
    <col min="16131" max="16131" width="19.7109375" customWidth="1"/>
    <col min="16132" max="16133" width="15.5703125" customWidth="1"/>
    <col min="16134" max="16136" width="15.7109375" customWidth="1"/>
    <col min="16137" max="16137" width="28.85546875" customWidth="1"/>
    <col min="16138" max="16138" width="15" customWidth="1"/>
    <col min="16141" max="16141" width="11.7109375" customWidth="1"/>
    <col min="16142" max="16142" width="16.140625" customWidth="1"/>
    <col min="16143" max="16143" width="14" customWidth="1"/>
  </cols>
  <sheetData>
    <row r="1" spans="1:16">
      <c r="A1" s="108" t="s">
        <v>0</v>
      </c>
      <c r="B1" s="109"/>
      <c r="C1" s="109"/>
      <c r="D1" s="109"/>
      <c r="E1" s="109"/>
      <c r="F1" s="109"/>
      <c r="G1" s="109"/>
      <c r="H1" s="109"/>
      <c r="I1" s="109"/>
      <c r="J1" s="109"/>
    </row>
    <row r="2" spans="1:16" ht="18.75">
      <c r="A2" s="110" t="s">
        <v>1</v>
      </c>
      <c r="B2" s="110"/>
      <c r="C2" s="110"/>
      <c r="D2" s="110"/>
      <c r="E2" s="110"/>
      <c r="F2" s="110"/>
      <c r="G2" s="110"/>
      <c r="H2" s="110"/>
      <c r="I2" s="110"/>
      <c r="J2" s="110"/>
    </row>
    <row r="3" spans="1:16">
      <c r="A3" s="1"/>
      <c r="B3" s="1"/>
      <c r="C3" s="1"/>
      <c r="D3" s="1"/>
      <c r="E3" s="1"/>
      <c r="F3" s="1"/>
      <c r="G3" s="1"/>
      <c r="H3" s="1"/>
      <c r="I3" s="1"/>
      <c r="J3" s="1"/>
    </row>
    <row r="4" spans="1:16" ht="45.75" customHeight="1">
      <c r="A4" s="106" t="s">
        <v>214</v>
      </c>
      <c r="B4" s="107"/>
      <c r="C4" s="107"/>
      <c r="D4" s="107"/>
      <c r="E4" s="107"/>
      <c r="F4" s="107"/>
      <c r="G4" s="107"/>
      <c r="H4" s="107"/>
      <c r="I4" s="107"/>
      <c r="J4" s="107"/>
    </row>
    <row r="5" spans="1:16" ht="26.25" customHeight="1">
      <c r="A5" s="111" t="s">
        <v>2</v>
      </c>
      <c r="B5" s="111" t="s">
        <v>3</v>
      </c>
      <c r="C5" s="111" t="s">
        <v>4</v>
      </c>
      <c r="D5" s="111" t="s">
        <v>5</v>
      </c>
      <c r="E5" s="2"/>
      <c r="F5" s="113"/>
      <c r="G5" s="113"/>
      <c r="H5" s="113"/>
      <c r="I5" s="113"/>
      <c r="J5" s="114"/>
    </row>
    <row r="6" spans="1:16" ht="120" customHeight="1">
      <c r="A6" s="112"/>
      <c r="B6" s="112"/>
      <c r="C6" s="112"/>
      <c r="D6" s="112"/>
      <c r="E6" s="3" t="s">
        <v>6</v>
      </c>
      <c r="F6" s="4" t="s">
        <v>7</v>
      </c>
      <c r="G6" s="4" t="s">
        <v>8</v>
      </c>
      <c r="H6" s="4" t="s">
        <v>9</v>
      </c>
      <c r="I6" s="4" t="s">
        <v>10</v>
      </c>
      <c r="J6" s="5" t="s">
        <v>11</v>
      </c>
    </row>
    <row r="7" spans="1:16">
      <c r="A7" s="6">
        <v>1</v>
      </c>
      <c r="B7" s="6">
        <v>2</v>
      </c>
      <c r="C7" s="6">
        <v>3</v>
      </c>
      <c r="D7" s="6">
        <v>4</v>
      </c>
      <c r="E7" s="6">
        <v>5</v>
      </c>
      <c r="F7" s="6">
        <v>6</v>
      </c>
      <c r="G7" s="6">
        <v>7</v>
      </c>
      <c r="H7" s="6">
        <v>8</v>
      </c>
      <c r="I7" s="6">
        <v>9</v>
      </c>
      <c r="J7" s="6">
        <v>10</v>
      </c>
    </row>
    <row r="8" spans="1:16" ht="66.75" customHeight="1">
      <c r="A8" s="115" t="s">
        <v>228</v>
      </c>
      <c r="B8" s="116"/>
      <c r="C8" s="116"/>
      <c r="D8" s="116"/>
      <c r="E8" s="116"/>
      <c r="F8" s="116"/>
      <c r="G8" s="116"/>
      <c r="H8" s="116"/>
      <c r="I8" s="116"/>
      <c r="J8" s="116"/>
    </row>
    <row r="9" spans="1:16" ht="30" customHeight="1">
      <c r="A9" s="7" t="s">
        <v>12</v>
      </c>
      <c r="B9" s="111" t="s">
        <v>13</v>
      </c>
      <c r="C9" s="97" t="s">
        <v>14</v>
      </c>
      <c r="D9" s="9">
        <f t="shared" ref="D9:D23" si="0">E9+F9+G9+H9</f>
        <v>1338.6399999999999</v>
      </c>
      <c r="E9" s="9">
        <v>730.24</v>
      </c>
      <c r="F9" s="9">
        <v>85.39</v>
      </c>
      <c r="G9" s="9">
        <v>143.19</v>
      </c>
      <c r="H9" s="9">
        <v>379.82</v>
      </c>
      <c r="I9" s="10" t="s">
        <v>15</v>
      </c>
      <c r="J9" s="11">
        <v>410.65</v>
      </c>
      <c r="M9" s="12">
        <f t="shared" ref="M9:M18" si="1">E9+F9+G9+H9</f>
        <v>1338.6399999999999</v>
      </c>
      <c r="O9" s="98" t="s">
        <v>226</v>
      </c>
    </row>
    <row r="10" spans="1:16" ht="51" customHeight="1">
      <c r="A10" s="7" t="s">
        <v>16</v>
      </c>
      <c r="B10" s="123"/>
      <c r="C10" s="97" t="s">
        <v>17</v>
      </c>
      <c r="D10" s="9">
        <f t="shared" si="0"/>
        <v>1759.99</v>
      </c>
      <c r="E10" s="9">
        <v>1236.03</v>
      </c>
      <c r="F10" s="9">
        <v>36.479999999999997</v>
      </c>
      <c r="G10" s="9">
        <v>0</v>
      </c>
      <c r="H10" s="9">
        <v>487.48</v>
      </c>
      <c r="I10" s="10" t="s">
        <v>18</v>
      </c>
      <c r="J10" s="13">
        <v>0</v>
      </c>
      <c r="M10" s="12">
        <f t="shared" si="1"/>
        <v>1759.99</v>
      </c>
    </row>
    <row r="11" spans="1:16" ht="30" customHeight="1">
      <c r="A11" s="7" t="s">
        <v>19</v>
      </c>
      <c r="B11" s="123"/>
      <c r="C11" s="97" t="s">
        <v>20</v>
      </c>
      <c r="D11" s="9">
        <f t="shared" si="0"/>
        <v>225.05</v>
      </c>
      <c r="E11" s="9">
        <v>9.99</v>
      </c>
      <c r="F11" s="9">
        <v>19.23</v>
      </c>
      <c r="G11" s="9">
        <v>167.8</v>
      </c>
      <c r="H11" s="9">
        <v>28.03</v>
      </c>
      <c r="I11" s="10" t="s">
        <v>21</v>
      </c>
      <c r="J11" s="13">
        <v>0</v>
      </c>
      <c r="M11" s="12">
        <f t="shared" si="1"/>
        <v>225.05</v>
      </c>
    </row>
    <row r="12" spans="1:16" ht="30" customHeight="1">
      <c r="A12" s="7" t="s">
        <v>22</v>
      </c>
      <c r="B12" s="123"/>
      <c r="C12" s="97" t="s">
        <v>93</v>
      </c>
      <c r="D12" s="9">
        <f t="shared" si="0"/>
        <v>278.13</v>
      </c>
      <c r="E12" s="9">
        <v>0</v>
      </c>
      <c r="F12" s="9">
        <v>10.74</v>
      </c>
      <c r="G12" s="9">
        <v>209.81</v>
      </c>
      <c r="H12" s="9">
        <v>57.58</v>
      </c>
      <c r="I12" s="10" t="s">
        <v>94</v>
      </c>
      <c r="J12" s="11">
        <v>33.42</v>
      </c>
      <c r="M12" s="12"/>
    </row>
    <row r="13" spans="1:16" ht="30" customHeight="1">
      <c r="A13" s="7" t="s">
        <v>25</v>
      </c>
      <c r="B13" s="123"/>
      <c r="C13" s="97" t="s">
        <v>23</v>
      </c>
      <c r="D13" s="9">
        <f t="shared" si="0"/>
        <v>416.78999999999996</v>
      </c>
      <c r="E13" s="9">
        <v>195.63</v>
      </c>
      <c r="F13" s="9">
        <v>32.39</v>
      </c>
      <c r="G13" s="9">
        <v>43.57</v>
      </c>
      <c r="H13" s="9">
        <v>145.19999999999999</v>
      </c>
      <c r="I13" s="10" t="s">
        <v>24</v>
      </c>
      <c r="J13" s="11">
        <v>106.63</v>
      </c>
      <c r="M13" s="12">
        <f t="shared" si="1"/>
        <v>416.78999999999996</v>
      </c>
    </row>
    <row r="14" spans="1:16" ht="30" customHeight="1">
      <c r="A14" s="7" t="s">
        <v>28</v>
      </c>
      <c r="B14" s="123"/>
      <c r="C14" s="97" t="s">
        <v>26</v>
      </c>
      <c r="D14" s="9">
        <f t="shared" si="0"/>
        <v>261.97000000000003</v>
      </c>
      <c r="E14" s="9">
        <v>66.94</v>
      </c>
      <c r="F14" s="9">
        <v>46.43</v>
      </c>
      <c r="G14" s="9">
        <v>107.56</v>
      </c>
      <c r="H14" s="9">
        <v>41.04</v>
      </c>
      <c r="I14" s="14" t="s">
        <v>27</v>
      </c>
      <c r="J14" s="9">
        <v>0</v>
      </c>
      <c r="M14" s="12">
        <f t="shared" si="1"/>
        <v>261.97000000000003</v>
      </c>
    </row>
    <row r="15" spans="1:16" ht="30" customHeight="1">
      <c r="A15" s="7" t="s">
        <v>33</v>
      </c>
      <c r="B15" s="123"/>
      <c r="C15" s="97" t="s">
        <v>29</v>
      </c>
      <c r="D15" s="9">
        <f t="shared" si="0"/>
        <v>1231.97</v>
      </c>
      <c r="E15" s="9">
        <v>610.48</v>
      </c>
      <c r="F15" s="9">
        <v>124.42</v>
      </c>
      <c r="G15" s="9">
        <v>162.88999999999999</v>
      </c>
      <c r="H15" s="9">
        <v>334.18</v>
      </c>
      <c r="I15" s="10" t="s">
        <v>30</v>
      </c>
      <c r="J15" s="15" t="s">
        <v>31</v>
      </c>
      <c r="M15" s="12">
        <f t="shared" si="1"/>
        <v>1231.97</v>
      </c>
      <c r="P15" t="s">
        <v>32</v>
      </c>
    </row>
    <row r="16" spans="1:16" ht="30" customHeight="1">
      <c r="A16" s="7" t="s">
        <v>36</v>
      </c>
      <c r="B16" s="123"/>
      <c r="C16" s="97" t="s">
        <v>34</v>
      </c>
      <c r="D16" s="9">
        <f t="shared" si="0"/>
        <v>1833.8500000000001</v>
      </c>
      <c r="E16" s="9">
        <v>730.44</v>
      </c>
      <c r="F16" s="9">
        <v>190.1</v>
      </c>
      <c r="G16" s="9">
        <v>245.34</v>
      </c>
      <c r="H16" s="9">
        <v>667.97</v>
      </c>
      <c r="I16" s="14" t="s">
        <v>35</v>
      </c>
      <c r="J16" s="16" t="s">
        <v>31</v>
      </c>
      <c r="M16" s="12">
        <f t="shared" si="1"/>
        <v>1833.8500000000001</v>
      </c>
    </row>
    <row r="17" spans="1:17" ht="30" customHeight="1">
      <c r="A17" s="7" t="s">
        <v>39</v>
      </c>
      <c r="B17" s="123"/>
      <c r="C17" s="97" t="s">
        <v>37</v>
      </c>
      <c r="D17" s="9">
        <f t="shared" si="0"/>
        <v>1724.83</v>
      </c>
      <c r="E17" s="9">
        <v>808.13</v>
      </c>
      <c r="F17" s="9">
        <v>82.45</v>
      </c>
      <c r="G17" s="9">
        <v>198.61</v>
      </c>
      <c r="H17" s="9">
        <v>635.64</v>
      </c>
      <c r="I17" s="10" t="s">
        <v>38</v>
      </c>
      <c r="J17" s="13">
        <v>0</v>
      </c>
      <c r="M17" s="12">
        <f t="shared" si="1"/>
        <v>1724.83</v>
      </c>
    </row>
    <row r="18" spans="1:17" ht="30" customHeight="1">
      <c r="A18" s="7" t="s">
        <v>42</v>
      </c>
      <c r="B18" s="123"/>
      <c r="C18" s="97" t="s">
        <v>40</v>
      </c>
      <c r="D18" s="9">
        <f t="shared" si="0"/>
        <v>1091.8</v>
      </c>
      <c r="E18" s="9">
        <v>626.80999999999995</v>
      </c>
      <c r="F18" s="9">
        <v>87.82</v>
      </c>
      <c r="G18" s="9">
        <v>35.880000000000003</v>
      </c>
      <c r="H18" s="9">
        <v>341.29</v>
      </c>
      <c r="I18" s="10" t="s">
        <v>41</v>
      </c>
      <c r="J18" s="13">
        <v>60</v>
      </c>
      <c r="M18" s="12">
        <f t="shared" si="1"/>
        <v>1091.8</v>
      </c>
    </row>
    <row r="19" spans="1:17" ht="30" customHeight="1">
      <c r="A19" s="7" t="s">
        <v>44</v>
      </c>
      <c r="B19" s="123"/>
      <c r="C19" s="99" t="s">
        <v>227</v>
      </c>
      <c r="D19" s="9">
        <f t="shared" si="0"/>
        <v>1031.1500000000001</v>
      </c>
      <c r="E19" s="9">
        <v>611.79999999999995</v>
      </c>
      <c r="F19" s="9">
        <v>68.959999999999994</v>
      </c>
      <c r="G19" s="9">
        <v>43.02</v>
      </c>
      <c r="H19" s="9">
        <v>307.37</v>
      </c>
      <c r="I19" s="10" t="s">
        <v>132</v>
      </c>
      <c r="J19" s="13">
        <v>0</v>
      </c>
      <c r="M19" s="12"/>
    </row>
    <row r="20" spans="1:17" ht="45">
      <c r="A20" s="7" t="s">
        <v>47</v>
      </c>
      <c r="B20" s="123"/>
      <c r="C20" s="97" t="s">
        <v>161</v>
      </c>
      <c r="D20" s="9">
        <f t="shared" si="0"/>
        <v>779.3</v>
      </c>
      <c r="E20" s="9">
        <v>147.16</v>
      </c>
      <c r="F20" s="9">
        <v>91.44</v>
      </c>
      <c r="G20" s="9">
        <v>195.71</v>
      </c>
      <c r="H20" s="9">
        <v>344.99</v>
      </c>
      <c r="I20" s="10" t="s">
        <v>43</v>
      </c>
      <c r="J20" s="13">
        <v>230</v>
      </c>
      <c r="M20" s="12">
        <f>E20+F20+G20+H20</f>
        <v>779.3</v>
      </c>
    </row>
    <row r="21" spans="1:17" ht="30" customHeight="1">
      <c r="A21" s="7" t="s">
        <v>50</v>
      </c>
      <c r="B21" s="123"/>
      <c r="C21" s="97" t="s">
        <v>45</v>
      </c>
      <c r="D21" s="9">
        <f t="shared" si="0"/>
        <v>1193.4699999999998</v>
      </c>
      <c r="E21" s="9">
        <v>408.29</v>
      </c>
      <c r="F21" s="9">
        <v>89.51</v>
      </c>
      <c r="G21" s="9">
        <v>365.52</v>
      </c>
      <c r="H21" s="9">
        <v>330.15</v>
      </c>
      <c r="I21" s="10" t="s">
        <v>46</v>
      </c>
      <c r="J21" s="13">
        <v>230</v>
      </c>
      <c r="M21" s="12">
        <f>E21+F21+G21+H21</f>
        <v>1193.4699999999998</v>
      </c>
    </row>
    <row r="22" spans="1:17" ht="60" customHeight="1">
      <c r="A22" s="7" t="s">
        <v>54</v>
      </c>
      <c r="B22" s="123"/>
      <c r="C22" s="97" t="s">
        <v>48</v>
      </c>
      <c r="D22" s="9">
        <f t="shared" si="0"/>
        <v>1269.3000000000002</v>
      </c>
      <c r="E22" s="9">
        <v>895.41</v>
      </c>
      <c r="F22" s="9">
        <v>47.33</v>
      </c>
      <c r="G22" s="9">
        <v>61.95</v>
      </c>
      <c r="H22" s="9">
        <v>264.61</v>
      </c>
      <c r="I22" s="17" t="s">
        <v>49</v>
      </c>
      <c r="J22" s="18" t="s">
        <v>31</v>
      </c>
      <c r="M22" s="12">
        <f>E22+F22+G22+H22</f>
        <v>1269.3000000000002</v>
      </c>
    </row>
    <row r="23" spans="1:17" ht="34.5" customHeight="1">
      <c r="A23" s="7" t="s">
        <v>57</v>
      </c>
      <c r="B23" s="112"/>
      <c r="C23" s="99" t="s">
        <v>225</v>
      </c>
      <c r="D23" s="9">
        <f t="shared" si="0"/>
        <v>2146.9700000000003</v>
      </c>
      <c r="E23" s="9">
        <v>1373.02</v>
      </c>
      <c r="F23" s="9">
        <v>208.38</v>
      </c>
      <c r="G23" s="9">
        <v>162.47999999999999</v>
      </c>
      <c r="H23" s="9">
        <v>403.09</v>
      </c>
      <c r="I23" s="17" t="s">
        <v>210</v>
      </c>
      <c r="J23" s="18"/>
      <c r="M23" s="12">
        <f>E23+F23+G23+H23</f>
        <v>2146.9700000000003</v>
      </c>
      <c r="O23" s="20"/>
    </row>
    <row r="24" spans="1:17" ht="78" customHeight="1">
      <c r="A24" s="117" t="s">
        <v>230</v>
      </c>
      <c r="B24" s="118"/>
      <c r="C24" s="119"/>
      <c r="D24" s="19">
        <f>SUM(E24:H24)</f>
        <v>8335.23</v>
      </c>
      <c r="E24" s="104">
        <v>202.39</v>
      </c>
      <c r="F24" s="105">
        <f>SUM(F9:F23)</f>
        <v>1221.0700000000002</v>
      </c>
      <c r="G24" s="105">
        <f>SUM(G9:G23)</f>
        <v>2143.33</v>
      </c>
      <c r="H24" s="105">
        <f>SUM(H9:H23)</f>
        <v>4768.4399999999996</v>
      </c>
      <c r="I24" s="120" t="s">
        <v>231</v>
      </c>
      <c r="J24" s="121"/>
      <c r="M24" s="12">
        <f>E24+F24+G24+H24</f>
        <v>8335.23</v>
      </c>
      <c r="N24" s="20">
        <f>M24-D24</f>
        <v>0</v>
      </c>
      <c r="O24" s="20">
        <f>M24-D25</f>
        <v>87.249999999998181</v>
      </c>
      <c r="P24" s="12">
        <f>M24-N24</f>
        <v>8335.23</v>
      </c>
    </row>
    <row r="25" spans="1:17" ht="30" customHeight="1">
      <c r="A25" s="122" t="s">
        <v>163</v>
      </c>
      <c r="B25" s="122"/>
      <c r="C25" s="122"/>
      <c r="D25" s="19">
        <f>E25</f>
        <v>8247.9800000000014</v>
      </c>
      <c r="E25" s="21">
        <f>E9+E10+E11+E13+E14+E15+E16+E17+E18+E19+E20+E21+E22+E23-E24</f>
        <v>8247.9800000000014</v>
      </c>
      <c r="F25" s="22"/>
      <c r="G25" s="22"/>
      <c r="H25" s="22"/>
      <c r="I25" s="23"/>
      <c r="J25" s="24"/>
      <c r="P25" s="12"/>
      <c r="Q25" s="12"/>
    </row>
    <row r="26" spans="1:17" ht="57" customHeight="1">
      <c r="A26" s="106" t="s">
        <v>221</v>
      </c>
      <c r="B26" s="107"/>
      <c r="C26" s="107"/>
      <c r="D26" s="107"/>
      <c r="E26" s="107"/>
      <c r="F26" s="107"/>
      <c r="G26" s="107"/>
      <c r="H26" s="107"/>
      <c r="I26" s="107"/>
      <c r="J26" s="107"/>
    </row>
    <row r="27" spans="1:17" ht="30" customHeight="1">
      <c r="A27" s="25" t="s">
        <v>60</v>
      </c>
      <c r="B27" s="134" t="s">
        <v>51</v>
      </c>
      <c r="C27" s="8" t="s">
        <v>52</v>
      </c>
      <c r="D27" s="9">
        <f t="shared" ref="D27:D43" si="2">E27+F27+G27+H27</f>
        <v>1397.6799999999998</v>
      </c>
      <c r="E27" s="9">
        <v>833.76</v>
      </c>
      <c r="F27" s="9">
        <v>46.73</v>
      </c>
      <c r="G27" s="9">
        <v>95.31</v>
      </c>
      <c r="H27" s="9">
        <v>421.88</v>
      </c>
      <c r="I27" s="26" t="s">
        <v>53</v>
      </c>
      <c r="J27" s="13">
        <v>0</v>
      </c>
      <c r="M27" s="12">
        <f t="shared" ref="M27:M39" si="3">E27+F27+G27+H27</f>
        <v>1397.6799999999998</v>
      </c>
    </row>
    <row r="28" spans="1:17" ht="30" customHeight="1">
      <c r="A28" s="25" t="s">
        <v>63</v>
      </c>
      <c r="B28" s="135"/>
      <c r="C28" s="8" t="s">
        <v>55</v>
      </c>
      <c r="D28" s="9">
        <f t="shared" si="2"/>
        <v>138.75</v>
      </c>
      <c r="E28" s="9">
        <v>13.43</v>
      </c>
      <c r="F28" s="9">
        <v>18.579999999999998</v>
      </c>
      <c r="G28" s="9">
        <v>49.91</v>
      </c>
      <c r="H28" s="9">
        <v>56.83</v>
      </c>
      <c r="I28" s="10" t="s">
        <v>56</v>
      </c>
      <c r="J28" s="11">
        <v>62.72</v>
      </c>
      <c r="M28" s="12">
        <f t="shared" si="3"/>
        <v>138.75</v>
      </c>
    </row>
    <row r="29" spans="1:17" ht="30" customHeight="1">
      <c r="A29" s="25" t="s">
        <v>66</v>
      </c>
      <c r="B29" s="135"/>
      <c r="C29" s="8" t="s">
        <v>58</v>
      </c>
      <c r="D29" s="9">
        <f t="shared" si="2"/>
        <v>13.860000000000001</v>
      </c>
      <c r="E29" s="9">
        <v>11.72</v>
      </c>
      <c r="F29" s="9">
        <v>0</v>
      </c>
      <c r="G29" s="9">
        <v>0</v>
      </c>
      <c r="H29" s="9">
        <v>2.14</v>
      </c>
      <c r="I29" s="14" t="s">
        <v>59</v>
      </c>
      <c r="J29" s="13">
        <v>6</v>
      </c>
      <c r="M29" s="12">
        <f t="shared" si="3"/>
        <v>13.860000000000001</v>
      </c>
    </row>
    <row r="30" spans="1:17" ht="30" customHeight="1">
      <c r="A30" s="25" t="s">
        <v>69</v>
      </c>
      <c r="B30" s="135"/>
      <c r="C30" s="8" t="s">
        <v>61</v>
      </c>
      <c r="D30" s="9">
        <f t="shared" si="2"/>
        <v>143.37</v>
      </c>
      <c r="E30" s="9">
        <v>58.56</v>
      </c>
      <c r="F30" s="9">
        <v>14.54</v>
      </c>
      <c r="G30" s="9">
        <v>50.95</v>
      </c>
      <c r="H30" s="9">
        <v>19.32</v>
      </c>
      <c r="I30" s="10" t="s">
        <v>62</v>
      </c>
      <c r="J30" s="11">
        <v>31.68</v>
      </c>
      <c r="M30" s="12">
        <f t="shared" si="3"/>
        <v>143.37</v>
      </c>
    </row>
    <row r="31" spans="1:17" ht="30" customHeight="1">
      <c r="A31" s="25" t="s">
        <v>72</v>
      </c>
      <c r="B31" s="135"/>
      <c r="C31" s="8" t="s">
        <v>64</v>
      </c>
      <c r="D31" s="9">
        <f t="shared" si="2"/>
        <v>237.07999999999998</v>
      </c>
      <c r="E31" s="9">
        <v>44.79</v>
      </c>
      <c r="F31" s="9">
        <v>11</v>
      </c>
      <c r="G31" s="9">
        <v>132.54</v>
      </c>
      <c r="H31" s="9">
        <v>48.75</v>
      </c>
      <c r="I31" s="10" t="s">
        <v>65</v>
      </c>
      <c r="J31" s="11">
        <v>68.239999999999995</v>
      </c>
      <c r="M31" s="12">
        <f t="shared" si="3"/>
        <v>237.07999999999998</v>
      </c>
    </row>
    <row r="32" spans="1:17" ht="30" customHeight="1">
      <c r="A32" s="25" t="s">
        <v>75</v>
      </c>
      <c r="B32" s="135"/>
      <c r="C32" s="8" t="s">
        <v>67</v>
      </c>
      <c r="D32" s="9">
        <f t="shared" si="2"/>
        <v>96.56</v>
      </c>
      <c r="E32" s="9">
        <v>51.57</v>
      </c>
      <c r="F32" s="9">
        <v>4.6100000000000003</v>
      </c>
      <c r="G32" s="9">
        <v>14.28</v>
      </c>
      <c r="H32" s="9">
        <v>26.1</v>
      </c>
      <c r="I32" s="14" t="s">
        <v>68</v>
      </c>
      <c r="J32" s="13">
        <v>0</v>
      </c>
      <c r="M32" s="12">
        <f t="shared" si="3"/>
        <v>96.56</v>
      </c>
    </row>
    <row r="33" spans="1:15" ht="30" customHeight="1">
      <c r="A33" s="25" t="s">
        <v>78</v>
      </c>
      <c r="B33" s="135"/>
      <c r="C33" s="8" t="s">
        <v>70</v>
      </c>
      <c r="D33" s="9">
        <f t="shared" si="2"/>
        <v>103.53999999999999</v>
      </c>
      <c r="E33" s="9">
        <v>23.63</v>
      </c>
      <c r="F33" s="9">
        <v>13.32</v>
      </c>
      <c r="G33" s="9">
        <v>44.8</v>
      </c>
      <c r="H33" s="9">
        <v>21.79</v>
      </c>
      <c r="I33" s="14" t="s">
        <v>71</v>
      </c>
      <c r="J33" s="13">
        <v>0</v>
      </c>
      <c r="M33" s="12">
        <f t="shared" si="3"/>
        <v>103.53999999999999</v>
      </c>
    </row>
    <row r="34" spans="1:15" ht="30" customHeight="1">
      <c r="A34" s="25" t="s">
        <v>81</v>
      </c>
      <c r="B34" s="135"/>
      <c r="C34" s="8" t="s">
        <v>73</v>
      </c>
      <c r="D34" s="9">
        <f t="shared" si="2"/>
        <v>489.81000000000006</v>
      </c>
      <c r="E34" s="9">
        <v>14.24</v>
      </c>
      <c r="F34" s="9">
        <v>17.25</v>
      </c>
      <c r="G34" s="9">
        <v>438.35</v>
      </c>
      <c r="H34" s="9">
        <v>19.97</v>
      </c>
      <c r="I34" s="14" t="s">
        <v>74</v>
      </c>
      <c r="J34" s="11">
        <v>62.46</v>
      </c>
      <c r="M34" s="12">
        <f t="shared" si="3"/>
        <v>489.81000000000006</v>
      </c>
    </row>
    <row r="35" spans="1:15" ht="30" customHeight="1">
      <c r="A35" s="25" t="s">
        <v>84</v>
      </c>
      <c r="B35" s="135"/>
      <c r="C35" s="8" t="s">
        <v>76</v>
      </c>
      <c r="D35" s="9">
        <f t="shared" si="2"/>
        <v>181.05</v>
      </c>
      <c r="E35" s="9">
        <v>55.68</v>
      </c>
      <c r="F35" s="9">
        <v>5.65</v>
      </c>
      <c r="G35" s="9">
        <v>32.630000000000003</v>
      </c>
      <c r="H35" s="9">
        <v>87.09</v>
      </c>
      <c r="I35" s="14" t="s">
        <v>77</v>
      </c>
      <c r="J35" s="13">
        <v>40.700000000000003</v>
      </c>
      <c r="M35" s="12">
        <f t="shared" si="3"/>
        <v>181.05</v>
      </c>
    </row>
    <row r="36" spans="1:15" ht="30" customHeight="1">
      <c r="A36" s="25" t="s">
        <v>87</v>
      </c>
      <c r="B36" s="135"/>
      <c r="C36" s="8" t="s">
        <v>79</v>
      </c>
      <c r="D36" s="9">
        <f t="shared" si="2"/>
        <v>674.18999999999994</v>
      </c>
      <c r="E36" s="9">
        <v>251.45</v>
      </c>
      <c r="F36" s="9">
        <v>35.71</v>
      </c>
      <c r="G36" s="9">
        <v>83.82</v>
      </c>
      <c r="H36" s="9">
        <v>303.20999999999998</v>
      </c>
      <c r="I36" s="10" t="s">
        <v>80</v>
      </c>
      <c r="J36" s="11">
        <v>116.71</v>
      </c>
      <c r="M36" s="12">
        <f t="shared" si="3"/>
        <v>674.18999999999994</v>
      </c>
    </row>
    <row r="37" spans="1:15" ht="30" customHeight="1">
      <c r="A37" s="25" t="s">
        <v>91</v>
      </c>
      <c r="B37" s="135"/>
      <c r="C37" s="8" t="s">
        <v>82</v>
      </c>
      <c r="D37" s="9">
        <f t="shared" si="2"/>
        <v>96.109999999999985</v>
      </c>
      <c r="E37" s="9">
        <v>59.3</v>
      </c>
      <c r="F37" s="9">
        <v>4.8499999999999996</v>
      </c>
      <c r="G37" s="9">
        <v>3.67</v>
      </c>
      <c r="H37" s="9">
        <v>28.29</v>
      </c>
      <c r="I37" s="14" t="s">
        <v>83</v>
      </c>
      <c r="J37" s="9">
        <v>82.88</v>
      </c>
      <c r="M37" s="12">
        <f t="shared" si="3"/>
        <v>96.109999999999985</v>
      </c>
    </row>
    <row r="38" spans="1:15" ht="30" customHeight="1">
      <c r="A38" s="25" t="s">
        <v>92</v>
      </c>
      <c r="B38" s="135"/>
      <c r="C38" s="8" t="s">
        <v>85</v>
      </c>
      <c r="D38" s="9">
        <f t="shared" si="2"/>
        <v>100.52</v>
      </c>
      <c r="E38" s="9">
        <v>22.8</v>
      </c>
      <c r="F38" s="9">
        <v>8.36</v>
      </c>
      <c r="G38" s="9">
        <v>62.53</v>
      </c>
      <c r="H38" s="9">
        <v>6.83</v>
      </c>
      <c r="I38" s="14" t="s">
        <v>86</v>
      </c>
      <c r="J38" s="13">
        <v>0</v>
      </c>
      <c r="M38" s="12">
        <f t="shared" si="3"/>
        <v>100.52</v>
      </c>
    </row>
    <row r="39" spans="1:15" ht="30" customHeight="1">
      <c r="A39" s="25" t="s">
        <v>95</v>
      </c>
      <c r="B39" s="135"/>
      <c r="C39" s="8" t="s">
        <v>88</v>
      </c>
      <c r="D39" s="9">
        <f t="shared" si="2"/>
        <v>222.21999999999997</v>
      </c>
      <c r="E39" s="9">
        <v>58.78</v>
      </c>
      <c r="F39" s="9">
        <v>5</v>
      </c>
      <c r="G39" s="9">
        <v>73.23</v>
      </c>
      <c r="H39" s="9">
        <v>85.21</v>
      </c>
      <c r="I39" s="10" t="s">
        <v>89</v>
      </c>
      <c r="J39" s="13">
        <v>69</v>
      </c>
      <c r="M39" s="12">
        <f t="shared" si="3"/>
        <v>222.21999999999997</v>
      </c>
    </row>
    <row r="40" spans="1:15" ht="54" customHeight="1">
      <c r="A40" s="25" t="s">
        <v>98</v>
      </c>
      <c r="B40" s="135"/>
      <c r="C40" s="8" t="s">
        <v>162</v>
      </c>
      <c r="D40" s="9">
        <f t="shared" si="2"/>
        <v>289.35000000000002</v>
      </c>
      <c r="E40" s="9">
        <v>289.35000000000002</v>
      </c>
      <c r="F40" s="9">
        <v>0</v>
      </c>
      <c r="G40" s="9">
        <v>0</v>
      </c>
      <c r="H40" s="9">
        <v>0</v>
      </c>
      <c r="I40" s="14" t="s">
        <v>122</v>
      </c>
      <c r="J40" s="48" t="s">
        <v>31</v>
      </c>
      <c r="M40" s="12"/>
    </row>
    <row r="41" spans="1:15" ht="30" customHeight="1">
      <c r="A41" s="25" t="s">
        <v>101</v>
      </c>
      <c r="B41" s="135"/>
      <c r="C41" s="8" t="s">
        <v>123</v>
      </c>
      <c r="D41" s="9">
        <f t="shared" si="2"/>
        <v>258.31</v>
      </c>
      <c r="E41" s="9">
        <v>151.85</v>
      </c>
      <c r="F41" s="9">
        <v>17.5</v>
      </c>
      <c r="G41" s="9">
        <v>46.22</v>
      </c>
      <c r="H41" s="9">
        <v>42.74</v>
      </c>
      <c r="I41" s="14" t="s">
        <v>124</v>
      </c>
      <c r="J41" s="13">
        <v>58.98</v>
      </c>
      <c r="M41" s="12"/>
    </row>
    <row r="42" spans="1:15" ht="30" customHeight="1">
      <c r="A42" s="25" t="s">
        <v>104</v>
      </c>
      <c r="B42" s="135"/>
      <c r="C42" s="8" t="s">
        <v>120</v>
      </c>
      <c r="D42" s="9">
        <f t="shared" si="2"/>
        <v>150.69999999999999</v>
      </c>
      <c r="E42" s="9">
        <v>59.9</v>
      </c>
      <c r="F42" s="9">
        <v>13.5</v>
      </c>
      <c r="G42" s="9">
        <v>0</v>
      </c>
      <c r="H42" s="9">
        <v>77.3</v>
      </c>
      <c r="I42" s="10" t="s">
        <v>121</v>
      </c>
      <c r="J42" s="15" t="s">
        <v>31</v>
      </c>
      <c r="M42" s="12"/>
    </row>
    <row r="43" spans="1:15" ht="46.5" customHeight="1">
      <c r="A43" s="25" t="s">
        <v>107</v>
      </c>
      <c r="B43" s="159"/>
      <c r="C43" s="103" t="s">
        <v>232</v>
      </c>
      <c r="D43" s="9">
        <f t="shared" si="2"/>
        <v>500</v>
      </c>
      <c r="E43" s="9">
        <v>197.4</v>
      </c>
      <c r="F43" s="9">
        <v>45.07</v>
      </c>
      <c r="G43" s="9">
        <v>60.13</v>
      </c>
      <c r="H43" s="9">
        <v>197.4</v>
      </c>
      <c r="I43" s="10" t="s">
        <v>234</v>
      </c>
      <c r="J43" s="15" t="s">
        <v>31</v>
      </c>
      <c r="M43" s="12"/>
    </row>
    <row r="44" spans="1:15" ht="34.5" customHeight="1">
      <c r="A44" s="125" t="s">
        <v>90</v>
      </c>
      <c r="B44" s="126"/>
      <c r="C44" s="127"/>
      <c r="D44" s="100">
        <f>SUM(F44:H44)</f>
        <v>2894.8900000000003</v>
      </c>
      <c r="E44" s="101"/>
      <c r="F44" s="102">
        <f>SUM(F27:F43)</f>
        <v>261.67</v>
      </c>
      <c r="G44" s="102">
        <f>SUM(G27:G43)</f>
        <v>1188.3700000000001</v>
      </c>
      <c r="H44" s="102">
        <f>SUM(H27:H43)</f>
        <v>1444.85</v>
      </c>
      <c r="I44" s="29"/>
      <c r="J44" s="30"/>
      <c r="M44" s="12">
        <f>M27+M28+M29+M30+M31+M32+M33+M34+M35+M36+M37+M38+M39</f>
        <v>3894.74</v>
      </c>
      <c r="N44" s="20">
        <f>M44-D45</f>
        <v>1696.5299999999997</v>
      </c>
      <c r="O44" s="20">
        <f>M44-D44</f>
        <v>999.84999999999945</v>
      </c>
    </row>
    <row r="45" spans="1:15" ht="36.75" customHeight="1">
      <c r="A45" s="128" t="s">
        <v>163</v>
      </c>
      <c r="B45" s="129"/>
      <c r="C45" s="130"/>
      <c r="D45" s="28">
        <f>E45</f>
        <v>2198.21</v>
      </c>
      <c r="E45" s="31">
        <f>SUM(E27:E44)</f>
        <v>2198.21</v>
      </c>
      <c r="F45" s="32"/>
      <c r="G45" s="32"/>
      <c r="H45" s="32"/>
      <c r="I45" s="33"/>
      <c r="J45" s="34"/>
    </row>
    <row r="46" spans="1:15" ht="51" customHeight="1">
      <c r="A46" s="131" t="s">
        <v>235</v>
      </c>
      <c r="B46" s="132"/>
      <c r="C46" s="132"/>
      <c r="D46" s="132"/>
      <c r="E46" s="132"/>
      <c r="F46" s="132"/>
      <c r="G46" s="132"/>
      <c r="H46" s="132"/>
      <c r="I46" s="132"/>
      <c r="J46" s="133"/>
    </row>
    <row r="47" spans="1:15" ht="44.25" customHeight="1">
      <c r="A47" s="94" t="s">
        <v>110</v>
      </c>
      <c r="B47" s="134" t="s">
        <v>51</v>
      </c>
      <c r="C47" s="8" t="s">
        <v>160</v>
      </c>
      <c r="D47" s="35">
        <f t="shared" ref="D47:D59" si="4">E47+F47+G47+H47</f>
        <v>48.75</v>
      </c>
      <c r="E47" s="35">
        <v>48.75</v>
      </c>
      <c r="F47" s="35">
        <v>0</v>
      </c>
      <c r="G47" s="35">
        <v>0</v>
      </c>
      <c r="H47" s="35">
        <v>0</v>
      </c>
      <c r="I47" s="36" t="s">
        <v>31</v>
      </c>
      <c r="J47" s="37" t="s">
        <v>31</v>
      </c>
    </row>
    <row r="48" spans="1:15" ht="32.25" customHeight="1">
      <c r="A48" s="94" t="s">
        <v>113</v>
      </c>
      <c r="B48" s="135"/>
      <c r="C48" s="50" t="s">
        <v>125</v>
      </c>
      <c r="D48" s="51">
        <f t="shared" si="4"/>
        <v>27.199999999999996</v>
      </c>
      <c r="E48" s="51">
        <v>9.15</v>
      </c>
      <c r="F48" s="52">
        <v>2.35</v>
      </c>
      <c r="G48" s="52">
        <v>6.01</v>
      </c>
      <c r="H48" s="52">
        <v>9.69</v>
      </c>
      <c r="I48" s="47" t="s">
        <v>126</v>
      </c>
      <c r="J48" s="53">
        <v>0</v>
      </c>
      <c r="M48" s="12"/>
    </row>
    <row r="49" spans="1:13" ht="30" customHeight="1">
      <c r="A49" s="94" t="s">
        <v>116</v>
      </c>
      <c r="B49" s="135"/>
      <c r="C49" s="27" t="s">
        <v>96</v>
      </c>
      <c r="D49" s="9">
        <f t="shared" si="4"/>
        <v>51.87</v>
      </c>
      <c r="E49" s="9">
        <v>13.46</v>
      </c>
      <c r="F49" s="9">
        <v>3.65</v>
      </c>
      <c r="G49" s="9">
        <v>0</v>
      </c>
      <c r="H49" s="9">
        <v>34.76</v>
      </c>
      <c r="I49" s="10" t="s">
        <v>97</v>
      </c>
      <c r="J49" s="11">
        <v>22.67</v>
      </c>
      <c r="M49" s="12">
        <f>E49+F49+G49+H49</f>
        <v>51.87</v>
      </c>
    </row>
    <row r="50" spans="1:13" ht="30" customHeight="1">
      <c r="A50" s="94" t="s">
        <v>119</v>
      </c>
      <c r="B50" s="135"/>
      <c r="C50" s="27" t="s">
        <v>99</v>
      </c>
      <c r="D50" s="9">
        <f t="shared" si="4"/>
        <v>90.27000000000001</v>
      </c>
      <c r="E50" s="9">
        <v>35.85</v>
      </c>
      <c r="F50" s="9">
        <v>15.04</v>
      </c>
      <c r="G50" s="9">
        <v>14.03</v>
      </c>
      <c r="H50" s="9">
        <v>25.35</v>
      </c>
      <c r="I50" s="14" t="s">
        <v>100</v>
      </c>
      <c r="J50" s="38" t="s">
        <v>31</v>
      </c>
      <c r="M50" s="12">
        <f>E50+F50+G50+H50</f>
        <v>90.27000000000001</v>
      </c>
    </row>
    <row r="51" spans="1:13" ht="30" customHeight="1">
      <c r="A51" s="94" t="s">
        <v>167</v>
      </c>
      <c r="B51" s="135"/>
      <c r="C51" s="27" t="s">
        <v>102</v>
      </c>
      <c r="D51" s="9">
        <f t="shared" si="4"/>
        <v>146.44</v>
      </c>
      <c r="E51" s="9">
        <v>0</v>
      </c>
      <c r="F51" s="39">
        <v>57.56</v>
      </c>
      <c r="G51" s="39">
        <v>45.73</v>
      </c>
      <c r="H51" s="39">
        <v>43.15</v>
      </c>
      <c r="I51" s="40" t="s">
        <v>103</v>
      </c>
      <c r="J51" s="15" t="s">
        <v>31</v>
      </c>
      <c r="M51" s="12">
        <f>E51+F51+G51+H51</f>
        <v>146.44</v>
      </c>
    </row>
    <row r="52" spans="1:13" ht="30" customHeight="1">
      <c r="A52" s="94" t="s">
        <v>168</v>
      </c>
      <c r="B52" s="135"/>
      <c r="C52" s="41" t="s">
        <v>105</v>
      </c>
      <c r="D52" s="9">
        <f t="shared" si="4"/>
        <v>39.799999999999997</v>
      </c>
      <c r="E52" s="9">
        <v>16.649999999999999</v>
      </c>
      <c r="F52" s="42">
        <v>1.86</v>
      </c>
      <c r="G52" s="42">
        <v>16.829999999999998</v>
      </c>
      <c r="H52" s="42">
        <v>4.46</v>
      </c>
      <c r="I52" s="40" t="s">
        <v>106</v>
      </c>
      <c r="J52" s="15" t="s">
        <v>31</v>
      </c>
      <c r="M52" s="12">
        <f>E52+F52+G52+H52</f>
        <v>39.799999999999997</v>
      </c>
    </row>
    <row r="53" spans="1:13" ht="30" customHeight="1">
      <c r="A53" s="94" t="s">
        <v>169</v>
      </c>
      <c r="B53" s="135"/>
      <c r="C53" s="8" t="s">
        <v>108</v>
      </c>
      <c r="D53" s="9">
        <f t="shared" si="4"/>
        <v>19.260000000000002</v>
      </c>
      <c r="E53" s="9">
        <v>11.05</v>
      </c>
      <c r="F53" s="43">
        <v>4.71</v>
      </c>
      <c r="G53" s="9">
        <v>0</v>
      </c>
      <c r="H53" s="9">
        <v>3.5</v>
      </c>
      <c r="I53" s="14" t="s">
        <v>109</v>
      </c>
      <c r="J53" s="13">
        <v>0</v>
      </c>
      <c r="M53" s="12">
        <f>E53+F53+G53+H53</f>
        <v>19.260000000000002</v>
      </c>
    </row>
    <row r="54" spans="1:13" ht="30" customHeight="1">
      <c r="A54" s="94" t="s">
        <v>170</v>
      </c>
      <c r="B54" s="135"/>
      <c r="C54" s="27" t="s">
        <v>127</v>
      </c>
      <c r="D54" s="51">
        <f t="shared" si="4"/>
        <v>162.97</v>
      </c>
      <c r="E54" s="51">
        <v>108.81</v>
      </c>
      <c r="F54" s="9">
        <v>9.01</v>
      </c>
      <c r="G54" s="9">
        <v>20.420000000000002</v>
      </c>
      <c r="H54" s="9">
        <v>24.73</v>
      </c>
      <c r="I54" s="14" t="s">
        <v>128</v>
      </c>
      <c r="J54" s="9">
        <v>26.5</v>
      </c>
      <c r="M54" s="12"/>
    </row>
    <row r="55" spans="1:13" ht="30" customHeight="1">
      <c r="A55" s="94" t="s">
        <v>171</v>
      </c>
      <c r="B55" s="135"/>
      <c r="C55" s="8" t="s">
        <v>111</v>
      </c>
      <c r="D55" s="9">
        <f t="shared" si="4"/>
        <v>16.689999999999998</v>
      </c>
      <c r="E55" s="9">
        <v>12.59</v>
      </c>
      <c r="F55" s="9">
        <v>4.0999999999999996</v>
      </c>
      <c r="G55" s="9">
        <v>0</v>
      </c>
      <c r="H55" s="9">
        <v>0</v>
      </c>
      <c r="I55" s="10" t="s">
        <v>112</v>
      </c>
      <c r="J55" s="44" t="s">
        <v>31</v>
      </c>
      <c r="M55" s="12">
        <f>E55+F55+G55+H55</f>
        <v>16.689999999999998</v>
      </c>
    </row>
    <row r="56" spans="1:13" ht="30" customHeight="1">
      <c r="A56" s="94" t="s">
        <v>172</v>
      </c>
      <c r="B56" s="135"/>
      <c r="C56" s="8" t="s">
        <v>114</v>
      </c>
      <c r="D56" s="9">
        <f t="shared" si="4"/>
        <v>412.88</v>
      </c>
      <c r="E56" s="9">
        <v>96.23</v>
      </c>
      <c r="F56" s="9">
        <v>0</v>
      </c>
      <c r="G56" s="9">
        <v>0</v>
      </c>
      <c r="H56" s="9">
        <v>316.64999999999998</v>
      </c>
      <c r="I56" s="14" t="s">
        <v>115</v>
      </c>
      <c r="J56" s="9">
        <v>0</v>
      </c>
      <c r="M56" s="12">
        <f>E56+F56+G56+H56</f>
        <v>412.88</v>
      </c>
    </row>
    <row r="57" spans="1:13" ht="81.75" customHeight="1">
      <c r="A57" s="94" t="s">
        <v>173</v>
      </c>
      <c r="B57" s="135"/>
      <c r="C57" s="27" t="s">
        <v>165</v>
      </c>
      <c r="D57" s="9">
        <f t="shared" si="4"/>
        <v>69.679999999999993</v>
      </c>
      <c r="E57" s="9">
        <v>0</v>
      </c>
      <c r="F57" s="9">
        <v>6.94</v>
      </c>
      <c r="G57" s="9">
        <v>41.61</v>
      </c>
      <c r="H57" s="9">
        <v>21.13</v>
      </c>
      <c r="I57" s="14" t="s">
        <v>129</v>
      </c>
      <c r="J57" s="13">
        <v>0</v>
      </c>
      <c r="M57" s="12"/>
    </row>
    <row r="58" spans="1:13" ht="67.5" customHeight="1">
      <c r="A58" s="94" t="s">
        <v>185</v>
      </c>
      <c r="B58" s="135"/>
      <c r="C58" s="80" t="s">
        <v>166</v>
      </c>
      <c r="D58" s="9">
        <f t="shared" si="4"/>
        <v>127.98</v>
      </c>
      <c r="E58" s="9">
        <v>27.95</v>
      </c>
      <c r="F58" s="9">
        <v>6.22</v>
      </c>
      <c r="G58" s="9">
        <v>70.55</v>
      </c>
      <c r="H58" s="9">
        <v>23.26</v>
      </c>
      <c r="I58" s="14" t="s">
        <v>130</v>
      </c>
      <c r="J58" s="13">
        <v>0</v>
      </c>
      <c r="M58" s="12"/>
    </row>
    <row r="59" spans="1:13" ht="30" customHeight="1">
      <c r="A59" s="94" t="s">
        <v>233</v>
      </c>
      <c r="B59" s="135"/>
      <c r="C59" s="8" t="s">
        <v>117</v>
      </c>
      <c r="D59" s="9">
        <f t="shared" si="4"/>
        <v>22.69</v>
      </c>
      <c r="E59" s="9">
        <v>0</v>
      </c>
      <c r="F59" s="9">
        <v>0</v>
      </c>
      <c r="G59" s="9">
        <v>0</v>
      </c>
      <c r="H59" s="9">
        <v>22.69</v>
      </c>
      <c r="I59" s="10" t="s">
        <v>118</v>
      </c>
      <c r="J59" s="15" t="s">
        <v>31</v>
      </c>
      <c r="M59" s="12">
        <f>E59+F59+G59+H59</f>
        <v>22.69</v>
      </c>
    </row>
    <row r="60" spans="1:13" ht="33.75" customHeight="1">
      <c r="A60" s="136" t="s">
        <v>186</v>
      </c>
      <c r="B60" s="136"/>
      <c r="C60" s="136"/>
      <c r="D60" s="45">
        <f>F60+G60+H60</f>
        <v>855.99</v>
      </c>
      <c r="E60" s="81"/>
      <c r="F60" s="81">
        <f>SUM(F47:F59)</f>
        <v>111.43999999999998</v>
      </c>
      <c r="G60" s="81">
        <f>SUM(G47:G59)</f>
        <v>215.18</v>
      </c>
      <c r="H60" s="81">
        <f>SUM(H47:H59)</f>
        <v>529.37</v>
      </c>
      <c r="I60" s="90"/>
      <c r="J60" s="91"/>
      <c r="M60" s="12"/>
    </row>
    <row r="61" spans="1:13" ht="33" customHeight="1">
      <c r="A61" s="122" t="s">
        <v>163</v>
      </c>
      <c r="B61" s="122"/>
      <c r="C61" s="122"/>
      <c r="D61" s="28">
        <f>E47+E48+E49+E50+E51+E52+E53+E54+E55+E56+E57+E58+E59</f>
        <v>380.49</v>
      </c>
      <c r="E61" s="31">
        <f>D61</f>
        <v>380.49</v>
      </c>
      <c r="F61" s="32"/>
      <c r="G61" s="32"/>
      <c r="H61" s="32"/>
      <c r="I61" s="61"/>
      <c r="J61" s="61"/>
    </row>
    <row r="62" spans="1:13" ht="42" customHeight="1" thickBot="1">
      <c r="A62" s="185" t="s">
        <v>229</v>
      </c>
      <c r="B62" s="186"/>
      <c r="C62" s="186"/>
      <c r="D62" s="186"/>
      <c r="E62" s="187"/>
      <c r="F62" s="188">
        <f>D24</f>
        <v>8335.23</v>
      </c>
      <c r="G62" s="189"/>
      <c r="H62" s="189"/>
      <c r="I62" s="189"/>
      <c r="J62" s="190"/>
    </row>
    <row r="63" spans="1:13" ht="45" customHeight="1" thickBot="1">
      <c r="A63" s="140" t="s">
        <v>211</v>
      </c>
      <c r="B63" s="141"/>
      <c r="C63" s="141"/>
      <c r="D63" s="141"/>
      <c r="E63" s="142"/>
      <c r="F63" s="137">
        <f>D44</f>
        <v>2894.8900000000003</v>
      </c>
      <c r="G63" s="138"/>
      <c r="H63" s="138"/>
      <c r="I63" s="138"/>
      <c r="J63" s="139"/>
    </row>
    <row r="64" spans="1:13" ht="45" customHeight="1" thickBot="1">
      <c r="A64" s="140" t="s">
        <v>212</v>
      </c>
      <c r="B64" s="141"/>
      <c r="C64" s="141"/>
      <c r="D64" s="141"/>
      <c r="E64" s="142"/>
      <c r="F64" s="137">
        <f>D60</f>
        <v>855.99</v>
      </c>
      <c r="G64" s="138"/>
      <c r="H64" s="138"/>
      <c r="I64" s="138"/>
      <c r="J64" s="139"/>
    </row>
    <row r="65" spans="1:12" ht="45" customHeight="1" thickBot="1">
      <c r="A65" s="140" t="s">
        <v>213</v>
      </c>
      <c r="B65" s="141"/>
      <c r="C65" s="141"/>
      <c r="D65" s="141"/>
      <c r="E65" s="142"/>
      <c r="F65" s="137">
        <f>D25+D45+D61</f>
        <v>10826.680000000002</v>
      </c>
      <c r="G65" s="138"/>
      <c r="H65" s="138"/>
      <c r="I65" s="138"/>
      <c r="J65" s="139"/>
    </row>
    <row r="66" spans="1:12" ht="166.5" customHeight="1">
      <c r="A66" s="124" t="s">
        <v>236</v>
      </c>
      <c r="B66" s="124"/>
      <c r="C66" s="124"/>
      <c r="D66" s="124"/>
      <c r="E66" s="124"/>
      <c r="F66" s="124"/>
      <c r="G66" s="124"/>
      <c r="H66" s="124"/>
      <c r="I66" s="124"/>
      <c r="J66" s="124"/>
    </row>
    <row r="67" spans="1:12" ht="54.75" customHeight="1">
      <c r="A67" s="151" t="s">
        <v>153</v>
      </c>
      <c r="B67" s="151"/>
      <c r="C67" s="151"/>
      <c r="D67" s="151"/>
      <c r="E67" s="151"/>
      <c r="F67" s="151"/>
      <c r="G67" s="151"/>
      <c r="H67" s="151"/>
      <c r="I67" s="151"/>
    </row>
    <row r="68" spans="1:12" ht="43.5" customHeight="1">
      <c r="A68" s="111" t="s">
        <v>2</v>
      </c>
      <c r="B68" s="111" t="s">
        <v>3</v>
      </c>
      <c r="C68" s="111" t="s">
        <v>4</v>
      </c>
      <c r="D68" s="111" t="s">
        <v>5</v>
      </c>
      <c r="E68" s="2"/>
      <c r="F68" s="143"/>
      <c r="G68" s="143"/>
      <c r="H68" s="143"/>
      <c r="I68" s="150"/>
    </row>
    <row r="69" spans="1:12" ht="97.5" customHeight="1">
      <c r="A69" s="112"/>
      <c r="B69" s="112"/>
      <c r="C69" s="112"/>
      <c r="D69" s="112"/>
      <c r="E69" s="3" t="s">
        <v>6</v>
      </c>
      <c r="F69" s="4" t="s">
        <v>7</v>
      </c>
      <c r="G69" s="46" t="s">
        <v>8</v>
      </c>
      <c r="H69" s="4" t="s">
        <v>142</v>
      </c>
      <c r="I69" s="4" t="s">
        <v>143</v>
      </c>
    </row>
    <row r="70" spans="1:12">
      <c r="A70" s="6">
        <v>1</v>
      </c>
      <c r="B70" s="6">
        <v>2</v>
      </c>
      <c r="C70" s="6">
        <v>3</v>
      </c>
      <c r="D70" s="6">
        <v>4</v>
      </c>
      <c r="E70" s="6">
        <v>5</v>
      </c>
      <c r="F70" s="6">
        <v>6</v>
      </c>
      <c r="G70" s="60">
        <v>7</v>
      </c>
      <c r="H70" s="60">
        <v>8</v>
      </c>
      <c r="I70" s="6">
        <v>9</v>
      </c>
    </row>
    <row r="71" spans="1:12" ht="60.75" customHeight="1">
      <c r="A71" s="143" t="s">
        <v>222</v>
      </c>
      <c r="B71" s="143"/>
      <c r="C71" s="143"/>
      <c r="D71" s="143"/>
      <c r="E71" s="143"/>
      <c r="F71" s="143"/>
      <c r="G71" s="143"/>
      <c r="H71" s="143"/>
      <c r="I71" s="143"/>
    </row>
    <row r="72" spans="1:12" ht="64.5" customHeight="1">
      <c r="A72" s="47" t="s">
        <v>12</v>
      </c>
      <c r="B72" s="61" t="s">
        <v>144</v>
      </c>
      <c r="C72" s="62" t="s">
        <v>159</v>
      </c>
      <c r="D72" s="63">
        <f>E72+F72+G72+H72</f>
        <v>1066.81</v>
      </c>
      <c r="E72" s="63">
        <v>486.58</v>
      </c>
      <c r="F72" s="64">
        <v>36.6</v>
      </c>
      <c r="G72" s="64">
        <v>294.48</v>
      </c>
      <c r="H72" s="64">
        <v>249.15</v>
      </c>
      <c r="I72" s="65" t="s">
        <v>177</v>
      </c>
    </row>
    <row r="73" spans="1:12" ht="39" customHeight="1">
      <c r="A73" s="125" t="s">
        <v>151</v>
      </c>
      <c r="B73" s="144"/>
      <c r="C73" s="145"/>
      <c r="D73" s="45">
        <f>F73+G73+H73</f>
        <v>580.23</v>
      </c>
      <c r="E73" s="87"/>
      <c r="F73" s="66">
        <f>F72</f>
        <v>36.6</v>
      </c>
      <c r="G73" s="66">
        <f>G72</f>
        <v>294.48</v>
      </c>
      <c r="H73" s="66">
        <f>H72</f>
        <v>249.15</v>
      </c>
      <c r="I73" s="47" t="s">
        <v>145</v>
      </c>
      <c r="L73" s="12">
        <f>E72+F72+G72+H72</f>
        <v>1066.81</v>
      </c>
    </row>
    <row r="74" spans="1:12" ht="30" customHeight="1">
      <c r="A74" s="128" t="s">
        <v>163</v>
      </c>
      <c r="B74" s="129"/>
      <c r="C74" s="130"/>
      <c r="D74" s="28">
        <f>E72</f>
        <v>486.58</v>
      </c>
      <c r="E74" s="31">
        <f>D74</f>
        <v>486.58</v>
      </c>
      <c r="F74" s="32" t="s">
        <v>31</v>
      </c>
      <c r="G74" s="32" t="s">
        <v>31</v>
      </c>
      <c r="H74" s="32" t="s">
        <v>31</v>
      </c>
      <c r="I74" s="33"/>
      <c r="J74" s="34"/>
    </row>
    <row r="75" spans="1:12" ht="111" customHeight="1">
      <c r="A75" s="146" t="s">
        <v>175</v>
      </c>
      <c r="B75" s="147"/>
      <c r="C75" s="147"/>
      <c r="D75" s="147"/>
      <c r="E75" s="147"/>
      <c r="F75" s="147"/>
      <c r="G75" s="147"/>
      <c r="H75" s="147"/>
      <c r="I75" s="147"/>
    </row>
    <row r="76" spans="1:12" ht="39" customHeight="1">
      <c r="A76" s="148" t="s">
        <v>154</v>
      </c>
      <c r="B76" s="148"/>
      <c r="C76" s="148"/>
      <c r="D76" s="148"/>
      <c r="E76" s="148"/>
      <c r="F76" s="148"/>
      <c r="G76" s="148"/>
      <c r="H76" s="148"/>
      <c r="I76" s="149"/>
    </row>
    <row r="77" spans="1:12" ht="49.5" customHeight="1">
      <c r="A77" s="111" t="s">
        <v>2</v>
      </c>
      <c r="B77" s="111" t="s">
        <v>3</v>
      </c>
      <c r="C77" s="111" t="s">
        <v>4</v>
      </c>
      <c r="D77" s="111" t="s">
        <v>146</v>
      </c>
      <c r="E77" s="2"/>
      <c r="F77" s="143"/>
      <c r="G77" s="143"/>
      <c r="H77" s="150"/>
      <c r="I77" s="67"/>
    </row>
    <row r="78" spans="1:12" ht="69" customHeight="1">
      <c r="A78" s="112"/>
      <c r="B78" s="112"/>
      <c r="C78" s="112"/>
      <c r="D78" s="112"/>
      <c r="E78" s="3" t="s">
        <v>6</v>
      </c>
      <c r="F78" s="4" t="s">
        <v>7</v>
      </c>
      <c r="G78" s="4" t="s">
        <v>142</v>
      </c>
      <c r="H78" s="4" t="s">
        <v>143</v>
      </c>
      <c r="I78" s="68"/>
    </row>
    <row r="79" spans="1:12" ht="24" customHeight="1">
      <c r="A79" s="6">
        <v>1</v>
      </c>
      <c r="B79" s="6">
        <v>2</v>
      </c>
      <c r="C79" s="6">
        <v>3</v>
      </c>
      <c r="D79" s="6">
        <v>4</v>
      </c>
      <c r="E79" s="6">
        <v>5</v>
      </c>
      <c r="F79" s="6">
        <v>6</v>
      </c>
      <c r="G79" s="6">
        <v>7</v>
      </c>
      <c r="H79" s="6">
        <v>8</v>
      </c>
      <c r="I79" s="69"/>
    </row>
    <row r="80" spans="1:12" ht="60.75" customHeight="1">
      <c r="A80" s="143" t="s">
        <v>223</v>
      </c>
      <c r="B80" s="143"/>
      <c r="C80" s="143"/>
      <c r="D80" s="143"/>
      <c r="E80" s="143"/>
      <c r="F80" s="143"/>
      <c r="G80" s="143"/>
      <c r="H80" s="143"/>
      <c r="I80" s="70"/>
    </row>
    <row r="81" spans="1:12" ht="60" customHeight="1">
      <c r="A81" s="47" t="s">
        <v>12</v>
      </c>
      <c r="B81" s="5" t="s">
        <v>176</v>
      </c>
      <c r="C81" s="50" t="s">
        <v>159</v>
      </c>
      <c r="D81" s="64">
        <f>E81+F81+G81</f>
        <v>511.7</v>
      </c>
      <c r="E81" s="64">
        <v>430.7</v>
      </c>
      <c r="F81" s="64">
        <v>14.3</v>
      </c>
      <c r="G81" s="64">
        <v>66.7</v>
      </c>
      <c r="H81" s="65" t="s">
        <v>178</v>
      </c>
      <c r="I81" s="71"/>
    </row>
    <row r="82" spans="1:12" ht="29.25" customHeight="1">
      <c r="A82" s="125" t="s">
        <v>151</v>
      </c>
      <c r="B82" s="144"/>
      <c r="C82" s="145"/>
      <c r="D82" s="49">
        <f>F82+G82</f>
        <v>81</v>
      </c>
      <c r="E82" s="72"/>
      <c r="F82" s="73">
        <f>SUM(F81:F81)</f>
        <v>14.3</v>
      </c>
      <c r="G82" s="73">
        <f>SUM(G81:G81)</f>
        <v>66.7</v>
      </c>
      <c r="H82" s="65"/>
      <c r="I82" s="71"/>
      <c r="L82" s="12">
        <f>E81+F81+G81</f>
        <v>511.7</v>
      </c>
    </row>
    <row r="83" spans="1:12" ht="30" customHeight="1">
      <c r="A83" s="128" t="s">
        <v>163</v>
      </c>
      <c r="B83" s="129"/>
      <c r="C83" s="130"/>
      <c r="D83" s="28">
        <f>E81</f>
        <v>430.7</v>
      </c>
      <c r="E83" s="31">
        <f>D83</f>
        <v>430.7</v>
      </c>
      <c r="F83" s="32"/>
      <c r="G83" s="32"/>
      <c r="H83" s="32"/>
      <c r="I83" s="33"/>
      <c r="L83" s="12"/>
    </row>
    <row r="84" spans="1:12" ht="129.75" customHeight="1">
      <c r="A84" s="146" t="s">
        <v>209</v>
      </c>
      <c r="B84" s="147"/>
      <c r="C84" s="147"/>
      <c r="D84" s="147"/>
      <c r="E84" s="147"/>
      <c r="F84" s="147"/>
      <c r="G84" s="147"/>
      <c r="H84" s="147"/>
      <c r="I84" s="1"/>
    </row>
    <row r="85" spans="1:12" ht="33" customHeight="1">
      <c r="A85" s="157" t="s">
        <v>183</v>
      </c>
      <c r="B85" s="157"/>
      <c r="C85" s="157"/>
      <c r="D85" s="157"/>
      <c r="E85" s="157"/>
      <c r="F85" s="157"/>
      <c r="G85" s="157"/>
      <c r="H85" s="157"/>
      <c r="I85" s="157"/>
    </row>
    <row r="86" spans="1:12" ht="18" customHeight="1">
      <c r="A86" s="111" t="s">
        <v>2</v>
      </c>
      <c r="B86" s="111" t="s">
        <v>3</v>
      </c>
      <c r="C86" s="111" t="s">
        <v>4</v>
      </c>
      <c r="D86" s="111" t="s">
        <v>147</v>
      </c>
      <c r="E86" s="158"/>
      <c r="F86" s="143"/>
      <c r="G86" s="143"/>
      <c r="H86" s="143"/>
      <c r="I86" s="143"/>
      <c r="J86" s="150"/>
    </row>
    <row r="87" spans="1:12" ht="99.75">
      <c r="A87" s="112"/>
      <c r="B87" s="112"/>
      <c r="C87" s="112"/>
      <c r="D87" s="112"/>
      <c r="E87" s="3" t="s">
        <v>148</v>
      </c>
      <c r="F87" s="4" t="s">
        <v>7</v>
      </c>
      <c r="G87" s="4" t="s">
        <v>8</v>
      </c>
      <c r="H87" s="4" t="s">
        <v>9</v>
      </c>
      <c r="I87" s="4" t="s">
        <v>10</v>
      </c>
      <c r="J87" s="5" t="s">
        <v>11</v>
      </c>
    </row>
    <row r="88" spans="1:12">
      <c r="A88" s="6">
        <v>1</v>
      </c>
      <c r="B88" s="6">
        <v>2</v>
      </c>
      <c r="C88" s="6">
        <v>3</v>
      </c>
      <c r="D88" s="6">
        <v>4</v>
      </c>
      <c r="E88" s="6">
        <v>5</v>
      </c>
      <c r="F88" s="6">
        <v>6</v>
      </c>
      <c r="G88" s="6">
        <v>7</v>
      </c>
      <c r="H88" s="6">
        <v>8</v>
      </c>
      <c r="I88" s="6">
        <v>9</v>
      </c>
      <c r="J88" s="6">
        <v>10</v>
      </c>
    </row>
    <row r="89" spans="1:12" ht="56.25" customHeight="1">
      <c r="A89" s="143" t="s">
        <v>224</v>
      </c>
      <c r="B89" s="143"/>
      <c r="C89" s="143"/>
      <c r="D89" s="143"/>
      <c r="E89" s="143"/>
      <c r="F89" s="143"/>
      <c r="G89" s="143"/>
      <c r="H89" s="143"/>
      <c r="I89" s="143"/>
      <c r="J89" s="143"/>
    </row>
    <row r="90" spans="1:12" ht="57">
      <c r="A90" s="47" t="s">
        <v>12</v>
      </c>
      <c r="B90" s="5" t="s">
        <v>158</v>
      </c>
      <c r="C90" s="50" t="s">
        <v>149</v>
      </c>
      <c r="D90" s="64">
        <f>E90+F90+G90+H90</f>
        <v>568.9</v>
      </c>
      <c r="E90" s="64">
        <v>360</v>
      </c>
      <c r="F90" s="64">
        <v>38.200000000000003</v>
      </c>
      <c r="G90" s="64"/>
      <c r="H90" s="65">
        <v>170.7</v>
      </c>
      <c r="I90" s="65" t="s">
        <v>179</v>
      </c>
      <c r="J90" s="74"/>
    </row>
    <row r="91" spans="1:12" ht="57">
      <c r="A91" s="47" t="s">
        <v>16</v>
      </c>
      <c r="B91" s="5" t="s">
        <v>158</v>
      </c>
      <c r="C91" s="62" t="s">
        <v>155</v>
      </c>
      <c r="D91" s="64">
        <f>E91+F91+G91+H91</f>
        <v>474</v>
      </c>
      <c r="E91" s="64">
        <v>211.35</v>
      </c>
      <c r="F91" s="64">
        <v>56.08</v>
      </c>
      <c r="G91" s="64"/>
      <c r="H91" s="65">
        <v>206.57</v>
      </c>
      <c r="I91" s="17" t="s">
        <v>180</v>
      </c>
      <c r="J91" s="74"/>
    </row>
    <row r="92" spans="1:12" ht="57">
      <c r="A92" s="47" t="s">
        <v>19</v>
      </c>
      <c r="B92" s="5" t="s">
        <v>158</v>
      </c>
      <c r="C92" s="62" t="s">
        <v>156</v>
      </c>
      <c r="D92" s="64">
        <f>E92+F92+G92+H92</f>
        <v>449.33</v>
      </c>
      <c r="E92" s="64">
        <v>167.25</v>
      </c>
      <c r="F92" s="64">
        <v>74.08</v>
      </c>
      <c r="G92" s="64"/>
      <c r="H92" s="65">
        <v>208</v>
      </c>
      <c r="I92" s="17" t="s">
        <v>181</v>
      </c>
      <c r="J92" s="74"/>
    </row>
    <row r="93" spans="1:12" ht="57">
      <c r="A93" s="47" t="s">
        <v>22</v>
      </c>
      <c r="B93" s="5" t="s">
        <v>158</v>
      </c>
      <c r="C93" s="62" t="s">
        <v>157</v>
      </c>
      <c r="D93" s="64">
        <f>E93+F93+G93+H93</f>
        <v>449.98</v>
      </c>
      <c r="E93" s="64">
        <v>139.37</v>
      </c>
      <c r="F93" s="64">
        <v>102.29</v>
      </c>
      <c r="G93" s="64"/>
      <c r="H93" s="65">
        <v>208.32</v>
      </c>
      <c r="I93" s="17" t="s">
        <v>182</v>
      </c>
      <c r="J93" s="74"/>
    </row>
    <row r="94" spans="1:12" ht="57">
      <c r="A94" s="47" t="s">
        <v>25</v>
      </c>
      <c r="B94" s="5" t="s">
        <v>158</v>
      </c>
      <c r="C94" s="50" t="s">
        <v>150</v>
      </c>
      <c r="D94" s="64">
        <v>523.1</v>
      </c>
      <c r="E94" s="64">
        <v>277.60000000000002</v>
      </c>
      <c r="F94" s="64">
        <v>23.2</v>
      </c>
      <c r="G94" s="64">
        <v>46.3</v>
      </c>
      <c r="H94" s="65">
        <v>176</v>
      </c>
      <c r="I94" s="65" t="s">
        <v>179</v>
      </c>
      <c r="J94" s="74"/>
    </row>
    <row r="95" spans="1:12" ht="30.75" customHeight="1">
      <c r="A95" s="154" t="s">
        <v>151</v>
      </c>
      <c r="B95" s="155"/>
      <c r="C95" s="156"/>
      <c r="D95" s="76">
        <f>F90+F91+F92+F93+F94+G94+H94+H93+H92+H91+H90</f>
        <v>1309.74</v>
      </c>
      <c r="E95" s="86"/>
      <c r="F95" s="73">
        <f>F90+F91+F92+F93+F94</f>
        <v>293.85000000000002</v>
      </c>
      <c r="G95" s="73">
        <f>G94</f>
        <v>46.3</v>
      </c>
      <c r="H95" s="73">
        <f>SUM(H90:H94)</f>
        <v>969.58999999999992</v>
      </c>
      <c r="I95" s="77"/>
      <c r="J95" s="78" t="s">
        <v>152</v>
      </c>
    </row>
    <row r="96" spans="1:12" ht="30.75" customHeight="1">
      <c r="A96" s="152" t="s">
        <v>184</v>
      </c>
      <c r="B96" s="153"/>
      <c r="C96" s="153"/>
      <c r="D96" s="75">
        <f>E96</f>
        <v>1155.5700000000002</v>
      </c>
      <c r="E96" s="73">
        <f>SUM(E90:E94)</f>
        <v>1155.5700000000002</v>
      </c>
      <c r="F96" s="64"/>
      <c r="G96" s="64"/>
      <c r="H96" s="65"/>
      <c r="I96" s="65"/>
      <c r="J96" s="74"/>
    </row>
    <row r="98" spans="1:12" ht="96" customHeight="1">
      <c r="A98" s="146" t="s">
        <v>187</v>
      </c>
      <c r="B98" s="146"/>
      <c r="C98" s="146"/>
      <c r="D98" s="146"/>
      <c r="E98" s="146"/>
      <c r="F98" s="146"/>
      <c r="G98" s="146"/>
      <c r="H98" s="146"/>
      <c r="I98" s="146"/>
    </row>
    <row r="99" spans="1:12" ht="39.75" customHeight="1">
      <c r="A99" s="151" t="s">
        <v>188</v>
      </c>
      <c r="B99" s="151"/>
      <c r="C99" s="151"/>
      <c r="D99" s="151"/>
      <c r="E99" s="151"/>
      <c r="F99" s="151"/>
      <c r="G99" s="151"/>
      <c r="H99" s="151"/>
      <c r="I99" s="151"/>
      <c r="J99" s="151"/>
    </row>
    <row r="100" spans="1:12" ht="28.5" customHeight="1">
      <c r="A100" s="111" t="s">
        <v>2</v>
      </c>
      <c r="B100" s="111" t="s">
        <v>3</v>
      </c>
      <c r="C100" s="111" t="s">
        <v>4</v>
      </c>
      <c r="D100" s="111" t="s">
        <v>5</v>
      </c>
      <c r="E100" s="158"/>
      <c r="F100" s="143"/>
      <c r="G100" s="143"/>
      <c r="H100" s="143"/>
      <c r="I100" s="143"/>
      <c r="J100" s="150"/>
    </row>
    <row r="101" spans="1:12" ht="99" customHeight="1">
      <c r="A101" s="112"/>
      <c r="B101" s="112"/>
      <c r="C101" s="112"/>
      <c r="D101" s="112"/>
      <c r="E101" s="3" t="s">
        <v>193</v>
      </c>
      <c r="F101" s="4" t="s">
        <v>194</v>
      </c>
      <c r="G101" s="46" t="s">
        <v>195</v>
      </c>
      <c r="H101" s="4" t="s">
        <v>217</v>
      </c>
      <c r="I101" s="4" t="s">
        <v>143</v>
      </c>
      <c r="J101" s="95" t="s">
        <v>216</v>
      </c>
    </row>
    <row r="102" spans="1:12">
      <c r="A102" s="6">
        <v>1</v>
      </c>
      <c r="B102" s="6">
        <v>2</v>
      </c>
      <c r="C102" s="6">
        <v>3</v>
      </c>
      <c r="D102" s="6">
        <v>4</v>
      </c>
      <c r="E102" s="6">
        <v>5</v>
      </c>
      <c r="F102" s="6">
        <v>6</v>
      </c>
      <c r="G102" s="60">
        <v>7</v>
      </c>
      <c r="H102" s="60">
        <v>8</v>
      </c>
      <c r="I102" s="6">
        <v>9</v>
      </c>
      <c r="J102" s="6">
        <v>10</v>
      </c>
    </row>
    <row r="103" spans="1:12" ht="78" customHeight="1">
      <c r="A103" s="169" t="s">
        <v>196</v>
      </c>
      <c r="B103" s="170"/>
      <c r="C103" s="170"/>
      <c r="D103" s="170"/>
      <c r="E103" s="170"/>
      <c r="F103" s="170"/>
      <c r="G103" s="170"/>
      <c r="H103" s="170"/>
      <c r="I103" s="170"/>
      <c r="J103" s="171"/>
    </row>
    <row r="104" spans="1:12" ht="60" customHeight="1">
      <c r="A104" s="47" t="s">
        <v>12</v>
      </c>
      <c r="B104" s="61" t="s">
        <v>51</v>
      </c>
      <c r="C104" s="62" t="s">
        <v>189</v>
      </c>
      <c r="D104" s="63"/>
      <c r="E104" s="63">
        <v>1650</v>
      </c>
      <c r="F104" s="64"/>
      <c r="G104" s="64"/>
      <c r="H104" s="64"/>
      <c r="I104" s="65" t="s">
        <v>201</v>
      </c>
      <c r="J104" s="96">
        <v>4180</v>
      </c>
    </row>
    <row r="105" spans="1:12" ht="65.25" customHeight="1">
      <c r="A105" s="47" t="s">
        <v>16</v>
      </c>
      <c r="B105" s="61" t="s">
        <v>51</v>
      </c>
      <c r="C105" s="62" t="s">
        <v>190</v>
      </c>
      <c r="D105" s="63"/>
      <c r="E105" s="63"/>
      <c r="F105" s="64">
        <v>120</v>
      </c>
      <c r="G105" s="64"/>
      <c r="H105" s="64"/>
      <c r="I105" s="47" t="s">
        <v>202</v>
      </c>
      <c r="J105" s="96">
        <v>304</v>
      </c>
    </row>
    <row r="106" spans="1:12" ht="55.5" customHeight="1">
      <c r="A106" s="47" t="s">
        <v>19</v>
      </c>
      <c r="B106" s="61" t="s">
        <v>51</v>
      </c>
      <c r="C106" s="62" t="s">
        <v>191</v>
      </c>
      <c r="D106" s="63"/>
      <c r="E106" s="63"/>
      <c r="F106" s="64"/>
      <c r="G106" s="64">
        <v>75</v>
      </c>
      <c r="H106" s="65"/>
      <c r="I106" s="65" t="s">
        <v>215</v>
      </c>
      <c r="J106" s="96">
        <v>80</v>
      </c>
    </row>
    <row r="107" spans="1:12" ht="57" customHeight="1">
      <c r="A107" s="47" t="s">
        <v>22</v>
      </c>
      <c r="B107" s="61" t="s">
        <v>51</v>
      </c>
      <c r="C107" s="62" t="s">
        <v>192</v>
      </c>
      <c r="D107" s="63"/>
      <c r="E107" s="63"/>
      <c r="F107" s="64"/>
      <c r="G107" s="64"/>
      <c r="H107" s="64">
        <v>300</v>
      </c>
      <c r="I107" s="65"/>
      <c r="J107" s="74"/>
    </row>
    <row r="108" spans="1:12" ht="30.75" customHeight="1">
      <c r="A108" s="125" t="s">
        <v>198</v>
      </c>
      <c r="B108" s="144"/>
      <c r="C108" s="145"/>
      <c r="D108" s="45">
        <f>E108</f>
        <v>1650</v>
      </c>
      <c r="E108" s="66">
        <f>E104</f>
        <v>1650</v>
      </c>
      <c r="F108" s="87"/>
      <c r="G108" s="87"/>
      <c r="H108" s="87"/>
      <c r="I108" s="47"/>
      <c r="J108" s="74"/>
      <c r="L108" s="12"/>
    </row>
    <row r="109" spans="1:12" ht="29.25" customHeight="1">
      <c r="A109" s="163" t="s">
        <v>197</v>
      </c>
      <c r="B109" s="164"/>
      <c r="C109" s="165"/>
      <c r="D109" s="45">
        <f>F109</f>
        <v>120</v>
      </c>
      <c r="E109" s="87"/>
      <c r="F109" s="83">
        <f>F105</f>
        <v>120</v>
      </c>
      <c r="G109" s="87"/>
      <c r="H109" s="87"/>
      <c r="I109" s="82"/>
      <c r="L109" s="12"/>
    </row>
    <row r="110" spans="1:12" ht="31.5" customHeight="1">
      <c r="A110" s="166" t="s">
        <v>199</v>
      </c>
      <c r="B110" s="167"/>
      <c r="C110" s="168"/>
      <c r="D110" s="45">
        <f>G110</f>
        <v>75</v>
      </c>
      <c r="E110" s="87"/>
      <c r="F110" s="87"/>
      <c r="G110" s="84">
        <f>G106</f>
        <v>75</v>
      </c>
      <c r="H110" s="87"/>
      <c r="I110" s="82"/>
      <c r="L110" s="12"/>
    </row>
    <row r="111" spans="1:12" ht="30" customHeight="1">
      <c r="A111" s="160" t="s">
        <v>200</v>
      </c>
      <c r="B111" s="161"/>
      <c r="C111" s="162"/>
      <c r="D111" s="28">
        <f>H111</f>
        <v>300</v>
      </c>
      <c r="E111" s="88"/>
      <c r="F111" s="89"/>
      <c r="G111" s="89"/>
      <c r="H111" s="85">
        <f>H107</f>
        <v>300</v>
      </c>
      <c r="I111" s="33"/>
      <c r="J111" s="34"/>
    </row>
    <row r="112" spans="1:12" ht="111" customHeight="1">
      <c r="A112" s="146" t="s">
        <v>208</v>
      </c>
      <c r="B112" s="146"/>
      <c r="C112" s="146"/>
      <c r="D112" s="146"/>
      <c r="E112" s="146"/>
      <c r="F112" s="146"/>
      <c r="G112" s="146"/>
      <c r="H112" s="146"/>
      <c r="I112" s="146"/>
      <c r="J112" s="146"/>
    </row>
  </sheetData>
  <mergeCells count="72">
    <mergeCell ref="B27:B43"/>
    <mergeCell ref="A80:H80"/>
    <mergeCell ref="A112:J112"/>
    <mergeCell ref="A98:I98"/>
    <mergeCell ref="A108:C108"/>
    <mergeCell ref="A111:C111"/>
    <mergeCell ref="A109:C109"/>
    <mergeCell ref="A110:C110"/>
    <mergeCell ref="E100:J100"/>
    <mergeCell ref="A99:J99"/>
    <mergeCell ref="A103:J103"/>
    <mergeCell ref="A100:A101"/>
    <mergeCell ref="B100:B101"/>
    <mergeCell ref="C100:C101"/>
    <mergeCell ref="D100:D101"/>
    <mergeCell ref="A89:J89"/>
    <mergeCell ref="A96:C96"/>
    <mergeCell ref="A95:C95"/>
    <mergeCell ref="A82:C82"/>
    <mergeCell ref="A84:H84"/>
    <mergeCell ref="A83:C83"/>
    <mergeCell ref="A85:I85"/>
    <mergeCell ref="A86:A87"/>
    <mergeCell ref="B86:B87"/>
    <mergeCell ref="C86:C87"/>
    <mergeCell ref="D86:D87"/>
    <mergeCell ref="E86:J86"/>
    <mergeCell ref="A67:I67"/>
    <mergeCell ref="A68:A69"/>
    <mergeCell ref="B68:B69"/>
    <mergeCell ref="C68:C69"/>
    <mergeCell ref="D68:D69"/>
    <mergeCell ref="F68:I68"/>
    <mergeCell ref="A71:I71"/>
    <mergeCell ref="A73:C73"/>
    <mergeCell ref="A75:I75"/>
    <mergeCell ref="A76:I76"/>
    <mergeCell ref="A77:A78"/>
    <mergeCell ref="B77:B78"/>
    <mergeCell ref="C77:C78"/>
    <mergeCell ref="D77:D78"/>
    <mergeCell ref="F77:H77"/>
    <mergeCell ref="A74:C74"/>
    <mergeCell ref="A66:J66"/>
    <mergeCell ref="A44:C44"/>
    <mergeCell ref="A45:C45"/>
    <mergeCell ref="A46:J46"/>
    <mergeCell ref="B47:B59"/>
    <mergeCell ref="A60:C60"/>
    <mergeCell ref="F63:J63"/>
    <mergeCell ref="F64:J64"/>
    <mergeCell ref="F65:J65"/>
    <mergeCell ref="A63:E63"/>
    <mergeCell ref="A64:E64"/>
    <mergeCell ref="A65:E65"/>
    <mergeCell ref="A61:C61"/>
    <mergeCell ref="A62:E62"/>
    <mergeCell ref="F62:J62"/>
    <mergeCell ref="A26:J26"/>
    <mergeCell ref="A1:J1"/>
    <mergeCell ref="A2:J2"/>
    <mergeCell ref="A4:J4"/>
    <mergeCell ref="A5:A6"/>
    <mergeCell ref="B5:B6"/>
    <mergeCell ref="C5:C6"/>
    <mergeCell ref="D5:D6"/>
    <mergeCell ref="F5:J5"/>
    <mergeCell ref="A8:J8"/>
    <mergeCell ref="A24:C24"/>
    <mergeCell ref="I24:J24"/>
    <mergeCell ref="A25:C25"/>
    <mergeCell ref="B9:B23"/>
  </mergeCells>
  <phoneticPr fontId="34" type="noConversion"/>
  <pageMargins left="0.7" right="0.7" top="0.75" bottom="0.75" header="0.3" footer="0.3"/>
  <pageSetup paperSize="9" scale="72" fitToHeight="0" orientation="landscape" r:id="rId1"/>
  <rowBreaks count="7" manualBreakCount="7">
    <brk id="17" max="9" man="1"/>
    <brk id="25" max="9" man="1"/>
    <brk id="45" max="9" man="1"/>
    <brk id="61" max="9" man="1"/>
    <brk id="66" max="9" man="1"/>
    <brk id="75" max="9" man="1"/>
    <brk id="84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AECFCB-AE57-4947-A03A-4264D1DFEEA9}">
  <dimension ref="A1:J14"/>
  <sheetViews>
    <sheetView workbookViewId="0">
      <selection activeCell="G18" sqref="G18"/>
    </sheetView>
  </sheetViews>
  <sheetFormatPr defaultRowHeight="15"/>
  <cols>
    <col min="1" max="1" width="5.140625" customWidth="1"/>
    <col min="2" max="2" width="22.28515625" customWidth="1"/>
    <col min="3" max="3" width="24.5703125" customWidth="1"/>
    <col min="4" max="5" width="15.5703125" customWidth="1"/>
    <col min="6" max="8" width="15.7109375" customWidth="1"/>
    <col min="9" max="9" width="30.140625" customWidth="1"/>
    <col min="10" max="10" width="20.42578125" customWidth="1"/>
  </cols>
  <sheetData>
    <row r="1" spans="1:10">
      <c r="A1" s="151" t="s">
        <v>188</v>
      </c>
      <c r="B1" s="151"/>
      <c r="C1" s="151"/>
      <c r="D1" s="151"/>
      <c r="E1" s="151"/>
      <c r="F1" s="151"/>
      <c r="G1" s="151"/>
      <c r="H1" s="151"/>
      <c r="I1" s="151"/>
      <c r="J1" s="151"/>
    </row>
    <row r="2" spans="1:10">
      <c r="A2" s="111" t="s">
        <v>2</v>
      </c>
      <c r="B2" s="111" t="s">
        <v>3</v>
      </c>
      <c r="C2" s="111" t="s">
        <v>4</v>
      </c>
      <c r="D2" s="111" t="s">
        <v>5</v>
      </c>
      <c r="E2" s="158"/>
      <c r="F2" s="143"/>
      <c r="G2" s="143"/>
      <c r="H2" s="143"/>
      <c r="I2" s="143"/>
      <c r="J2" s="150"/>
    </row>
    <row r="3" spans="1:10" ht="99.75">
      <c r="A3" s="112"/>
      <c r="B3" s="112"/>
      <c r="C3" s="112"/>
      <c r="D3" s="112"/>
      <c r="E3" s="3" t="s">
        <v>193</v>
      </c>
      <c r="F3" s="4" t="s">
        <v>194</v>
      </c>
      <c r="G3" s="46" t="s">
        <v>195</v>
      </c>
      <c r="H3" s="4" t="s">
        <v>217</v>
      </c>
      <c r="I3" s="4" t="s">
        <v>143</v>
      </c>
      <c r="J3" s="95" t="s">
        <v>216</v>
      </c>
    </row>
    <row r="4" spans="1:10">
      <c r="A4" s="6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0">
        <v>7</v>
      </c>
      <c r="H4" s="60">
        <v>8</v>
      </c>
      <c r="I4" s="6">
        <v>9</v>
      </c>
      <c r="J4" s="6">
        <v>10</v>
      </c>
    </row>
    <row r="5" spans="1:10">
      <c r="A5" s="169" t="s">
        <v>196</v>
      </c>
      <c r="B5" s="170"/>
      <c r="C5" s="170"/>
      <c r="D5" s="170"/>
      <c r="E5" s="170"/>
      <c r="F5" s="170"/>
      <c r="G5" s="170"/>
      <c r="H5" s="170"/>
      <c r="I5" s="170"/>
      <c r="J5" s="171"/>
    </row>
    <row r="6" spans="1:10" ht="57">
      <c r="A6" s="47" t="s">
        <v>12</v>
      </c>
      <c r="B6" s="61" t="s">
        <v>51</v>
      </c>
      <c r="C6" s="62" t="s">
        <v>189</v>
      </c>
      <c r="D6" s="63"/>
      <c r="E6" s="63">
        <v>1650</v>
      </c>
      <c r="F6" s="64"/>
      <c r="G6" s="64"/>
      <c r="H6" s="64"/>
      <c r="I6" s="65" t="s">
        <v>201</v>
      </c>
      <c r="J6" s="96">
        <v>4180</v>
      </c>
    </row>
    <row r="7" spans="1:10" ht="57">
      <c r="A7" s="47" t="s">
        <v>16</v>
      </c>
      <c r="B7" s="61" t="s">
        <v>51</v>
      </c>
      <c r="C7" s="62" t="s">
        <v>190</v>
      </c>
      <c r="D7" s="63"/>
      <c r="E7" s="63"/>
      <c r="F7" s="64">
        <v>120</v>
      </c>
      <c r="G7" s="64"/>
      <c r="H7" s="64"/>
      <c r="I7" s="47" t="s">
        <v>202</v>
      </c>
      <c r="J7" s="96">
        <v>304</v>
      </c>
    </row>
    <row r="8" spans="1:10" ht="57">
      <c r="A8" s="47" t="s">
        <v>19</v>
      </c>
      <c r="B8" s="61" t="s">
        <v>51</v>
      </c>
      <c r="C8" s="62" t="s">
        <v>191</v>
      </c>
      <c r="D8" s="63"/>
      <c r="E8" s="63"/>
      <c r="F8" s="64"/>
      <c r="G8" s="64">
        <v>75</v>
      </c>
      <c r="H8" s="65"/>
      <c r="I8" s="65" t="s">
        <v>215</v>
      </c>
      <c r="J8" s="96">
        <v>80</v>
      </c>
    </row>
    <row r="9" spans="1:10" ht="57">
      <c r="A9" s="47" t="s">
        <v>22</v>
      </c>
      <c r="B9" s="61" t="s">
        <v>51</v>
      </c>
      <c r="C9" s="62" t="s">
        <v>192</v>
      </c>
      <c r="D9" s="63"/>
      <c r="E9" s="63"/>
      <c r="F9" s="64"/>
      <c r="G9" s="64"/>
      <c r="H9" s="64">
        <v>300</v>
      </c>
      <c r="I9" s="65"/>
      <c r="J9" s="74"/>
    </row>
    <row r="10" spans="1:10" ht="51" customHeight="1">
      <c r="A10" s="125" t="s">
        <v>198</v>
      </c>
      <c r="B10" s="144"/>
      <c r="C10" s="145"/>
      <c r="D10" s="45">
        <f>E10</f>
        <v>1650</v>
      </c>
      <c r="E10" s="66">
        <f>E6</f>
        <v>1650</v>
      </c>
      <c r="F10" s="87"/>
      <c r="G10" s="87"/>
      <c r="H10" s="87"/>
      <c r="I10" s="47"/>
      <c r="J10" s="74"/>
    </row>
    <row r="11" spans="1:10" ht="44.25" customHeight="1">
      <c r="A11" s="163" t="s">
        <v>197</v>
      </c>
      <c r="B11" s="164"/>
      <c r="C11" s="165"/>
      <c r="D11" s="45">
        <f>F11</f>
        <v>120</v>
      </c>
      <c r="E11" s="87"/>
      <c r="F11" s="83">
        <f>F7</f>
        <v>120</v>
      </c>
      <c r="G11" s="87"/>
      <c r="H11" s="87"/>
      <c r="I11" s="82"/>
    </row>
    <row r="12" spans="1:10" ht="34.5" customHeight="1">
      <c r="A12" s="166" t="s">
        <v>199</v>
      </c>
      <c r="B12" s="167"/>
      <c r="C12" s="168"/>
      <c r="D12" s="45">
        <f>G12</f>
        <v>75</v>
      </c>
      <c r="E12" s="87"/>
      <c r="F12" s="87"/>
      <c r="G12" s="84">
        <f>G8</f>
        <v>75</v>
      </c>
      <c r="H12" s="87"/>
      <c r="I12" s="82"/>
    </row>
    <row r="13" spans="1:10" ht="26.25" customHeight="1">
      <c r="A13" s="160" t="s">
        <v>200</v>
      </c>
      <c r="B13" s="161"/>
      <c r="C13" s="162"/>
      <c r="D13" s="28">
        <f>H13</f>
        <v>300</v>
      </c>
      <c r="E13" s="88"/>
      <c r="F13" s="89"/>
      <c r="G13" s="89"/>
      <c r="H13" s="85">
        <f>H9</f>
        <v>300</v>
      </c>
      <c r="I13" s="33"/>
      <c r="J13" s="34"/>
    </row>
    <row r="14" spans="1:10">
      <c r="A14" s="146" t="s">
        <v>208</v>
      </c>
      <c r="B14" s="146"/>
      <c r="C14" s="146"/>
      <c r="D14" s="146"/>
      <c r="E14" s="146"/>
      <c r="F14" s="146"/>
      <c r="G14" s="146"/>
      <c r="H14" s="146"/>
      <c r="I14" s="146"/>
      <c r="J14" s="146"/>
    </row>
  </sheetData>
  <mergeCells count="12">
    <mergeCell ref="A1:J1"/>
    <mergeCell ref="A5:J5"/>
    <mergeCell ref="A2:A3"/>
    <mergeCell ref="B2:B3"/>
    <mergeCell ref="C2:C3"/>
    <mergeCell ref="D2:D3"/>
    <mergeCell ref="E2:J2"/>
    <mergeCell ref="A14:J14"/>
    <mergeCell ref="A10:C10"/>
    <mergeCell ref="A13:C13"/>
    <mergeCell ref="A11:C11"/>
    <mergeCell ref="A12:C1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89"/>
  <sheetViews>
    <sheetView topLeftCell="A3" zoomScale="90" zoomScaleNormal="90" zoomScaleSheetLayoutView="90" workbookViewId="0">
      <selection activeCell="A19" sqref="A19:I19"/>
    </sheetView>
  </sheetViews>
  <sheetFormatPr defaultRowHeight="15"/>
  <cols>
    <col min="1" max="1" width="5.140625" customWidth="1"/>
    <col min="2" max="2" width="24.28515625" customWidth="1"/>
    <col min="3" max="3" width="23.7109375" customWidth="1"/>
    <col min="4" max="5" width="15.5703125" customWidth="1"/>
    <col min="6" max="8" width="15.7109375" customWidth="1"/>
    <col min="9" max="9" width="28.85546875" customWidth="1"/>
    <col min="10" max="10" width="15" customWidth="1"/>
    <col min="13" max="13" width="11.7109375" customWidth="1"/>
    <col min="14" max="14" width="16.140625" customWidth="1"/>
    <col min="15" max="15" width="14" customWidth="1"/>
    <col min="257" max="257" width="5.140625" customWidth="1"/>
    <col min="258" max="258" width="24.28515625" customWidth="1"/>
    <col min="259" max="259" width="19.7109375" customWidth="1"/>
    <col min="260" max="261" width="15.5703125" customWidth="1"/>
    <col min="262" max="264" width="15.7109375" customWidth="1"/>
    <col min="265" max="265" width="28.85546875" customWidth="1"/>
    <col min="266" max="266" width="15" customWidth="1"/>
    <col min="269" max="269" width="11.7109375" customWidth="1"/>
    <col min="270" max="270" width="16.140625" customWidth="1"/>
    <col min="271" max="271" width="14" customWidth="1"/>
    <col min="513" max="513" width="5.140625" customWidth="1"/>
    <col min="514" max="514" width="24.28515625" customWidth="1"/>
    <col min="515" max="515" width="19.7109375" customWidth="1"/>
    <col min="516" max="517" width="15.5703125" customWidth="1"/>
    <col min="518" max="520" width="15.7109375" customWidth="1"/>
    <col min="521" max="521" width="28.85546875" customWidth="1"/>
    <col min="522" max="522" width="15" customWidth="1"/>
    <col min="525" max="525" width="11.7109375" customWidth="1"/>
    <col min="526" max="526" width="16.140625" customWidth="1"/>
    <col min="527" max="527" width="14" customWidth="1"/>
    <col min="769" max="769" width="5.140625" customWidth="1"/>
    <col min="770" max="770" width="24.28515625" customWidth="1"/>
    <col min="771" max="771" width="19.7109375" customWidth="1"/>
    <col min="772" max="773" width="15.5703125" customWidth="1"/>
    <col min="774" max="776" width="15.7109375" customWidth="1"/>
    <col min="777" max="777" width="28.85546875" customWidth="1"/>
    <col min="778" max="778" width="15" customWidth="1"/>
    <col min="781" max="781" width="11.7109375" customWidth="1"/>
    <col min="782" max="782" width="16.140625" customWidth="1"/>
    <col min="783" max="783" width="14" customWidth="1"/>
    <col min="1025" max="1025" width="5.140625" customWidth="1"/>
    <col min="1026" max="1026" width="24.28515625" customWidth="1"/>
    <col min="1027" max="1027" width="19.7109375" customWidth="1"/>
    <col min="1028" max="1029" width="15.5703125" customWidth="1"/>
    <col min="1030" max="1032" width="15.7109375" customWidth="1"/>
    <col min="1033" max="1033" width="28.85546875" customWidth="1"/>
    <col min="1034" max="1034" width="15" customWidth="1"/>
    <col min="1037" max="1037" width="11.7109375" customWidth="1"/>
    <col min="1038" max="1038" width="16.140625" customWidth="1"/>
    <col min="1039" max="1039" width="14" customWidth="1"/>
    <col min="1281" max="1281" width="5.140625" customWidth="1"/>
    <col min="1282" max="1282" width="24.28515625" customWidth="1"/>
    <col min="1283" max="1283" width="19.7109375" customWidth="1"/>
    <col min="1284" max="1285" width="15.5703125" customWidth="1"/>
    <col min="1286" max="1288" width="15.7109375" customWidth="1"/>
    <col min="1289" max="1289" width="28.85546875" customWidth="1"/>
    <col min="1290" max="1290" width="15" customWidth="1"/>
    <col min="1293" max="1293" width="11.7109375" customWidth="1"/>
    <col min="1294" max="1294" width="16.140625" customWidth="1"/>
    <col min="1295" max="1295" width="14" customWidth="1"/>
    <col min="1537" max="1537" width="5.140625" customWidth="1"/>
    <col min="1538" max="1538" width="24.28515625" customWidth="1"/>
    <col min="1539" max="1539" width="19.7109375" customWidth="1"/>
    <col min="1540" max="1541" width="15.5703125" customWidth="1"/>
    <col min="1542" max="1544" width="15.7109375" customWidth="1"/>
    <col min="1545" max="1545" width="28.85546875" customWidth="1"/>
    <col min="1546" max="1546" width="15" customWidth="1"/>
    <col min="1549" max="1549" width="11.7109375" customWidth="1"/>
    <col min="1550" max="1550" width="16.140625" customWidth="1"/>
    <col min="1551" max="1551" width="14" customWidth="1"/>
    <col min="1793" max="1793" width="5.140625" customWidth="1"/>
    <col min="1794" max="1794" width="24.28515625" customWidth="1"/>
    <col min="1795" max="1795" width="19.7109375" customWidth="1"/>
    <col min="1796" max="1797" width="15.5703125" customWidth="1"/>
    <col min="1798" max="1800" width="15.7109375" customWidth="1"/>
    <col min="1801" max="1801" width="28.85546875" customWidth="1"/>
    <col min="1802" max="1802" width="15" customWidth="1"/>
    <col min="1805" max="1805" width="11.7109375" customWidth="1"/>
    <col min="1806" max="1806" width="16.140625" customWidth="1"/>
    <col min="1807" max="1807" width="14" customWidth="1"/>
    <col min="2049" max="2049" width="5.140625" customWidth="1"/>
    <col min="2050" max="2050" width="24.28515625" customWidth="1"/>
    <col min="2051" max="2051" width="19.7109375" customWidth="1"/>
    <col min="2052" max="2053" width="15.5703125" customWidth="1"/>
    <col min="2054" max="2056" width="15.7109375" customWidth="1"/>
    <col min="2057" max="2057" width="28.85546875" customWidth="1"/>
    <col min="2058" max="2058" width="15" customWidth="1"/>
    <col min="2061" max="2061" width="11.7109375" customWidth="1"/>
    <col min="2062" max="2062" width="16.140625" customWidth="1"/>
    <col min="2063" max="2063" width="14" customWidth="1"/>
    <col min="2305" max="2305" width="5.140625" customWidth="1"/>
    <col min="2306" max="2306" width="24.28515625" customWidth="1"/>
    <col min="2307" max="2307" width="19.7109375" customWidth="1"/>
    <col min="2308" max="2309" width="15.5703125" customWidth="1"/>
    <col min="2310" max="2312" width="15.7109375" customWidth="1"/>
    <col min="2313" max="2313" width="28.85546875" customWidth="1"/>
    <col min="2314" max="2314" width="15" customWidth="1"/>
    <col min="2317" max="2317" width="11.7109375" customWidth="1"/>
    <col min="2318" max="2318" width="16.140625" customWidth="1"/>
    <col min="2319" max="2319" width="14" customWidth="1"/>
    <col min="2561" max="2561" width="5.140625" customWidth="1"/>
    <col min="2562" max="2562" width="24.28515625" customWidth="1"/>
    <col min="2563" max="2563" width="19.7109375" customWidth="1"/>
    <col min="2564" max="2565" width="15.5703125" customWidth="1"/>
    <col min="2566" max="2568" width="15.7109375" customWidth="1"/>
    <col min="2569" max="2569" width="28.85546875" customWidth="1"/>
    <col min="2570" max="2570" width="15" customWidth="1"/>
    <col min="2573" max="2573" width="11.7109375" customWidth="1"/>
    <col min="2574" max="2574" width="16.140625" customWidth="1"/>
    <col min="2575" max="2575" width="14" customWidth="1"/>
    <col min="2817" max="2817" width="5.140625" customWidth="1"/>
    <col min="2818" max="2818" width="24.28515625" customWidth="1"/>
    <col min="2819" max="2819" width="19.7109375" customWidth="1"/>
    <col min="2820" max="2821" width="15.5703125" customWidth="1"/>
    <col min="2822" max="2824" width="15.7109375" customWidth="1"/>
    <col min="2825" max="2825" width="28.85546875" customWidth="1"/>
    <col min="2826" max="2826" width="15" customWidth="1"/>
    <col min="2829" max="2829" width="11.7109375" customWidth="1"/>
    <col min="2830" max="2830" width="16.140625" customWidth="1"/>
    <col min="2831" max="2831" width="14" customWidth="1"/>
    <col min="3073" max="3073" width="5.140625" customWidth="1"/>
    <col min="3074" max="3074" width="24.28515625" customWidth="1"/>
    <col min="3075" max="3075" width="19.7109375" customWidth="1"/>
    <col min="3076" max="3077" width="15.5703125" customWidth="1"/>
    <col min="3078" max="3080" width="15.7109375" customWidth="1"/>
    <col min="3081" max="3081" width="28.85546875" customWidth="1"/>
    <col min="3082" max="3082" width="15" customWidth="1"/>
    <col min="3085" max="3085" width="11.7109375" customWidth="1"/>
    <col min="3086" max="3086" width="16.140625" customWidth="1"/>
    <col min="3087" max="3087" width="14" customWidth="1"/>
    <col min="3329" max="3329" width="5.140625" customWidth="1"/>
    <col min="3330" max="3330" width="24.28515625" customWidth="1"/>
    <col min="3331" max="3331" width="19.7109375" customWidth="1"/>
    <col min="3332" max="3333" width="15.5703125" customWidth="1"/>
    <col min="3334" max="3336" width="15.7109375" customWidth="1"/>
    <col min="3337" max="3337" width="28.85546875" customWidth="1"/>
    <col min="3338" max="3338" width="15" customWidth="1"/>
    <col min="3341" max="3341" width="11.7109375" customWidth="1"/>
    <col min="3342" max="3342" width="16.140625" customWidth="1"/>
    <col min="3343" max="3343" width="14" customWidth="1"/>
    <col min="3585" max="3585" width="5.140625" customWidth="1"/>
    <col min="3586" max="3586" width="24.28515625" customWidth="1"/>
    <col min="3587" max="3587" width="19.7109375" customWidth="1"/>
    <col min="3588" max="3589" width="15.5703125" customWidth="1"/>
    <col min="3590" max="3592" width="15.7109375" customWidth="1"/>
    <col min="3593" max="3593" width="28.85546875" customWidth="1"/>
    <col min="3594" max="3594" width="15" customWidth="1"/>
    <col min="3597" max="3597" width="11.7109375" customWidth="1"/>
    <col min="3598" max="3598" width="16.140625" customWidth="1"/>
    <col min="3599" max="3599" width="14" customWidth="1"/>
    <col min="3841" max="3841" width="5.140625" customWidth="1"/>
    <col min="3842" max="3842" width="24.28515625" customWidth="1"/>
    <col min="3843" max="3843" width="19.7109375" customWidth="1"/>
    <col min="3844" max="3845" width="15.5703125" customWidth="1"/>
    <col min="3846" max="3848" width="15.7109375" customWidth="1"/>
    <col min="3849" max="3849" width="28.85546875" customWidth="1"/>
    <col min="3850" max="3850" width="15" customWidth="1"/>
    <col min="3853" max="3853" width="11.7109375" customWidth="1"/>
    <col min="3854" max="3854" width="16.140625" customWidth="1"/>
    <col min="3855" max="3855" width="14" customWidth="1"/>
    <col min="4097" max="4097" width="5.140625" customWidth="1"/>
    <col min="4098" max="4098" width="24.28515625" customWidth="1"/>
    <col min="4099" max="4099" width="19.7109375" customWidth="1"/>
    <col min="4100" max="4101" width="15.5703125" customWidth="1"/>
    <col min="4102" max="4104" width="15.7109375" customWidth="1"/>
    <col min="4105" max="4105" width="28.85546875" customWidth="1"/>
    <col min="4106" max="4106" width="15" customWidth="1"/>
    <col min="4109" max="4109" width="11.7109375" customWidth="1"/>
    <col min="4110" max="4110" width="16.140625" customWidth="1"/>
    <col min="4111" max="4111" width="14" customWidth="1"/>
    <col min="4353" max="4353" width="5.140625" customWidth="1"/>
    <col min="4354" max="4354" width="24.28515625" customWidth="1"/>
    <col min="4355" max="4355" width="19.7109375" customWidth="1"/>
    <col min="4356" max="4357" width="15.5703125" customWidth="1"/>
    <col min="4358" max="4360" width="15.7109375" customWidth="1"/>
    <col min="4361" max="4361" width="28.85546875" customWidth="1"/>
    <col min="4362" max="4362" width="15" customWidth="1"/>
    <col min="4365" max="4365" width="11.7109375" customWidth="1"/>
    <col min="4366" max="4366" width="16.140625" customWidth="1"/>
    <col min="4367" max="4367" width="14" customWidth="1"/>
    <col min="4609" max="4609" width="5.140625" customWidth="1"/>
    <col min="4610" max="4610" width="24.28515625" customWidth="1"/>
    <col min="4611" max="4611" width="19.7109375" customWidth="1"/>
    <col min="4612" max="4613" width="15.5703125" customWidth="1"/>
    <col min="4614" max="4616" width="15.7109375" customWidth="1"/>
    <col min="4617" max="4617" width="28.85546875" customWidth="1"/>
    <col min="4618" max="4618" width="15" customWidth="1"/>
    <col min="4621" max="4621" width="11.7109375" customWidth="1"/>
    <col min="4622" max="4622" width="16.140625" customWidth="1"/>
    <col min="4623" max="4623" width="14" customWidth="1"/>
    <col min="4865" max="4865" width="5.140625" customWidth="1"/>
    <col min="4866" max="4866" width="24.28515625" customWidth="1"/>
    <col min="4867" max="4867" width="19.7109375" customWidth="1"/>
    <col min="4868" max="4869" width="15.5703125" customWidth="1"/>
    <col min="4870" max="4872" width="15.7109375" customWidth="1"/>
    <col min="4873" max="4873" width="28.85546875" customWidth="1"/>
    <col min="4874" max="4874" width="15" customWidth="1"/>
    <col min="4877" max="4877" width="11.7109375" customWidth="1"/>
    <col min="4878" max="4878" width="16.140625" customWidth="1"/>
    <col min="4879" max="4879" width="14" customWidth="1"/>
    <col min="5121" max="5121" width="5.140625" customWidth="1"/>
    <col min="5122" max="5122" width="24.28515625" customWidth="1"/>
    <col min="5123" max="5123" width="19.7109375" customWidth="1"/>
    <col min="5124" max="5125" width="15.5703125" customWidth="1"/>
    <col min="5126" max="5128" width="15.7109375" customWidth="1"/>
    <col min="5129" max="5129" width="28.85546875" customWidth="1"/>
    <col min="5130" max="5130" width="15" customWidth="1"/>
    <col min="5133" max="5133" width="11.7109375" customWidth="1"/>
    <col min="5134" max="5134" width="16.140625" customWidth="1"/>
    <col min="5135" max="5135" width="14" customWidth="1"/>
    <col min="5377" max="5377" width="5.140625" customWidth="1"/>
    <col min="5378" max="5378" width="24.28515625" customWidth="1"/>
    <col min="5379" max="5379" width="19.7109375" customWidth="1"/>
    <col min="5380" max="5381" width="15.5703125" customWidth="1"/>
    <col min="5382" max="5384" width="15.7109375" customWidth="1"/>
    <col min="5385" max="5385" width="28.85546875" customWidth="1"/>
    <col min="5386" max="5386" width="15" customWidth="1"/>
    <col min="5389" max="5389" width="11.7109375" customWidth="1"/>
    <col min="5390" max="5390" width="16.140625" customWidth="1"/>
    <col min="5391" max="5391" width="14" customWidth="1"/>
    <col min="5633" max="5633" width="5.140625" customWidth="1"/>
    <col min="5634" max="5634" width="24.28515625" customWidth="1"/>
    <col min="5635" max="5635" width="19.7109375" customWidth="1"/>
    <col min="5636" max="5637" width="15.5703125" customWidth="1"/>
    <col min="5638" max="5640" width="15.7109375" customWidth="1"/>
    <col min="5641" max="5641" width="28.85546875" customWidth="1"/>
    <col min="5642" max="5642" width="15" customWidth="1"/>
    <col min="5645" max="5645" width="11.7109375" customWidth="1"/>
    <col min="5646" max="5646" width="16.140625" customWidth="1"/>
    <col min="5647" max="5647" width="14" customWidth="1"/>
    <col min="5889" max="5889" width="5.140625" customWidth="1"/>
    <col min="5890" max="5890" width="24.28515625" customWidth="1"/>
    <col min="5891" max="5891" width="19.7109375" customWidth="1"/>
    <col min="5892" max="5893" width="15.5703125" customWidth="1"/>
    <col min="5894" max="5896" width="15.7109375" customWidth="1"/>
    <col min="5897" max="5897" width="28.85546875" customWidth="1"/>
    <col min="5898" max="5898" width="15" customWidth="1"/>
    <col min="5901" max="5901" width="11.7109375" customWidth="1"/>
    <col min="5902" max="5902" width="16.140625" customWidth="1"/>
    <col min="5903" max="5903" width="14" customWidth="1"/>
    <col min="6145" max="6145" width="5.140625" customWidth="1"/>
    <col min="6146" max="6146" width="24.28515625" customWidth="1"/>
    <col min="6147" max="6147" width="19.7109375" customWidth="1"/>
    <col min="6148" max="6149" width="15.5703125" customWidth="1"/>
    <col min="6150" max="6152" width="15.7109375" customWidth="1"/>
    <col min="6153" max="6153" width="28.85546875" customWidth="1"/>
    <col min="6154" max="6154" width="15" customWidth="1"/>
    <col min="6157" max="6157" width="11.7109375" customWidth="1"/>
    <col min="6158" max="6158" width="16.140625" customWidth="1"/>
    <col min="6159" max="6159" width="14" customWidth="1"/>
    <col min="6401" max="6401" width="5.140625" customWidth="1"/>
    <col min="6402" max="6402" width="24.28515625" customWidth="1"/>
    <col min="6403" max="6403" width="19.7109375" customWidth="1"/>
    <col min="6404" max="6405" width="15.5703125" customWidth="1"/>
    <col min="6406" max="6408" width="15.7109375" customWidth="1"/>
    <col min="6409" max="6409" width="28.85546875" customWidth="1"/>
    <col min="6410" max="6410" width="15" customWidth="1"/>
    <col min="6413" max="6413" width="11.7109375" customWidth="1"/>
    <col min="6414" max="6414" width="16.140625" customWidth="1"/>
    <col min="6415" max="6415" width="14" customWidth="1"/>
    <col min="6657" max="6657" width="5.140625" customWidth="1"/>
    <col min="6658" max="6658" width="24.28515625" customWidth="1"/>
    <col min="6659" max="6659" width="19.7109375" customWidth="1"/>
    <col min="6660" max="6661" width="15.5703125" customWidth="1"/>
    <col min="6662" max="6664" width="15.7109375" customWidth="1"/>
    <col min="6665" max="6665" width="28.85546875" customWidth="1"/>
    <col min="6666" max="6666" width="15" customWidth="1"/>
    <col min="6669" max="6669" width="11.7109375" customWidth="1"/>
    <col min="6670" max="6670" width="16.140625" customWidth="1"/>
    <col min="6671" max="6671" width="14" customWidth="1"/>
    <col min="6913" max="6913" width="5.140625" customWidth="1"/>
    <col min="6914" max="6914" width="24.28515625" customWidth="1"/>
    <col min="6915" max="6915" width="19.7109375" customWidth="1"/>
    <col min="6916" max="6917" width="15.5703125" customWidth="1"/>
    <col min="6918" max="6920" width="15.7109375" customWidth="1"/>
    <col min="6921" max="6921" width="28.85546875" customWidth="1"/>
    <col min="6922" max="6922" width="15" customWidth="1"/>
    <col min="6925" max="6925" width="11.7109375" customWidth="1"/>
    <col min="6926" max="6926" width="16.140625" customWidth="1"/>
    <col min="6927" max="6927" width="14" customWidth="1"/>
    <col min="7169" max="7169" width="5.140625" customWidth="1"/>
    <col min="7170" max="7170" width="24.28515625" customWidth="1"/>
    <col min="7171" max="7171" width="19.7109375" customWidth="1"/>
    <col min="7172" max="7173" width="15.5703125" customWidth="1"/>
    <col min="7174" max="7176" width="15.7109375" customWidth="1"/>
    <col min="7177" max="7177" width="28.85546875" customWidth="1"/>
    <col min="7178" max="7178" width="15" customWidth="1"/>
    <col min="7181" max="7181" width="11.7109375" customWidth="1"/>
    <col min="7182" max="7182" width="16.140625" customWidth="1"/>
    <col min="7183" max="7183" width="14" customWidth="1"/>
    <col min="7425" max="7425" width="5.140625" customWidth="1"/>
    <col min="7426" max="7426" width="24.28515625" customWidth="1"/>
    <col min="7427" max="7427" width="19.7109375" customWidth="1"/>
    <col min="7428" max="7429" width="15.5703125" customWidth="1"/>
    <col min="7430" max="7432" width="15.7109375" customWidth="1"/>
    <col min="7433" max="7433" width="28.85546875" customWidth="1"/>
    <col min="7434" max="7434" width="15" customWidth="1"/>
    <col min="7437" max="7437" width="11.7109375" customWidth="1"/>
    <col min="7438" max="7438" width="16.140625" customWidth="1"/>
    <col min="7439" max="7439" width="14" customWidth="1"/>
    <col min="7681" max="7681" width="5.140625" customWidth="1"/>
    <col min="7682" max="7682" width="24.28515625" customWidth="1"/>
    <col min="7683" max="7683" width="19.7109375" customWidth="1"/>
    <col min="7684" max="7685" width="15.5703125" customWidth="1"/>
    <col min="7686" max="7688" width="15.7109375" customWidth="1"/>
    <col min="7689" max="7689" width="28.85546875" customWidth="1"/>
    <col min="7690" max="7690" width="15" customWidth="1"/>
    <col min="7693" max="7693" width="11.7109375" customWidth="1"/>
    <col min="7694" max="7694" width="16.140625" customWidth="1"/>
    <col min="7695" max="7695" width="14" customWidth="1"/>
    <col min="7937" max="7937" width="5.140625" customWidth="1"/>
    <col min="7938" max="7938" width="24.28515625" customWidth="1"/>
    <col min="7939" max="7939" width="19.7109375" customWidth="1"/>
    <col min="7940" max="7941" width="15.5703125" customWidth="1"/>
    <col min="7942" max="7944" width="15.7109375" customWidth="1"/>
    <col min="7945" max="7945" width="28.85546875" customWidth="1"/>
    <col min="7946" max="7946" width="15" customWidth="1"/>
    <col min="7949" max="7949" width="11.7109375" customWidth="1"/>
    <col min="7950" max="7950" width="16.140625" customWidth="1"/>
    <col min="7951" max="7951" width="14" customWidth="1"/>
    <col min="8193" max="8193" width="5.140625" customWidth="1"/>
    <col min="8194" max="8194" width="24.28515625" customWidth="1"/>
    <col min="8195" max="8195" width="19.7109375" customWidth="1"/>
    <col min="8196" max="8197" width="15.5703125" customWidth="1"/>
    <col min="8198" max="8200" width="15.7109375" customWidth="1"/>
    <col min="8201" max="8201" width="28.85546875" customWidth="1"/>
    <col min="8202" max="8202" width="15" customWidth="1"/>
    <col min="8205" max="8205" width="11.7109375" customWidth="1"/>
    <col min="8206" max="8206" width="16.140625" customWidth="1"/>
    <col min="8207" max="8207" width="14" customWidth="1"/>
    <col min="8449" max="8449" width="5.140625" customWidth="1"/>
    <col min="8450" max="8450" width="24.28515625" customWidth="1"/>
    <col min="8451" max="8451" width="19.7109375" customWidth="1"/>
    <col min="8452" max="8453" width="15.5703125" customWidth="1"/>
    <col min="8454" max="8456" width="15.7109375" customWidth="1"/>
    <col min="8457" max="8457" width="28.85546875" customWidth="1"/>
    <col min="8458" max="8458" width="15" customWidth="1"/>
    <col min="8461" max="8461" width="11.7109375" customWidth="1"/>
    <col min="8462" max="8462" width="16.140625" customWidth="1"/>
    <col min="8463" max="8463" width="14" customWidth="1"/>
    <col min="8705" max="8705" width="5.140625" customWidth="1"/>
    <col min="8706" max="8706" width="24.28515625" customWidth="1"/>
    <col min="8707" max="8707" width="19.7109375" customWidth="1"/>
    <col min="8708" max="8709" width="15.5703125" customWidth="1"/>
    <col min="8710" max="8712" width="15.7109375" customWidth="1"/>
    <col min="8713" max="8713" width="28.85546875" customWidth="1"/>
    <col min="8714" max="8714" width="15" customWidth="1"/>
    <col min="8717" max="8717" width="11.7109375" customWidth="1"/>
    <col min="8718" max="8718" width="16.140625" customWidth="1"/>
    <col min="8719" max="8719" width="14" customWidth="1"/>
    <col min="8961" max="8961" width="5.140625" customWidth="1"/>
    <col min="8962" max="8962" width="24.28515625" customWidth="1"/>
    <col min="8963" max="8963" width="19.7109375" customWidth="1"/>
    <col min="8964" max="8965" width="15.5703125" customWidth="1"/>
    <col min="8966" max="8968" width="15.7109375" customWidth="1"/>
    <col min="8969" max="8969" width="28.85546875" customWidth="1"/>
    <col min="8970" max="8970" width="15" customWidth="1"/>
    <col min="8973" max="8973" width="11.7109375" customWidth="1"/>
    <col min="8974" max="8974" width="16.140625" customWidth="1"/>
    <col min="8975" max="8975" width="14" customWidth="1"/>
    <col min="9217" max="9217" width="5.140625" customWidth="1"/>
    <col min="9218" max="9218" width="24.28515625" customWidth="1"/>
    <col min="9219" max="9219" width="19.7109375" customWidth="1"/>
    <col min="9220" max="9221" width="15.5703125" customWidth="1"/>
    <col min="9222" max="9224" width="15.7109375" customWidth="1"/>
    <col min="9225" max="9225" width="28.85546875" customWidth="1"/>
    <col min="9226" max="9226" width="15" customWidth="1"/>
    <col min="9229" max="9229" width="11.7109375" customWidth="1"/>
    <col min="9230" max="9230" width="16.140625" customWidth="1"/>
    <col min="9231" max="9231" width="14" customWidth="1"/>
    <col min="9473" max="9473" width="5.140625" customWidth="1"/>
    <col min="9474" max="9474" width="24.28515625" customWidth="1"/>
    <col min="9475" max="9475" width="19.7109375" customWidth="1"/>
    <col min="9476" max="9477" width="15.5703125" customWidth="1"/>
    <col min="9478" max="9480" width="15.7109375" customWidth="1"/>
    <col min="9481" max="9481" width="28.85546875" customWidth="1"/>
    <col min="9482" max="9482" width="15" customWidth="1"/>
    <col min="9485" max="9485" width="11.7109375" customWidth="1"/>
    <col min="9486" max="9486" width="16.140625" customWidth="1"/>
    <col min="9487" max="9487" width="14" customWidth="1"/>
    <col min="9729" max="9729" width="5.140625" customWidth="1"/>
    <col min="9730" max="9730" width="24.28515625" customWidth="1"/>
    <col min="9731" max="9731" width="19.7109375" customWidth="1"/>
    <col min="9732" max="9733" width="15.5703125" customWidth="1"/>
    <col min="9734" max="9736" width="15.7109375" customWidth="1"/>
    <col min="9737" max="9737" width="28.85546875" customWidth="1"/>
    <col min="9738" max="9738" width="15" customWidth="1"/>
    <col min="9741" max="9741" width="11.7109375" customWidth="1"/>
    <col min="9742" max="9742" width="16.140625" customWidth="1"/>
    <col min="9743" max="9743" width="14" customWidth="1"/>
    <col min="9985" max="9985" width="5.140625" customWidth="1"/>
    <col min="9986" max="9986" width="24.28515625" customWidth="1"/>
    <col min="9987" max="9987" width="19.7109375" customWidth="1"/>
    <col min="9988" max="9989" width="15.5703125" customWidth="1"/>
    <col min="9990" max="9992" width="15.7109375" customWidth="1"/>
    <col min="9993" max="9993" width="28.85546875" customWidth="1"/>
    <col min="9994" max="9994" width="15" customWidth="1"/>
    <col min="9997" max="9997" width="11.7109375" customWidth="1"/>
    <col min="9998" max="9998" width="16.140625" customWidth="1"/>
    <col min="9999" max="9999" width="14" customWidth="1"/>
    <col min="10241" max="10241" width="5.140625" customWidth="1"/>
    <col min="10242" max="10242" width="24.28515625" customWidth="1"/>
    <col min="10243" max="10243" width="19.7109375" customWidth="1"/>
    <col min="10244" max="10245" width="15.5703125" customWidth="1"/>
    <col min="10246" max="10248" width="15.7109375" customWidth="1"/>
    <col min="10249" max="10249" width="28.85546875" customWidth="1"/>
    <col min="10250" max="10250" width="15" customWidth="1"/>
    <col min="10253" max="10253" width="11.7109375" customWidth="1"/>
    <col min="10254" max="10254" width="16.140625" customWidth="1"/>
    <col min="10255" max="10255" width="14" customWidth="1"/>
    <col min="10497" max="10497" width="5.140625" customWidth="1"/>
    <col min="10498" max="10498" width="24.28515625" customWidth="1"/>
    <col min="10499" max="10499" width="19.7109375" customWidth="1"/>
    <col min="10500" max="10501" width="15.5703125" customWidth="1"/>
    <col min="10502" max="10504" width="15.7109375" customWidth="1"/>
    <col min="10505" max="10505" width="28.85546875" customWidth="1"/>
    <col min="10506" max="10506" width="15" customWidth="1"/>
    <col min="10509" max="10509" width="11.7109375" customWidth="1"/>
    <col min="10510" max="10510" width="16.140625" customWidth="1"/>
    <col min="10511" max="10511" width="14" customWidth="1"/>
    <col min="10753" max="10753" width="5.140625" customWidth="1"/>
    <col min="10754" max="10754" width="24.28515625" customWidth="1"/>
    <col min="10755" max="10755" width="19.7109375" customWidth="1"/>
    <col min="10756" max="10757" width="15.5703125" customWidth="1"/>
    <col min="10758" max="10760" width="15.7109375" customWidth="1"/>
    <col min="10761" max="10761" width="28.85546875" customWidth="1"/>
    <col min="10762" max="10762" width="15" customWidth="1"/>
    <col min="10765" max="10765" width="11.7109375" customWidth="1"/>
    <col min="10766" max="10766" width="16.140625" customWidth="1"/>
    <col min="10767" max="10767" width="14" customWidth="1"/>
    <col min="11009" max="11009" width="5.140625" customWidth="1"/>
    <col min="11010" max="11010" width="24.28515625" customWidth="1"/>
    <col min="11011" max="11011" width="19.7109375" customWidth="1"/>
    <col min="11012" max="11013" width="15.5703125" customWidth="1"/>
    <col min="11014" max="11016" width="15.7109375" customWidth="1"/>
    <col min="11017" max="11017" width="28.85546875" customWidth="1"/>
    <col min="11018" max="11018" width="15" customWidth="1"/>
    <col min="11021" max="11021" width="11.7109375" customWidth="1"/>
    <col min="11022" max="11022" width="16.140625" customWidth="1"/>
    <col min="11023" max="11023" width="14" customWidth="1"/>
    <col min="11265" max="11265" width="5.140625" customWidth="1"/>
    <col min="11266" max="11266" width="24.28515625" customWidth="1"/>
    <col min="11267" max="11267" width="19.7109375" customWidth="1"/>
    <col min="11268" max="11269" width="15.5703125" customWidth="1"/>
    <col min="11270" max="11272" width="15.7109375" customWidth="1"/>
    <col min="11273" max="11273" width="28.85546875" customWidth="1"/>
    <col min="11274" max="11274" width="15" customWidth="1"/>
    <col min="11277" max="11277" width="11.7109375" customWidth="1"/>
    <col min="11278" max="11278" width="16.140625" customWidth="1"/>
    <col min="11279" max="11279" width="14" customWidth="1"/>
    <col min="11521" max="11521" width="5.140625" customWidth="1"/>
    <col min="11522" max="11522" width="24.28515625" customWidth="1"/>
    <col min="11523" max="11523" width="19.7109375" customWidth="1"/>
    <col min="11524" max="11525" width="15.5703125" customWidth="1"/>
    <col min="11526" max="11528" width="15.7109375" customWidth="1"/>
    <col min="11529" max="11529" width="28.85546875" customWidth="1"/>
    <col min="11530" max="11530" width="15" customWidth="1"/>
    <col min="11533" max="11533" width="11.7109375" customWidth="1"/>
    <col min="11534" max="11534" width="16.140625" customWidth="1"/>
    <col min="11535" max="11535" width="14" customWidth="1"/>
    <col min="11777" max="11777" width="5.140625" customWidth="1"/>
    <col min="11778" max="11778" width="24.28515625" customWidth="1"/>
    <col min="11779" max="11779" width="19.7109375" customWidth="1"/>
    <col min="11780" max="11781" width="15.5703125" customWidth="1"/>
    <col min="11782" max="11784" width="15.7109375" customWidth="1"/>
    <col min="11785" max="11785" width="28.85546875" customWidth="1"/>
    <col min="11786" max="11786" width="15" customWidth="1"/>
    <col min="11789" max="11789" width="11.7109375" customWidth="1"/>
    <col min="11790" max="11790" width="16.140625" customWidth="1"/>
    <col min="11791" max="11791" width="14" customWidth="1"/>
    <col min="12033" max="12033" width="5.140625" customWidth="1"/>
    <col min="12034" max="12034" width="24.28515625" customWidth="1"/>
    <col min="12035" max="12035" width="19.7109375" customWidth="1"/>
    <col min="12036" max="12037" width="15.5703125" customWidth="1"/>
    <col min="12038" max="12040" width="15.7109375" customWidth="1"/>
    <col min="12041" max="12041" width="28.85546875" customWidth="1"/>
    <col min="12042" max="12042" width="15" customWidth="1"/>
    <col min="12045" max="12045" width="11.7109375" customWidth="1"/>
    <col min="12046" max="12046" width="16.140625" customWidth="1"/>
    <col min="12047" max="12047" width="14" customWidth="1"/>
    <col min="12289" max="12289" width="5.140625" customWidth="1"/>
    <col min="12290" max="12290" width="24.28515625" customWidth="1"/>
    <col min="12291" max="12291" width="19.7109375" customWidth="1"/>
    <col min="12292" max="12293" width="15.5703125" customWidth="1"/>
    <col min="12294" max="12296" width="15.7109375" customWidth="1"/>
    <col min="12297" max="12297" width="28.85546875" customWidth="1"/>
    <col min="12298" max="12298" width="15" customWidth="1"/>
    <col min="12301" max="12301" width="11.7109375" customWidth="1"/>
    <col min="12302" max="12302" width="16.140625" customWidth="1"/>
    <col min="12303" max="12303" width="14" customWidth="1"/>
    <col min="12545" max="12545" width="5.140625" customWidth="1"/>
    <col min="12546" max="12546" width="24.28515625" customWidth="1"/>
    <col min="12547" max="12547" width="19.7109375" customWidth="1"/>
    <col min="12548" max="12549" width="15.5703125" customWidth="1"/>
    <col min="12550" max="12552" width="15.7109375" customWidth="1"/>
    <col min="12553" max="12553" width="28.85546875" customWidth="1"/>
    <col min="12554" max="12554" width="15" customWidth="1"/>
    <col min="12557" max="12557" width="11.7109375" customWidth="1"/>
    <col min="12558" max="12558" width="16.140625" customWidth="1"/>
    <col min="12559" max="12559" width="14" customWidth="1"/>
    <col min="12801" max="12801" width="5.140625" customWidth="1"/>
    <col min="12802" max="12802" width="24.28515625" customWidth="1"/>
    <col min="12803" max="12803" width="19.7109375" customWidth="1"/>
    <col min="12804" max="12805" width="15.5703125" customWidth="1"/>
    <col min="12806" max="12808" width="15.7109375" customWidth="1"/>
    <col min="12809" max="12809" width="28.85546875" customWidth="1"/>
    <col min="12810" max="12810" width="15" customWidth="1"/>
    <col min="12813" max="12813" width="11.7109375" customWidth="1"/>
    <col min="12814" max="12814" width="16.140625" customWidth="1"/>
    <col min="12815" max="12815" width="14" customWidth="1"/>
    <col min="13057" max="13057" width="5.140625" customWidth="1"/>
    <col min="13058" max="13058" width="24.28515625" customWidth="1"/>
    <col min="13059" max="13059" width="19.7109375" customWidth="1"/>
    <col min="13060" max="13061" width="15.5703125" customWidth="1"/>
    <col min="13062" max="13064" width="15.7109375" customWidth="1"/>
    <col min="13065" max="13065" width="28.85546875" customWidth="1"/>
    <col min="13066" max="13066" width="15" customWidth="1"/>
    <col min="13069" max="13069" width="11.7109375" customWidth="1"/>
    <col min="13070" max="13070" width="16.140625" customWidth="1"/>
    <col min="13071" max="13071" width="14" customWidth="1"/>
    <col min="13313" max="13313" width="5.140625" customWidth="1"/>
    <col min="13314" max="13314" width="24.28515625" customWidth="1"/>
    <col min="13315" max="13315" width="19.7109375" customWidth="1"/>
    <col min="13316" max="13317" width="15.5703125" customWidth="1"/>
    <col min="13318" max="13320" width="15.7109375" customWidth="1"/>
    <col min="13321" max="13321" width="28.85546875" customWidth="1"/>
    <col min="13322" max="13322" width="15" customWidth="1"/>
    <col min="13325" max="13325" width="11.7109375" customWidth="1"/>
    <col min="13326" max="13326" width="16.140625" customWidth="1"/>
    <col min="13327" max="13327" width="14" customWidth="1"/>
    <col min="13569" max="13569" width="5.140625" customWidth="1"/>
    <col min="13570" max="13570" width="24.28515625" customWidth="1"/>
    <col min="13571" max="13571" width="19.7109375" customWidth="1"/>
    <col min="13572" max="13573" width="15.5703125" customWidth="1"/>
    <col min="13574" max="13576" width="15.7109375" customWidth="1"/>
    <col min="13577" max="13577" width="28.85546875" customWidth="1"/>
    <col min="13578" max="13578" width="15" customWidth="1"/>
    <col min="13581" max="13581" width="11.7109375" customWidth="1"/>
    <col min="13582" max="13582" width="16.140625" customWidth="1"/>
    <col min="13583" max="13583" width="14" customWidth="1"/>
    <col min="13825" max="13825" width="5.140625" customWidth="1"/>
    <col min="13826" max="13826" width="24.28515625" customWidth="1"/>
    <col min="13827" max="13827" width="19.7109375" customWidth="1"/>
    <col min="13828" max="13829" width="15.5703125" customWidth="1"/>
    <col min="13830" max="13832" width="15.7109375" customWidth="1"/>
    <col min="13833" max="13833" width="28.85546875" customWidth="1"/>
    <col min="13834" max="13834" width="15" customWidth="1"/>
    <col min="13837" max="13837" width="11.7109375" customWidth="1"/>
    <col min="13838" max="13838" width="16.140625" customWidth="1"/>
    <col min="13839" max="13839" width="14" customWidth="1"/>
    <col min="14081" max="14081" width="5.140625" customWidth="1"/>
    <col min="14082" max="14082" width="24.28515625" customWidth="1"/>
    <col min="14083" max="14083" width="19.7109375" customWidth="1"/>
    <col min="14084" max="14085" width="15.5703125" customWidth="1"/>
    <col min="14086" max="14088" width="15.7109375" customWidth="1"/>
    <col min="14089" max="14089" width="28.85546875" customWidth="1"/>
    <col min="14090" max="14090" width="15" customWidth="1"/>
    <col min="14093" max="14093" width="11.7109375" customWidth="1"/>
    <col min="14094" max="14094" width="16.140625" customWidth="1"/>
    <col min="14095" max="14095" width="14" customWidth="1"/>
    <col min="14337" max="14337" width="5.140625" customWidth="1"/>
    <col min="14338" max="14338" width="24.28515625" customWidth="1"/>
    <col min="14339" max="14339" width="19.7109375" customWidth="1"/>
    <col min="14340" max="14341" width="15.5703125" customWidth="1"/>
    <col min="14342" max="14344" width="15.7109375" customWidth="1"/>
    <col min="14345" max="14345" width="28.85546875" customWidth="1"/>
    <col min="14346" max="14346" width="15" customWidth="1"/>
    <col min="14349" max="14349" width="11.7109375" customWidth="1"/>
    <col min="14350" max="14350" width="16.140625" customWidth="1"/>
    <col min="14351" max="14351" width="14" customWidth="1"/>
    <col min="14593" max="14593" width="5.140625" customWidth="1"/>
    <col min="14594" max="14594" width="24.28515625" customWidth="1"/>
    <col min="14595" max="14595" width="19.7109375" customWidth="1"/>
    <col min="14596" max="14597" width="15.5703125" customWidth="1"/>
    <col min="14598" max="14600" width="15.7109375" customWidth="1"/>
    <col min="14601" max="14601" width="28.85546875" customWidth="1"/>
    <col min="14602" max="14602" width="15" customWidth="1"/>
    <col min="14605" max="14605" width="11.7109375" customWidth="1"/>
    <col min="14606" max="14606" width="16.140625" customWidth="1"/>
    <col min="14607" max="14607" width="14" customWidth="1"/>
    <col min="14849" max="14849" width="5.140625" customWidth="1"/>
    <col min="14850" max="14850" width="24.28515625" customWidth="1"/>
    <col min="14851" max="14851" width="19.7109375" customWidth="1"/>
    <col min="14852" max="14853" width="15.5703125" customWidth="1"/>
    <col min="14854" max="14856" width="15.7109375" customWidth="1"/>
    <col min="14857" max="14857" width="28.85546875" customWidth="1"/>
    <col min="14858" max="14858" width="15" customWidth="1"/>
    <col min="14861" max="14861" width="11.7109375" customWidth="1"/>
    <col min="14862" max="14862" width="16.140625" customWidth="1"/>
    <col min="14863" max="14863" width="14" customWidth="1"/>
    <col min="15105" max="15105" width="5.140625" customWidth="1"/>
    <col min="15106" max="15106" width="24.28515625" customWidth="1"/>
    <col min="15107" max="15107" width="19.7109375" customWidth="1"/>
    <col min="15108" max="15109" width="15.5703125" customWidth="1"/>
    <col min="15110" max="15112" width="15.7109375" customWidth="1"/>
    <col min="15113" max="15113" width="28.85546875" customWidth="1"/>
    <col min="15114" max="15114" width="15" customWidth="1"/>
    <col min="15117" max="15117" width="11.7109375" customWidth="1"/>
    <col min="15118" max="15118" width="16.140625" customWidth="1"/>
    <col min="15119" max="15119" width="14" customWidth="1"/>
    <col min="15361" max="15361" width="5.140625" customWidth="1"/>
    <col min="15362" max="15362" width="24.28515625" customWidth="1"/>
    <col min="15363" max="15363" width="19.7109375" customWidth="1"/>
    <col min="15364" max="15365" width="15.5703125" customWidth="1"/>
    <col min="15366" max="15368" width="15.7109375" customWidth="1"/>
    <col min="15369" max="15369" width="28.85546875" customWidth="1"/>
    <col min="15370" max="15370" width="15" customWidth="1"/>
    <col min="15373" max="15373" width="11.7109375" customWidth="1"/>
    <col min="15374" max="15374" width="16.140625" customWidth="1"/>
    <col min="15375" max="15375" width="14" customWidth="1"/>
    <col min="15617" max="15617" width="5.140625" customWidth="1"/>
    <col min="15618" max="15618" width="24.28515625" customWidth="1"/>
    <col min="15619" max="15619" width="19.7109375" customWidth="1"/>
    <col min="15620" max="15621" width="15.5703125" customWidth="1"/>
    <col min="15622" max="15624" width="15.7109375" customWidth="1"/>
    <col min="15625" max="15625" width="28.85546875" customWidth="1"/>
    <col min="15626" max="15626" width="15" customWidth="1"/>
    <col min="15629" max="15629" width="11.7109375" customWidth="1"/>
    <col min="15630" max="15630" width="16.140625" customWidth="1"/>
    <col min="15631" max="15631" width="14" customWidth="1"/>
    <col min="15873" max="15873" width="5.140625" customWidth="1"/>
    <col min="15874" max="15874" width="24.28515625" customWidth="1"/>
    <col min="15875" max="15875" width="19.7109375" customWidth="1"/>
    <col min="15876" max="15877" width="15.5703125" customWidth="1"/>
    <col min="15878" max="15880" width="15.7109375" customWidth="1"/>
    <col min="15881" max="15881" width="28.85546875" customWidth="1"/>
    <col min="15882" max="15882" width="15" customWidth="1"/>
    <col min="15885" max="15885" width="11.7109375" customWidth="1"/>
    <col min="15886" max="15886" width="16.140625" customWidth="1"/>
    <col min="15887" max="15887" width="14" customWidth="1"/>
    <col min="16129" max="16129" width="5.140625" customWidth="1"/>
    <col min="16130" max="16130" width="24.28515625" customWidth="1"/>
    <col min="16131" max="16131" width="19.7109375" customWidth="1"/>
    <col min="16132" max="16133" width="15.5703125" customWidth="1"/>
    <col min="16134" max="16136" width="15.7109375" customWidth="1"/>
    <col min="16137" max="16137" width="28.85546875" customWidth="1"/>
    <col min="16138" max="16138" width="15" customWidth="1"/>
    <col min="16141" max="16141" width="11.7109375" customWidth="1"/>
    <col min="16142" max="16142" width="16.140625" customWidth="1"/>
    <col min="16143" max="16143" width="14" customWidth="1"/>
  </cols>
  <sheetData>
    <row r="1" spans="1:15">
      <c r="A1" s="108" t="s">
        <v>0</v>
      </c>
      <c r="B1" s="109"/>
      <c r="C1" s="109"/>
      <c r="D1" s="109"/>
      <c r="E1" s="109"/>
      <c r="F1" s="109"/>
      <c r="G1" s="109"/>
      <c r="H1" s="109"/>
      <c r="I1" s="109"/>
      <c r="J1" s="109"/>
    </row>
    <row r="2" spans="1:15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5" ht="55.5" customHeight="1">
      <c r="A3" s="106" t="s">
        <v>205</v>
      </c>
      <c r="B3" s="107"/>
      <c r="C3" s="107"/>
      <c r="D3" s="107"/>
      <c r="E3" s="107"/>
      <c r="F3" s="107"/>
      <c r="G3" s="107"/>
      <c r="H3" s="107"/>
      <c r="I3" s="107"/>
      <c r="J3" s="107"/>
      <c r="M3" s="12"/>
    </row>
    <row r="4" spans="1:15" ht="23.25" customHeight="1">
      <c r="A4" s="111" t="s">
        <v>2</v>
      </c>
      <c r="B4" s="111" t="s">
        <v>3</v>
      </c>
      <c r="C4" s="111" t="s">
        <v>4</v>
      </c>
      <c r="D4" s="111" t="s">
        <v>5</v>
      </c>
      <c r="E4" s="2"/>
      <c r="F4" s="113"/>
      <c r="G4" s="113"/>
      <c r="H4" s="113"/>
      <c r="I4" s="113"/>
      <c r="J4" s="114"/>
      <c r="M4" s="12"/>
      <c r="N4" s="12"/>
      <c r="O4" s="12"/>
    </row>
    <row r="5" spans="1:15" ht="99" customHeight="1">
      <c r="A5" s="112"/>
      <c r="B5" s="112"/>
      <c r="C5" s="112"/>
      <c r="D5" s="112"/>
      <c r="E5" s="3" t="s">
        <v>6</v>
      </c>
      <c r="F5" s="46" t="s">
        <v>7</v>
      </c>
      <c r="G5" s="46" t="s">
        <v>8</v>
      </c>
      <c r="H5" s="46" t="s">
        <v>9</v>
      </c>
      <c r="I5" s="46" t="s">
        <v>131</v>
      </c>
      <c r="J5" s="5" t="s">
        <v>11</v>
      </c>
    </row>
    <row r="6" spans="1:15" ht="30" customHeight="1">
      <c r="A6" s="6">
        <v>1</v>
      </c>
      <c r="B6" s="6">
        <v>2</v>
      </c>
      <c r="C6" s="6">
        <v>3</v>
      </c>
      <c r="D6" s="6">
        <v>4</v>
      </c>
      <c r="E6" s="6">
        <v>5</v>
      </c>
      <c r="F6" s="6">
        <v>6</v>
      </c>
      <c r="G6" s="6">
        <v>7</v>
      </c>
      <c r="H6" s="6">
        <v>8</v>
      </c>
      <c r="I6" s="6">
        <v>9</v>
      </c>
      <c r="J6" s="6">
        <v>10</v>
      </c>
    </row>
    <row r="7" spans="1:15" ht="62.25" customHeight="1">
      <c r="A7" s="115" t="s">
        <v>220</v>
      </c>
      <c r="B7" s="116"/>
      <c r="C7" s="116"/>
      <c r="D7" s="116"/>
      <c r="E7" s="116"/>
      <c r="F7" s="116"/>
      <c r="G7" s="116"/>
      <c r="H7" s="116"/>
      <c r="I7" s="116"/>
      <c r="J7" s="116"/>
      <c r="M7" s="54"/>
    </row>
    <row r="8" spans="1:15" ht="30" customHeight="1">
      <c r="A8" s="47" t="s">
        <v>12</v>
      </c>
      <c r="B8" s="111" t="s">
        <v>51</v>
      </c>
      <c r="C8" s="27" t="s">
        <v>133</v>
      </c>
      <c r="D8" s="9">
        <f>E8+F8+G8+H8</f>
        <v>140.94</v>
      </c>
      <c r="E8" s="9">
        <v>62.68</v>
      </c>
      <c r="F8" s="9">
        <v>11.81</v>
      </c>
      <c r="G8" s="9">
        <v>33.33</v>
      </c>
      <c r="H8" s="9">
        <v>33.119999999999997</v>
      </c>
      <c r="I8" s="10" t="s">
        <v>134</v>
      </c>
      <c r="J8" s="13">
        <v>60</v>
      </c>
      <c r="M8" s="54"/>
    </row>
    <row r="9" spans="1:15" ht="36" customHeight="1">
      <c r="A9" s="47" t="s">
        <v>16</v>
      </c>
      <c r="B9" s="112"/>
      <c r="C9" s="27" t="s">
        <v>135</v>
      </c>
      <c r="D9" s="9">
        <f>E9+F9+G9+H9</f>
        <v>2523.4499999999998</v>
      </c>
      <c r="E9" s="9">
        <v>1205.47</v>
      </c>
      <c r="F9" s="9">
        <v>106.73</v>
      </c>
      <c r="G9" s="9">
        <v>495.32</v>
      </c>
      <c r="H9" s="9">
        <v>715.93</v>
      </c>
      <c r="I9" s="10" t="s">
        <v>136</v>
      </c>
      <c r="J9" s="11">
        <v>612.41999999999996</v>
      </c>
      <c r="M9" s="54"/>
    </row>
    <row r="10" spans="1:15" ht="30" customHeight="1">
      <c r="A10" s="172" t="s">
        <v>164</v>
      </c>
      <c r="B10" s="173"/>
      <c r="C10" s="174"/>
      <c r="D10" s="55">
        <f>E10+F10+G10+H10</f>
        <v>1396.2399999999998</v>
      </c>
      <c r="E10" s="57"/>
      <c r="F10" s="57">
        <f>SUM(F8:F9)</f>
        <v>118.54</v>
      </c>
      <c r="G10" s="57">
        <f>SUM(G8:G9)</f>
        <v>528.65</v>
      </c>
      <c r="H10" s="57">
        <f>SUM(H8:H9)</f>
        <v>749.05</v>
      </c>
      <c r="I10" s="175"/>
      <c r="J10" s="176"/>
    </row>
    <row r="11" spans="1:15" ht="30" customHeight="1">
      <c r="A11" s="122" t="s">
        <v>204</v>
      </c>
      <c r="B11" s="122"/>
      <c r="C11" s="122"/>
      <c r="D11" s="55">
        <f>E11</f>
        <v>1268.1500000000001</v>
      </c>
      <c r="E11" s="92">
        <f>E8+E9</f>
        <v>1268.1500000000001</v>
      </c>
      <c r="F11" s="93" t="s">
        <v>31</v>
      </c>
      <c r="G11" s="93" t="s">
        <v>31</v>
      </c>
      <c r="H11" s="93" t="s">
        <v>31</v>
      </c>
      <c r="I11" s="10"/>
      <c r="J11" s="11"/>
      <c r="M11" s="12"/>
    </row>
    <row r="12" spans="1:15" ht="30" customHeight="1">
      <c r="A12" s="106" t="s">
        <v>137</v>
      </c>
      <c r="B12" s="106"/>
      <c r="C12" s="106"/>
      <c r="D12" s="106"/>
      <c r="E12" s="106"/>
      <c r="F12" s="106"/>
      <c r="G12" s="106"/>
      <c r="H12" s="106"/>
      <c r="I12" s="106"/>
      <c r="J12" s="106"/>
      <c r="M12" s="12"/>
    </row>
    <row r="13" spans="1:15" ht="30" customHeight="1">
      <c r="A13" s="47" t="s">
        <v>19</v>
      </c>
      <c r="B13" s="111" t="s">
        <v>138</v>
      </c>
      <c r="C13" s="27" t="s">
        <v>139</v>
      </c>
      <c r="D13" s="9">
        <f>E13+F13+G13+H13</f>
        <v>478.59000000000003</v>
      </c>
      <c r="E13" s="9">
        <v>102.47</v>
      </c>
      <c r="F13" s="9">
        <v>0</v>
      </c>
      <c r="G13" s="9">
        <v>0</v>
      </c>
      <c r="H13" s="9">
        <v>376.12</v>
      </c>
      <c r="I13" s="14">
        <v>0</v>
      </c>
      <c r="J13" s="179">
        <v>80</v>
      </c>
      <c r="M13" s="12"/>
      <c r="O13" s="12"/>
    </row>
    <row r="14" spans="1:15" ht="30" customHeight="1">
      <c r="A14" s="47" t="s">
        <v>22</v>
      </c>
      <c r="B14" s="178"/>
      <c r="C14" s="27" t="s">
        <v>140</v>
      </c>
      <c r="D14" s="9">
        <f>E14+F14+G14+H14</f>
        <v>354.53</v>
      </c>
      <c r="E14" s="9">
        <v>36.85</v>
      </c>
      <c r="F14" s="9">
        <v>23.9</v>
      </c>
      <c r="G14" s="9">
        <v>49.6</v>
      </c>
      <c r="H14" s="9">
        <v>244.18</v>
      </c>
      <c r="I14" s="14">
        <v>0</v>
      </c>
      <c r="J14" s="179"/>
    </row>
    <row r="15" spans="1:15" ht="34.5" customHeight="1">
      <c r="A15" s="177" t="s">
        <v>141</v>
      </c>
      <c r="B15" s="177"/>
      <c r="C15" s="177"/>
      <c r="D15" s="49">
        <f>E15+F15+G15+H15</f>
        <v>833.11999999999989</v>
      </c>
      <c r="E15" s="58">
        <f>E13+E14</f>
        <v>139.32</v>
      </c>
      <c r="F15" s="58">
        <f>SUM(F13:F14)</f>
        <v>23.9</v>
      </c>
      <c r="G15" s="58">
        <f>SUM(G13:G14)</f>
        <v>49.6</v>
      </c>
      <c r="H15" s="58">
        <f>SUM(H13:H14)</f>
        <v>620.29999999999995</v>
      </c>
      <c r="I15" s="74"/>
      <c r="J15" s="74"/>
    </row>
    <row r="16" spans="1:15" ht="30" customHeight="1">
      <c r="A16" s="56"/>
      <c r="B16" s="56"/>
      <c r="C16" s="56"/>
      <c r="D16" s="59"/>
      <c r="E16" s="59"/>
      <c r="F16" s="59"/>
      <c r="G16" s="59"/>
      <c r="H16" s="59"/>
    </row>
    <row r="17" spans="1:12" ht="101.25" customHeight="1">
      <c r="A17" s="124" t="s">
        <v>206</v>
      </c>
      <c r="B17" s="124"/>
      <c r="C17" s="124"/>
      <c r="D17" s="124"/>
      <c r="E17" s="124"/>
      <c r="F17" s="124"/>
      <c r="G17" s="124"/>
      <c r="H17" s="124"/>
      <c r="I17" s="124"/>
      <c r="J17" s="124"/>
    </row>
    <row r="18" spans="1:12" ht="51" customHeight="1"/>
    <row r="19" spans="1:12" ht="63.75" customHeight="1">
      <c r="A19" s="180" t="s">
        <v>219</v>
      </c>
      <c r="B19" s="180"/>
      <c r="C19" s="180"/>
      <c r="D19" s="180"/>
      <c r="E19" s="180"/>
      <c r="F19" s="180"/>
      <c r="G19" s="180"/>
      <c r="H19" s="180"/>
      <c r="I19" s="180"/>
    </row>
    <row r="20" spans="1:12" ht="32.25" customHeight="1">
      <c r="A20" s="111" t="s">
        <v>2</v>
      </c>
      <c r="B20" s="111" t="s">
        <v>3</v>
      </c>
      <c r="C20" s="111" t="s">
        <v>4</v>
      </c>
      <c r="D20" s="111" t="s">
        <v>147</v>
      </c>
      <c r="E20" s="158"/>
      <c r="F20" s="143"/>
      <c r="G20" s="143"/>
      <c r="H20" s="143"/>
      <c r="I20" s="143"/>
      <c r="J20" s="150"/>
    </row>
    <row r="21" spans="1:12" ht="100.5" customHeight="1">
      <c r="A21" s="112"/>
      <c r="B21" s="112"/>
      <c r="C21" s="112"/>
      <c r="D21" s="112"/>
      <c r="E21" s="3" t="s">
        <v>148</v>
      </c>
      <c r="F21" s="4" t="s">
        <v>7</v>
      </c>
      <c r="G21" s="4" t="s">
        <v>8</v>
      </c>
      <c r="H21" s="4" t="s">
        <v>9</v>
      </c>
      <c r="I21" s="4" t="s">
        <v>10</v>
      </c>
      <c r="J21" s="5" t="s">
        <v>11</v>
      </c>
    </row>
    <row r="22" spans="1:12" ht="24.75" customHeight="1">
      <c r="A22" s="6">
        <v>1</v>
      </c>
      <c r="B22" s="6">
        <v>2</v>
      </c>
      <c r="C22" s="6">
        <v>3</v>
      </c>
      <c r="D22" s="6">
        <v>4</v>
      </c>
      <c r="E22" s="6">
        <v>5</v>
      </c>
      <c r="F22" s="6">
        <v>6</v>
      </c>
      <c r="G22" s="6">
        <v>7</v>
      </c>
      <c r="H22" s="6">
        <v>8</v>
      </c>
      <c r="I22" s="6">
        <v>9</v>
      </c>
      <c r="J22" s="6">
        <v>10</v>
      </c>
    </row>
    <row r="23" spans="1:12" ht="68.25" customHeight="1">
      <c r="A23" s="184" t="s">
        <v>218</v>
      </c>
      <c r="B23" s="184"/>
      <c r="C23" s="184"/>
      <c r="D23" s="184"/>
      <c r="E23" s="184"/>
      <c r="F23" s="184"/>
      <c r="G23" s="184"/>
      <c r="H23" s="184"/>
      <c r="I23" s="184"/>
      <c r="J23" s="184"/>
    </row>
    <row r="24" spans="1:12" ht="63" customHeight="1">
      <c r="A24" s="47" t="s">
        <v>12</v>
      </c>
      <c r="B24" s="5" t="s">
        <v>158</v>
      </c>
      <c r="C24" s="62" t="s">
        <v>174</v>
      </c>
      <c r="D24" s="64">
        <f>E24+F24+G24+H24</f>
        <v>252.73</v>
      </c>
      <c r="E24" s="64">
        <v>252.73</v>
      </c>
      <c r="F24" s="64"/>
      <c r="G24" s="64"/>
      <c r="H24" s="65"/>
      <c r="I24" s="65" t="s">
        <v>203</v>
      </c>
      <c r="J24" s="74"/>
      <c r="L24" s="12"/>
    </row>
    <row r="25" spans="1:12" ht="30" customHeight="1">
      <c r="A25" s="181" t="s">
        <v>184</v>
      </c>
      <c r="B25" s="182"/>
      <c r="C25" s="183"/>
      <c r="D25" s="75">
        <f>D24</f>
        <v>252.73</v>
      </c>
      <c r="E25" s="73">
        <f>E24</f>
        <v>252.73</v>
      </c>
      <c r="F25" s="64"/>
      <c r="G25" s="64"/>
      <c r="H25" s="65"/>
      <c r="I25" s="65"/>
      <c r="J25" s="74"/>
    </row>
    <row r="26" spans="1:12" ht="37.5" customHeight="1">
      <c r="A26" s="1"/>
      <c r="B26" s="1"/>
      <c r="C26" s="1"/>
      <c r="D26" s="1"/>
      <c r="E26" s="1"/>
      <c r="F26" s="1"/>
      <c r="G26" s="1"/>
      <c r="H26" s="1"/>
      <c r="I26" s="1"/>
    </row>
    <row r="27" spans="1:12" ht="31.5" customHeight="1">
      <c r="A27" s="79"/>
      <c r="B27" s="79"/>
      <c r="C27" s="79"/>
      <c r="D27" s="79"/>
      <c r="E27" s="79"/>
      <c r="F27" s="79"/>
      <c r="G27" s="79"/>
      <c r="H27" s="79"/>
      <c r="I27" s="79"/>
      <c r="J27" s="79"/>
    </row>
    <row r="28" spans="1:12" ht="73.5" customHeight="1">
      <c r="A28" s="124" t="s">
        <v>207</v>
      </c>
      <c r="B28" s="124"/>
      <c r="C28" s="124"/>
      <c r="D28" s="124"/>
      <c r="E28" s="124"/>
      <c r="F28" s="124"/>
      <c r="G28" s="124"/>
      <c r="H28" s="124"/>
      <c r="I28" s="124"/>
      <c r="J28" s="124"/>
    </row>
    <row r="29" spans="1:12" ht="36" customHeight="1"/>
    <row r="30" spans="1:12" ht="15" customHeight="1"/>
    <row r="31" spans="1:12" ht="123" customHeight="1"/>
    <row r="32" spans="1:12" ht="29.25" customHeight="1"/>
    <row r="33" spans="17:17" ht="48" customHeight="1"/>
    <row r="34" spans="17:17" ht="23.25" customHeight="1"/>
    <row r="35" spans="17:17" ht="104.25" customHeight="1"/>
    <row r="36" spans="17:17" ht="15" customHeight="1"/>
    <row r="37" spans="17:17" ht="58.5" customHeight="1"/>
    <row r="38" spans="17:17" ht="30" customHeight="1"/>
    <row r="39" spans="17:17" ht="30" customHeight="1"/>
    <row r="40" spans="17:17" ht="30" customHeight="1"/>
    <row r="41" spans="17:17" ht="63.75" customHeight="1">
      <c r="Q41" s="12">
        <f>E10+F10+G10+H10</f>
        <v>1396.2399999999998</v>
      </c>
    </row>
    <row r="42" spans="17:17" ht="30" customHeight="1"/>
    <row r="43" spans="17:17" ht="39.75" customHeight="1"/>
    <row r="44" spans="17:17" ht="30" customHeight="1"/>
    <row r="45" spans="17:17" ht="30" customHeight="1"/>
    <row r="46" spans="17:17" ht="30" customHeight="1"/>
    <row r="47" spans="17:17" ht="17.25" customHeight="1"/>
    <row r="48" spans="17:17" ht="108.75" customHeight="1"/>
    <row r="49" customFormat="1" ht="29.25" customHeight="1"/>
    <row r="50" customFormat="1" ht="43.5" customHeight="1"/>
    <row r="51" customFormat="1" ht="26.25" customHeight="1"/>
    <row r="54" customFormat="1" ht="34.5" customHeight="1"/>
    <row r="55" customFormat="1" ht="58.5" customHeight="1"/>
    <row r="56" customFormat="1" ht="30" customHeight="1"/>
    <row r="57" customFormat="1" ht="15.75" customHeight="1"/>
    <row r="58" customFormat="1" ht="54.75" customHeight="1"/>
    <row r="60" customFormat="1" ht="49.5" customHeight="1"/>
    <row r="61" customFormat="1" ht="21" customHeight="1"/>
    <row r="62" customFormat="1" ht="115.5" customHeight="1"/>
    <row r="64" customFormat="1" ht="36" customHeight="1"/>
    <row r="66" customFormat="1" ht="30" customHeight="1"/>
    <row r="67" customFormat="1" ht="18" customHeight="1"/>
    <row r="68" customFormat="1" ht="51.75" customHeight="1"/>
    <row r="71" customFormat="1" ht="31.5" customHeight="1"/>
    <row r="72" customFormat="1" ht="18" customHeight="1"/>
    <row r="73" customFormat="1" ht="9" customHeight="1"/>
    <row r="74" customFormat="1" ht="15" hidden="1" customHeight="1"/>
    <row r="75" customFormat="1" ht="39" customHeight="1"/>
    <row r="76" customFormat="1" ht="25.5" customHeight="1"/>
    <row r="77" customFormat="1" ht="120" customHeight="1"/>
    <row r="78" customFormat="1" ht="18" customHeight="1"/>
    <row r="79" customFormat="1" ht="68.25" customHeight="1"/>
    <row r="80" customFormat="1" ht="62.25" customHeight="1"/>
    <row r="81" customFormat="1" ht="62.25" customHeight="1"/>
    <row r="82" customFormat="1" ht="62.25" customHeight="1"/>
    <row r="83" customFormat="1" ht="42" customHeight="1"/>
    <row r="84" customFormat="1" ht="44.25" customHeight="1"/>
    <row r="86" customFormat="1" ht="15.75" customHeight="1"/>
    <row r="89" customFormat="1" ht="136.5" customHeight="1"/>
  </sheetData>
  <mergeCells count="27">
    <mergeCell ref="B8:B9"/>
    <mergeCell ref="B13:B14"/>
    <mergeCell ref="J13:J14"/>
    <mergeCell ref="A19:I19"/>
    <mergeCell ref="A25:C25"/>
    <mergeCell ref="A23:J23"/>
    <mergeCell ref="A20:A21"/>
    <mergeCell ref="B20:B21"/>
    <mergeCell ref="C20:C21"/>
    <mergeCell ref="D20:D21"/>
    <mergeCell ref="E20:J20"/>
    <mergeCell ref="A1:J1"/>
    <mergeCell ref="A2:J2"/>
    <mergeCell ref="A28:J28"/>
    <mergeCell ref="A3:J3"/>
    <mergeCell ref="A7:J7"/>
    <mergeCell ref="A10:C10"/>
    <mergeCell ref="I10:J10"/>
    <mergeCell ref="A4:A5"/>
    <mergeCell ref="B4:B5"/>
    <mergeCell ref="C4:C5"/>
    <mergeCell ref="D4:D5"/>
    <mergeCell ref="F4:J4"/>
    <mergeCell ref="A11:C11"/>
    <mergeCell ref="A12:J12"/>
    <mergeCell ref="A17:J17"/>
    <mergeCell ref="A15:C15"/>
  </mergeCells>
  <pageMargins left="0.7" right="0.7" top="0.75" bottom="0.75" header="0.3" footer="0.3"/>
  <pageSetup paperSize="9" scale="74" fitToHeight="0" orientation="landscape" r:id="rId1"/>
  <rowBreaks count="1" manualBreakCount="1">
    <brk id="16" max="9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8417b2fb-54a7-4fbc-b023-b6b37b7a623f" origin="defaultValue">
  <element uid="d7220eed-17a6-431d-810c-83a0ddfed893" value=""/>
</sisl>
</file>

<file path=customXml/itemProps1.xml><?xml version="1.0" encoding="utf-8"?>
<ds:datastoreItem xmlns:ds="http://schemas.openxmlformats.org/officeDocument/2006/customXml" ds:itemID="{861A4AAE-B5CB-44B5-B12A-5A7C90ED0C71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2</vt:i4>
      </vt:variant>
    </vt:vector>
  </HeadingPairs>
  <TitlesOfParts>
    <vt:vector size="5" baseType="lpstr">
      <vt:lpstr>UNIJNY</vt:lpstr>
      <vt:lpstr>USA</vt:lpstr>
      <vt:lpstr>OiB</vt:lpstr>
      <vt:lpstr>OiB!Obszar_wydruku</vt:lpstr>
      <vt:lpstr>UNIJNY!Obszar_wydruku</vt:lpstr>
    </vt:vector>
  </TitlesOfParts>
  <Company>MON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Kizior Agata</dc:creator>
  <cp:lastModifiedBy>Kizior Agata</cp:lastModifiedBy>
  <cp:lastPrinted>2024-11-13T08:04:26Z</cp:lastPrinted>
  <dcterms:created xsi:type="dcterms:W3CDTF">2023-09-19T06:55:59Z</dcterms:created>
  <dcterms:modified xsi:type="dcterms:W3CDTF">2024-11-13T08:04:30Z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e5dfaf92-5eca-49c0-b15a-58f5f1dbffdb</vt:lpwstr>
  </property>
  <property fmtid="{D5CDD505-2E9C-101B-9397-08002B2CF9AE}" pid="3" name="bjDocumentSecurityLabel">
    <vt:lpwstr>[d7220eed-17a6-431d-810c-83a0ddfed893]</vt:lpwstr>
  </property>
  <property fmtid="{D5CDD505-2E9C-101B-9397-08002B2CF9AE}" pid="4" name="s5636:Creator type=author">
    <vt:lpwstr>Kizior Agata</vt:lpwstr>
  </property>
  <property fmtid="{D5CDD505-2E9C-101B-9397-08002B2CF9AE}" pid="5" name="s5636:Creator type=organization">
    <vt:lpwstr>MILNET-Z</vt:lpwstr>
  </property>
  <property fmtid="{D5CDD505-2E9C-101B-9397-08002B2CF9AE}" pid="6" name="bjPortionMark">
    <vt:lpwstr>[JAW]</vt:lpwstr>
  </property>
  <property fmtid="{D5CDD505-2E9C-101B-9397-08002B2CF9AE}" pid="7" name="bjSaver">
    <vt:lpwstr>6h/pRMSRS7KiKvkI/1uGXFTvc+zh2+ro</vt:lpwstr>
  </property>
  <property fmtid="{D5CDD505-2E9C-101B-9397-08002B2CF9AE}" pid="8" name="bjClsUserRVM">
    <vt:lpwstr>[]</vt:lpwstr>
  </property>
  <property fmtid="{D5CDD505-2E9C-101B-9397-08002B2CF9AE}" pid="9" name="s5636:Creator type=IP">
    <vt:lpwstr>10.80.154.117</vt:lpwstr>
  </property>
  <property fmtid="{D5CDD505-2E9C-101B-9397-08002B2CF9AE}" pid="10" name="bjDocumentLabelXML">
    <vt:lpwstr>&lt;?xml version="1.0" encoding="us-ascii"?&gt;&lt;sisl xmlns:xsd="http://www.w3.org/2001/XMLSchema" xmlns:xsi="http://www.w3.org/2001/XMLSchema-instance" sislVersion="0" policy="8417b2fb-54a7-4fbc-b023-b6b37b7a623f" origin="defaultValue" xmlns="http://www.boldonj</vt:lpwstr>
  </property>
  <property fmtid="{D5CDD505-2E9C-101B-9397-08002B2CF9AE}" pid="11" name="bjDocumentLabelXML-0">
    <vt:lpwstr>ames.com/2008/01/sie/internal/label"&gt;&lt;element uid="d7220eed-17a6-431d-810c-83a0ddfed893" value="" /&gt;&lt;/sisl&gt;</vt:lpwstr>
  </property>
</Properties>
</file>