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lukasiewiczgov-my.sharepoint.com/personal/magdalena_dudzinska_pit_lukasiewicz_gov_pl/Documents/Pulpit/"/>
    </mc:Choice>
  </mc:AlternateContent>
  <xr:revisionPtr revIDLastSave="5" documentId="13_ncr:1_{9409EF25-775C-4984-9C61-EE1EBD769EAD}" xr6:coauthVersionLast="47" xr6:coauthVersionMax="47" xr10:uidLastSave="{F04076CA-BE81-4CA5-8039-FA0819535028}"/>
  <bookViews>
    <workbookView xWindow="-28920" yWindow="-630" windowWidth="29040" windowHeight="15840" tabRatio="862" xr2:uid="{00000000-000D-0000-FFFF-FFFF00000000}"/>
  </bookViews>
  <sheets>
    <sheet name="2023" sheetId="3" r:id="rId1"/>
    <sheet name="Arkusz1" sheetId="2" r:id="rId2"/>
  </sheets>
  <definedNames>
    <definedName name="_xlnm._FilterDatabase" localSheetId="0" hidden="1">'2023'!$A$8:$AW$41</definedName>
    <definedName name="Excel_BuiltIn__FilterDatabase" localSheetId="0">'2023'!#REF!</definedName>
    <definedName name="_xlnm.Print_Area" localSheetId="0">'2023'!$A$1:$AW$30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41" i="3" l="1"/>
  <c r="AH41" i="3"/>
  <c r="AG41" i="3"/>
  <c r="AM12" i="3" l="1"/>
  <c r="AN12" i="3" s="1"/>
  <c r="AK12" i="3"/>
  <c r="AJ12" i="3"/>
  <c r="AF12" i="3"/>
  <c r="AG12" i="3" l="1"/>
  <c r="AH12" i="3" s="1"/>
  <c r="AL41" i="3" l="1"/>
  <c r="AM35" i="3"/>
  <c r="AN35" i="3" s="1"/>
  <c r="AM36" i="3"/>
  <c r="AN36" i="3" s="1"/>
  <c r="AM37" i="3"/>
  <c r="AN37" i="3" s="1"/>
  <c r="AM38" i="3"/>
  <c r="AN38" i="3" s="1"/>
  <c r="AM39" i="3"/>
  <c r="AN39" i="3" s="1"/>
  <c r="AM40" i="3"/>
  <c r="AN40" i="3" s="1"/>
  <c r="AJ27" i="3"/>
  <c r="AK27" i="3" s="1"/>
  <c r="AJ28" i="3"/>
  <c r="AK28" i="3" s="1"/>
  <c r="AJ29" i="3"/>
  <c r="AK29" i="3" s="1"/>
  <c r="AJ30" i="3"/>
  <c r="AK30" i="3" s="1"/>
  <c r="AJ31" i="3"/>
  <c r="AK31" i="3" s="1"/>
  <c r="AJ32" i="3"/>
  <c r="AK32" i="3" s="1"/>
  <c r="AJ33" i="3"/>
  <c r="AK33" i="3" s="1"/>
  <c r="AJ34" i="3"/>
  <c r="AK34" i="3" s="1"/>
  <c r="AJ35" i="3"/>
  <c r="AK35" i="3" s="1"/>
  <c r="AJ36" i="3"/>
  <c r="AK36" i="3" s="1"/>
  <c r="AJ37" i="3"/>
  <c r="AK37" i="3" s="1"/>
  <c r="AJ38" i="3"/>
  <c r="AK38" i="3" s="1"/>
  <c r="AJ39" i="3"/>
  <c r="AK39" i="3" s="1"/>
  <c r="AJ40" i="3"/>
  <c r="AK40" i="3" s="1"/>
  <c r="AM10" i="3"/>
  <c r="AN10" i="3" s="1"/>
  <c r="AM11" i="3"/>
  <c r="AN11" i="3" s="1"/>
  <c r="AM13" i="3"/>
  <c r="AN13" i="3" s="1"/>
  <c r="AM14" i="3"/>
  <c r="AN14" i="3" s="1"/>
  <c r="AM15" i="3"/>
  <c r="AN15" i="3" s="1"/>
  <c r="AM16" i="3"/>
  <c r="AN16" i="3" s="1"/>
  <c r="AM17" i="3"/>
  <c r="AN17" i="3" s="1"/>
  <c r="AM18" i="3"/>
  <c r="AN18" i="3" s="1"/>
  <c r="AM19" i="3"/>
  <c r="AN19" i="3" s="1"/>
  <c r="AM20" i="3"/>
  <c r="AN20" i="3" s="1"/>
  <c r="AM21" i="3"/>
  <c r="AN21" i="3" s="1"/>
  <c r="AM22" i="3"/>
  <c r="AN22" i="3" s="1"/>
  <c r="AM23" i="3"/>
  <c r="AN23" i="3" s="1"/>
  <c r="AM24" i="3"/>
  <c r="AN24" i="3" s="1"/>
  <c r="AM25" i="3"/>
  <c r="AN25" i="3" s="1"/>
  <c r="AM26" i="3"/>
  <c r="AN26" i="3" s="1"/>
  <c r="AM27" i="3"/>
  <c r="AN27" i="3" s="1"/>
  <c r="AM28" i="3"/>
  <c r="AN28" i="3" s="1"/>
  <c r="AM29" i="3"/>
  <c r="AN29" i="3" s="1"/>
  <c r="AM30" i="3"/>
  <c r="AN30" i="3" s="1"/>
  <c r="AM31" i="3"/>
  <c r="AN31" i="3" s="1"/>
  <c r="AM32" i="3"/>
  <c r="AN32" i="3" s="1"/>
  <c r="AM33" i="3"/>
  <c r="AN33" i="3" s="1"/>
  <c r="AM34" i="3"/>
  <c r="AN34" i="3" s="1"/>
  <c r="AM9" i="3"/>
  <c r="AN9" i="3" s="1"/>
  <c r="AJ10" i="3"/>
  <c r="AK10" i="3" s="1"/>
  <c r="AJ11" i="3"/>
  <c r="AK11" i="3" s="1"/>
  <c r="AJ13" i="3"/>
  <c r="AK13" i="3" s="1"/>
  <c r="AJ14" i="3"/>
  <c r="AK14" i="3" s="1"/>
  <c r="AJ15" i="3"/>
  <c r="AK15" i="3" s="1"/>
  <c r="AJ16" i="3"/>
  <c r="AK16" i="3" s="1"/>
  <c r="AJ17" i="3"/>
  <c r="AK17" i="3" s="1"/>
  <c r="AJ18" i="3"/>
  <c r="AK18" i="3" s="1"/>
  <c r="AJ19" i="3"/>
  <c r="AK19" i="3" s="1"/>
  <c r="AJ20" i="3"/>
  <c r="AK20" i="3" s="1"/>
  <c r="AJ21" i="3"/>
  <c r="AK21" i="3" s="1"/>
  <c r="AJ22" i="3"/>
  <c r="AK22" i="3" s="1"/>
  <c r="AJ23" i="3"/>
  <c r="AK23" i="3" s="1"/>
  <c r="AJ24" i="3"/>
  <c r="AK24" i="3" s="1"/>
  <c r="AJ25" i="3"/>
  <c r="AK25" i="3" s="1"/>
  <c r="AJ26" i="3"/>
  <c r="AK26" i="3" s="1"/>
  <c r="AJ9" i="3"/>
  <c r="AK9" i="3" s="1"/>
  <c r="AF40" i="3"/>
  <c r="AG40" i="3" s="1"/>
  <c r="AH40" i="3" s="1"/>
  <c r="AF39" i="3"/>
  <c r="AG39" i="3" s="1"/>
  <c r="AF38" i="3"/>
  <c r="AG38" i="3" s="1"/>
  <c r="AH38" i="3" s="1"/>
  <c r="AF37" i="3"/>
  <c r="AG37" i="3" s="1"/>
  <c r="AH37" i="3" s="1"/>
  <c r="AF36" i="3"/>
  <c r="AG36" i="3" s="1"/>
  <c r="AH36" i="3" s="1"/>
  <c r="AF35" i="3"/>
  <c r="AG35" i="3" s="1"/>
  <c r="AH35" i="3" s="1"/>
  <c r="AF34" i="3"/>
  <c r="AG34" i="3" s="1"/>
  <c r="AH34" i="3" s="1"/>
  <c r="AF33" i="3"/>
  <c r="AG33" i="3" s="1"/>
  <c r="AF32" i="3"/>
  <c r="AG32" i="3" s="1"/>
  <c r="AH32" i="3" s="1"/>
  <c r="AF31" i="3"/>
  <c r="AG31" i="3" s="1"/>
  <c r="AH31" i="3" s="1"/>
  <c r="AF30" i="3"/>
  <c r="AF29" i="3"/>
  <c r="AG29" i="3" s="1"/>
  <c r="AH29" i="3" s="1"/>
  <c r="AF28" i="3"/>
  <c r="AG28" i="3" s="1"/>
  <c r="AF27" i="3"/>
  <c r="AG27" i="3" s="1"/>
  <c r="AH27" i="3" s="1"/>
  <c r="AF26" i="3"/>
  <c r="AG26" i="3" s="1"/>
  <c r="AF25" i="3"/>
  <c r="AG25" i="3" s="1"/>
  <c r="AF24" i="3"/>
  <c r="AG24" i="3" s="1"/>
  <c r="AH24" i="3" s="1"/>
  <c r="AF23" i="3"/>
  <c r="AG23" i="3" s="1"/>
  <c r="AF22" i="3"/>
  <c r="AG22" i="3" s="1"/>
  <c r="AH22" i="3" s="1"/>
  <c r="AF21" i="3"/>
  <c r="AG21" i="3" s="1"/>
  <c r="AH21" i="3" s="1"/>
  <c r="AF20" i="3"/>
  <c r="AG20" i="3" s="1"/>
  <c r="AH20" i="3" s="1"/>
  <c r="AF19" i="3"/>
  <c r="AG19" i="3" s="1"/>
  <c r="AH19" i="3" s="1"/>
  <c r="AF18" i="3"/>
  <c r="AG18" i="3" s="1"/>
  <c r="AH18" i="3" s="1"/>
  <c r="AF17" i="3"/>
  <c r="AG17" i="3" s="1"/>
  <c r="AF16" i="3"/>
  <c r="AG16" i="3" s="1"/>
  <c r="AF15" i="3"/>
  <c r="AG15" i="3" s="1"/>
  <c r="AF14" i="3"/>
  <c r="AG14" i="3" s="1"/>
  <c r="AF11" i="3"/>
  <c r="AG11" i="3" s="1"/>
  <c r="AH11" i="3" s="1"/>
  <c r="AF10" i="3"/>
  <c r="AG10" i="3" s="1"/>
  <c r="AF9" i="3"/>
  <c r="AG9" i="3" s="1"/>
  <c r="G11" i="2"/>
  <c r="G10" i="2"/>
  <c r="G9" i="2"/>
  <c r="G7" i="2"/>
  <c r="G8" i="2"/>
  <c r="AN41" i="3" l="1"/>
  <c r="AK41" i="3"/>
  <c r="AM41" i="3"/>
  <c r="AJ41" i="3"/>
  <c r="AH26" i="3"/>
  <c r="AH15" i="3"/>
  <c r="AH33" i="3"/>
  <c r="AH16" i="3"/>
  <c r="AH39" i="3"/>
  <c r="AH23" i="3"/>
  <c r="AH10" i="3"/>
  <c r="AG30" i="3"/>
  <c r="AH30" i="3" s="1"/>
  <c r="AH9" i="3"/>
  <c r="AH14" i="3"/>
  <c r="AH17" i="3"/>
  <c r="AH28" i="3"/>
  <c r="AH25" i="3"/>
  <c r="AF13" i="3"/>
  <c r="AG13" i="3" s="1"/>
  <c r="AF41" i="3" l="1"/>
  <c r="AH13" i="3"/>
</calcChain>
</file>

<file path=xl/sharedStrings.xml><?xml version="1.0" encoding="utf-8"?>
<sst xmlns="http://schemas.openxmlformats.org/spreadsheetml/2006/main" count="877" uniqueCount="328">
  <si>
    <t>DANE PUNKTU POBORU PALIWA GAZOWEGO</t>
  </si>
  <si>
    <t>DANE OBECNIE OBOWIĄZUJĄCEJ UMOWY KOMPLEKSOWEJ</t>
  </si>
  <si>
    <t>LP</t>
  </si>
  <si>
    <t>ULICA</t>
  </si>
  <si>
    <t>NR DOMU</t>
  </si>
  <si>
    <t>NR LOKALU</t>
  </si>
  <si>
    <t>KOD POCZTOWY</t>
  </si>
  <si>
    <t>MIEJSCOWOŚĆ</t>
  </si>
  <si>
    <t>NR IDENT. PUNKTU POBORU/NUMER PPG</t>
  </si>
  <si>
    <t>GRUPA TARYFOWA OSD</t>
  </si>
  <si>
    <t>OBECNY NUMER UMOWY</t>
  </si>
  <si>
    <t>NAZWA OBECNEGO SPRZEDAWCY</t>
  </si>
  <si>
    <t>OKRES UMOWY (CZAS OKREŚLONY / NIEOKREŚLONY)</t>
  </si>
  <si>
    <t>KONIECZNOŚĆ WYPOWIADANIA (TAK/NIE)</t>
  </si>
  <si>
    <t>OKRES WYPOWIEDZENIA</t>
  </si>
  <si>
    <t>PIERWSZA MOŻLIWA DATA ROZPOCZĘCIA DOSTAWY W RAMACH WSPÓLNEGO POSTĘPOWANIA</t>
  </si>
  <si>
    <t>ZMIANA SPRZEDAWCY (PIERWSZA / KOLEJNA)</t>
  </si>
  <si>
    <t>MOC UMOWNA [Kwh/h]</t>
  </si>
  <si>
    <t>RODZAJ PALIWA GAZOWEGO</t>
  </si>
  <si>
    <t>PRZEZNACZENIE PALIWA GAZOWEGO</t>
  </si>
  <si>
    <t>[kWh]</t>
  </si>
  <si>
    <t>ZAMÓWIENIE PODSTAWOWE</t>
  </si>
  <si>
    <t>WOLUMEN ZAMÓWIENIA PODSTAWOWEGO</t>
  </si>
  <si>
    <t>W-5.1</t>
  </si>
  <si>
    <t>PGNiG Obrót Detaliczny Sp. z o.o.</t>
  </si>
  <si>
    <t>KOLEJNA</t>
  </si>
  <si>
    <t>E</t>
  </si>
  <si>
    <t>ADRES PUNKTU POBORU</t>
  </si>
  <si>
    <t>DANE NABYWCY</t>
  </si>
  <si>
    <t>NAZWA</t>
  </si>
  <si>
    <t>NIP</t>
  </si>
  <si>
    <t>CZAS NIEOKREŚLONY</t>
  </si>
  <si>
    <t>Warszawa</t>
  </si>
  <si>
    <t>TAK</t>
  </si>
  <si>
    <t>Katowice</t>
  </si>
  <si>
    <t xml:space="preserve">Mrówcza </t>
  </si>
  <si>
    <t>04-697</t>
  </si>
  <si>
    <t>193 A</t>
  </si>
  <si>
    <t>40-157</t>
  </si>
  <si>
    <t>Sieć Badawcza Łukasiewicz - Instytut Mechanizacji Budownictwa i Górnictwa Skalnego</t>
  </si>
  <si>
    <t>6/8</t>
  </si>
  <si>
    <t>02-673</t>
  </si>
  <si>
    <t>ogrzewanie pomieszczeń</t>
  </si>
  <si>
    <t>[szt]</t>
  </si>
  <si>
    <t>Polska Spółka Gazownictwa Sp. z o.o. Oddział Warszawa</t>
  </si>
  <si>
    <t>Polska Spółka Gazownictwa Sp. z o.o. Oddział Zabrze</t>
  </si>
  <si>
    <t>NAZWA OSD</t>
  </si>
  <si>
    <t>ILOŚĆ MIESIĘCY W OKRESIE</t>
  </si>
  <si>
    <t>Załącznik nr 1 Opis Przemiotu Zamówienia</t>
  </si>
  <si>
    <t>PRAWO OPCJI "+20%"</t>
  </si>
  <si>
    <t xml:space="preserve">WOLUMEN PRAWA OPCJI "+20%" </t>
  </si>
  <si>
    <t>WOLUMEN ZAMÓWIENIA PODSTAWOWEGO WRAZ Z PRAWEM OPCJI "+20%"</t>
  </si>
  <si>
    <t>ZAMÓWIENIE PODSTAWOWE WRAZ Z PRAWEM OPCJI "+20%"</t>
  </si>
  <si>
    <t>8018590365500019250699</t>
  </si>
  <si>
    <t>W-3.6</t>
  </si>
  <si>
    <t>7993281982</t>
  </si>
  <si>
    <t>8018590365500000016136</t>
  </si>
  <si>
    <t>Sieć Badawcza Łukasiewicz - Instytut Ciężkiej Syntezy Organicznej "BLACHOWNIA"</t>
  </si>
  <si>
    <t>47-225</t>
  </si>
  <si>
    <t>Kędzierzyn - Koźle</t>
  </si>
  <si>
    <t>Kędzierzyn-Koźle</t>
  </si>
  <si>
    <t>8018590365500013261745</t>
  </si>
  <si>
    <t>W-6A.1</t>
  </si>
  <si>
    <t>ogrzewanie i ciepła woda użytkowa</t>
  </si>
  <si>
    <t>NIE</t>
  </si>
  <si>
    <t>Sieć Badawcza Łukasiewicz - Instytut Technik Innowacyjnych EMAG</t>
  </si>
  <si>
    <t>40-189</t>
  </si>
  <si>
    <t>Długa</t>
  </si>
  <si>
    <t>41-506</t>
  </si>
  <si>
    <t>Chorzów</t>
  </si>
  <si>
    <t>8018590365500005543569</t>
  </si>
  <si>
    <t>W-4</t>
  </si>
  <si>
    <t>Sieć Badawcza Łukasiewicz - Instytut Chemii Przemysłowej imienia Profesora Ignacego Mościckiego</t>
  </si>
  <si>
    <t xml:space="preserve">Ludwika Rydygiera </t>
  </si>
  <si>
    <t>01-793</t>
  </si>
  <si>
    <t>ogrzewanie pomieszczeń, wytwarzanie pary technologicznej</t>
  </si>
  <si>
    <t>Sieć Badawcza Łukasiewicz - Instytut Elektrotechniki</t>
  </si>
  <si>
    <t xml:space="preserve">Mieczysława Pożaryskiego </t>
  </si>
  <si>
    <t>04-703</t>
  </si>
  <si>
    <t>Marie Skłodowskiej-Curie</t>
  </si>
  <si>
    <t>55/61</t>
  </si>
  <si>
    <t>50-369</t>
  </si>
  <si>
    <t>Wrocław</t>
  </si>
  <si>
    <t>Polska Spółka Gazownictwa Sp. z o.o. Oddział Wrocław</t>
  </si>
  <si>
    <t>palniki laboratoryjne</t>
  </si>
  <si>
    <t>PL0031923329</t>
  </si>
  <si>
    <t>ogrzewanie pomieszczeń i podgrzewanie wody</t>
  </si>
  <si>
    <t>ul. Ewarysta Estkowskiego</t>
  </si>
  <si>
    <t>6</t>
  </si>
  <si>
    <t>61-755</t>
  </si>
  <si>
    <t>Poznań</t>
  </si>
  <si>
    <t>Szyperska</t>
  </si>
  <si>
    <t>15-18</t>
  </si>
  <si>
    <t>Polska Spółka Gazownictwa Sp. z o.o. Oddział Poznań</t>
  </si>
  <si>
    <t>8018590365500019144226</t>
  </si>
  <si>
    <t>010/2021/55507/UR</t>
  </si>
  <si>
    <t>Sieć Badawcza Łukasiewicz - Instytut Inżynierii Materiałów Polimerowych i Barwników</t>
  </si>
  <si>
    <t>Marii Skłodowskiej - Curie</t>
  </si>
  <si>
    <t>55</t>
  </si>
  <si>
    <t>87-100</t>
  </si>
  <si>
    <t>Toruń</t>
  </si>
  <si>
    <t>Harcerska</t>
  </si>
  <si>
    <t>05-820</t>
  </si>
  <si>
    <t>Piastów</t>
  </si>
  <si>
    <t>Sieć Badawcza Łukasiewicz - Instytut Przemysłu Organicznego</t>
  </si>
  <si>
    <t>03-236</t>
  </si>
  <si>
    <t xml:space="preserve">Doświadczalna </t>
  </si>
  <si>
    <t>43-200</t>
  </si>
  <si>
    <t>Pszczyna</t>
  </si>
  <si>
    <t>PL0030002926</t>
  </si>
  <si>
    <t>PL0030885830</t>
  </si>
  <si>
    <t>Sieć Badawcza Łukasiewicz - Przemysłowy Instytut Automatyki i Pomiarów PIAP</t>
  </si>
  <si>
    <t>522 318 53 70</t>
  </si>
  <si>
    <t>02-486</t>
  </si>
  <si>
    <t>8018590365500019211362</t>
  </si>
  <si>
    <t>Sieć Badawcza Łukasiewicz - PORT Polski Ośrodek Rozwoju Technologii</t>
  </si>
  <si>
    <t>Stabłowicka</t>
  </si>
  <si>
    <t>54-066</t>
  </si>
  <si>
    <t>8018590365500019059957</t>
  </si>
  <si>
    <t xml:space="preserve">Al. Lotników </t>
  </si>
  <si>
    <t>32/46</t>
  </si>
  <si>
    <t xml:space="preserve">02-668 </t>
  </si>
  <si>
    <t xml:space="preserve">Warszawa </t>
  </si>
  <si>
    <t>05-500</t>
  </si>
  <si>
    <t>Piaseczno</t>
  </si>
  <si>
    <t>PL0031928754</t>
  </si>
  <si>
    <t xml:space="preserve">ogrzewanie </t>
  </si>
  <si>
    <t>Sieć Badawcza Łukasiewicz - Instytut Mechaniki Precyzyjnej</t>
  </si>
  <si>
    <t>01-796</t>
  </si>
  <si>
    <t>PIERWSZA</t>
  </si>
  <si>
    <t>Sieć Badawcza Łukasiewicz - Krakowski Instytut Technologiczny</t>
  </si>
  <si>
    <t>30-418</t>
  </si>
  <si>
    <t>Kraków</t>
  </si>
  <si>
    <t>37a</t>
  </si>
  <si>
    <t>30-011</t>
  </si>
  <si>
    <t>W-1.1</t>
  </si>
  <si>
    <t>PL002017024</t>
  </si>
  <si>
    <t>W-2.1</t>
  </si>
  <si>
    <t>PL0031938713
(8018590365500019387135)</t>
  </si>
  <si>
    <t>32-329</t>
  </si>
  <si>
    <t>Bolesław</t>
  </si>
  <si>
    <t>PL0031200105
(8018590365500012001052)</t>
  </si>
  <si>
    <t>31</t>
  </si>
  <si>
    <t>60-963</t>
  </si>
  <si>
    <t>PL0031915389</t>
  </si>
  <si>
    <t>DATA OBOWIĄZYWANIA UMOWY</t>
  </si>
  <si>
    <t>Obszar taryfowy</t>
  </si>
  <si>
    <t>warszawski</t>
  </si>
  <si>
    <t>zabrzański</t>
  </si>
  <si>
    <t>wrocławski</t>
  </si>
  <si>
    <t>poznański</t>
  </si>
  <si>
    <t>tarnowski</t>
  </si>
  <si>
    <t>Sieć Badawcza Łukasiewicz - Instytut Ceramiki i Materiałów Budowlanych</t>
  </si>
  <si>
    <t>Cementowa</t>
  </si>
  <si>
    <t>31-984</t>
  </si>
  <si>
    <t>Postępu</t>
  </si>
  <si>
    <t>02-676</t>
  </si>
  <si>
    <t>produkcja, ogrzewanie pomieszczeń</t>
  </si>
  <si>
    <t>PGNiG Obrót Detaliczny sp. z o.o.</t>
  </si>
  <si>
    <t>31-983</t>
  </si>
  <si>
    <t>Oświęcimska</t>
  </si>
  <si>
    <t>45-641</t>
  </si>
  <si>
    <t>Opole</t>
  </si>
  <si>
    <t>8018590365500000043958</t>
  </si>
  <si>
    <t>Sieć Badawcza Łukasiewicz - Instytut Napędów i Maszyn Elektrycznych KOMEL</t>
  </si>
  <si>
    <t xml:space="preserve">Al. Walentego Roździeńskiego </t>
  </si>
  <si>
    <t>40-203</t>
  </si>
  <si>
    <t>ogrzewanie</t>
  </si>
  <si>
    <t>PL0030001789</t>
  </si>
  <si>
    <t>grosze</t>
  </si>
  <si>
    <t>100 gr</t>
  </si>
  <si>
    <t>poniżej 110</t>
  </si>
  <si>
    <t>8018590365500019264795</t>
  </si>
  <si>
    <t>80185 903655000 19280306</t>
  </si>
  <si>
    <t>0708341584</t>
  </si>
  <si>
    <t>piece hartownicze</t>
  </si>
  <si>
    <t>piece do azotowania</t>
  </si>
  <si>
    <r>
      <t>PL0031927929, nr na fakturze</t>
    </r>
    <r>
      <rPr>
        <sz val="12"/>
        <rFont val="Calibri"/>
        <family val="2"/>
        <charset val="238"/>
      </rPr>
      <t>: 8018590365500019279294</t>
    </r>
  </si>
  <si>
    <t>technologiczne</t>
  </si>
  <si>
    <t>socjalne</t>
  </si>
  <si>
    <t>8018590365500019070365</t>
  </si>
  <si>
    <t>Sieć Badawcza Łukasiewicz - Instytut Mikroelektroniki i Fotoniki</t>
  </si>
  <si>
    <t xml:space="preserve">Polska Spółka Gazownictwa Sp. z o.o. </t>
  </si>
  <si>
    <t>≤ 110</t>
  </si>
  <si>
    <t>-</t>
  </si>
  <si>
    <t xml:space="preserve">al. Walentego Roździeńskiego </t>
  </si>
  <si>
    <t xml:space="preserve">Puławska </t>
  </si>
  <si>
    <t>Toszecka</t>
  </si>
  <si>
    <t>44-100</t>
  </si>
  <si>
    <t>Gliwice</t>
  </si>
  <si>
    <t>8018590365500000000128</t>
  </si>
  <si>
    <t xml:space="preserve">Aleje Jerozolimskie </t>
  </si>
  <si>
    <t>Al. Jerozolimskie</t>
  </si>
  <si>
    <t>Energetyków</t>
  </si>
  <si>
    <t xml:space="preserve">Energetyków </t>
  </si>
  <si>
    <t>Duchnicka</t>
  </si>
  <si>
    <t>Annopol</t>
  </si>
  <si>
    <t xml:space="preserve"> Annopol</t>
  </si>
  <si>
    <t>Staroscińska</t>
  </si>
  <si>
    <t>02-516</t>
  </si>
  <si>
    <t>801859 03655000 19220197</t>
  </si>
  <si>
    <t xml:space="preserve">Zakopiańska </t>
  </si>
  <si>
    <t xml:space="preserve">Wrocławska </t>
  </si>
  <si>
    <t>PL002018541
(8018590365500076614847)</t>
  </si>
  <si>
    <t xml:space="preserve">Oboźna </t>
  </si>
  <si>
    <t>Zakopiańska</t>
  </si>
  <si>
    <t>PL002018540
(8018590365500076614441)</t>
  </si>
  <si>
    <t>Główna</t>
  </si>
  <si>
    <t xml:space="preserve">Sowińskiego </t>
  </si>
  <si>
    <t xml:space="preserve">Polskie Górnictwo  Naftowe i Gazownictwo S.A. </t>
  </si>
  <si>
    <t>8018590365500000005093</t>
  </si>
  <si>
    <t>Leopolda</t>
  </si>
  <si>
    <t>Racjonalizacji</t>
  </si>
  <si>
    <t>al. W. Korfantego</t>
  </si>
  <si>
    <t>Sieć Badawcza Łukasiewicz - Poznański Instytut Technologiczny</t>
  </si>
  <si>
    <t>Starołęcka</t>
  </si>
  <si>
    <t>produkcja</t>
  </si>
  <si>
    <t>ogrzewanie pomieszczeń, podgrzewanie wody</t>
  </si>
  <si>
    <t>do celów opałowych</t>
  </si>
  <si>
    <t>01/2023</t>
  </si>
  <si>
    <t>02/2023</t>
  </si>
  <si>
    <t>03/2023</t>
  </si>
  <si>
    <t>04/2023</t>
  </si>
  <si>
    <t>05/2023</t>
  </si>
  <si>
    <t>06/2023</t>
  </si>
  <si>
    <t>07/2023</t>
  </si>
  <si>
    <t>08/2023</t>
  </si>
  <si>
    <t>09/2023</t>
  </si>
  <si>
    <t>10/2023</t>
  </si>
  <si>
    <t>11/2023</t>
  </si>
  <si>
    <t>12/2023</t>
  </si>
  <si>
    <t>12 m-cy</t>
  </si>
  <si>
    <t>0201/2021/UZ</t>
  </si>
  <si>
    <t>31.12.2022</t>
  </si>
  <si>
    <t>CZAS OKREŚLONY</t>
  </si>
  <si>
    <t>BRAK</t>
  </si>
  <si>
    <t>01.01.2023</t>
  </si>
  <si>
    <t>UM/22/FA/21</t>
  </si>
  <si>
    <t>F2/6/423/21</t>
  </si>
  <si>
    <t>UM/FL/07/2021/KR</t>
  </si>
  <si>
    <t>603/01</t>
  </si>
  <si>
    <t>01.10.2022</t>
  </si>
  <si>
    <t>2/CZ/2021</t>
  </si>
  <si>
    <t>FT.271.7.2021</t>
  </si>
  <si>
    <t>UM/Ł-IMP/SZ-2021/19</t>
  </si>
  <si>
    <t>UM/06/PA/2021</t>
  </si>
  <si>
    <t xml:space="preserve">nr 155/ZPI/2021 </t>
  </si>
  <si>
    <t>UM/FD-3/223/63/2021</t>
  </si>
  <si>
    <t>010/2019/750/PZP</t>
  </si>
  <si>
    <t>Pisemne oświadczenie złożone przez Odbiorcę z zachowaniem miesięcznego okresu wypowiedzenia ze skutkiem na ostatni dzień miesiąca następującego po miesiącu, w którym nastąpiło doręczenie oświadczenia o wypowiedzeniu Umowy, przy czym Odbiorca może wskazać późniejszy termin jej rozwiązania</t>
  </si>
  <si>
    <t>U/139/2021</t>
  </si>
  <si>
    <t>GZ/2001639/0001080/2009</t>
  </si>
  <si>
    <t>od 2009.01.01</t>
  </si>
  <si>
    <t>Oświadczenie o wypowiedzeniu złozone do 30 września danego roku gazowego- umowa wiąże do końca tego roku gazowego; oświadczenie o wypowiedzeniu złozone po 30 września danego roku gazowego- umowa wiąże do końca  roku gazowego, następującego po roku gazowym , w którym złożono oświadczenie o wypowiedzeniu</t>
  </si>
  <si>
    <t>5/10/FH/232/21</t>
  </si>
  <si>
    <t>SZACOWANE ZAPOTRZEBOWANIE NA PALIWO GAZOWE W OKRESIE 01.01.2023-31.12.2023 [kWh]</t>
  </si>
  <si>
    <t>30.09.2022</t>
  </si>
  <si>
    <t>UM 31/10/2021/NA</t>
  </si>
  <si>
    <t>UM FZ-240-3/2021</t>
  </si>
  <si>
    <t>W-8.1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</si>
  <si>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</si>
  <si>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</si>
  <si>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</si>
  <si>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</si>
  <si>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</si>
  <si>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</si>
  <si>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</si>
  <si>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</si>
  <si>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</si>
  <si>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</si>
  <si>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</si>
  <si>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</si>
  <si>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</si>
  <si>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</si>
  <si>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</si>
  <si>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</si>
  <si>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</si>
  <si>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</si>
  <si>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</si>
  <si>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</si>
  <si>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</si>
  <si>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</si>
  <si>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</si>
  <si>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</si>
  <si>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</si>
  <si>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</si>
  <si>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</si>
  <si>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</si>
  <si>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K30</t>
  </si>
  <si>
    <t>K31</t>
  </si>
  <si>
    <t>K32</t>
  </si>
  <si>
    <t>K33</t>
  </si>
  <si>
    <t>K34</t>
  </si>
  <si>
    <t>K35</t>
  </si>
  <si>
    <t>K36</t>
  </si>
  <si>
    <t>K37</t>
  </si>
  <si>
    <t>K38</t>
  </si>
  <si>
    <t>K39</t>
  </si>
  <si>
    <t>K40</t>
  </si>
  <si>
    <t>K41</t>
  </si>
  <si>
    <t>K42</t>
  </si>
  <si>
    <t>K43</t>
  </si>
  <si>
    <t>K44</t>
  </si>
  <si>
    <t>UM 2/2021</t>
  </si>
  <si>
    <t>ZAMÓWIENIE PODSTAWOWE
 z ochroną taryfową</t>
  </si>
  <si>
    <t>PRAWO OPCJI "+20%"z ochroną taryfową</t>
  </si>
  <si>
    <t>ZAMÓWIENIE PODSTAWOWE WRAZ Z PRAWEM OPCJI "+20%"
z ochroną taryfową</t>
  </si>
  <si>
    <t>WOLUMEN ZAMÓWIENIA PODSTAWOWEGO 
z ochroną taryfową</t>
  </si>
  <si>
    <t>WOLUMEN PRAWA OPCJI "+20%" 
z ochroną taryfową</t>
  </si>
  <si>
    <t>WOLUMEN ZAMÓWIENIA PODSTAWOWEGO WRAZ Z PRAWEM OPCJI "+20%"
z ochroną taryfową</t>
  </si>
  <si>
    <t>ZAMÓWIENIE PODSTAWOWE
bez ochrony taryfowej</t>
  </si>
  <si>
    <t>WOLUMEN ZAMÓWIENIA PODSTAWOWEGO
bez ochrony taryfowej</t>
  </si>
  <si>
    <t>PRAWO OPCJI "+20%"
bez ochrony taryfowej</t>
  </si>
  <si>
    <t>ZAMÓWIENIE PODSTAWOWE WRAZ Z PRAWEM OPCJI "+20%"
bez ochrony taryfowej</t>
  </si>
  <si>
    <t>WOLUMEN PRAWA OPCJI "+20%"
bez ochrony taryfowej</t>
  </si>
  <si>
    <t>WOLUMEN ZAMÓWIENIA PODSTAWOWEGO WRAZ Z PRAWEM OPCJI "+20%"
bez ochrony taryfowej</t>
  </si>
  <si>
    <t>K45</t>
  </si>
  <si>
    <t>K46</t>
  </si>
  <si>
    <t>K47</t>
  </si>
  <si>
    <t>K48</t>
  </si>
  <si>
    <t>K49</t>
  </si>
  <si>
    <t>K50</t>
  </si>
  <si>
    <t>Sieć Badawcza Łukasiewicz - Instytut Metali Nieżelaznych</t>
  </si>
  <si>
    <t>CAŁY WOLUMEN</t>
  </si>
  <si>
    <t>W TYM:</t>
  </si>
  <si>
    <t>ul. Sobieskiego</t>
  </si>
  <si>
    <t>40-082</t>
  </si>
  <si>
    <t>PL0030002079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</si>
</sst>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zł&quot;;[Red]\-#,##0\ &quot;zł&quot;"/>
    <numFmt numFmtId="164" formatCode="_-* #,##0.00\ _z_ł_-;\-* #,##0.00\ _z_ł_-;_-* &quot;-&quot;??\ _z_ł_-;_-@_-"/>
    <numFmt numFmtId="165" formatCode="d/mm/yyyy"/>
    <numFmt numFmtId="166" formatCode="_-* #,##0\ _z_ł_-;\-* #,##0\ _z_ł_-;_-* &quot;-&quot;??\ _z_ł_-;_-@_-"/>
    <numFmt numFmtId="167" formatCode="_-* #,##0.000\ _z_ł_-;\-* #,##0.000\ _z_ł_-;_-* &quot;-&quot;??\ _z_ł_-;_-@_-"/>
  </numFmts>
  <fonts count="22"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Czcionka tekstu podstawowego"/>
      <family val="2"/>
      <charset val="238"/>
    </font>
    <font>
      <sz val="12"/>
      <name val="Calibri"/>
      <family val="2"/>
      <charset val="238"/>
    </font>
    <font>
      <sz val="14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4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  <font>
      <sz val="16"/>
      <color indexed="8"/>
      <name val="Czcionka tekstu podstawowego"/>
      <family val="2"/>
      <charset val="238"/>
    </font>
    <font>
      <b/>
      <sz val="16"/>
      <color indexed="8"/>
      <name val="Czcionka tekstu podstawowego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164" fontId="5" fillId="0" borderId="0" applyFill="0" applyBorder="0" applyAlignment="0" applyProtection="0"/>
  </cellStyleXfs>
  <cellXfs count="139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" fontId="10" fillId="0" borderId="0" xfId="0" applyNumberFormat="1" applyFont="1" applyAlignment="1">
      <alignment vertical="center" wrapText="1"/>
    </xf>
    <xf numFmtId="166" fontId="11" fillId="0" borderId="1" xfId="1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/>
    </xf>
    <xf numFmtId="167" fontId="11" fillId="0" borderId="1" xfId="1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5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6" fontId="0" fillId="0" borderId="0" xfId="0" applyNumberFormat="1"/>
    <xf numFmtId="0" fontId="13" fillId="4" borderId="1" xfId="0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" fontId="11" fillId="0" borderId="1" xfId="0" quotePrefix="1" applyNumberFormat="1" applyFont="1" applyBorder="1" applyAlignment="1">
      <alignment horizontal="center" vertical="center" wrapText="1"/>
    </xf>
    <xf numFmtId="16" fontId="11" fillId="0" borderId="1" xfId="0" quotePrefix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11" fillId="0" borderId="1" xfId="0" quotePrefix="1" applyNumberFormat="1" applyFont="1" applyBorder="1" applyAlignment="1">
      <alignment horizontal="center" vertical="center" wrapText="1"/>
    </xf>
    <xf numFmtId="49" fontId="11" fillId="0" borderId="1" xfId="0" quotePrefix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/>
    </xf>
    <xf numFmtId="4" fontId="11" fillId="4" borderId="1" xfId="1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167" fontId="13" fillId="0" borderId="1" xfId="1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16" fontId="11" fillId="0" borderId="5" xfId="0" quotePrefix="1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3" fontId="11" fillId="4" borderId="5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166" fontId="11" fillId="0" borderId="1" xfId="2" applyNumberFormat="1" applyFont="1" applyFill="1" applyBorder="1" applyAlignment="1">
      <alignment vertical="center" wrapText="1"/>
    </xf>
    <xf numFmtId="4" fontId="18" fillId="7" borderId="0" xfId="0" applyNumberFormat="1" applyFont="1" applyFill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2" fontId="7" fillId="9" borderId="1" xfId="0" applyNumberFormat="1" applyFont="1" applyFill="1" applyBorder="1" applyAlignment="1">
      <alignment horizontal="center" vertical="center" wrapText="1"/>
    </xf>
    <xf numFmtId="2" fontId="8" fillId="9" borderId="1" xfId="0" applyNumberFormat="1" applyFont="1" applyFill="1" applyBorder="1" applyAlignment="1">
      <alignment horizontal="center" vertical="center" wrapText="1"/>
    </xf>
    <xf numFmtId="2" fontId="7" fillId="10" borderId="1" xfId="0" applyNumberFormat="1" applyFont="1" applyFill="1" applyBorder="1" applyAlignment="1">
      <alignment horizontal="center" vertical="center" wrapText="1"/>
    </xf>
    <xf numFmtId="2" fontId="8" fillId="10" borderId="1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" fontId="11" fillId="0" borderId="3" xfId="1" applyNumberFormat="1" applyFont="1" applyFill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4" fontId="18" fillId="7" borderId="9" xfId="0" applyNumberFormat="1" applyFont="1" applyFill="1" applyBorder="1" applyAlignment="1">
      <alignment horizontal="center" vertical="center"/>
    </xf>
    <xf numFmtId="4" fontId="18" fillId="7" borderId="10" xfId="0" applyNumberFormat="1" applyFont="1" applyFill="1" applyBorder="1" applyAlignment="1">
      <alignment horizontal="center" vertical="center"/>
    </xf>
    <xf numFmtId="4" fontId="18" fillId="9" borderId="0" xfId="0" applyNumberFormat="1" applyFont="1" applyFill="1" applyAlignment="1">
      <alignment horizontal="center" vertical="center"/>
    </xf>
    <xf numFmtId="2" fontId="7" fillId="9" borderId="7" xfId="0" applyNumberFormat="1" applyFont="1" applyFill="1" applyBorder="1" applyAlignment="1">
      <alignment horizontal="center" vertical="center" wrapText="1"/>
    </xf>
    <xf numFmtId="2" fontId="7" fillId="9" borderId="8" xfId="0" applyNumberFormat="1" applyFont="1" applyFill="1" applyBorder="1" applyAlignment="1">
      <alignment horizontal="center" vertical="center" wrapText="1"/>
    </xf>
    <xf numFmtId="2" fontId="8" fillId="9" borderId="7" xfId="0" applyNumberFormat="1" applyFont="1" applyFill="1" applyBorder="1" applyAlignment="1">
      <alignment horizontal="center" vertical="center" wrapText="1"/>
    </xf>
    <xf numFmtId="2" fontId="8" fillId="9" borderId="8" xfId="0" applyNumberFormat="1" applyFont="1" applyFill="1" applyBorder="1" applyAlignment="1">
      <alignment horizontal="center" vertical="center" wrapText="1"/>
    </xf>
    <xf numFmtId="4" fontId="18" fillId="9" borderId="9" xfId="0" applyNumberFormat="1" applyFont="1" applyFill="1" applyBorder="1" applyAlignment="1">
      <alignment horizontal="center" vertical="center"/>
    </xf>
    <xf numFmtId="4" fontId="18" fillId="9" borderId="10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2" fontId="7" fillId="10" borderId="7" xfId="0" applyNumberFormat="1" applyFont="1" applyFill="1" applyBorder="1" applyAlignment="1">
      <alignment horizontal="center" vertical="center" wrapText="1"/>
    </xf>
    <xf numFmtId="2" fontId="7" fillId="10" borderId="8" xfId="0" applyNumberFormat="1" applyFont="1" applyFill="1" applyBorder="1" applyAlignment="1">
      <alignment horizontal="center" vertical="center" wrapText="1"/>
    </xf>
    <xf numFmtId="2" fontId="8" fillId="10" borderId="7" xfId="0" applyNumberFormat="1" applyFont="1" applyFill="1" applyBorder="1" applyAlignment="1">
      <alignment horizontal="center" vertical="center" wrapText="1"/>
    </xf>
    <xf numFmtId="2" fontId="8" fillId="10" borderId="8" xfId="0" applyNumberFormat="1" applyFont="1" applyFill="1" applyBorder="1" applyAlignment="1">
      <alignment horizontal="center" vertical="center" wrapText="1"/>
    </xf>
    <xf numFmtId="4" fontId="18" fillId="10" borderId="9" xfId="0" applyNumberFormat="1" applyFont="1" applyFill="1" applyBorder="1" applyAlignment="1">
      <alignment horizontal="center" vertical="center"/>
    </xf>
    <xf numFmtId="4" fontId="18" fillId="10" borderId="0" xfId="0" applyNumberFormat="1" applyFont="1" applyFill="1" applyAlignment="1">
      <alignment horizontal="center" vertical="center"/>
    </xf>
    <xf numFmtId="4" fontId="18" fillId="10" borderId="10" xfId="0" applyNumberFormat="1" applyFont="1" applyFill="1" applyBorder="1" applyAlignment="1">
      <alignment horizontal="center" vertical="center"/>
    </xf>
    <xf numFmtId="4" fontId="13" fillId="0" borderId="1" xfId="2" applyNumberFormat="1" applyFont="1" applyFill="1" applyBorder="1" applyAlignment="1">
      <alignment horizontal="center" vertical="center" wrapText="1"/>
    </xf>
    <xf numFmtId="4" fontId="11" fillId="4" borderId="1" xfId="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" fillId="0" borderId="1" xfId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2" fontId="18" fillId="8" borderId="3" xfId="0" applyNumberFormat="1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20" fillId="11" borderId="4" xfId="0" applyFont="1" applyFill="1" applyBorder="1" applyAlignment="1">
      <alignment horizontal="center" vertical="center" wrapText="1"/>
    </xf>
    <xf numFmtId="0" fontId="20" fillId="11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3">
    <cellStyle name="Dziesiętny" xfId="1" builtinId="3"/>
    <cellStyle name="Dziesiętny 2" xfId="2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ES601"/>
  <sheetViews>
    <sheetView tabSelected="1" zoomScale="70" zoomScaleNormal="70" zoomScaleSheetLayoutView="80" workbookViewId="0">
      <pane xSplit="2" ySplit="8" topLeftCell="AK36" activePane="bottomRight" state="frozen"/>
      <selection pane="topRight" activeCell="C1" sqref="C1"/>
      <selection pane="bottomLeft" activeCell="A9" sqref="A9"/>
      <selection pane="bottomRight" activeCell="AZ11" sqref="AZ11"/>
    </sheetView>
  </sheetViews>
  <sheetFormatPr defaultColWidth="9" defaultRowHeight="12.75" customHeight="1"/>
  <cols>
    <col min="1" max="1" width="9" style="121"/>
    <col min="2" max="2" width="25.625" style="18" customWidth="1"/>
    <col min="3" max="3" width="17.5" style="2" customWidth="1"/>
    <col min="4" max="4" width="21.25" style="1" customWidth="1"/>
    <col min="5" max="5" width="12.25" style="1" customWidth="1"/>
    <col min="6" max="6" width="12.125" style="1" customWidth="1"/>
    <col min="7" max="8" width="19.25" style="1" customWidth="1"/>
    <col min="9" max="9" width="7.125" style="1" customWidth="1"/>
    <col min="10" max="10" width="7.75" style="1" customWidth="1"/>
    <col min="11" max="11" width="11.75" style="1" customWidth="1"/>
    <col min="12" max="12" width="14.125" style="2" customWidth="1"/>
    <col min="13" max="13" width="21.25" style="2" customWidth="1"/>
    <col min="14" max="14" width="32.5" style="1" customWidth="1"/>
    <col min="15" max="15" width="15.75" style="1" customWidth="1"/>
    <col min="16" max="16" width="13.25" style="1" customWidth="1"/>
    <col min="17" max="17" width="12.75" style="1" customWidth="1"/>
    <col min="18" max="18" width="20.75" style="1" customWidth="1"/>
    <col min="19" max="21" width="13.125" style="1" customWidth="1"/>
    <col min="22" max="24" width="11.25" style="1" customWidth="1"/>
    <col min="25" max="28" width="11.25" style="6" customWidth="1"/>
    <col min="29" max="29" width="12.125" style="6" bestFit="1" customWidth="1"/>
    <col min="30" max="30" width="13.125" style="6" customWidth="1"/>
    <col min="31" max="31" width="14.5" style="8" customWidth="1"/>
    <col min="32" max="32" width="19.25" style="34" customWidth="1"/>
    <col min="33" max="33" width="24.25" style="34" customWidth="1"/>
    <col min="34" max="37" width="22.5" style="34" customWidth="1"/>
    <col min="38" max="40" width="23.625" style="34" customWidth="1"/>
    <col min="41" max="41" width="19.25" style="7" customWidth="1"/>
    <col min="42" max="42" width="14.625" style="1" customWidth="1"/>
    <col min="43" max="43" width="18.5" style="2" customWidth="1"/>
    <col min="44" max="44" width="16.5" style="2" customWidth="1"/>
    <col min="45" max="45" width="23" style="1" customWidth="1"/>
    <col min="46" max="46" width="14" style="1" customWidth="1"/>
    <col min="47" max="47" width="31.25" style="1" customWidth="1"/>
    <col min="48" max="48" width="15" style="1" customWidth="1"/>
    <col min="49" max="49" width="14.25" style="1" customWidth="1"/>
    <col min="50" max="149" width="9" style="9"/>
    <col min="150" max="16384" width="9" style="1"/>
  </cols>
  <sheetData>
    <row r="1" spans="1:149" ht="18" customHeight="1">
      <c r="A1" s="130" t="s">
        <v>48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5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13"/>
      <c r="AR1" s="13"/>
      <c r="AS1" s="13"/>
      <c r="AT1" s="13"/>
      <c r="AU1" s="13"/>
      <c r="AV1" s="13"/>
      <c r="AW1" s="13"/>
    </row>
    <row r="2" spans="1:149" ht="18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5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13"/>
      <c r="AR2" s="13"/>
      <c r="AS2" s="13"/>
      <c r="AT2" s="13"/>
      <c r="AU2" s="13"/>
      <c r="AV2" s="13"/>
      <c r="AW2" s="13"/>
    </row>
    <row r="3" spans="1:149" ht="18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5"/>
      <c r="AF3" s="31"/>
      <c r="AG3" s="31"/>
      <c r="AH3" s="31"/>
      <c r="AI3" s="31"/>
      <c r="AJ3" s="31"/>
      <c r="AK3" s="31"/>
      <c r="AL3" s="31"/>
      <c r="AM3" s="31"/>
      <c r="AN3" s="31"/>
      <c r="AO3" s="23"/>
      <c r="AP3" s="13"/>
      <c r="AQ3" s="13"/>
      <c r="AR3" s="13"/>
      <c r="AS3" s="13"/>
      <c r="AT3" s="13"/>
      <c r="AU3" s="13"/>
      <c r="AV3" s="13"/>
      <c r="AW3" s="13"/>
    </row>
    <row r="4" spans="1:149" ht="18" customHeight="1">
      <c r="A4" s="117"/>
      <c r="B4" s="17"/>
      <c r="C4" s="14"/>
      <c r="D4" s="14"/>
      <c r="E4" s="14"/>
      <c r="F4" s="14"/>
      <c r="G4" s="14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5"/>
      <c r="AF4" s="126" t="s">
        <v>323</v>
      </c>
      <c r="AG4" s="127"/>
      <c r="AH4" s="128"/>
      <c r="AI4" s="131" t="s">
        <v>324</v>
      </c>
      <c r="AJ4" s="132"/>
      <c r="AK4" s="132"/>
      <c r="AL4" s="132"/>
      <c r="AM4" s="132"/>
      <c r="AN4" s="133"/>
      <c r="AO4" s="30"/>
      <c r="AP4" s="24"/>
      <c r="AQ4" s="24"/>
      <c r="AR4" s="24"/>
      <c r="AS4" s="24"/>
      <c r="AT4" s="24"/>
      <c r="AU4" s="24"/>
      <c r="AV4" s="24"/>
      <c r="AW4" s="24"/>
    </row>
    <row r="5" spans="1:149" s="3" customFormat="1" ht="112.5">
      <c r="A5" s="118"/>
      <c r="B5" s="124" t="s">
        <v>28</v>
      </c>
      <c r="C5" s="124"/>
      <c r="D5" s="124"/>
      <c r="E5" s="124"/>
      <c r="F5" s="124"/>
      <c r="G5" s="124"/>
      <c r="H5" s="124" t="s">
        <v>27</v>
      </c>
      <c r="I5" s="124"/>
      <c r="J5" s="124"/>
      <c r="K5" s="124"/>
      <c r="L5" s="124"/>
      <c r="M5" s="124" t="s">
        <v>0</v>
      </c>
      <c r="N5" s="124"/>
      <c r="O5" s="124"/>
      <c r="P5" s="124"/>
      <c r="Q5" s="124"/>
      <c r="R5" s="124"/>
      <c r="S5" s="129" t="s">
        <v>255</v>
      </c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5" t="s">
        <v>47</v>
      </c>
      <c r="AF5" s="84" t="s">
        <v>21</v>
      </c>
      <c r="AG5" s="32" t="s">
        <v>49</v>
      </c>
      <c r="AH5" s="85" t="s">
        <v>52</v>
      </c>
      <c r="AI5" s="94" t="s">
        <v>304</v>
      </c>
      <c r="AJ5" s="77" t="s">
        <v>305</v>
      </c>
      <c r="AK5" s="95" t="s">
        <v>306</v>
      </c>
      <c r="AL5" s="105" t="s">
        <v>310</v>
      </c>
      <c r="AM5" s="79" t="s">
        <v>312</v>
      </c>
      <c r="AN5" s="106" t="s">
        <v>313</v>
      </c>
      <c r="AO5" s="137" t="s">
        <v>146</v>
      </c>
      <c r="AP5" s="134" t="s">
        <v>1</v>
      </c>
      <c r="AQ5" s="135"/>
      <c r="AR5" s="135"/>
      <c r="AS5" s="135"/>
      <c r="AT5" s="135"/>
      <c r="AU5" s="135"/>
      <c r="AV5" s="135"/>
      <c r="AW5" s="136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</row>
    <row r="6" spans="1:149" s="4" customFormat="1" ht="142.5" customHeight="1">
      <c r="A6" s="138" t="s">
        <v>2</v>
      </c>
      <c r="B6" s="123" t="s">
        <v>29</v>
      </c>
      <c r="C6" s="123" t="s">
        <v>30</v>
      </c>
      <c r="D6" s="123" t="s">
        <v>3</v>
      </c>
      <c r="E6" s="123" t="s">
        <v>4</v>
      </c>
      <c r="F6" s="123" t="s">
        <v>6</v>
      </c>
      <c r="G6" s="123" t="s">
        <v>7</v>
      </c>
      <c r="H6" s="123" t="s">
        <v>3</v>
      </c>
      <c r="I6" s="123" t="s">
        <v>4</v>
      </c>
      <c r="J6" s="123" t="s">
        <v>5</v>
      </c>
      <c r="K6" s="123" t="s">
        <v>6</v>
      </c>
      <c r="L6" s="123" t="s">
        <v>7</v>
      </c>
      <c r="M6" s="123" t="s">
        <v>46</v>
      </c>
      <c r="N6" s="123" t="s">
        <v>8</v>
      </c>
      <c r="O6" s="123" t="s">
        <v>9</v>
      </c>
      <c r="P6" s="123" t="s">
        <v>17</v>
      </c>
      <c r="Q6" s="123" t="s">
        <v>18</v>
      </c>
      <c r="R6" s="123" t="s">
        <v>19</v>
      </c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5"/>
      <c r="AF6" s="86" t="s">
        <v>22</v>
      </c>
      <c r="AG6" s="33" t="s">
        <v>50</v>
      </c>
      <c r="AH6" s="87" t="s">
        <v>51</v>
      </c>
      <c r="AI6" s="96" t="s">
        <v>307</v>
      </c>
      <c r="AJ6" s="78" t="s">
        <v>308</v>
      </c>
      <c r="AK6" s="97" t="s">
        <v>309</v>
      </c>
      <c r="AL6" s="107" t="s">
        <v>311</v>
      </c>
      <c r="AM6" s="80" t="s">
        <v>314</v>
      </c>
      <c r="AN6" s="108" t="s">
        <v>315</v>
      </c>
      <c r="AO6" s="137"/>
      <c r="AP6" s="123" t="s">
        <v>10</v>
      </c>
      <c r="AQ6" s="123" t="s">
        <v>11</v>
      </c>
      <c r="AR6" s="123" t="s">
        <v>145</v>
      </c>
      <c r="AS6" s="123" t="s">
        <v>12</v>
      </c>
      <c r="AT6" s="123" t="s">
        <v>13</v>
      </c>
      <c r="AU6" s="123" t="s">
        <v>14</v>
      </c>
      <c r="AV6" s="123" t="s">
        <v>15</v>
      </c>
      <c r="AW6" s="123" t="s">
        <v>16</v>
      </c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</row>
    <row r="7" spans="1:149" s="5" customFormat="1" ht="49.5" customHeight="1">
      <c r="A7" s="138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35" t="s">
        <v>219</v>
      </c>
      <c r="T7" s="35" t="s">
        <v>220</v>
      </c>
      <c r="U7" s="35" t="s">
        <v>221</v>
      </c>
      <c r="V7" s="35" t="s">
        <v>222</v>
      </c>
      <c r="W7" s="35" t="s">
        <v>223</v>
      </c>
      <c r="X7" s="35" t="s">
        <v>224</v>
      </c>
      <c r="Y7" s="35" t="s">
        <v>225</v>
      </c>
      <c r="Z7" s="35" t="s">
        <v>226</v>
      </c>
      <c r="AA7" s="35" t="s">
        <v>227</v>
      </c>
      <c r="AB7" s="35" t="s">
        <v>228</v>
      </c>
      <c r="AC7" s="35" t="s">
        <v>229</v>
      </c>
      <c r="AD7" s="35" t="s">
        <v>230</v>
      </c>
      <c r="AE7" s="81" t="s">
        <v>43</v>
      </c>
      <c r="AF7" s="86" t="s">
        <v>20</v>
      </c>
      <c r="AG7" s="33" t="s">
        <v>20</v>
      </c>
      <c r="AH7" s="87" t="s">
        <v>20</v>
      </c>
      <c r="AI7" s="96" t="s">
        <v>20</v>
      </c>
      <c r="AJ7" s="78" t="s">
        <v>20</v>
      </c>
      <c r="AK7" s="97" t="s">
        <v>20</v>
      </c>
      <c r="AL7" s="107" t="s">
        <v>20</v>
      </c>
      <c r="AM7" s="80" t="s">
        <v>20</v>
      </c>
      <c r="AN7" s="108" t="s">
        <v>20</v>
      </c>
      <c r="AO7" s="137"/>
      <c r="AP7" s="123"/>
      <c r="AQ7" s="123"/>
      <c r="AR7" s="123"/>
      <c r="AS7" s="123"/>
      <c r="AT7" s="123"/>
      <c r="AU7" s="123"/>
      <c r="AV7" s="123"/>
      <c r="AW7" s="123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</row>
    <row r="8" spans="1:149" s="5" customFormat="1" ht="15.75">
      <c r="A8" s="119" t="s">
        <v>260</v>
      </c>
      <c r="B8" s="35" t="s">
        <v>261</v>
      </c>
      <c r="C8" s="35" t="s">
        <v>262</v>
      </c>
      <c r="D8" s="35" t="s">
        <v>263</v>
      </c>
      <c r="E8" s="35" t="s">
        <v>264</v>
      </c>
      <c r="F8" s="35" t="s">
        <v>265</v>
      </c>
      <c r="G8" s="35" t="s">
        <v>266</v>
      </c>
      <c r="H8" s="35" t="s">
        <v>267</v>
      </c>
      <c r="I8" s="35" t="s">
        <v>268</v>
      </c>
      <c r="J8" s="35" t="s">
        <v>269</v>
      </c>
      <c r="K8" s="35" t="s">
        <v>270</v>
      </c>
      <c r="L8" s="35" t="s">
        <v>271</v>
      </c>
      <c r="M8" s="35" t="s">
        <v>272</v>
      </c>
      <c r="N8" s="35" t="s">
        <v>273</v>
      </c>
      <c r="O8" s="35" t="s">
        <v>274</v>
      </c>
      <c r="P8" s="35" t="s">
        <v>275</v>
      </c>
      <c r="Q8" s="35" t="s">
        <v>276</v>
      </c>
      <c r="R8" s="35" t="s">
        <v>277</v>
      </c>
      <c r="S8" s="35" t="s">
        <v>278</v>
      </c>
      <c r="T8" s="35" t="s">
        <v>279</v>
      </c>
      <c r="U8" s="35" t="s">
        <v>280</v>
      </c>
      <c r="V8" s="35" t="s">
        <v>281</v>
      </c>
      <c r="W8" s="35" t="s">
        <v>282</v>
      </c>
      <c r="X8" s="35" t="s">
        <v>283</v>
      </c>
      <c r="Y8" s="35" t="s">
        <v>284</v>
      </c>
      <c r="Z8" s="35" t="s">
        <v>285</v>
      </c>
      <c r="AA8" s="35" t="s">
        <v>286</v>
      </c>
      <c r="AB8" s="35" t="s">
        <v>287</v>
      </c>
      <c r="AC8" s="35" t="s">
        <v>288</v>
      </c>
      <c r="AD8" s="35" t="s">
        <v>289</v>
      </c>
      <c r="AE8" s="82" t="s">
        <v>290</v>
      </c>
      <c r="AF8" s="88" t="s">
        <v>291</v>
      </c>
      <c r="AG8" s="35" t="s">
        <v>292</v>
      </c>
      <c r="AH8" s="35" t="s">
        <v>293</v>
      </c>
      <c r="AI8" s="35" t="s">
        <v>294</v>
      </c>
      <c r="AJ8" s="35" t="s">
        <v>295</v>
      </c>
      <c r="AK8" s="35" t="s">
        <v>296</v>
      </c>
      <c r="AL8" s="35" t="s">
        <v>297</v>
      </c>
      <c r="AM8" s="35" t="s">
        <v>298</v>
      </c>
      <c r="AN8" s="35" t="s">
        <v>299</v>
      </c>
      <c r="AO8" s="35" t="s">
        <v>300</v>
      </c>
      <c r="AP8" s="35" t="s">
        <v>301</v>
      </c>
      <c r="AQ8" s="35" t="s">
        <v>302</v>
      </c>
      <c r="AR8" s="35" t="s">
        <v>316</v>
      </c>
      <c r="AS8" s="35" t="s">
        <v>317</v>
      </c>
      <c r="AT8" s="35" t="s">
        <v>318</v>
      </c>
      <c r="AU8" s="35" t="s">
        <v>319</v>
      </c>
      <c r="AV8" s="35" t="s">
        <v>320</v>
      </c>
      <c r="AW8" s="35" t="s">
        <v>321</v>
      </c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</row>
    <row r="9" spans="1:149" ht="47.25">
      <c r="A9" s="114">
        <v>1</v>
      </c>
      <c r="B9" s="75" t="s">
        <v>115</v>
      </c>
      <c r="C9" s="26">
        <v>8943140523</v>
      </c>
      <c r="D9" s="26" t="s">
        <v>116</v>
      </c>
      <c r="E9" s="26">
        <v>147</v>
      </c>
      <c r="F9" s="26" t="s">
        <v>117</v>
      </c>
      <c r="G9" s="26" t="s">
        <v>82</v>
      </c>
      <c r="H9" s="26" t="s">
        <v>116</v>
      </c>
      <c r="I9" s="26">
        <v>147</v>
      </c>
      <c r="J9" s="36" t="s">
        <v>184</v>
      </c>
      <c r="K9" s="26" t="s">
        <v>117</v>
      </c>
      <c r="L9" s="26" t="s">
        <v>82</v>
      </c>
      <c r="M9" s="26" t="s">
        <v>83</v>
      </c>
      <c r="N9" s="37" t="s">
        <v>180</v>
      </c>
      <c r="O9" s="26" t="s">
        <v>62</v>
      </c>
      <c r="P9" s="26">
        <v>3300</v>
      </c>
      <c r="Q9" s="26" t="s">
        <v>26</v>
      </c>
      <c r="R9" s="26" t="s">
        <v>42</v>
      </c>
      <c r="S9" s="29">
        <v>1612314</v>
      </c>
      <c r="T9" s="29">
        <v>1401534</v>
      </c>
      <c r="U9" s="29">
        <v>1151440</v>
      </c>
      <c r="V9" s="29">
        <v>928124</v>
      </c>
      <c r="W9" s="29">
        <v>575195</v>
      </c>
      <c r="X9" s="29">
        <v>349992</v>
      </c>
      <c r="Y9" s="29">
        <v>416544</v>
      </c>
      <c r="Z9" s="29">
        <v>499158</v>
      </c>
      <c r="AA9" s="29">
        <v>560138</v>
      </c>
      <c r="AB9" s="29">
        <v>827702</v>
      </c>
      <c r="AC9" s="29">
        <v>1178709</v>
      </c>
      <c r="AD9" s="29">
        <v>1632222</v>
      </c>
      <c r="AE9" s="83" t="s">
        <v>231</v>
      </c>
      <c r="AF9" s="89">
        <f>SUM(S9:AD9)</f>
        <v>11133072</v>
      </c>
      <c r="AG9" s="59">
        <f>AF9*20%</f>
        <v>2226614.4</v>
      </c>
      <c r="AH9" s="90">
        <f>(AF9+AG9)</f>
        <v>13359686.4</v>
      </c>
      <c r="AI9" s="89">
        <v>11133072</v>
      </c>
      <c r="AJ9" s="59">
        <f>AI9*20%</f>
        <v>2226614.4</v>
      </c>
      <c r="AK9" s="90">
        <f>AI9+AJ9</f>
        <v>13359686.4</v>
      </c>
      <c r="AL9" s="89">
        <v>0</v>
      </c>
      <c r="AM9" s="59">
        <f>AL9*20%</f>
        <v>0</v>
      </c>
      <c r="AN9" s="90">
        <f>AL9+AM9</f>
        <v>0</v>
      </c>
      <c r="AO9" s="100" t="s">
        <v>149</v>
      </c>
      <c r="AP9" s="26" t="s">
        <v>232</v>
      </c>
      <c r="AQ9" s="26" t="s">
        <v>24</v>
      </c>
      <c r="AR9" s="26" t="s">
        <v>233</v>
      </c>
      <c r="AS9" s="48" t="s">
        <v>234</v>
      </c>
      <c r="AT9" s="26" t="s">
        <v>64</v>
      </c>
      <c r="AU9" s="48" t="s">
        <v>235</v>
      </c>
      <c r="AV9" s="49" t="s">
        <v>236</v>
      </c>
      <c r="AW9" s="26" t="s">
        <v>25</v>
      </c>
    </row>
    <row r="10" spans="1:149" ht="47.25">
      <c r="A10" s="114">
        <v>2</v>
      </c>
      <c r="B10" s="75" t="s">
        <v>115</v>
      </c>
      <c r="C10" s="26">
        <v>8943140523</v>
      </c>
      <c r="D10" s="26" t="s">
        <v>116</v>
      </c>
      <c r="E10" s="26">
        <v>147</v>
      </c>
      <c r="F10" s="26" t="s">
        <v>117</v>
      </c>
      <c r="G10" s="26" t="s">
        <v>82</v>
      </c>
      <c r="H10" s="26" t="s">
        <v>116</v>
      </c>
      <c r="I10" s="26">
        <v>147</v>
      </c>
      <c r="J10" s="36" t="s">
        <v>184</v>
      </c>
      <c r="K10" s="26" t="s">
        <v>117</v>
      </c>
      <c r="L10" s="26" t="s">
        <v>82</v>
      </c>
      <c r="M10" s="26" t="s">
        <v>83</v>
      </c>
      <c r="N10" s="37" t="s">
        <v>118</v>
      </c>
      <c r="O10" s="26" t="s">
        <v>23</v>
      </c>
      <c r="P10" s="26">
        <v>450</v>
      </c>
      <c r="Q10" s="26" t="s">
        <v>26</v>
      </c>
      <c r="R10" s="26" t="s">
        <v>42</v>
      </c>
      <c r="S10" s="29">
        <v>197268</v>
      </c>
      <c r="T10" s="29">
        <v>172396</v>
      </c>
      <c r="U10" s="29">
        <v>126712</v>
      </c>
      <c r="V10" s="29">
        <v>88597</v>
      </c>
      <c r="W10" s="29">
        <v>50184</v>
      </c>
      <c r="X10" s="29">
        <v>19024</v>
      </c>
      <c r="Y10" s="29">
        <v>33934</v>
      </c>
      <c r="Z10" s="29">
        <v>56837</v>
      </c>
      <c r="AA10" s="29">
        <v>59946</v>
      </c>
      <c r="AB10" s="29">
        <v>76738</v>
      </c>
      <c r="AC10" s="29">
        <v>109328</v>
      </c>
      <c r="AD10" s="29">
        <v>124320</v>
      </c>
      <c r="AE10" s="83" t="s">
        <v>231</v>
      </c>
      <c r="AF10" s="89">
        <f t="shared" ref="AF10:AF39" si="0">SUM(S10:AD10)</f>
        <v>1115284</v>
      </c>
      <c r="AG10" s="59">
        <f t="shared" ref="AG10:AG39" si="1">AF10*20%</f>
        <v>223056.80000000002</v>
      </c>
      <c r="AH10" s="90">
        <f t="shared" ref="AH10:AH39" si="2">(AF10+AG10)</f>
        <v>1338340.8</v>
      </c>
      <c r="AI10" s="89">
        <v>1115284</v>
      </c>
      <c r="AJ10" s="59">
        <f t="shared" ref="AJ10:AJ40" si="3">AI10*20%</f>
        <v>223056.80000000002</v>
      </c>
      <c r="AK10" s="90">
        <f t="shared" ref="AK10:AK26" si="4">AI10+AJ10</f>
        <v>1338340.8</v>
      </c>
      <c r="AL10" s="89">
        <v>0</v>
      </c>
      <c r="AM10" s="59">
        <f t="shared" ref="AM10:AM40" si="5">AL10*20%</f>
        <v>0</v>
      </c>
      <c r="AN10" s="90">
        <f t="shared" ref="AN10:AN34" si="6">AL10+AM10</f>
        <v>0</v>
      </c>
      <c r="AO10" s="100" t="s">
        <v>149</v>
      </c>
      <c r="AP10" s="26" t="s">
        <v>232</v>
      </c>
      <c r="AQ10" s="26" t="s">
        <v>24</v>
      </c>
      <c r="AR10" s="26" t="s">
        <v>233</v>
      </c>
      <c r="AS10" s="48" t="s">
        <v>234</v>
      </c>
      <c r="AT10" s="26" t="s">
        <v>64</v>
      </c>
      <c r="AU10" s="48" t="s">
        <v>235</v>
      </c>
      <c r="AV10" s="49" t="s">
        <v>236</v>
      </c>
      <c r="AW10" s="26" t="s">
        <v>25</v>
      </c>
    </row>
    <row r="11" spans="1:149" ht="47.25">
      <c r="A11" s="114">
        <v>3</v>
      </c>
      <c r="B11" s="39" t="s">
        <v>164</v>
      </c>
      <c r="C11" s="26">
        <v>6340133163</v>
      </c>
      <c r="D11" s="26" t="s">
        <v>165</v>
      </c>
      <c r="E11" s="26">
        <v>188</v>
      </c>
      <c r="F11" s="26" t="s">
        <v>166</v>
      </c>
      <c r="G11" s="26" t="s">
        <v>34</v>
      </c>
      <c r="H11" s="26" t="s">
        <v>185</v>
      </c>
      <c r="I11" s="26">
        <v>188</v>
      </c>
      <c r="J11" s="36" t="s">
        <v>184</v>
      </c>
      <c r="K11" s="26" t="s">
        <v>166</v>
      </c>
      <c r="L11" s="26" t="s">
        <v>34</v>
      </c>
      <c r="M11" s="26" t="s">
        <v>182</v>
      </c>
      <c r="N11" s="40" t="s">
        <v>168</v>
      </c>
      <c r="O11" s="26" t="s">
        <v>23</v>
      </c>
      <c r="P11" s="26">
        <v>204</v>
      </c>
      <c r="Q11" s="46" t="s">
        <v>26</v>
      </c>
      <c r="R11" s="60" t="s">
        <v>167</v>
      </c>
      <c r="S11" s="57">
        <v>43000</v>
      </c>
      <c r="T11" s="57">
        <v>39000</v>
      </c>
      <c r="U11" s="57">
        <v>32000</v>
      </c>
      <c r="V11" s="57">
        <v>22000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7">
        <v>16000</v>
      </c>
      <c r="AC11" s="57">
        <v>31000</v>
      </c>
      <c r="AD11" s="57">
        <v>43000</v>
      </c>
      <c r="AE11" s="83" t="s">
        <v>231</v>
      </c>
      <c r="AF11" s="89">
        <f t="shared" si="0"/>
        <v>226000</v>
      </c>
      <c r="AG11" s="59">
        <f t="shared" si="1"/>
        <v>45200</v>
      </c>
      <c r="AH11" s="90">
        <f t="shared" si="2"/>
        <v>271200</v>
      </c>
      <c r="AI11" s="89">
        <v>226000</v>
      </c>
      <c r="AJ11" s="59">
        <f t="shared" si="3"/>
        <v>45200</v>
      </c>
      <c r="AK11" s="90">
        <f t="shared" si="4"/>
        <v>271200</v>
      </c>
      <c r="AL11" s="89">
        <v>0</v>
      </c>
      <c r="AM11" s="59">
        <f t="shared" si="5"/>
        <v>0</v>
      </c>
      <c r="AN11" s="90">
        <f t="shared" si="6"/>
        <v>0</v>
      </c>
      <c r="AO11" s="101" t="s">
        <v>148</v>
      </c>
      <c r="AP11" s="26" t="s">
        <v>237</v>
      </c>
      <c r="AQ11" s="26" t="s">
        <v>24</v>
      </c>
      <c r="AR11" s="26" t="s">
        <v>233</v>
      </c>
      <c r="AS11" s="48" t="s">
        <v>234</v>
      </c>
      <c r="AT11" s="26" t="s">
        <v>64</v>
      </c>
      <c r="AU11" s="48" t="s">
        <v>235</v>
      </c>
      <c r="AV11" s="49" t="s">
        <v>236</v>
      </c>
      <c r="AW11" s="26" t="s">
        <v>25</v>
      </c>
    </row>
    <row r="12" spans="1:149" ht="47.25">
      <c r="A12" s="114">
        <v>4</v>
      </c>
      <c r="B12" s="39" t="s">
        <v>164</v>
      </c>
      <c r="C12" s="26">
        <v>6340133163</v>
      </c>
      <c r="D12" s="26" t="s">
        <v>165</v>
      </c>
      <c r="E12" s="26">
        <v>188</v>
      </c>
      <c r="F12" s="26" t="s">
        <v>166</v>
      </c>
      <c r="G12" s="26" t="s">
        <v>34</v>
      </c>
      <c r="H12" s="115" t="s">
        <v>325</v>
      </c>
      <c r="I12" s="26">
        <v>7</v>
      </c>
      <c r="J12" s="36" t="s">
        <v>184</v>
      </c>
      <c r="K12" s="26" t="s">
        <v>326</v>
      </c>
      <c r="L12" s="26" t="s">
        <v>34</v>
      </c>
      <c r="M12" s="26" t="s">
        <v>182</v>
      </c>
      <c r="N12" s="40" t="s">
        <v>327</v>
      </c>
      <c r="O12" s="26" t="s">
        <v>23</v>
      </c>
      <c r="P12" s="26">
        <v>204</v>
      </c>
      <c r="Q12" s="46" t="s">
        <v>26</v>
      </c>
      <c r="R12" s="60" t="s">
        <v>167</v>
      </c>
      <c r="S12" s="57">
        <v>47973</v>
      </c>
      <c r="T12" s="116">
        <v>39664</v>
      </c>
      <c r="U12" s="57">
        <v>37251</v>
      </c>
      <c r="V12" s="57">
        <v>9519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7">
        <v>9128</v>
      </c>
      <c r="AC12" s="57">
        <v>29512</v>
      </c>
      <c r="AD12" s="57">
        <v>37656</v>
      </c>
      <c r="AE12" s="83" t="s">
        <v>231</v>
      </c>
      <c r="AF12" s="89">
        <f t="shared" ref="AF12" si="7">SUM(S12:AD12)</f>
        <v>210703</v>
      </c>
      <c r="AG12" s="59">
        <f t="shared" si="1"/>
        <v>42140.600000000006</v>
      </c>
      <c r="AH12" s="90">
        <f t="shared" si="2"/>
        <v>252843.6</v>
      </c>
      <c r="AI12" s="122">
        <v>210703</v>
      </c>
      <c r="AJ12" s="59">
        <f t="shared" si="3"/>
        <v>42140.600000000006</v>
      </c>
      <c r="AK12" s="90">
        <f t="shared" si="4"/>
        <v>252843.6</v>
      </c>
      <c r="AL12" s="89">
        <v>0</v>
      </c>
      <c r="AM12" s="59">
        <f t="shared" ref="AM12" si="8">AL12*20%</f>
        <v>0</v>
      </c>
      <c r="AN12" s="90">
        <f t="shared" ref="AN12" si="9">AL12+AM12</f>
        <v>0</v>
      </c>
      <c r="AO12" s="101" t="s">
        <v>148</v>
      </c>
      <c r="AP12" s="26" t="s">
        <v>237</v>
      </c>
      <c r="AQ12" s="26" t="s">
        <v>24</v>
      </c>
      <c r="AR12" s="26" t="s">
        <v>233</v>
      </c>
      <c r="AS12" s="48" t="s">
        <v>234</v>
      </c>
      <c r="AT12" s="26" t="s">
        <v>64</v>
      </c>
      <c r="AU12" s="48" t="s">
        <v>235</v>
      </c>
      <c r="AV12" s="49" t="s">
        <v>236</v>
      </c>
      <c r="AW12" s="26" t="s">
        <v>25</v>
      </c>
    </row>
    <row r="13" spans="1:149" ht="60.75" customHeight="1">
      <c r="A13" s="114">
        <v>5</v>
      </c>
      <c r="B13" s="75" t="s">
        <v>181</v>
      </c>
      <c r="C13" s="26">
        <v>5213910680</v>
      </c>
      <c r="D13" s="26" t="s">
        <v>119</v>
      </c>
      <c r="E13" s="38" t="s">
        <v>120</v>
      </c>
      <c r="F13" s="26" t="s">
        <v>121</v>
      </c>
      <c r="G13" s="26" t="s">
        <v>122</v>
      </c>
      <c r="H13" s="26" t="s">
        <v>186</v>
      </c>
      <c r="I13" s="26">
        <v>34</v>
      </c>
      <c r="J13" s="36" t="s">
        <v>184</v>
      </c>
      <c r="K13" s="26" t="s">
        <v>123</v>
      </c>
      <c r="L13" s="26" t="s">
        <v>124</v>
      </c>
      <c r="M13" s="26" t="s">
        <v>182</v>
      </c>
      <c r="N13" s="26" t="s">
        <v>125</v>
      </c>
      <c r="O13" s="28" t="s">
        <v>23</v>
      </c>
      <c r="P13" s="26">
        <v>351</v>
      </c>
      <c r="Q13" s="26" t="s">
        <v>26</v>
      </c>
      <c r="R13" s="26" t="s">
        <v>126</v>
      </c>
      <c r="S13" s="29">
        <v>84000</v>
      </c>
      <c r="T13" s="29">
        <v>74400</v>
      </c>
      <c r="U13" s="29">
        <v>52000</v>
      </c>
      <c r="V13" s="29">
        <v>36000</v>
      </c>
      <c r="W13" s="29">
        <v>18500</v>
      </c>
      <c r="X13" s="29">
        <v>0</v>
      </c>
      <c r="Y13" s="29">
        <v>0</v>
      </c>
      <c r="Z13" s="29">
        <v>0</v>
      </c>
      <c r="AA13" s="29">
        <v>9000</v>
      </c>
      <c r="AB13" s="29">
        <v>28000</v>
      </c>
      <c r="AC13" s="29">
        <v>42000</v>
      </c>
      <c r="AD13" s="29">
        <v>85000</v>
      </c>
      <c r="AE13" s="83" t="s">
        <v>231</v>
      </c>
      <c r="AF13" s="89">
        <f t="shared" si="0"/>
        <v>428900</v>
      </c>
      <c r="AG13" s="59">
        <f t="shared" si="1"/>
        <v>85780</v>
      </c>
      <c r="AH13" s="90">
        <f t="shared" si="2"/>
        <v>514680</v>
      </c>
      <c r="AI13" s="89">
        <v>428900</v>
      </c>
      <c r="AJ13" s="59">
        <f t="shared" si="3"/>
        <v>85780</v>
      </c>
      <c r="AK13" s="90">
        <f t="shared" si="4"/>
        <v>514680</v>
      </c>
      <c r="AL13" s="89">
        <v>0</v>
      </c>
      <c r="AM13" s="59">
        <f t="shared" si="5"/>
        <v>0</v>
      </c>
      <c r="AN13" s="90">
        <f t="shared" si="6"/>
        <v>0</v>
      </c>
      <c r="AO13" s="102" t="s">
        <v>147</v>
      </c>
      <c r="AP13" s="61" t="s">
        <v>238</v>
      </c>
      <c r="AQ13" s="26" t="s">
        <v>24</v>
      </c>
      <c r="AR13" s="26" t="s">
        <v>233</v>
      </c>
      <c r="AS13" s="48" t="s">
        <v>234</v>
      </c>
      <c r="AT13" s="26" t="s">
        <v>64</v>
      </c>
      <c r="AU13" s="48" t="s">
        <v>235</v>
      </c>
      <c r="AV13" s="49" t="s">
        <v>236</v>
      </c>
      <c r="AW13" s="26" t="s">
        <v>25</v>
      </c>
    </row>
    <row r="14" spans="1:149" ht="47.25">
      <c r="A14" s="114">
        <v>6</v>
      </c>
      <c r="B14" s="39" t="s">
        <v>152</v>
      </c>
      <c r="C14" s="26">
        <v>5250007626</v>
      </c>
      <c r="D14" s="26" t="s">
        <v>153</v>
      </c>
      <c r="E14" s="26">
        <v>8</v>
      </c>
      <c r="F14" s="26" t="s">
        <v>154</v>
      </c>
      <c r="G14" s="26" t="s">
        <v>132</v>
      </c>
      <c r="H14" s="40" t="s">
        <v>155</v>
      </c>
      <c r="I14" s="40">
        <v>9</v>
      </c>
      <c r="J14" s="36" t="s">
        <v>184</v>
      </c>
      <c r="K14" s="40" t="s">
        <v>156</v>
      </c>
      <c r="L14" s="26" t="s">
        <v>32</v>
      </c>
      <c r="M14" s="26" t="s">
        <v>182</v>
      </c>
      <c r="N14" s="41" t="s">
        <v>172</v>
      </c>
      <c r="O14" s="40" t="s">
        <v>62</v>
      </c>
      <c r="P14" s="40">
        <v>1100</v>
      </c>
      <c r="Q14" s="40" t="s">
        <v>26</v>
      </c>
      <c r="R14" s="26" t="s">
        <v>157</v>
      </c>
      <c r="S14" s="55">
        <v>53000</v>
      </c>
      <c r="T14" s="55">
        <v>66000</v>
      </c>
      <c r="U14" s="55">
        <v>69000</v>
      </c>
      <c r="V14" s="55">
        <v>67000</v>
      </c>
      <c r="W14" s="55">
        <v>63000</v>
      </c>
      <c r="X14" s="55">
        <v>60000</v>
      </c>
      <c r="Y14" s="55">
        <v>73000</v>
      </c>
      <c r="Z14" s="55">
        <v>70000</v>
      </c>
      <c r="AA14" s="55">
        <v>52000</v>
      </c>
      <c r="AB14" s="55">
        <v>50000</v>
      </c>
      <c r="AC14" s="55">
        <v>63000</v>
      </c>
      <c r="AD14" s="55">
        <v>64000</v>
      </c>
      <c r="AE14" s="83" t="s">
        <v>231</v>
      </c>
      <c r="AF14" s="89">
        <f t="shared" si="0"/>
        <v>750000</v>
      </c>
      <c r="AG14" s="59">
        <f t="shared" si="1"/>
        <v>150000</v>
      </c>
      <c r="AH14" s="90">
        <f t="shared" si="2"/>
        <v>900000</v>
      </c>
      <c r="AI14" s="89">
        <v>750000</v>
      </c>
      <c r="AJ14" s="59">
        <f t="shared" si="3"/>
        <v>150000</v>
      </c>
      <c r="AK14" s="90">
        <f t="shared" si="4"/>
        <v>900000</v>
      </c>
      <c r="AL14" s="89">
        <v>0</v>
      </c>
      <c r="AM14" s="59">
        <f t="shared" si="5"/>
        <v>0</v>
      </c>
      <c r="AN14" s="90">
        <f t="shared" si="6"/>
        <v>0</v>
      </c>
      <c r="AO14" s="103" t="s">
        <v>147</v>
      </c>
      <c r="AP14" s="26" t="s">
        <v>239</v>
      </c>
      <c r="AQ14" s="26" t="s">
        <v>24</v>
      </c>
      <c r="AR14" s="26" t="s">
        <v>233</v>
      </c>
      <c r="AS14" s="48" t="s">
        <v>234</v>
      </c>
      <c r="AT14" s="26" t="s">
        <v>64</v>
      </c>
      <c r="AU14" s="48" t="s">
        <v>235</v>
      </c>
      <c r="AV14" s="49" t="s">
        <v>236</v>
      </c>
      <c r="AW14" s="26" t="s">
        <v>25</v>
      </c>
    </row>
    <row r="15" spans="1:149" ht="63" customHeight="1">
      <c r="A15" s="114">
        <v>7</v>
      </c>
      <c r="B15" s="39" t="s">
        <v>152</v>
      </c>
      <c r="C15" s="26">
        <v>5250007626</v>
      </c>
      <c r="D15" s="26" t="s">
        <v>153</v>
      </c>
      <c r="E15" s="26">
        <v>8</v>
      </c>
      <c r="F15" s="26" t="s">
        <v>159</v>
      </c>
      <c r="G15" s="26" t="s">
        <v>132</v>
      </c>
      <c r="H15" s="26" t="s">
        <v>160</v>
      </c>
      <c r="I15" s="26">
        <v>21</v>
      </c>
      <c r="J15" s="36" t="s">
        <v>184</v>
      </c>
      <c r="K15" s="26" t="s">
        <v>161</v>
      </c>
      <c r="L15" s="26" t="s">
        <v>162</v>
      </c>
      <c r="M15" s="26" t="s">
        <v>45</v>
      </c>
      <c r="N15" s="41" t="s">
        <v>163</v>
      </c>
      <c r="O15" s="26" t="s">
        <v>23</v>
      </c>
      <c r="P15" s="26">
        <v>143</v>
      </c>
      <c r="Q15" s="46" t="s">
        <v>26</v>
      </c>
      <c r="R15" s="20" t="s">
        <v>86</v>
      </c>
      <c r="S15" s="29">
        <v>48000</v>
      </c>
      <c r="T15" s="29">
        <v>44000</v>
      </c>
      <c r="U15" s="29">
        <v>35000</v>
      </c>
      <c r="V15" s="29">
        <v>27000</v>
      </c>
      <c r="W15" s="29">
        <v>9000</v>
      </c>
      <c r="X15" s="29">
        <v>2500</v>
      </c>
      <c r="Y15" s="29">
        <v>1300</v>
      </c>
      <c r="Z15" s="29">
        <v>1600</v>
      </c>
      <c r="AA15" s="29">
        <v>5400</v>
      </c>
      <c r="AB15" s="29">
        <v>21000</v>
      </c>
      <c r="AC15" s="29">
        <v>32000</v>
      </c>
      <c r="AD15" s="29">
        <v>47000</v>
      </c>
      <c r="AE15" s="83" t="s">
        <v>231</v>
      </c>
      <c r="AF15" s="89">
        <f t="shared" si="0"/>
        <v>273800</v>
      </c>
      <c r="AG15" s="59">
        <f t="shared" si="1"/>
        <v>54760</v>
      </c>
      <c r="AH15" s="90">
        <f t="shared" si="2"/>
        <v>328560</v>
      </c>
      <c r="AI15" s="89">
        <v>273800</v>
      </c>
      <c r="AJ15" s="59">
        <f t="shared" si="3"/>
        <v>54760</v>
      </c>
      <c r="AK15" s="90">
        <f t="shared" si="4"/>
        <v>328560</v>
      </c>
      <c r="AL15" s="89">
        <v>0</v>
      </c>
      <c r="AM15" s="59">
        <f t="shared" si="5"/>
        <v>0</v>
      </c>
      <c r="AN15" s="90">
        <f t="shared" si="6"/>
        <v>0</v>
      </c>
      <c r="AO15" s="100" t="s">
        <v>148</v>
      </c>
      <c r="AP15" s="26" t="s">
        <v>239</v>
      </c>
      <c r="AQ15" s="26" t="s">
        <v>24</v>
      </c>
      <c r="AR15" s="26" t="s">
        <v>233</v>
      </c>
      <c r="AS15" s="48" t="s">
        <v>234</v>
      </c>
      <c r="AT15" s="26" t="s">
        <v>64</v>
      </c>
      <c r="AU15" s="48" t="s">
        <v>235</v>
      </c>
      <c r="AV15" s="49" t="s">
        <v>236</v>
      </c>
      <c r="AW15" s="26" t="s">
        <v>25</v>
      </c>
    </row>
    <row r="16" spans="1:149" ht="47.25">
      <c r="A16" s="114">
        <v>8</v>
      </c>
      <c r="B16" s="39" t="s">
        <v>152</v>
      </c>
      <c r="C16" s="26">
        <v>5250007626</v>
      </c>
      <c r="D16" s="26" t="s">
        <v>153</v>
      </c>
      <c r="E16" s="26">
        <v>8</v>
      </c>
      <c r="F16" s="26" t="s">
        <v>159</v>
      </c>
      <c r="G16" s="26" t="s">
        <v>132</v>
      </c>
      <c r="H16" s="26" t="s">
        <v>187</v>
      </c>
      <c r="I16" s="26">
        <v>99</v>
      </c>
      <c r="J16" s="36" t="s">
        <v>184</v>
      </c>
      <c r="K16" s="26" t="s">
        <v>188</v>
      </c>
      <c r="L16" s="26" t="s">
        <v>189</v>
      </c>
      <c r="M16" s="26" t="s">
        <v>45</v>
      </c>
      <c r="N16" s="41" t="s">
        <v>190</v>
      </c>
      <c r="O16" s="26" t="s">
        <v>259</v>
      </c>
      <c r="P16" s="26">
        <v>1700</v>
      </c>
      <c r="Q16" s="46" t="s">
        <v>26</v>
      </c>
      <c r="R16" s="26" t="s">
        <v>216</v>
      </c>
      <c r="S16" s="29">
        <v>89000</v>
      </c>
      <c r="T16" s="29">
        <v>142000</v>
      </c>
      <c r="U16" s="29">
        <v>85000</v>
      </c>
      <c r="V16" s="29">
        <v>117000</v>
      </c>
      <c r="W16" s="29">
        <v>114000</v>
      </c>
      <c r="X16" s="29">
        <v>93000</v>
      </c>
      <c r="Y16" s="29">
        <v>102000</v>
      </c>
      <c r="Z16" s="29">
        <v>65000</v>
      </c>
      <c r="AA16" s="29">
        <v>102000</v>
      </c>
      <c r="AB16" s="29">
        <v>93000</v>
      </c>
      <c r="AC16" s="29">
        <v>143000</v>
      </c>
      <c r="AD16" s="29">
        <v>118000</v>
      </c>
      <c r="AE16" s="83" t="s">
        <v>231</v>
      </c>
      <c r="AF16" s="89">
        <f t="shared" si="0"/>
        <v>1263000</v>
      </c>
      <c r="AG16" s="59">
        <f t="shared" si="1"/>
        <v>252600</v>
      </c>
      <c r="AH16" s="90">
        <f t="shared" si="2"/>
        <v>1515600</v>
      </c>
      <c r="AI16" s="89">
        <v>1263000</v>
      </c>
      <c r="AJ16" s="59">
        <f t="shared" si="3"/>
        <v>252600</v>
      </c>
      <c r="AK16" s="90">
        <f t="shared" si="4"/>
        <v>1515600</v>
      </c>
      <c r="AL16" s="89">
        <v>0</v>
      </c>
      <c r="AM16" s="59">
        <f t="shared" si="5"/>
        <v>0</v>
      </c>
      <c r="AN16" s="90">
        <f t="shared" si="6"/>
        <v>0</v>
      </c>
      <c r="AO16" s="100" t="s">
        <v>148</v>
      </c>
      <c r="AP16" s="50" t="s">
        <v>240</v>
      </c>
      <c r="AQ16" s="26" t="s">
        <v>158</v>
      </c>
      <c r="AR16" s="51" t="s">
        <v>256</v>
      </c>
      <c r="AS16" s="48" t="s">
        <v>234</v>
      </c>
      <c r="AT16" s="26" t="s">
        <v>64</v>
      </c>
      <c r="AU16" s="48" t="s">
        <v>235</v>
      </c>
      <c r="AV16" s="49" t="s">
        <v>241</v>
      </c>
      <c r="AW16" s="26" t="s">
        <v>129</v>
      </c>
    </row>
    <row r="17" spans="1:149" ht="52.5" customHeight="1">
      <c r="A17" s="114">
        <v>9</v>
      </c>
      <c r="B17" s="75" t="s">
        <v>111</v>
      </c>
      <c r="C17" s="26" t="s">
        <v>112</v>
      </c>
      <c r="D17" s="26" t="s">
        <v>191</v>
      </c>
      <c r="E17" s="26">
        <v>202</v>
      </c>
      <c r="F17" s="26" t="s">
        <v>113</v>
      </c>
      <c r="G17" s="26" t="s">
        <v>32</v>
      </c>
      <c r="H17" s="26" t="s">
        <v>192</v>
      </c>
      <c r="I17" s="26">
        <v>202</v>
      </c>
      <c r="J17" s="36" t="s">
        <v>184</v>
      </c>
      <c r="K17" s="26" t="s">
        <v>113</v>
      </c>
      <c r="L17" s="26" t="s">
        <v>32</v>
      </c>
      <c r="M17" s="26" t="s">
        <v>44</v>
      </c>
      <c r="N17" s="42" t="s">
        <v>114</v>
      </c>
      <c r="O17" s="26" t="s">
        <v>62</v>
      </c>
      <c r="P17" s="26">
        <v>2030</v>
      </c>
      <c r="Q17" s="26" t="s">
        <v>26</v>
      </c>
      <c r="R17" s="20" t="s">
        <v>86</v>
      </c>
      <c r="S17" s="29">
        <v>587045.03999999992</v>
      </c>
      <c r="T17" s="29">
        <v>515445.24</v>
      </c>
      <c r="U17" s="29">
        <v>438149.04</v>
      </c>
      <c r="V17" s="29">
        <v>258985.97999999998</v>
      </c>
      <c r="W17" s="29">
        <v>151499.99</v>
      </c>
      <c r="X17" s="29">
        <v>23281.919999999998</v>
      </c>
      <c r="Y17" s="29">
        <v>22723.559999999998</v>
      </c>
      <c r="Z17" s="29">
        <v>21287.05</v>
      </c>
      <c r="AA17" s="29">
        <v>106714.43999999999</v>
      </c>
      <c r="AB17" s="29">
        <v>251092.8</v>
      </c>
      <c r="AC17" s="29">
        <v>386813.75999999995</v>
      </c>
      <c r="AD17" s="29">
        <v>550497.84</v>
      </c>
      <c r="AE17" s="83" t="s">
        <v>231</v>
      </c>
      <c r="AF17" s="89">
        <f t="shared" si="0"/>
        <v>3313536.6599999992</v>
      </c>
      <c r="AG17" s="59">
        <f t="shared" si="1"/>
        <v>662707.33199999994</v>
      </c>
      <c r="AH17" s="90">
        <f t="shared" si="2"/>
        <v>3976243.9919999992</v>
      </c>
      <c r="AI17" s="89">
        <v>3313536.66</v>
      </c>
      <c r="AJ17" s="59">
        <f t="shared" si="3"/>
        <v>662707.33200000005</v>
      </c>
      <c r="AK17" s="90">
        <f t="shared" si="4"/>
        <v>3976243.9920000001</v>
      </c>
      <c r="AL17" s="89">
        <v>0</v>
      </c>
      <c r="AM17" s="59">
        <f t="shared" si="5"/>
        <v>0</v>
      </c>
      <c r="AN17" s="90">
        <f t="shared" si="6"/>
        <v>0</v>
      </c>
      <c r="AO17" s="100" t="s">
        <v>147</v>
      </c>
      <c r="AP17" s="16" t="s">
        <v>242</v>
      </c>
      <c r="AQ17" s="26" t="s">
        <v>24</v>
      </c>
      <c r="AR17" s="26" t="s">
        <v>233</v>
      </c>
      <c r="AS17" s="48" t="s">
        <v>234</v>
      </c>
      <c r="AT17" s="26" t="s">
        <v>64</v>
      </c>
      <c r="AU17" s="48" t="s">
        <v>235</v>
      </c>
      <c r="AV17" s="49" t="s">
        <v>236</v>
      </c>
      <c r="AW17" s="26" t="s">
        <v>25</v>
      </c>
    </row>
    <row r="18" spans="1:149" ht="54.75" customHeight="1">
      <c r="A18" s="114">
        <v>10</v>
      </c>
      <c r="B18" s="75" t="s">
        <v>57</v>
      </c>
      <c r="C18" s="26">
        <v>7492109260</v>
      </c>
      <c r="D18" s="26" t="s">
        <v>193</v>
      </c>
      <c r="E18" s="26">
        <v>9</v>
      </c>
      <c r="F18" s="26" t="s">
        <v>58</v>
      </c>
      <c r="G18" s="26" t="s">
        <v>59</v>
      </c>
      <c r="H18" s="26" t="s">
        <v>194</v>
      </c>
      <c r="I18" s="26">
        <v>9</v>
      </c>
      <c r="J18" s="36" t="s">
        <v>184</v>
      </c>
      <c r="K18" s="26" t="s">
        <v>58</v>
      </c>
      <c r="L18" s="26" t="s">
        <v>60</v>
      </c>
      <c r="M18" s="26" t="s">
        <v>182</v>
      </c>
      <c r="N18" s="41" t="s">
        <v>61</v>
      </c>
      <c r="O18" s="26" t="s">
        <v>62</v>
      </c>
      <c r="P18" s="26">
        <v>900</v>
      </c>
      <c r="Q18" s="26" t="s">
        <v>26</v>
      </c>
      <c r="R18" s="26" t="s">
        <v>63</v>
      </c>
      <c r="S18" s="29">
        <v>406819</v>
      </c>
      <c r="T18" s="29">
        <v>334217</v>
      </c>
      <c r="U18" s="29">
        <v>286664</v>
      </c>
      <c r="V18" s="29">
        <v>148024</v>
      </c>
      <c r="W18" s="29">
        <v>67518</v>
      </c>
      <c r="X18" s="29">
        <v>14492</v>
      </c>
      <c r="Y18" s="29">
        <v>13176</v>
      </c>
      <c r="Z18" s="29">
        <v>12552</v>
      </c>
      <c r="AA18" s="29">
        <v>40635</v>
      </c>
      <c r="AB18" s="29">
        <v>175976</v>
      </c>
      <c r="AC18" s="29">
        <v>265005</v>
      </c>
      <c r="AD18" s="29">
        <v>356985</v>
      </c>
      <c r="AE18" s="83" t="s">
        <v>231</v>
      </c>
      <c r="AF18" s="89">
        <f t="shared" si="0"/>
        <v>2122063</v>
      </c>
      <c r="AG18" s="59">
        <f t="shared" si="1"/>
        <v>424412.60000000003</v>
      </c>
      <c r="AH18" s="90">
        <f t="shared" si="2"/>
        <v>2546475.6</v>
      </c>
      <c r="AI18" s="89">
        <v>2122063</v>
      </c>
      <c r="AJ18" s="59">
        <f t="shared" si="3"/>
        <v>424412.60000000003</v>
      </c>
      <c r="AK18" s="90">
        <f t="shared" si="4"/>
        <v>2546475.6</v>
      </c>
      <c r="AL18" s="89">
        <v>0</v>
      </c>
      <c r="AM18" s="59">
        <f t="shared" si="5"/>
        <v>0</v>
      </c>
      <c r="AN18" s="90">
        <f t="shared" si="6"/>
        <v>0</v>
      </c>
      <c r="AO18" s="100" t="s">
        <v>148</v>
      </c>
      <c r="AP18" s="50" t="s">
        <v>243</v>
      </c>
      <c r="AQ18" s="26" t="s">
        <v>24</v>
      </c>
      <c r="AR18" s="26" t="s">
        <v>233</v>
      </c>
      <c r="AS18" s="48" t="s">
        <v>234</v>
      </c>
      <c r="AT18" s="26" t="s">
        <v>64</v>
      </c>
      <c r="AU18" s="48" t="s">
        <v>235</v>
      </c>
      <c r="AV18" s="49" t="s">
        <v>236</v>
      </c>
      <c r="AW18" s="26" t="s">
        <v>25</v>
      </c>
    </row>
    <row r="19" spans="1:149" ht="63" customHeight="1">
      <c r="A19" s="114">
        <v>11</v>
      </c>
      <c r="B19" s="75" t="s">
        <v>127</v>
      </c>
      <c r="C19" s="26">
        <v>5252838745</v>
      </c>
      <c r="D19" s="26" t="s">
        <v>195</v>
      </c>
      <c r="E19" s="26">
        <v>3</v>
      </c>
      <c r="F19" s="26" t="s">
        <v>128</v>
      </c>
      <c r="G19" s="26" t="s">
        <v>122</v>
      </c>
      <c r="H19" s="26" t="s">
        <v>195</v>
      </c>
      <c r="I19" s="26">
        <v>3</v>
      </c>
      <c r="J19" s="36" t="s">
        <v>184</v>
      </c>
      <c r="K19" s="26" t="s">
        <v>128</v>
      </c>
      <c r="L19" s="26" t="s">
        <v>32</v>
      </c>
      <c r="M19" s="26" t="s">
        <v>182</v>
      </c>
      <c r="N19" s="26">
        <v>6766621401</v>
      </c>
      <c r="O19" s="26" t="s">
        <v>54</v>
      </c>
      <c r="P19" s="43" t="s">
        <v>183</v>
      </c>
      <c r="Q19" s="26" t="s">
        <v>26</v>
      </c>
      <c r="R19" s="20" t="s">
        <v>175</v>
      </c>
      <c r="S19" s="29">
        <v>5700</v>
      </c>
      <c r="T19" s="29">
        <v>5700</v>
      </c>
      <c r="U19" s="29">
        <v>4800</v>
      </c>
      <c r="V19" s="29">
        <v>4800</v>
      </c>
      <c r="W19" s="47">
        <v>4849</v>
      </c>
      <c r="X19" s="47">
        <v>4850</v>
      </c>
      <c r="Y19" s="47">
        <v>0</v>
      </c>
      <c r="Z19" s="47">
        <v>0</v>
      </c>
      <c r="AA19" s="47">
        <v>0</v>
      </c>
      <c r="AB19" s="47">
        <v>0</v>
      </c>
      <c r="AC19" s="47">
        <v>5800</v>
      </c>
      <c r="AD19" s="47">
        <v>5800</v>
      </c>
      <c r="AE19" s="83" t="s">
        <v>231</v>
      </c>
      <c r="AF19" s="89">
        <f t="shared" si="0"/>
        <v>42299</v>
      </c>
      <c r="AG19" s="59">
        <f t="shared" si="1"/>
        <v>8459.8000000000011</v>
      </c>
      <c r="AH19" s="90">
        <f t="shared" si="2"/>
        <v>50758.8</v>
      </c>
      <c r="AI19" s="89">
        <v>42299</v>
      </c>
      <c r="AJ19" s="59">
        <f t="shared" si="3"/>
        <v>8459.8000000000011</v>
      </c>
      <c r="AK19" s="90">
        <f t="shared" si="4"/>
        <v>50758.8</v>
      </c>
      <c r="AL19" s="89">
        <v>0</v>
      </c>
      <c r="AM19" s="59">
        <f t="shared" si="5"/>
        <v>0</v>
      </c>
      <c r="AN19" s="90">
        <f t="shared" si="6"/>
        <v>0</v>
      </c>
      <c r="AO19" s="100" t="s">
        <v>147</v>
      </c>
      <c r="AP19" s="26" t="s">
        <v>244</v>
      </c>
      <c r="AQ19" s="26" t="s">
        <v>24</v>
      </c>
      <c r="AR19" s="26" t="s">
        <v>233</v>
      </c>
      <c r="AS19" s="48" t="s">
        <v>234</v>
      </c>
      <c r="AT19" s="26" t="s">
        <v>64</v>
      </c>
      <c r="AU19" s="48" t="s">
        <v>235</v>
      </c>
      <c r="AV19" s="49" t="s">
        <v>236</v>
      </c>
      <c r="AW19" s="26" t="s">
        <v>25</v>
      </c>
    </row>
    <row r="20" spans="1:149" ht="47.25">
      <c r="A20" s="114">
        <v>12</v>
      </c>
      <c r="B20" s="75" t="s">
        <v>127</v>
      </c>
      <c r="C20" s="26">
        <v>5252838745</v>
      </c>
      <c r="D20" s="26" t="s">
        <v>195</v>
      </c>
      <c r="E20" s="26">
        <v>3</v>
      </c>
      <c r="F20" s="26" t="s">
        <v>128</v>
      </c>
      <c r="G20" s="26" t="s">
        <v>122</v>
      </c>
      <c r="H20" s="26" t="s">
        <v>195</v>
      </c>
      <c r="I20" s="26">
        <v>3</v>
      </c>
      <c r="J20" s="36" t="s">
        <v>184</v>
      </c>
      <c r="K20" s="26" t="s">
        <v>128</v>
      </c>
      <c r="L20" s="26" t="s">
        <v>32</v>
      </c>
      <c r="M20" s="26" t="s">
        <v>182</v>
      </c>
      <c r="N20" s="42" t="s">
        <v>174</v>
      </c>
      <c r="O20" s="26" t="s">
        <v>71</v>
      </c>
      <c r="P20" s="43" t="s">
        <v>183</v>
      </c>
      <c r="Q20" s="26" t="s">
        <v>26</v>
      </c>
      <c r="R20" s="20" t="s">
        <v>167</v>
      </c>
      <c r="S20" s="47">
        <v>18800</v>
      </c>
      <c r="T20" s="47">
        <v>28200</v>
      </c>
      <c r="U20" s="47">
        <v>27000</v>
      </c>
      <c r="V20" s="47">
        <v>26800</v>
      </c>
      <c r="W20" s="47">
        <v>25100</v>
      </c>
      <c r="X20" s="47">
        <v>16500</v>
      </c>
      <c r="Y20" s="47">
        <v>13000</v>
      </c>
      <c r="Z20" s="47">
        <v>850</v>
      </c>
      <c r="AA20" s="47">
        <v>700</v>
      </c>
      <c r="AB20" s="47">
        <v>500</v>
      </c>
      <c r="AC20" s="47">
        <v>900</v>
      </c>
      <c r="AD20" s="47">
        <v>14050</v>
      </c>
      <c r="AE20" s="83" t="s">
        <v>231</v>
      </c>
      <c r="AF20" s="89">
        <f t="shared" si="0"/>
        <v>172400</v>
      </c>
      <c r="AG20" s="59">
        <f t="shared" si="1"/>
        <v>34480</v>
      </c>
      <c r="AH20" s="90">
        <f t="shared" si="2"/>
        <v>206880</v>
      </c>
      <c r="AI20" s="89">
        <v>0</v>
      </c>
      <c r="AJ20" s="59">
        <f t="shared" si="3"/>
        <v>0</v>
      </c>
      <c r="AK20" s="90">
        <f t="shared" si="4"/>
        <v>0</v>
      </c>
      <c r="AL20" s="89">
        <v>172400</v>
      </c>
      <c r="AM20" s="59">
        <f t="shared" si="5"/>
        <v>34480</v>
      </c>
      <c r="AN20" s="90">
        <f t="shared" si="6"/>
        <v>206880</v>
      </c>
      <c r="AO20" s="100" t="s">
        <v>147</v>
      </c>
      <c r="AP20" s="26" t="s">
        <v>244</v>
      </c>
      <c r="AQ20" s="26" t="s">
        <v>24</v>
      </c>
      <c r="AR20" s="26" t="s">
        <v>233</v>
      </c>
      <c r="AS20" s="48" t="s">
        <v>234</v>
      </c>
      <c r="AT20" s="26" t="s">
        <v>64</v>
      </c>
      <c r="AU20" s="48" t="s">
        <v>235</v>
      </c>
      <c r="AV20" s="49" t="s">
        <v>236</v>
      </c>
      <c r="AW20" s="26" t="s">
        <v>25</v>
      </c>
    </row>
    <row r="21" spans="1:149" ht="47.25">
      <c r="A21" s="114">
        <v>13</v>
      </c>
      <c r="B21" s="75" t="s">
        <v>127</v>
      </c>
      <c r="C21" s="26">
        <v>5252838745</v>
      </c>
      <c r="D21" s="26" t="s">
        <v>195</v>
      </c>
      <c r="E21" s="26">
        <v>3</v>
      </c>
      <c r="F21" s="26" t="s">
        <v>128</v>
      </c>
      <c r="G21" s="26" t="s">
        <v>122</v>
      </c>
      <c r="H21" s="26" t="s">
        <v>195</v>
      </c>
      <c r="I21" s="26">
        <v>3</v>
      </c>
      <c r="J21" s="36" t="s">
        <v>184</v>
      </c>
      <c r="K21" s="26" t="s">
        <v>128</v>
      </c>
      <c r="L21" s="26" t="s">
        <v>32</v>
      </c>
      <c r="M21" s="26" t="s">
        <v>182</v>
      </c>
      <c r="N21" s="26">
        <v>9112231385</v>
      </c>
      <c r="O21" s="26" t="s">
        <v>135</v>
      </c>
      <c r="P21" s="26" t="s">
        <v>171</v>
      </c>
      <c r="Q21" s="26" t="s">
        <v>26</v>
      </c>
      <c r="R21" s="20" t="s">
        <v>176</v>
      </c>
      <c r="S21" s="47">
        <v>631.75</v>
      </c>
      <c r="T21" s="47">
        <v>631.75</v>
      </c>
      <c r="U21" s="47">
        <v>631.75</v>
      </c>
      <c r="V21" s="47">
        <v>631.75</v>
      </c>
      <c r="W21" s="47">
        <v>631.75</v>
      </c>
      <c r="X21" s="47">
        <v>631.75</v>
      </c>
      <c r="Y21" s="47">
        <v>631.75</v>
      </c>
      <c r="Z21" s="47">
        <v>631.75</v>
      </c>
      <c r="AA21" s="47">
        <v>631.75</v>
      </c>
      <c r="AB21" s="47">
        <v>631.75</v>
      </c>
      <c r="AC21" s="47">
        <v>631.75</v>
      </c>
      <c r="AD21" s="47">
        <v>631.75</v>
      </c>
      <c r="AE21" s="83" t="s">
        <v>231</v>
      </c>
      <c r="AF21" s="89">
        <f t="shared" si="0"/>
        <v>7581</v>
      </c>
      <c r="AG21" s="59">
        <f t="shared" si="1"/>
        <v>1516.2</v>
      </c>
      <c r="AH21" s="90">
        <f t="shared" si="2"/>
        <v>9097.2000000000007</v>
      </c>
      <c r="AI21" s="89">
        <v>7581</v>
      </c>
      <c r="AJ21" s="59">
        <f t="shared" si="3"/>
        <v>1516.2</v>
      </c>
      <c r="AK21" s="90">
        <f t="shared" si="4"/>
        <v>9097.2000000000007</v>
      </c>
      <c r="AL21" s="89">
        <v>0</v>
      </c>
      <c r="AM21" s="59">
        <f t="shared" si="5"/>
        <v>0</v>
      </c>
      <c r="AN21" s="90">
        <f t="shared" si="6"/>
        <v>0</v>
      </c>
      <c r="AO21" s="100" t="s">
        <v>147</v>
      </c>
      <c r="AP21" s="26" t="s">
        <v>244</v>
      </c>
      <c r="AQ21" s="26" t="s">
        <v>24</v>
      </c>
      <c r="AR21" s="26" t="s">
        <v>233</v>
      </c>
      <c r="AS21" s="48" t="s">
        <v>234</v>
      </c>
      <c r="AT21" s="26" t="s">
        <v>64</v>
      </c>
      <c r="AU21" s="48" t="s">
        <v>235</v>
      </c>
      <c r="AV21" s="49" t="s">
        <v>236</v>
      </c>
      <c r="AW21" s="26" t="s">
        <v>25</v>
      </c>
    </row>
    <row r="22" spans="1:149" ht="47.25">
      <c r="A22" s="114">
        <v>14</v>
      </c>
      <c r="B22" s="75" t="s">
        <v>104</v>
      </c>
      <c r="C22" s="26">
        <v>5250008577</v>
      </c>
      <c r="D22" s="26" t="s">
        <v>196</v>
      </c>
      <c r="E22" s="26">
        <v>6</v>
      </c>
      <c r="F22" s="26" t="s">
        <v>105</v>
      </c>
      <c r="G22" s="26" t="s">
        <v>32</v>
      </c>
      <c r="H22" s="26" t="s">
        <v>106</v>
      </c>
      <c r="I22" s="26">
        <v>27</v>
      </c>
      <c r="J22" s="36" t="s">
        <v>184</v>
      </c>
      <c r="K22" s="26" t="s">
        <v>107</v>
      </c>
      <c r="L22" s="26" t="s">
        <v>108</v>
      </c>
      <c r="M22" s="26" t="s">
        <v>45</v>
      </c>
      <c r="N22" s="26" t="s">
        <v>109</v>
      </c>
      <c r="O22" s="26" t="s">
        <v>23</v>
      </c>
      <c r="P22" s="26">
        <v>230</v>
      </c>
      <c r="Q22" s="26" t="s">
        <v>26</v>
      </c>
      <c r="R22" s="20" t="s">
        <v>86</v>
      </c>
      <c r="S22" s="56">
        <v>109700</v>
      </c>
      <c r="T22" s="29">
        <v>83000</v>
      </c>
      <c r="U22" s="29">
        <v>77986</v>
      </c>
      <c r="V22" s="29">
        <v>51350</v>
      </c>
      <c r="W22" s="29">
        <v>21467</v>
      </c>
      <c r="X22" s="29">
        <v>3200</v>
      </c>
      <c r="Y22" s="29">
        <v>3200</v>
      </c>
      <c r="Z22" s="29">
        <v>1683</v>
      </c>
      <c r="AA22" s="29">
        <v>7923</v>
      </c>
      <c r="AB22" s="29">
        <v>9675</v>
      </c>
      <c r="AC22" s="29">
        <v>51436</v>
      </c>
      <c r="AD22" s="29">
        <v>63436</v>
      </c>
      <c r="AE22" s="83" t="s">
        <v>231</v>
      </c>
      <c r="AF22" s="89">
        <f t="shared" si="0"/>
        <v>484056</v>
      </c>
      <c r="AG22" s="59">
        <f t="shared" si="1"/>
        <v>96811.200000000012</v>
      </c>
      <c r="AH22" s="90">
        <f t="shared" si="2"/>
        <v>580867.19999999995</v>
      </c>
      <c r="AI22" s="89">
        <v>484056</v>
      </c>
      <c r="AJ22" s="59">
        <f t="shared" si="3"/>
        <v>96811.200000000012</v>
      </c>
      <c r="AK22" s="90">
        <f t="shared" si="4"/>
        <v>580867.19999999995</v>
      </c>
      <c r="AL22" s="89">
        <v>0</v>
      </c>
      <c r="AM22" s="59">
        <f t="shared" si="5"/>
        <v>0</v>
      </c>
      <c r="AN22" s="90">
        <f t="shared" si="6"/>
        <v>0</v>
      </c>
      <c r="AO22" s="100" t="s">
        <v>148</v>
      </c>
      <c r="AP22" s="16" t="s">
        <v>245</v>
      </c>
      <c r="AQ22" s="26" t="s">
        <v>24</v>
      </c>
      <c r="AR22" s="26" t="s">
        <v>233</v>
      </c>
      <c r="AS22" s="48" t="s">
        <v>234</v>
      </c>
      <c r="AT22" s="26" t="s">
        <v>64</v>
      </c>
      <c r="AU22" s="48" t="s">
        <v>235</v>
      </c>
      <c r="AV22" s="49" t="s">
        <v>236</v>
      </c>
      <c r="AW22" s="26" t="s">
        <v>25</v>
      </c>
    </row>
    <row r="23" spans="1:149" s="5" customFormat="1" ht="47.25">
      <c r="A23" s="114">
        <v>15</v>
      </c>
      <c r="B23" s="75" t="s">
        <v>104</v>
      </c>
      <c r="C23" s="26">
        <v>5250008577</v>
      </c>
      <c r="D23" s="26" t="s">
        <v>197</v>
      </c>
      <c r="E23" s="26">
        <v>6</v>
      </c>
      <c r="F23" s="26" t="s">
        <v>105</v>
      </c>
      <c r="G23" s="26" t="s">
        <v>32</v>
      </c>
      <c r="H23" s="26" t="s">
        <v>106</v>
      </c>
      <c r="I23" s="26">
        <v>27</v>
      </c>
      <c r="J23" s="36" t="s">
        <v>184</v>
      </c>
      <c r="K23" s="26" t="s">
        <v>107</v>
      </c>
      <c r="L23" s="26" t="s">
        <v>108</v>
      </c>
      <c r="M23" s="26" t="s">
        <v>45</v>
      </c>
      <c r="N23" s="26" t="s">
        <v>110</v>
      </c>
      <c r="O23" s="26" t="s">
        <v>71</v>
      </c>
      <c r="P23" s="26">
        <v>110</v>
      </c>
      <c r="Q23" s="26" t="s">
        <v>26</v>
      </c>
      <c r="R23" s="20" t="s">
        <v>86</v>
      </c>
      <c r="S23" s="29">
        <v>19025</v>
      </c>
      <c r="T23" s="29">
        <v>13847</v>
      </c>
      <c r="U23" s="29">
        <v>12114</v>
      </c>
      <c r="V23" s="29">
        <v>3599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8500</v>
      </c>
      <c r="AC23" s="29">
        <v>11134</v>
      </c>
      <c r="AD23" s="29">
        <v>15433</v>
      </c>
      <c r="AE23" s="83" t="s">
        <v>231</v>
      </c>
      <c r="AF23" s="89">
        <f t="shared" si="0"/>
        <v>83652</v>
      </c>
      <c r="AG23" s="59">
        <f t="shared" si="1"/>
        <v>16730.400000000001</v>
      </c>
      <c r="AH23" s="90">
        <f t="shared" si="2"/>
        <v>100382.39999999999</v>
      </c>
      <c r="AI23" s="89">
        <v>83652</v>
      </c>
      <c r="AJ23" s="59">
        <f t="shared" si="3"/>
        <v>16730.400000000001</v>
      </c>
      <c r="AK23" s="90">
        <f t="shared" si="4"/>
        <v>100382.39999999999</v>
      </c>
      <c r="AL23" s="89">
        <v>0</v>
      </c>
      <c r="AM23" s="59">
        <f t="shared" si="5"/>
        <v>0</v>
      </c>
      <c r="AN23" s="90">
        <f t="shared" si="6"/>
        <v>0</v>
      </c>
      <c r="AO23" s="100" t="s">
        <v>148</v>
      </c>
      <c r="AP23" s="16" t="s">
        <v>245</v>
      </c>
      <c r="AQ23" s="26" t="s">
        <v>24</v>
      </c>
      <c r="AR23" s="26" t="s">
        <v>233</v>
      </c>
      <c r="AS23" s="48" t="s">
        <v>234</v>
      </c>
      <c r="AT23" s="26" t="s">
        <v>64</v>
      </c>
      <c r="AU23" s="48" t="s">
        <v>235</v>
      </c>
      <c r="AV23" s="49" t="s">
        <v>236</v>
      </c>
      <c r="AW23" s="26" t="s">
        <v>25</v>
      </c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</row>
    <row r="24" spans="1:149" ht="47.25">
      <c r="A24" s="114">
        <v>16</v>
      </c>
      <c r="B24" s="75" t="s">
        <v>76</v>
      </c>
      <c r="C24" s="26">
        <v>5250007684</v>
      </c>
      <c r="D24" s="26" t="s">
        <v>77</v>
      </c>
      <c r="E24" s="26">
        <v>28</v>
      </c>
      <c r="F24" s="26" t="s">
        <v>78</v>
      </c>
      <c r="G24" s="26" t="s">
        <v>32</v>
      </c>
      <c r="H24" s="26" t="s">
        <v>79</v>
      </c>
      <c r="I24" s="26" t="s">
        <v>80</v>
      </c>
      <c r="J24" s="36" t="s">
        <v>184</v>
      </c>
      <c r="K24" s="26" t="s">
        <v>81</v>
      </c>
      <c r="L24" s="26" t="s">
        <v>82</v>
      </c>
      <c r="M24" s="26" t="s">
        <v>83</v>
      </c>
      <c r="N24" s="26">
        <v>5551179394</v>
      </c>
      <c r="O24" s="21" t="s">
        <v>54</v>
      </c>
      <c r="P24" s="43" t="s">
        <v>183</v>
      </c>
      <c r="Q24" s="26" t="s">
        <v>26</v>
      </c>
      <c r="R24" s="20" t="s">
        <v>84</v>
      </c>
      <c r="S24" s="29">
        <v>3500</v>
      </c>
      <c r="T24" s="29">
        <v>3500</v>
      </c>
      <c r="U24" s="29">
        <v>3500</v>
      </c>
      <c r="V24" s="29">
        <v>3500</v>
      </c>
      <c r="W24" s="29">
        <v>3500</v>
      </c>
      <c r="X24" s="29">
        <v>3500</v>
      </c>
      <c r="Y24" s="29">
        <v>3500</v>
      </c>
      <c r="Z24" s="29">
        <v>3500</v>
      </c>
      <c r="AA24" s="29">
        <v>3500</v>
      </c>
      <c r="AB24" s="29">
        <v>3500</v>
      </c>
      <c r="AC24" s="29">
        <v>3500</v>
      </c>
      <c r="AD24" s="29">
        <v>3500</v>
      </c>
      <c r="AE24" s="83" t="s">
        <v>231</v>
      </c>
      <c r="AF24" s="89">
        <f t="shared" si="0"/>
        <v>42000</v>
      </c>
      <c r="AG24" s="59">
        <f t="shared" si="1"/>
        <v>8400</v>
      </c>
      <c r="AH24" s="90">
        <f t="shared" si="2"/>
        <v>50400</v>
      </c>
      <c r="AI24" s="89">
        <v>0</v>
      </c>
      <c r="AJ24" s="59">
        <f t="shared" si="3"/>
        <v>0</v>
      </c>
      <c r="AK24" s="90">
        <f t="shared" si="4"/>
        <v>0</v>
      </c>
      <c r="AL24" s="89">
        <v>42000</v>
      </c>
      <c r="AM24" s="59">
        <f t="shared" si="5"/>
        <v>8400</v>
      </c>
      <c r="AN24" s="90">
        <f t="shared" si="6"/>
        <v>50400</v>
      </c>
      <c r="AO24" s="100" t="s">
        <v>149</v>
      </c>
      <c r="AP24" s="26" t="s">
        <v>246</v>
      </c>
      <c r="AQ24" s="26" t="s">
        <v>24</v>
      </c>
      <c r="AR24" s="26" t="s">
        <v>233</v>
      </c>
      <c r="AS24" s="48" t="s">
        <v>234</v>
      </c>
      <c r="AT24" s="26" t="s">
        <v>64</v>
      </c>
      <c r="AU24" s="48" t="s">
        <v>235</v>
      </c>
      <c r="AV24" s="49" t="s">
        <v>236</v>
      </c>
      <c r="AW24" s="26" t="s">
        <v>25</v>
      </c>
    </row>
    <row r="25" spans="1:149" ht="60" customHeight="1">
      <c r="A25" s="114">
        <v>17</v>
      </c>
      <c r="B25" s="75" t="s">
        <v>76</v>
      </c>
      <c r="C25" s="26">
        <v>5250007684</v>
      </c>
      <c r="D25" s="26" t="s">
        <v>77</v>
      </c>
      <c r="E25" s="26">
        <v>28</v>
      </c>
      <c r="F25" s="26" t="s">
        <v>78</v>
      </c>
      <c r="G25" s="26" t="s">
        <v>32</v>
      </c>
      <c r="H25" s="26" t="s">
        <v>77</v>
      </c>
      <c r="I25" s="26">
        <v>28</v>
      </c>
      <c r="J25" s="36" t="s">
        <v>184</v>
      </c>
      <c r="K25" s="26" t="s">
        <v>78</v>
      </c>
      <c r="L25" s="26" t="s">
        <v>32</v>
      </c>
      <c r="M25" s="26" t="s">
        <v>44</v>
      </c>
      <c r="N25" s="26" t="s">
        <v>85</v>
      </c>
      <c r="O25" s="21" t="s">
        <v>62</v>
      </c>
      <c r="P25" s="26">
        <v>1900</v>
      </c>
      <c r="Q25" s="26" t="s">
        <v>26</v>
      </c>
      <c r="R25" s="20" t="s">
        <v>86</v>
      </c>
      <c r="S25" s="29">
        <v>1250000</v>
      </c>
      <c r="T25" s="29">
        <v>1200000</v>
      </c>
      <c r="U25" s="29">
        <v>1090000</v>
      </c>
      <c r="V25" s="29">
        <v>780000</v>
      </c>
      <c r="W25" s="29">
        <v>155000</v>
      </c>
      <c r="X25" s="29">
        <v>60000</v>
      </c>
      <c r="Y25" s="29">
        <v>58000</v>
      </c>
      <c r="Z25" s="29">
        <v>59000</v>
      </c>
      <c r="AA25" s="29">
        <v>172000</v>
      </c>
      <c r="AB25" s="29">
        <v>550200</v>
      </c>
      <c r="AC25" s="29">
        <v>820000</v>
      </c>
      <c r="AD25" s="29">
        <v>110000</v>
      </c>
      <c r="AE25" s="83" t="s">
        <v>231</v>
      </c>
      <c r="AF25" s="89">
        <f t="shared" si="0"/>
        <v>6304200</v>
      </c>
      <c r="AG25" s="59">
        <f t="shared" si="1"/>
        <v>1260840</v>
      </c>
      <c r="AH25" s="90">
        <f t="shared" si="2"/>
        <v>7565040</v>
      </c>
      <c r="AI25" s="89">
        <v>4564240.8</v>
      </c>
      <c r="AJ25" s="59">
        <f t="shared" si="3"/>
        <v>912848.16</v>
      </c>
      <c r="AK25" s="90">
        <f t="shared" si="4"/>
        <v>5477088.96</v>
      </c>
      <c r="AL25" s="89">
        <v>1739959.2</v>
      </c>
      <c r="AM25" s="59">
        <f t="shared" si="5"/>
        <v>347991.84</v>
      </c>
      <c r="AN25" s="90">
        <f t="shared" si="6"/>
        <v>2087951.04</v>
      </c>
      <c r="AO25" s="100" t="s">
        <v>147</v>
      </c>
      <c r="AP25" s="26" t="s">
        <v>246</v>
      </c>
      <c r="AQ25" s="26" t="s">
        <v>24</v>
      </c>
      <c r="AR25" s="26" t="s">
        <v>233</v>
      </c>
      <c r="AS25" s="48" t="s">
        <v>234</v>
      </c>
      <c r="AT25" s="26" t="s">
        <v>64</v>
      </c>
      <c r="AU25" s="48" t="s">
        <v>235</v>
      </c>
      <c r="AV25" s="49" t="s">
        <v>236</v>
      </c>
      <c r="AW25" s="26" t="s">
        <v>25</v>
      </c>
    </row>
    <row r="26" spans="1:149" s="9" customFormat="1" ht="97.5" customHeight="1">
      <c r="A26" s="114">
        <v>18</v>
      </c>
      <c r="B26" s="75" t="s">
        <v>96</v>
      </c>
      <c r="C26" s="26">
        <v>8790170691</v>
      </c>
      <c r="D26" s="26" t="s">
        <v>97</v>
      </c>
      <c r="E26" s="38" t="s">
        <v>98</v>
      </c>
      <c r="F26" s="26" t="s">
        <v>99</v>
      </c>
      <c r="G26" s="26" t="s">
        <v>100</v>
      </c>
      <c r="H26" s="26" t="s">
        <v>101</v>
      </c>
      <c r="I26" s="26">
        <v>30</v>
      </c>
      <c r="J26" s="36" t="s">
        <v>184</v>
      </c>
      <c r="K26" s="26" t="s">
        <v>102</v>
      </c>
      <c r="L26" s="26" t="s">
        <v>103</v>
      </c>
      <c r="M26" s="26" t="s">
        <v>44</v>
      </c>
      <c r="N26" s="26" t="s">
        <v>177</v>
      </c>
      <c r="O26" s="26" t="s">
        <v>62</v>
      </c>
      <c r="P26" s="26">
        <v>878</v>
      </c>
      <c r="Q26" s="26" t="s">
        <v>26</v>
      </c>
      <c r="R26" s="26" t="s">
        <v>75</v>
      </c>
      <c r="S26" s="57">
        <v>280000</v>
      </c>
      <c r="T26" s="57">
        <v>260000</v>
      </c>
      <c r="U26" s="57">
        <v>205000</v>
      </c>
      <c r="V26" s="57">
        <v>135000</v>
      </c>
      <c r="W26" s="57">
        <v>25000</v>
      </c>
      <c r="X26" s="57">
        <v>500</v>
      </c>
      <c r="Y26" s="57">
        <v>500</v>
      </c>
      <c r="Z26" s="57">
        <v>500</v>
      </c>
      <c r="AA26" s="57">
        <v>5000</v>
      </c>
      <c r="AB26" s="57">
        <v>120000</v>
      </c>
      <c r="AC26" s="57">
        <v>190000</v>
      </c>
      <c r="AD26" s="57">
        <v>235000</v>
      </c>
      <c r="AE26" s="83" t="s">
        <v>231</v>
      </c>
      <c r="AF26" s="89">
        <f t="shared" si="0"/>
        <v>1456500</v>
      </c>
      <c r="AG26" s="59">
        <f t="shared" si="1"/>
        <v>291300</v>
      </c>
      <c r="AH26" s="90">
        <f t="shared" si="2"/>
        <v>1747800</v>
      </c>
      <c r="AI26" s="89">
        <v>1456500</v>
      </c>
      <c r="AJ26" s="59">
        <f t="shared" si="3"/>
        <v>291300</v>
      </c>
      <c r="AK26" s="90">
        <f t="shared" si="4"/>
        <v>1747800</v>
      </c>
      <c r="AL26" s="89">
        <v>0</v>
      </c>
      <c r="AM26" s="59">
        <f t="shared" si="5"/>
        <v>0</v>
      </c>
      <c r="AN26" s="90">
        <f t="shared" si="6"/>
        <v>0</v>
      </c>
      <c r="AO26" s="100" t="s">
        <v>147</v>
      </c>
      <c r="AP26" s="16" t="s">
        <v>257</v>
      </c>
      <c r="AQ26" s="26" t="s">
        <v>24</v>
      </c>
      <c r="AR26" s="26" t="s">
        <v>233</v>
      </c>
      <c r="AS26" s="48" t="s">
        <v>234</v>
      </c>
      <c r="AT26" s="26" t="s">
        <v>64</v>
      </c>
      <c r="AU26" s="48" t="s">
        <v>235</v>
      </c>
      <c r="AV26" s="49" t="s">
        <v>236</v>
      </c>
      <c r="AW26" s="26" t="s">
        <v>25</v>
      </c>
    </row>
    <row r="27" spans="1:149" s="9" customFormat="1" ht="79.5" customHeight="1">
      <c r="A27" s="114">
        <v>19</v>
      </c>
      <c r="B27" s="75" t="s">
        <v>72</v>
      </c>
      <c r="C27" s="26">
        <v>5252836114</v>
      </c>
      <c r="D27" s="26" t="s">
        <v>73</v>
      </c>
      <c r="E27" s="26">
        <v>8</v>
      </c>
      <c r="F27" s="26" t="s">
        <v>74</v>
      </c>
      <c r="G27" s="26" t="s">
        <v>32</v>
      </c>
      <c r="H27" s="26" t="s">
        <v>73</v>
      </c>
      <c r="I27" s="26">
        <v>8</v>
      </c>
      <c r="J27" s="36" t="s">
        <v>184</v>
      </c>
      <c r="K27" s="26" t="s">
        <v>74</v>
      </c>
      <c r="L27" s="26" t="s">
        <v>32</v>
      </c>
      <c r="M27" s="26" t="s">
        <v>44</v>
      </c>
      <c r="N27" s="44" t="s">
        <v>173</v>
      </c>
      <c r="O27" s="26" t="s">
        <v>23</v>
      </c>
      <c r="P27" s="26">
        <v>439</v>
      </c>
      <c r="Q27" s="26" t="s">
        <v>26</v>
      </c>
      <c r="R27" s="26" t="s">
        <v>75</v>
      </c>
      <c r="S27" s="29">
        <v>178905</v>
      </c>
      <c r="T27" s="29">
        <v>181089</v>
      </c>
      <c r="U27" s="29">
        <v>147840</v>
      </c>
      <c r="V27" s="29">
        <v>80943</v>
      </c>
      <c r="W27" s="29">
        <v>28471</v>
      </c>
      <c r="X27" s="29">
        <v>28607</v>
      </c>
      <c r="Y27" s="29">
        <v>21595</v>
      </c>
      <c r="Z27" s="29">
        <v>3806</v>
      </c>
      <c r="AA27" s="29">
        <v>35681</v>
      </c>
      <c r="AB27" s="29">
        <v>60785</v>
      </c>
      <c r="AC27" s="29">
        <v>89055</v>
      </c>
      <c r="AD27" s="29">
        <v>143011</v>
      </c>
      <c r="AE27" s="83" t="s">
        <v>231</v>
      </c>
      <c r="AF27" s="89">
        <f t="shared" si="0"/>
        <v>999788</v>
      </c>
      <c r="AG27" s="59">
        <f t="shared" si="1"/>
        <v>199957.6</v>
      </c>
      <c r="AH27" s="90">
        <f t="shared" si="2"/>
        <v>1199745.6000000001</v>
      </c>
      <c r="AI27" s="89">
        <v>999788</v>
      </c>
      <c r="AJ27" s="59">
        <f t="shared" si="3"/>
        <v>199957.6</v>
      </c>
      <c r="AK27" s="90">
        <f t="shared" ref="AK27:AK40" si="10">AI27+AJ27</f>
        <v>1199745.6000000001</v>
      </c>
      <c r="AL27" s="89">
        <v>0</v>
      </c>
      <c r="AM27" s="59">
        <f t="shared" si="5"/>
        <v>0</v>
      </c>
      <c r="AN27" s="90">
        <f t="shared" si="6"/>
        <v>0</v>
      </c>
      <c r="AO27" s="100" t="s">
        <v>147</v>
      </c>
      <c r="AP27" s="26" t="s">
        <v>247</v>
      </c>
      <c r="AQ27" s="26" t="s">
        <v>24</v>
      </c>
      <c r="AR27" s="26" t="s">
        <v>233</v>
      </c>
      <c r="AS27" s="48" t="s">
        <v>234</v>
      </c>
      <c r="AT27" s="26" t="s">
        <v>64</v>
      </c>
      <c r="AU27" s="48" t="s">
        <v>235</v>
      </c>
      <c r="AV27" s="49" t="s">
        <v>236</v>
      </c>
      <c r="AW27" s="26" t="s">
        <v>25</v>
      </c>
    </row>
    <row r="28" spans="1:149" s="9" customFormat="1" ht="131.25" customHeight="1">
      <c r="A28" s="114">
        <v>20</v>
      </c>
      <c r="B28" s="39" t="s">
        <v>72</v>
      </c>
      <c r="C28" s="26">
        <v>5252836114</v>
      </c>
      <c r="D28" s="26" t="s">
        <v>73</v>
      </c>
      <c r="E28" s="26">
        <v>8</v>
      </c>
      <c r="F28" s="26" t="s">
        <v>74</v>
      </c>
      <c r="G28" s="26" t="s">
        <v>32</v>
      </c>
      <c r="H28" s="26" t="s">
        <v>198</v>
      </c>
      <c r="I28" s="26">
        <v>5</v>
      </c>
      <c r="J28" s="36" t="s">
        <v>184</v>
      </c>
      <c r="K28" s="26" t="s">
        <v>199</v>
      </c>
      <c r="L28" s="26" t="s">
        <v>32</v>
      </c>
      <c r="M28" s="26" t="s">
        <v>44</v>
      </c>
      <c r="N28" s="44" t="s">
        <v>200</v>
      </c>
      <c r="O28" s="26" t="s">
        <v>23</v>
      </c>
      <c r="P28" s="26">
        <v>494</v>
      </c>
      <c r="Q28" s="46" t="s">
        <v>26</v>
      </c>
      <c r="R28" s="26" t="s">
        <v>217</v>
      </c>
      <c r="S28" s="57">
        <v>186593</v>
      </c>
      <c r="T28" s="57">
        <v>158063</v>
      </c>
      <c r="U28" s="57">
        <v>124033</v>
      </c>
      <c r="V28" s="57">
        <v>83382</v>
      </c>
      <c r="W28" s="58">
        <v>50546</v>
      </c>
      <c r="X28" s="58">
        <v>22697</v>
      </c>
      <c r="Y28" s="58">
        <v>22056</v>
      </c>
      <c r="Z28" s="58">
        <v>29583</v>
      </c>
      <c r="AA28" s="58">
        <v>45278</v>
      </c>
      <c r="AB28" s="57">
        <v>65508</v>
      </c>
      <c r="AC28" s="57">
        <v>87820</v>
      </c>
      <c r="AD28" s="57">
        <v>142887</v>
      </c>
      <c r="AE28" s="83" t="s">
        <v>231</v>
      </c>
      <c r="AF28" s="89">
        <f t="shared" si="0"/>
        <v>1018446</v>
      </c>
      <c r="AG28" s="59">
        <f t="shared" si="1"/>
        <v>203689.2</v>
      </c>
      <c r="AH28" s="90">
        <f t="shared" si="2"/>
        <v>1222135.2</v>
      </c>
      <c r="AI28" s="89">
        <v>1018446</v>
      </c>
      <c r="AJ28" s="59">
        <f t="shared" si="3"/>
        <v>203689.2</v>
      </c>
      <c r="AK28" s="90">
        <f t="shared" si="10"/>
        <v>1222135.2</v>
      </c>
      <c r="AL28" s="89">
        <v>0</v>
      </c>
      <c r="AM28" s="59">
        <f t="shared" si="5"/>
        <v>0</v>
      </c>
      <c r="AN28" s="90">
        <f t="shared" si="6"/>
        <v>0</v>
      </c>
      <c r="AO28" s="100" t="s">
        <v>147</v>
      </c>
      <c r="AP28" s="26" t="s">
        <v>248</v>
      </c>
      <c r="AQ28" s="26" t="s">
        <v>24</v>
      </c>
      <c r="AR28" s="49" t="s">
        <v>233</v>
      </c>
      <c r="AS28" s="48" t="s">
        <v>234</v>
      </c>
      <c r="AT28" s="26" t="s">
        <v>33</v>
      </c>
      <c r="AU28" s="63" t="s">
        <v>249</v>
      </c>
      <c r="AV28" s="49" t="s">
        <v>236</v>
      </c>
      <c r="AW28" s="26" t="s">
        <v>25</v>
      </c>
    </row>
    <row r="29" spans="1:149" s="9" customFormat="1" ht="47.25">
      <c r="A29" s="114">
        <v>21</v>
      </c>
      <c r="B29" s="75" t="s">
        <v>130</v>
      </c>
      <c r="C29" s="26">
        <v>6750000088</v>
      </c>
      <c r="D29" s="26" t="s">
        <v>201</v>
      </c>
      <c r="E29" s="26">
        <v>73</v>
      </c>
      <c r="F29" s="26" t="s">
        <v>131</v>
      </c>
      <c r="G29" s="26" t="s">
        <v>132</v>
      </c>
      <c r="H29" s="26" t="s">
        <v>202</v>
      </c>
      <c r="I29" s="26" t="s">
        <v>133</v>
      </c>
      <c r="J29" s="36" t="s">
        <v>184</v>
      </c>
      <c r="K29" s="26" t="s">
        <v>134</v>
      </c>
      <c r="L29" s="26" t="s">
        <v>132</v>
      </c>
      <c r="M29" s="26" t="s">
        <v>182</v>
      </c>
      <c r="N29" s="42" t="s">
        <v>203</v>
      </c>
      <c r="O29" s="26" t="s">
        <v>135</v>
      </c>
      <c r="P29" s="26">
        <v>110</v>
      </c>
      <c r="Q29" s="26" t="s">
        <v>26</v>
      </c>
      <c r="R29" s="26" t="s">
        <v>178</v>
      </c>
      <c r="S29" s="29">
        <v>75</v>
      </c>
      <c r="T29" s="29">
        <v>75</v>
      </c>
      <c r="U29" s="29">
        <v>75</v>
      </c>
      <c r="V29" s="29">
        <v>75</v>
      </c>
      <c r="W29" s="29">
        <v>75</v>
      </c>
      <c r="X29" s="29">
        <v>75</v>
      </c>
      <c r="Y29" s="29">
        <v>75</v>
      </c>
      <c r="Z29" s="29">
        <v>75</v>
      </c>
      <c r="AA29" s="29">
        <v>75</v>
      </c>
      <c r="AB29" s="29">
        <v>75</v>
      </c>
      <c r="AC29" s="29">
        <v>75</v>
      </c>
      <c r="AD29" s="29">
        <v>75</v>
      </c>
      <c r="AE29" s="83" t="s">
        <v>231</v>
      </c>
      <c r="AF29" s="89">
        <f t="shared" si="0"/>
        <v>900</v>
      </c>
      <c r="AG29" s="59">
        <f t="shared" si="1"/>
        <v>180</v>
      </c>
      <c r="AH29" s="90">
        <f t="shared" si="2"/>
        <v>1080</v>
      </c>
      <c r="AI29" s="89">
        <v>900</v>
      </c>
      <c r="AJ29" s="59">
        <f t="shared" si="3"/>
        <v>180</v>
      </c>
      <c r="AK29" s="90">
        <f t="shared" si="10"/>
        <v>1080</v>
      </c>
      <c r="AL29" s="89">
        <v>0</v>
      </c>
      <c r="AM29" s="59">
        <f t="shared" si="5"/>
        <v>0</v>
      </c>
      <c r="AN29" s="90">
        <f t="shared" si="6"/>
        <v>0</v>
      </c>
      <c r="AO29" s="100" t="s">
        <v>151</v>
      </c>
      <c r="AP29" s="48" t="s">
        <v>250</v>
      </c>
      <c r="AQ29" s="26" t="s">
        <v>24</v>
      </c>
      <c r="AR29" s="26" t="s">
        <v>233</v>
      </c>
      <c r="AS29" s="48" t="s">
        <v>234</v>
      </c>
      <c r="AT29" s="26" t="s">
        <v>64</v>
      </c>
      <c r="AU29" s="48" t="s">
        <v>235</v>
      </c>
      <c r="AV29" s="49" t="s">
        <v>236</v>
      </c>
      <c r="AW29" s="26" t="s">
        <v>25</v>
      </c>
    </row>
    <row r="30" spans="1:149" s="9" customFormat="1" ht="46.5" customHeight="1">
      <c r="A30" s="114">
        <v>22</v>
      </c>
      <c r="B30" s="75" t="s">
        <v>130</v>
      </c>
      <c r="C30" s="26">
        <v>6750000088</v>
      </c>
      <c r="D30" s="26" t="s">
        <v>201</v>
      </c>
      <c r="E30" s="26">
        <v>73</v>
      </c>
      <c r="F30" s="26" t="s">
        <v>131</v>
      </c>
      <c r="G30" s="26" t="s">
        <v>132</v>
      </c>
      <c r="H30" s="26" t="s">
        <v>204</v>
      </c>
      <c r="I30" s="26">
        <v>8</v>
      </c>
      <c r="J30" s="36" t="s">
        <v>184</v>
      </c>
      <c r="K30" s="26" t="s">
        <v>134</v>
      </c>
      <c r="L30" s="26" t="s">
        <v>132</v>
      </c>
      <c r="M30" s="26" t="s">
        <v>182</v>
      </c>
      <c r="N30" s="42" t="s">
        <v>136</v>
      </c>
      <c r="O30" s="26" t="s">
        <v>137</v>
      </c>
      <c r="P30" s="26">
        <v>110</v>
      </c>
      <c r="Q30" s="26" t="s">
        <v>26</v>
      </c>
      <c r="R30" s="26" t="s">
        <v>179</v>
      </c>
      <c r="S30" s="29">
        <v>275</v>
      </c>
      <c r="T30" s="29">
        <v>275</v>
      </c>
      <c r="U30" s="29">
        <v>275</v>
      </c>
      <c r="V30" s="29">
        <v>275</v>
      </c>
      <c r="W30" s="29">
        <v>275</v>
      </c>
      <c r="X30" s="29">
        <v>275</v>
      </c>
      <c r="Y30" s="29">
        <v>275</v>
      </c>
      <c r="Z30" s="29">
        <v>275</v>
      </c>
      <c r="AA30" s="29">
        <v>275</v>
      </c>
      <c r="AB30" s="29">
        <v>275</v>
      </c>
      <c r="AC30" s="29">
        <v>275</v>
      </c>
      <c r="AD30" s="29">
        <v>275</v>
      </c>
      <c r="AE30" s="83" t="s">
        <v>231</v>
      </c>
      <c r="AF30" s="89">
        <f t="shared" si="0"/>
        <v>3300</v>
      </c>
      <c r="AG30" s="59">
        <f t="shared" si="1"/>
        <v>660</v>
      </c>
      <c r="AH30" s="90">
        <f t="shared" si="2"/>
        <v>3960</v>
      </c>
      <c r="AI30" s="89">
        <v>3300</v>
      </c>
      <c r="AJ30" s="59">
        <f t="shared" si="3"/>
        <v>660</v>
      </c>
      <c r="AK30" s="90">
        <f t="shared" si="10"/>
        <v>3960</v>
      </c>
      <c r="AL30" s="89">
        <v>0</v>
      </c>
      <c r="AM30" s="59">
        <f t="shared" si="5"/>
        <v>0</v>
      </c>
      <c r="AN30" s="90">
        <f t="shared" si="6"/>
        <v>0</v>
      </c>
      <c r="AO30" s="100" t="s">
        <v>151</v>
      </c>
      <c r="AP30" s="48" t="s">
        <v>250</v>
      </c>
      <c r="AQ30" s="26" t="s">
        <v>24</v>
      </c>
      <c r="AR30" s="26" t="s">
        <v>233</v>
      </c>
      <c r="AS30" s="48" t="s">
        <v>234</v>
      </c>
      <c r="AT30" s="26" t="s">
        <v>64</v>
      </c>
      <c r="AU30" s="48" t="s">
        <v>235</v>
      </c>
      <c r="AV30" s="49" t="s">
        <v>236</v>
      </c>
      <c r="AW30" s="26" t="s">
        <v>25</v>
      </c>
    </row>
    <row r="31" spans="1:149" s="9" customFormat="1" ht="46.5" customHeight="1">
      <c r="A31" s="114">
        <v>23</v>
      </c>
      <c r="B31" s="75" t="s">
        <v>130</v>
      </c>
      <c r="C31" s="26">
        <v>6750000088</v>
      </c>
      <c r="D31" s="26" t="s">
        <v>201</v>
      </c>
      <c r="E31" s="26">
        <v>73</v>
      </c>
      <c r="F31" s="26" t="s">
        <v>131</v>
      </c>
      <c r="G31" s="26" t="s">
        <v>132</v>
      </c>
      <c r="H31" s="26" t="s">
        <v>205</v>
      </c>
      <c r="I31" s="26">
        <v>73</v>
      </c>
      <c r="J31" s="36" t="s">
        <v>184</v>
      </c>
      <c r="K31" s="26" t="s">
        <v>131</v>
      </c>
      <c r="L31" s="26" t="s">
        <v>132</v>
      </c>
      <c r="M31" s="26" t="s">
        <v>182</v>
      </c>
      <c r="N31" s="42" t="s">
        <v>138</v>
      </c>
      <c r="O31" s="26" t="s">
        <v>23</v>
      </c>
      <c r="P31" s="26">
        <v>220</v>
      </c>
      <c r="Q31" s="26" t="s">
        <v>26</v>
      </c>
      <c r="R31" s="26" t="s">
        <v>178</v>
      </c>
      <c r="S31" s="29">
        <v>280</v>
      </c>
      <c r="T31" s="29">
        <v>280</v>
      </c>
      <c r="U31" s="29">
        <v>280</v>
      </c>
      <c r="V31" s="29">
        <v>280</v>
      </c>
      <c r="W31" s="29">
        <v>280</v>
      </c>
      <c r="X31" s="29">
        <v>280</v>
      </c>
      <c r="Y31" s="29">
        <v>280</v>
      </c>
      <c r="Z31" s="29">
        <v>280</v>
      </c>
      <c r="AA31" s="29">
        <v>280</v>
      </c>
      <c r="AB31" s="29">
        <v>280</v>
      </c>
      <c r="AC31" s="29">
        <v>280</v>
      </c>
      <c r="AD31" s="29">
        <v>280</v>
      </c>
      <c r="AE31" s="83" t="s">
        <v>231</v>
      </c>
      <c r="AF31" s="89">
        <f t="shared" si="0"/>
        <v>3360</v>
      </c>
      <c r="AG31" s="59">
        <f t="shared" si="1"/>
        <v>672</v>
      </c>
      <c r="AH31" s="90">
        <f t="shared" si="2"/>
        <v>4032</v>
      </c>
      <c r="AI31" s="89">
        <v>3360</v>
      </c>
      <c r="AJ31" s="59">
        <f t="shared" si="3"/>
        <v>672</v>
      </c>
      <c r="AK31" s="90">
        <f t="shared" si="10"/>
        <v>4032</v>
      </c>
      <c r="AL31" s="89">
        <v>0</v>
      </c>
      <c r="AM31" s="59">
        <f t="shared" si="5"/>
        <v>0</v>
      </c>
      <c r="AN31" s="90">
        <f t="shared" si="6"/>
        <v>0</v>
      </c>
      <c r="AO31" s="100" t="s">
        <v>151</v>
      </c>
      <c r="AP31" s="48" t="s">
        <v>250</v>
      </c>
      <c r="AQ31" s="26" t="s">
        <v>24</v>
      </c>
      <c r="AR31" s="26" t="s">
        <v>233</v>
      </c>
      <c r="AS31" s="48" t="s">
        <v>234</v>
      </c>
      <c r="AT31" s="26" t="s">
        <v>64</v>
      </c>
      <c r="AU31" s="48" t="s">
        <v>235</v>
      </c>
      <c r="AV31" s="49" t="s">
        <v>236</v>
      </c>
      <c r="AW31" s="26" t="s">
        <v>25</v>
      </c>
    </row>
    <row r="32" spans="1:149" s="9" customFormat="1" ht="46.5" customHeight="1">
      <c r="A32" s="114">
        <v>24</v>
      </c>
      <c r="B32" s="75" t="s">
        <v>130</v>
      </c>
      <c r="C32" s="26">
        <v>6750000088</v>
      </c>
      <c r="D32" s="26" t="s">
        <v>201</v>
      </c>
      <c r="E32" s="26">
        <v>73</v>
      </c>
      <c r="F32" s="26" t="s">
        <v>131</v>
      </c>
      <c r="G32" s="26" t="s">
        <v>132</v>
      </c>
      <c r="H32" s="26" t="s">
        <v>202</v>
      </c>
      <c r="I32" s="26">
        <v>37</v>
      </c>
      <c r="J32" s="36" t="s">
        <v>184</v>
      </c>
      <c r="K32" s="26" t="s">
        <v>134</v>
      </c>
      <c r="L32" s="26" t="s">
        <v>132</v>
      </c>
      <c r="M32" s="26" t="s">
        <v>182</v>
      </c>
      <c r="N32" s="42" t="s">
        <v>206</v>
      </c>
      <c r="O32" s="26" t="s">
        <v>54</v>
      </c>
      <c r="P32" s="26">
        <v>110</v>
      </c>
      <c r="Q32" s="26" t="s">
        <v>26</v>
      </c>
      <c r="R32" s="26" t="s">
        <v>179</v>
      </c>
      <c r="S32" s="29">
        <v>2700</v>
      </c>
      <c r="T32" s="29">
        <v>2700</v>
      </c>
      <c r="U32" s="29">
        <v>2700</v>
      </c>
      <c r="V32" s="29">
        <v>2700</v>
      </c>
      <c r="W32" s="29">
        <v>2700</v>
      </c>
      <c r="X32" s="29">
        <v>2700</v>
      </c>
      <c r="Y32" s="29">
        <v>2700</v>
      </c>
      <c r="Z32" s="29">
        <v>2700</v>
      </c>
      <c r="AA32" s="29">
        <v>2700</v>
      </c>
      <c r="AB32" s="29">
        <v>2700</v>
      </c>
      <c r="AC32" s="29">
        <v>2700</v>
      </c>
      <c r="AD32" s="29">
        <v>2700</v>
      </c>
      <c r="AE32" s="83" t="s">
        <v>231</v>
      </c>
      <c r="AF32" s="89">
        <f t="shared" si="0"/>
        <v>32400</v>
      </c>
      <c r="AG32" s="59">
        <f t="shared" si="1"/>
        <v>6480</v>
      </c>
      <c r="AH32" s="90">
        <f t="shared" si="2"/>
        <v>38880</v>
      </c>
      <c r="AI32" s="89">
        <v>11700</v>
      </c>
      <c r="AJ32" s="59">
        <f t="shared" si="3"/>
        <v>2340</v>
      </c>
      <c r="AK32" s="90">
        <f t="shared" si="10"/>
        <v>14040</v>
      </c>
      <c r="AL32" s="89">
        <v>20700</v>
      </c>
      <c r="AM32" s="59">
        <f t="shared" si="5"/>
        <v>4140</v>
      </c>
      <c r="AN32" s="90">
        <f t="shared" si="6"/>
        <v>24840</v>
      </c>
      <c r="AO32" s="100" t="s">
        <v>151</v>
      </c>
      <c r="AP32" s="48" t="s">
        <v>250</v>
      </c>
      <c r="AQ32" s="26" t="s">
        <v>24</v>
      </c>
      <c r="AR32" s="26" t="s">
        <v>233</v>
      </c>
      <c r="AS32" s="48" t="s">
        <v>234</v>
      </c>
      <c r="AT32" s="26" t="s">
        <v>64</v>
      </c>
      <c r="AU32" s="48" t="s">
        <v>235</v>
      </c>
      <c r="AV32" s="49" t="s">
        <v>236</v>
      </c>
      <c r="AW32" s="26" t="s">
        <v>25</v>
      </c>
    </row>
    <row r="33" spans="1:149" s="9" customFormat="1" ht="46.5" customHeight="1">
      <c r="A33" s="114">
        <v>25</v>
      </c>
      <c r="B33" s="39" t="s">
        <v>130</v>
      </c>
      <c r="C33" s="26">
        <v>6750000088</v>
      </c>
      <c r="D33" s="26" t="s">
        <v>201</v>
      </c>
      <c r="E33" s="26">
        <v>73</v>
      </c>
      <c r="F33" s="26" t="s">
        <v>131</v>
      </c>
      <c r="G33" s="26" t="s">
        <v>132</v>
      </c>
      <c r="H33" s="26" t="s">
        <v>207</v>
      </c>
      <c r="I33" s="26">
        <v>46</v>
      </c>
      <c r="J33" s="36" t="s">
        <v>184</v>
      </c>
      <c r="K33" s="26" t="s">
        <v>139</v>
      </c>
      <c r="L33" s="26" t="s">
        <v>140</v>
      </c>
      <c r="M33" s="26" t="s">
        <v>182</v>
      </c>
      <c r="N33" s="42" t="s">
        <v>141</v>
      </c>
      <c r="O33" s="26" t="s">
        <v>54</v>
      </c>
      <c r="P33" s="26">
        <v>110</v>
      </c>
      <c r="Q33" s="26" t="s">
        <v>26</v>
      </c>
      <c r="R33" s="26" t="s">
        <v>167</v>
      </c>
      <c r="S33" s="29">
        <v>15000</v>
      </c>
      <c r="T33" s="29">
        <v>15000</v>
      </c>
      <c r="U33" s="29">
        <v>8000</v>
      </c>
      <c r="V33" s="29">
        <v>2000</v>
      </c>
      <c r="W33" s="58">
        <v>0</v>
      </c>
      <c r="X33" s="58">
        <v>0</v>
      </c>
      <c r="Y33" s="58">
        <v>0</v>
      </c>
      <c r="Z33" s="29">
        <v>0</v>
      </c>
      <c r="AA33" s="29">
        <v>0</v>
      </c>
      <c r="AB33" s="29">
        <v>5000</v>
      </c>
      <c r="AC33" s="29">
        <v>10000</v>
      </c>
      <c r="AD33" s="29">
        <v>15000</v>
      </c>
      <c r="AE33" s="83" t="s">
        <v>231</v>
      </c>
      <c r="AF33" s="89">
        <f t="shared" si="0"/>
        <v>70000</v>
      </c>
      <c r="AG33" s="59">
        <f t="shared" si="1"/>
        <v>14000</v>
      </c>
      <c r="AH33" s="90">
        <f t="shared" si="2"/>
        <v>84000</v>
      </c>
      <c r="AI33" s="89">
        <v>70000</v>
      </c>
      <c r="AJ33" s="59">
        <f t="shared" si="3"/>
        <v>14000</v>
      </c>
      <c r="AK33" s="90">
        <f t="shared" si="10"/>
        <v>84000</v>
      </c>
      <c r="AL33" s="89">
        <v>0</v>
      </c>
      <c r="AM33" s="59">
        <f t="shared" si="5"/>
        <v>0</v>
      </c>
      <c r="AN33" s="90">
        <f t="shared" si="6"/>
        <v>0</v>
      </c>
      <c r="AO33" s="100" t="s">
        <v>148</v>
      </c>
      <c r="AP33" s="48" t="s">
        <v>250</v>
      </c>
      <c r="AQ33" s="26" t="s">
        <v>24</v>
      </c>
      <c r="AR33" s="26" t="s">
        <v>233</v>
      </c>
      <c r="AS33" s="48" t="s">
        <v>234</v>
      </c>
      <c r="AT33" s="26" t="s">
        <v>64</v>
      </c>
      <c r="AU33" s="48" t="s">
        <v>235</v>
      </c>
      <c r="AV33" s="49" t="s">
        <v>236</v>
      </c>
      <c r="AW33" s="26" t="s">
        <v>25</v>
      </c>
    </row>
    <row r="34" spans="1:149" s="19" customFormat="1" ht="170.25" customHeight="1">
      <c r="A34" s="114">
        <v>26</v>
      </c>
      <c r="B34" s="75" t="s">
        <v>322</v>
      </c>
      <c r="C34" s="26">
        <v>6310200771</v>
      </c>
      <c r="D34" s="26" t="s">
        <v>208</v>
      </c>
      <c r="E34" s="45">
        <v>5</v>
      </c>
      <c r="F34" s="26" t="s">
        <v>188</v>
      </c>
      <c r="G34" s="26" t="s">
        <v>189</v>
      </c>
      <c r="H34" s="26" t="s">
        <v>208</v>
      </c>
      <c r="I34" s="26">
        <v>5</v>
      </c>
      <c r="J34" s="36" t="s">
        <v>184</v>
      </c>
      <c r="K34" s="26" t="s">
        <v>188</v>
      </c>
      <c r="L34" s="26" t="s">
        <v>189</v>
      </c>
      <c r="M34" s="26" t="s">
        <v>209</v>
      </c>
      <c r="N34" s="41" t="s">
        <v>210</v>
      </c>
      <c r="O34" s="26" t="s">
        <v>62</v>
      </c>
      <c r="P34" s="26">
        <v>768</v>
      </c>
      <c r="Q34" s="46" t="s">
        <v>26</v>
      </c>
      <c r="R34" s="26" t="s">
        <v>218</v>
      </c>
      <c r="S34" s="59">
        <v>25000</v>
      </c>
      <c r="T34" s="59">
        <v>25000</v>
      </c>
      <c r="U34" s="59">
        <v>35000</v>
      </c>
      <c r="V34" s="59">
        <v>35000</v>
      </c>
      <c r="W34" s="59">
        <v>35000</v>
      </c>
      <c r="X34" s="59">
        <v>35000</v>
      </c>
      <c r="Y34" s="59">
        <v>35000</v>
      </c>
      <c r="Z34" s="59">
        <v>35000</v>
      </c>
      <c r="AA34" s="59">
        <v>35000</v>
      </c>
      <c r="AB34" s="59">
        <v>35000</v>
      </c>
      <c r="AC34" s="59">
        <v>25000</v>
      </c>
      <c r="AD34" s="59">
        <v>25000</v>
      </c>
      <c r="AE34" s="83" t="s">
        <v>231</v>
      </c>
      <c r="AF34" s="89">
        <f t="shared" si="0"/>
        <v>380000</v>
      </c>
      <c r="AG34" s="59">
        <f t="shared" si="1"/>
        <v>76000</v>
      </c>
      <c r="AH34" s="90">
        <f t="shared" si="2"/>
        <v>456000</v>
      </c>
      <c r="AI34" s="89">
        <v>171000</v>
      </c>
      <c r="AJ34" s="59">
        <f t="shared" si="3"/>
        <v>34200</v>
      </c>
      <c r="AK34" s="90">
        <f t="shared" si="10"/>
        <v>205200</v>
      </c>
      <c r="AL34" s="89">
        <v>209000</v>
      </c>
      <c r="AM34" s="59">
        <f t="shared" si="5"/>
        <v>41800</v>
      </c>
      <c r="AN34" s="90">
        <f t="shared" si="6"/>
        <v>250800</v>
      </c>
      <c r="AO34" s="100" t="s">
        <v>148</v>
      </c>
      <c r="AP34" s="48" t="s">
        <v>251</v>
      </c>
      <c r="AQ34" s="26" t="s">
        <v>24</v>
      </c>
      <c r="AR34" s="26" t="s">
        <v>252</v>
      </c>
      <c r="AS34" s="48" t="s">
        <v>31</v>
      </c>
      <c r="AT34" s="26" t="s">
        <v>33</v>
      </c>
      <c r="AU34" s="52" t="s">
        <v>253</v>
      </c>
      <c r="AV34" s="49" t="s">
        <v>236</v>
      </c>
      <c r="AW34" s="62" t="s">
        <v>129</v>
      </c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</row>
    <row r="35" spans="1:149" s="22" customFormat="1" ht="47.25">
      <c r="A35" s="114">
        <v>27</v>
      </c>
      <c r="B35" s="75" t="s">
        <v>65</v>
      </c>
      <c r="C35" s="26">
        <v>6340125399</v>
      </c>
      <c r="D35" s="26" t="s">
        <v>211</v>
      </c>
      <c r="E35" s="26">
        <v>31</v>
      </c>
      <c r="F35" s="26" t="s">
        <v>66</v>
      </c>
      <c r="G35" s="26" t="s">
        <v>34</v>
      </c>
      <c r="H35" s="26" t="s">
        <v>67</v>
      </c>
      <c r="I35" s="26">
        <v>1</v>
      </c>
      <c r="J35" s="36" t="s">
        <v>184</v>
      </c>
      <c r="K35" s="26" t="s">
        <v>68</v>
      </c>
      <c r="L35" s="26" t="s">
        <v>69</v>
      </c>
      <c r="M35" s="26" t="s">
        <v>182</v>
      </c>
      <c r="N35" s="45" t="s">
        <v>70</v>
      </c>
      <c r="O35" s="26" t="s">
        <v>23</v>
      </c>
      <c r="P35" s="26">
        <v>111</v>
      </c>
      <c r="Q35" s="26" t="s">
        <v>26</v>
      </c>
      <c r="R35" s="26" t="s">
        <v>42</v>
      </c>
      <c r="S35" s="29">
        <v>30000</v>
      </c>
      <c r="T35" s="29">
        <v>26000</v>
      </c>
      <c r="U35" s="29">
        <v>19000</v>
      </c>
      <c r="V35" s="29">
        <v>16000</v>
      </c>
      <c r="W35" s="29">
        <v>3000</v>
      </c>
      <c r="X35" s="59">
        <v>0</v>
      </c>
      <c r="Y35" s="59">
        <v>0</v>
      </c>
      <c r="Z35" s="59">
        <v>0</v>
      </c>
      <c r="AA35" s="59">
        <v>0</v>
      </c>
      <c r="AB35" s="29">
        <v>6000</v>
      </c>
      <c r="AC35" s="29">
        <v>16000</v>
      </c>
      <c r="AD35" s="29">
        <v>26000</v>
      </c>
      <c r="AE35" s="83" t="s">
        <v>231</v>
      </c>
      <c r="AF35" s="89">
        <f t="shared" si="0"/>
        <v>142000</v>
      </c>
      <c r="AG35" s="59">
        <f t="shared" si="1"/>
        <v>28400</v>
      </c>
      <c r="AH35" s="90">
        <f t="shared" si="2"/>
        <v>170400</v>
      </c>
      <c r="AI35" s="89">
        <v>0</v>
      </c>
      <c r="AJ35" s="59">
        <f t="shared" si="3"/>
        <v>0</v>
      </c>
      <c r="AK35" s="90">
        <f t="shared" si="10"/>
        <v>0</v>
      </c>
      <c r="AL35" s="89">
        <v>142000</v>
      </c>
      <c r="AM35" s="59">
        <f t="shared" si="5"/>
        <v>28400</v>
      </c>
      <c r="AN35" s="90">
        <f t="shared" ref="AN35:AN40" si="11">AL35+AM35</f>
        <v>170400</v>
      </c>
      <c r="AO35" s="100" t="s">
        <v>148</v>
      </c>
      <c r="AP35" s="48" t="s">
        <v>254</v>
      </c>
      <c r="AQ35" s="26" t="s">
        <v>24</v>
      </c>
      <c r="AR35" s="26" t="s">
        <v>233</v>
      </c>
      <c r="AS35" s="48" t="s">
        <v>234</v>
      </c>
      <c r="AT35" s="26" t="s">
        <v>64</v>
      </c>
      <c r="AU35" s="48" t="s">
        <v>235</v>
      </c>
      <c r="AV35" s="49" t="s">
        <v>236</v>
      </c>
      <c r="AW35" s="26" t="s">
        <v>25</v>
      </c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</row>
    <row r="36" spans="1:149" s="25" customFormat="1" ht="69" customHeight="1">
      <c r="A36" s="114">
        <v>28</v>
      </c>
      <c r="B36" s="75" t="s">
        <v>39</v>
      </c>
      <c r="C36" s="26">
        <v>5250008519</v>
      </c>
      <c r="D36" s="26" t="s">
        <v>212</v>
      </c>
      <c r="E36" s="38" t="s">
        <v>40</v>
      </c>
      <c r="F36" s="26" t="s">
        <v>41</v>
      </c>
      <c r="G36" s="26" t="s">
        <v>32</v>
      </c>
      <c r="H36" s="26" t="s">
        <v>35</v>
      </c>
      <c r="I36" s="26">
        <v>243</v>
      </c>
      <c r="J36" s="36" t="s">
        <v>184</v>
      </c>
      <c r="K36" s="26" t="s">
        <v>36</v>
      </c>
      <c r="L36" s="26" t="s">
        <v>32</v>
      </c>
      <c r="M36" s="26" t="s">
        <v>44</v>
      </c>
      <c r="N36" s="41" t="s">
        <v>53</v>
      </c>
      <c r="O36" s="26" t="s">
        <v>23</v>
      </c>
      <c r="P36" s="26">
        <v>500</v>
      </c>
      <c r="Q36" s="46" t="s">
        <v>26</v>
      </c>
      <c r="R36" s="26" t="s">
        <v>42</v>
      </c>
      <c r="S36" s="59">
        <v>138325</v>
      </c>
      <c r="T36" s="59">
        <v>117245</v>
      </c>
      <c r="U36" s="59">
        <v>106414</v>
      </c>
      <c r="V36" s="59">
        <v>50913</v>
      </c>
      <c r="W36" s="59">
        <v>34996</v>
      </c>
      <c r="X36" s="59">
        <v>7742</v>
      </c>
      <c r="Y36" s="59">
        <v>7282</v>
      </c>
      <c r="Z36" s="59">
        <v>7722</v>
      </c>
      <c r="AA36" s="59">
        <v>8675</v>
      </c>
      <c r="AB36" s="59">
        <v>62372</v>
      </c>
      <c r="AC36" s="59">
        <v>100378</v>
      </c>
      <c r="AD36" s="59">
        <v>143277</v>
      </c>
      <c r="AE36" s="83" t="s">
        <v>231</v>
      </c>
      <c r="AF36" s="89">
        <f t="shared" si="0"/>
        <v>785341</v>
      </c>
      <c r="AG36" s="59">
        <f t="shared" si="1"/>
        <v>157068.20000000001</v>
      </c>
      <c r="AH36" s="90">
        <f t="shared" si="2"/>
        <v>942409.2</v>
      </c>
      <c r="AI36" s="89">
        <v>785341</v>
      </c>
      <c r="AJ36" s="59">
        <f t="shared" si="3"/>
        <v>157068.20000000001</v>
      </c>
      <c r="AK36" s="90">
        <f t="shared" si="10"/>
        <v>942409.2</v>
      </c>
      <c r="AL36" s="89">
        <v>0</v>
      </c>
      <c r="AM36" s="59">
        <f t="shared" si="5"/>
        <v>0</v>
      </c>
      <c r="AN36" s="90">
        <f t="shared" si="11"/>
        <v>0</v>
      </c>
      <c r="AO36" s="100" t="s">
        <v>147</v>
      </c>
      <c r="AP36" s="48" t="s">
        <v>258</v>
      </c>
      <c r="AQ36" s="26" t="s">
        <v>24</v>
      </c>
      <c r="AR36" s="26" t="s">
        <v>233</v>
      </c>
      <c r="AS36" s="48" t="s">
        <v>234</v>
      </c>
      <c r="AT36" s="26" t="s">
        <v>64</v>
      </c>
      <c r="AU36" s="48" t="s">
        <v>235</v>
      </c>
      <c r="AV36" s="49" t="s">
        <v>236</v>
      </c>
      <c r="AW36" s="26" t="s">
        <v>25</v>
      </c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</row>
    <row r="37" spans="1:149" s="25" customFormat="1" ht="69" customHeight="1">
      <c r="A37" s="114">
        <v>29</v>
      </c>
      <c r="B37" s="75" t="s">
        <v>39</v>
      </c>
      <c r="C37" s="26">
        <v>5250008519</v>
      </c>
      <c r="D37" s="26" t="s">
        <v>212</v>
      </c>
      <c r="E37" s="38" t="s">
        <v>40</v>
      </c>
      <c r="F37" s="26" t="s">
        <v>41</v>
      </c>
      <c r="G37" s="26" t="s">
        <v>32</v>
      </c>
      <c r="H37" s="26" t="s">
        <v>35</v>
      </c>
      <c r="I37" s="26">
        <v>212</v>
      </c>
      <c r="J37" s="36" t="s">
        <v>184</v>
      </c>
      <c r="K37" s="26" t="s">
        <v>36</v>
      </c>
      <c r="L37" s="26" t="s">
        <v>32</v>
      </c>
      <c r="M37" s="26" t="s">
        <v>44</v>
      </c>
      <c r="N37" s="41" t="s">
        <v>55</v>
      </c>
      <c r="O37" s="26" t="s">
        <v>54</v>
      </c>
      <c r="P37" s="26">
        <v>100</v>
      </c>
      <c r="Q37" s="26" t="s">
        <v>26</v>
      </c>
      <c r="R37" s="26" t="s">
        <v>42</v>
      </c>
      <c r="S37" s="59">
        <v>11712</v>
      </c>
      <c r="T37" s="59">
        <v>15037</v>
      </c>
      <c r="U37" s="59">
        <v>11707</v>
      </c>
      <c r="V37" s="59">
        <v>12242</v>
      </c>
      <c r="W37" s="59">
        <v>3015</v>
      </c>
      <c r="X37" s="59">
        <v>0</v>
      </c>
      <c r="Y37" s="59">
        <v>0</v>
      </c>
      <c r="Z37" s="59">
        <v>0</v>
      </c>
      <c r="AA37" s="59">
        <v>100</v>
      </c>
      <c r="AB37" s="59">
        <v>1905</v>
      </c>
      <c r="AC37" s="59">
        <v>13000</v>
      </c>
      <c r="AD37" s="59">
        <v>11712</v>
      </c>
      <c r="AE37" s="83" t="s">
        <v>231</v>
      </c>
      <c r="AF37" s="89">
        <f>SUM(S37:AD37)</f>
        <v>80430</v>
      </c>
      <c r="AG37" s="59">
        <f t="shared" si="1"/>
        <v>16086</v>
      </c>
      <c r="AH37" s="90">
        <f t="shared" si="2"/>
        <v>96516</v>
      </c>
      <c r="AI37" s="89">
        <v>0</v>
      </c>
      <c r="AJ37" s="59">
        <f t="shared" si="3"/>
        <v>0</v>
      </c>
      <c r="AK37" s="90">
        <f t="shared" si="10"/>
        <v>0</v>
      </c>
      <c r="AL37" s="89">
        <v>80430</v>
      </c>
      <c r="AM37" s="59">
        <f t="shared" si="5"/>
        <v>16086</v>
      </c>
      <c r="AN37" s="90">
        <f t="shared" si="11"/>
        <v>96516</v>
      </c>
      <c r="AO37" s="100" t="s">
        <v>147</v>
      </c>
      <c r="AP37" s="48" t="s">
        <v>258</v>
      </c>
      <c r="AQ37" s="26" t="s">
        <v>24</v>
      </c>
      <c r="AR37" s="26" t="s">
        <v>233</v>
      </c>
      <c r="AS37" s="48" t="s">
        <v>234</v>
      </c>
      <c r="AT37" s="26" t="s">
        <v>64</v>
      </c>
      <c r="AU37" s="48" t="s">
        <v>235</v>
      </c>
      <c r="AV37" s="49" t="s">
        <v>236</v>
      </c>
      <c r="AW37" s="26" t="s">
        <v>25</v>
      </c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</row>
    <row r="38" spans="1:149" s="25" customFormat="1" ht="69" customHeight="1">
      <c r="A38" s="114">
        <v>30</v>
      </c>
      <c r="B38" s="75" t="s">
        <v>39</v>
      </c>
      <c r="C38" s="26">
        <v>5250008519</v>
      </c>
      <c r="D38" s="26" t="s">
        <v>212</v>
      </c>
      <c r="E38" s="38" t="s">
        <v>40</v>
      </c>
      <c r="F38" s="26" t="s">
        <v>41</v>
      </c>
      <c r="G38" s="26" t="s">
        <v>32</v>
      </c>
      <c r="H38" s="26" t="s">
        <v>213</v>
      </c>
      <c r="I38" s="26" t="s">
        <v>37</v>
      </c>
      <c r="J38" s="36" t="s">
        <v>184</v>
      </c>
      <c r="K38" s="26" t="s">
        <v>38</v>
      </c>
      <c r="L38" s="26" t="s">
        <v>34</v>
      </c>
      <c r="M38" s="26" t="s">
        <v>45</v>
      </c>
      <c r="N38" s="41" t="s">
        <v>56</v>
      </c>
      <c r="O38" s="26" t="s">
        <v>23</v>
      </c>
      <c r="P38" s="26">
        <v>180</v>
      </c>
      <c r="Q38" s="26" t="s">
        <v>26</v>
      </c>
      <c r="R38" s="26" t="s">
        <v>42</v>
      </c>
      <c r="S38" s="59">
        <v>63281</v>
      </c>
      <c r="T38" s="59">
        <v>63056</v>
      </c>
      <c r="U38" s="59">
        <v>48359</v>
      </c>
      <c r="V38" s="59">
        <v>21681</v>
      </c>
      <c r="W38" s="59">
        <v>20475</v>
      </c>
      <c r="X38" s="59">
        <v>4016</v>
      </c>
      <c r="Y38" s="59">
        <v>1684</v>
      </c>
      <c r="Z38" s="59">
        <v>526</v>
      </c>
      <c r="AA38" s="59">
        <v>9514</v>
      </c>
      <c r="AB38" s="59">
        <v>28710</v>
      </c>
      <c r="AC38" s="59">
        <v>46591</v>
      </c>
      <c r="AD38" s="59">
        <v>61549</v>
      </c>
      <c r="AE38" s="83" t="s">
        <v>231</v>
      </c>
      <c r="AF38" s="89">
        <f t="shared" si="0"/>
        <v>369442</v>
      </c>
      <c r="AG38" s="59">
        <f t="shared" si="1"/>
        <v>73888.400000000009</v>
      </c>
      <c r="AH38" s="90">
        <f t="shared" si="2"/>
        <v>443330.4</v>
      </c>
      <c r="AI38" s="89">
        <v>369442</v>
      </c>
      <c r="AJ38" s="59">
        <f t="shared" si="3"/>
        <v>73888.400000000009</v>
      </c>
      <c r="AK38" s="90">
        <f t="shared" si="10"/>
        <v>443330.4</v>
      </c>
      <c r="AL38" s="89">
        <v>0</v>
      </c>
      <c r="AM38" s="59">
        <f t="shared" si="5"/>
        <v>0</v>
      </c>
      <c r="AN38" s="90">
        <f t="shared" si="11"/>
        <v>0</v>
      </c>
      <c r="AO38" s="100" t="s">
        <v>148</v>
      </c>
      <c r="AP38" s="48" t="s">
        <v>258</v>
      </c>
      <c r="AQ38" s="26" t="s">
        <v>24</v>
      </c>
      <c r="AR38" s="26" t="s">
        <v>233</v>
      </c>
      <c r="AS38" s="48" t="s">
        <v>234</v>
      </c>
      <c r="AT38" s="26" t="s">
        <v>64</v>
      </c>
      <c r="AU38" s="48" t="s">
        <v>235</v>
      </c>
      <c r="AV38" s="49" t="s">
        <v>236</v>
      </c>
      <c r="AW38" s="26" t="s">
        <v>25</v>
      </c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</row>
    <row r="39" spans="1:149" ht="75.75" customHeight="1">
      <c r="A39" s="114">
        <v>31</v>
      </c>
      <c r="B39" s="75" t="s">
        <v>214</v>
      </c>
      <c r="C39" s="26">
        <v>7831822694</v>
      </c>
      <c r="D39" s="26" t="s">
        <v>87</v>
      </c>
      <c r="E39" s="38" t="s">
        <v>88</v>
      </c>
      <c r="F39" s="26" t="s">
        <v>89</v>
      </c>
      <c r="G39" s="26" t="s">
        <v>90</v>
      </c>
      <c r="H39" s="26" t="s">
        <v>91</v>
      </c>
      <c r="I39" s="26" t="s">
        <v>92</v>
      </c>
      <c r="J39" s="36" t="s">
        <v>184</v>
      </c>
      <c r="K39" s="26" t="s">
        <v>89</v>
      </c>
      <c r="L39" s="26" t="s">
        <v>90</v>
      </c>
      <c r="M39" s="26" t="s">
        <v>93</v>
      </c>
      <c r="N39" s="42" t="s">
        <v>94</v>
      </c>
      <c r="O39" s="26" t="s">
        <v>23</v>
      </c>
      <c r="P39" s="26">
        <v>450</v>
      </c>
      <c r="Q39" s="26" t="s">
        <v>26</v>
      </c>
      <c r="R39" s="26" t="s">
        <v>42</v>
      </c>
      <c r="S39" s="47">
        <v>59749</v>
      </c>
      <c r="T39" s="47">
        <v>107376</v>
      </c>
      <c r="U39" s="47">
        <v>111249</v>
      </c>
      <c r="V39" s="47">
        <v>66176</v>
      </c>
      <c r="W39" s="47">
        <v>14989</v>
      </c>
      <c r="X39" s="47">
        <v>2503</v>
      </c>
      <c r="Y39" s="112">
        <v>1257</v>
      </c>
      <c r="Z39" s="112">
        <v>1065</v>
      </c>
      <c r="AA39" s="112">
        <v>4236</v>
      </c>
      <c r="AB39" s="112">
        <v>11393</v>
      </c>
      <c r="AC39" s="112">
        <v>110348</v>
      </c>
      <c r="AD39" s="112">
        <v>87291</v>
      </c>
      <c r="AE39" s="83" t="s">
        <v>231</v>
      </c>
      <c r="AF39" s="89">
        <f t="shared" si="0"/>
        <v>577632</v>
      </c>
      <c r="AG39" s="59">
        <f t="shared" si="1"/>
        <v>115526.40000000001</v>
      </c>
      <c r="AH39" s="90">
        <f t="shared" si="2"/>
        <v>693158.40000000002</v>
      </c>
      <c r="AI39" s="89">
        <v>427447.68</v>
      </c>
      <c r="AJ39" s="59">
        <f t="shared" si="3"/>
        <v>85489.536000000007</v>
      </c>
      <c r="AK39" s="90">
        <f t="shared" si="10"/>
        <v>512937.21600000001</v>
      </c>
      <c r="AL39" s="89">
        <v>150184.32000000001</v>
      </c>
      <c r="AM39" s="59">
        <f t="shared" si="5"/>
        <v>30036.864000000001</v>
      </c>
      <c r="AN39" s="90">
        <f t="shared" si="11"/>
        <v>180221.18400000001</v>
      </c>
      <c r="AO39" s="100" t="s">
        <v>150</v>
      </c>
      <c r="AP39" s="73" t="s">
        <v>95</v>
      </c>
      <c r="AQ39" s="26" t="s">
        <v>24</v>
      </c>
      <c r="AR39" s="26" t="s">
        <v>233</v>
      </c>
      <c r="AS39" s="48" t="s">
        <v>234</v>
      </c>
      <c r="AT39" s="26" t="s">
        <v>64</v>
      </c>
      <c r="AU39" s="48" t="s">
        <v>235</v>
      </c>
      <c r="AV39" s="49" t="s">
        <v>236</v>
      </c>
      <c r="AW39" s="26" t="s">
        <v>25</v>
      </c>
      <c r="EJ39" s="1"/>
      <c r="EK39" s="1"/>
      <c r="EL39" s="1"/>
      <c r="EM39" s="1"/>
      <c r="EN39" s="1"/>
      <c r="EO39" s="1"/>
      <c r="EP39" s="1"/>
      <c r="EQ39" s="1"/>
      <c r="ER39" s="1"/>
      <c r="ES39" s="1"/>
    </row>
    <row r="40" spans="1:149" ht="75.75" customHeight="1">
      <c r="A40" s="114">
        <v>32</v>
      </c>
      <c r="B40" s="76" t="s">
        <v>214</v>
      </c>
      <c r="C40" s="64">
        <v>7831822694</v>
      </c>
      <c r="D40" s="64" t="s">
        <v>87</v>
      </c>
      <c r="E40" s="65" t="s">
        <v>88</v>
      </c>
      <c r="F40" s="64" t="s">
        <v>89</v>
      </c>
      <c r="G40" s="64" t="s">
        <v>90</v>
      </c>
      <c r="H40" s="64" t="s">
        <v>215</v>
      </c>
      <c r="I40" s="66" t="s">
        <v>142</v>
      </c>
      <c r="J40" s="67" t="s">
        <v>184</v>
      </c>
      <c r="K40" s="64" t="s">
        <v>143</v>
      </c>
      <c r="L40" s="64" t="s">
        <v>90</v>
      </c>
      <c r="M40" s="64" t="s">
        <v>93</v>
      </c>
      <c r="N40" s="64" t="s">
        <v>144</v>
      </c>
      <c r="O40" s="64" t="s">
        <v>23</v>
      </c>
      <c r="P40" s="64">
        <v>603</v>
      </c>
      <c r="Q40" s="64" t="s">
        <v>26</v>
      </c>
      <c r="R40" s="64" t="s">
        <v>42</v>
      </c>
      <c r="S40" s="113">
        <v>107879</v>
      </c>
      <c r="T40" s="113">
        <v>189801</v>
      </c>
      <c r="U40" s="113">
        <v>194346</v>
      </c>
      <c r="V40" s="68">
        <v>134413</v>
      </c>
      <c r="W40" s="113">
        <v>0</v>
      </c>
      <c r="X40" s="113">
        <v>0</v>
      </c>
      <c r="Y40" s="113">
        <v>0</v>
      </c>
      <c r="Z40" s="113">
        <v>0</v>
      </c>
      <c r="AA40" s="113">
        <v>0</v>
      </c>
      <c r="AB40" s="113">
        <v>107928</v>
      </c>
      <c r="AC40" s="113">
        <v>182475</v>
      </c>
      <c r="AD40" s="113">
        <v>249626</v>
      </c>
      <c r="AE40" s="83" t="s">
        <v>231</v>
      </c>
      <c r="AF40" s="89">
        <f>SUM(S40:AD40)</f>
        <v>1166468</v>
      </c>
      <c r="AG40" s="59">
        <f>AF40*20%</f>
        <v>233293.6</v>
      </c>
      <c r="AH40" s="90">
        <f>(AF40+AG40)</f>
        <v>1399761.6</v>
      </c>
      <c r="AI40" s="89">
        <v>804862.92</v>
      </c>
      <c r="AJ40" s="59">
        <f t="shared" si="3"/>
        <v>160972.58400000003</v>
      </c>
      <c r="AK40" s="90">
        <f t="shared" si="10"/>
        <v>965835.50400000007</v>
      </c>
      <c r="AL40" s="89">
        <v>361605.08</v>
      </c>
      <c r="AM40" s="59">
        <f t="shared" si="5"/>
        <v>72321.016000000003</v>
      </c>
      <c r="AN40" s="90">
        <f t="shared" si="11"/>
        <v>433926.09600000002</v>
      </c>
      <c r="AO40" s="104" t="s">
        <v>150</v>
      </c>
      <c r="AP40" s="70" t="s">
        <v>303</v>
      </c>
      <c r="AQ40" s="26" t="s">
        <v>24</v>
      </c>
      <c r="AR40" s="64" t="s">
        <v>233</v>
      </c>
      <c r="AS40" s="48" t="s">
        <v>234</v>
      </c>
      <c r="AT40" s="71" t="s">
        <v>64</v>
      </c>
      <c r="AU40" s="69" t="s">
        <v>235</v>
      </c>
      <c r="AV40" s="64" t="s">
        <v>236</v>
      </c>
      <c r="AW40" s="72" t="s">
        <v>25</v>
      </c>
      <c r="EJ40" s="1"/>
      <c r="EK40" s="1"/>
      <c r="EL40" s="1"/>
      <c r="EM40" s="1"/>
      <c r="EN40" s="1"/>
      <c r="EO40" s="1"/>
      <c r="EP40" s="1"/>
      <c r="EQ40" s="1"/>
      <c r="ER40" s="1"/>
      <c r="ES40" s="1"/>
    </row>
    <row r="41" spans="1:149" s="53" customFormat="1" ht="61.5">
      <c r="A41" s="114"/>
      <c r="B41" s="13"/>
      <c r="C41" s="13"/>
      <c r="AE41" s="54"/>
      <c r="AF41" s="91">
        <f>SUM(AF9:AF40)</f>
        <v>35058553.659999996</v>
      </c>
      <c r="AG41" s="74">
        <f>SUM(AG9:AG40)</f>
        <v>7011710.7320000008</v>
      </c>
      <c r="AH41" s="92">
        <f>SUM(AH9:AH40)</f>
        <v>42070264.392000005</v>
      </c>
      <c r="AI41" s="98">
        <f>SUM(AI9:AI40)</f>
        <v>32140275.060000002</v>
      </c>
      <c r="AJ41" s="93">
        <f t="shared" ref="AI41:AN41" si="12">SUM(AJ9:AJ40)</f>
        <v>6428055.012000001</v>
      </c>
      <c r="AK41" s="99">
        <f t="shared" si="12"/>
        <v>38568330.072000004</v>
      </c>
      <c r="AL41" s="109">
        <f t="shared" si="12"/>
        <v>2918278.6</v>
      </c>
      <c r="AM41" s="110">
        <f t="shared" si="12"/>
        <v>583655.72</v>
      </c>
      <c r="AN41" s="111">
        <f t="shared" si="12"/>
        <v>3501934.32</v>
      </c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</row>
    <row r="42" spans="1:149" ht="12.75" customHeight="1">
      <c r="A42" s="120"/>
      <c r="B42" s="13"/>
      <c r="C42" s="13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149" ht="12.75" customHeight="1">
      <c r="A43" s="120"/>
      <c r="B43" s="13"/>
      <c r="C43" s="13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149" ht="12.75" customHeight="1">
      <c r="A44" s="120"/>
      <c r="B44" s="13"/>
      <c r="C44" s="13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149" ht="12.75" customHeight="1">
      <c r="A45" s="120"/>
      <c r="B45" s="13"/>
      <c r="C45" s="1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149" ht="12.75" customHeight="1">
      <c r="A46" s="120"/>
      <c r="B46" s="13"/>
      <c r="C46" s="13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149" ht="12.75" customHeight="1">
      <c r="A47" s="120"/>
      <c r="B47" s="13"/>
      <c r="C47" s="1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149" ht="12.75" customHeight="1">
      <c r="A48" s="120"/>
      <c r="B48" s="13"/>
      <c r="C48" s="13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149" ht="12.75" customHeight="1">
      <c r="A49" s="120"/>
      <c r="B49" s="13"/>
      <c r="C49" s="13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149" s="6" customFormat="1" ht="12.75" customHeight="1">
      <c r="A50" s="120"/>
      <c r="B50" s="13"/>
      <c r="C50" s="13"/>
      <c r="AE50" s="8"/>
      <c r="AF50" s="34"/>
      <c r="AG50" s="34"/>
      <c r="AH50" s="34"/>
      <c r="AI50" s="34"/>
      <c r="AJ50" s="34"/>
      <c r="AK50" s="34"/>
      <c r="AL50" s="34"/>
      <c r="AM50" s="34"/>
      <c r="AN50" s="34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</row>
    <row r="51" spans="1:149" s="6" customFormat="1" ht="12.75" customHeight="1">
      <c r="A51" s="120"/>
      <c r="B51" s="13"/>
      <c r="C51" s="13"/>
      <c r="AE51" s="8"/>
      <c r="AF51" s="34"/>
      <c r="AG51" s="34"/>
      <c r="AH51" s="34"/>
      <c r="AI51" s="34"/>
      <c r="AJ51" s="34"/>
      <c r="AK51" s="34"/>
      <c r="AL51" s="34"/>
      <c r="AM51" s="34"/>
      <c r="AN51" s="34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</row>
    <row r="52" spans="1:149" s="6" customFormat="1" ht="12.75" customHeight="1">
      <c r="A52" s="120"/>
      <c r="B52" s="13"/>
      <c r="C52" s="13"/>
      <c r="AE52" s="8"/>
      <c r="AF52" s="34"/>
      <c r="AG52" s="34"/>
      <c r="AH52" s="34"/>
      <c r="AI52" s="34"/>
      <c r="AJ52" s="34"/>
      <c r="AK52" s="34"/>
      <c r="AL52" s="34"/>
      <c r="AM52" s="34"/>
      <c r="AN52" s="34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</row>
    <row r="53" spans="1:149" s="6" customFormat="1" ht="12.75" customHeight="1">
      <c r="A53" s="120"/>
      <c r="B53" s="13"/>
      <c r="C53" s="13"/>
      <c r="AE53" s="8"/>
      <c r="AF53" s="34"/>
      <c r="AG53" s="34"/>
      <c r="AH53" s="34"/>
      <c r="AI53" s="34"/>
      <c r="AJ53" s="34"/>
      <c r="AK53" s="34"/>
      <c r="AL53" s="34"/>
      <c r="AM53" s="34"/>
      <c r="AN53" s="34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</row>
    <row r="54" spans="1:149" s="6" customFormat="1" ht="12.75" customHeight="1">
      <c r="A54" s="120"/>
      <c r="B54" s="13"/>
      <c r="C54" s="13"/>
      <c r="AE54" s="8"/>
      <c r="AF54" s="34"/>
      <c r="AG54" s="34"/>
      <c r="AH54" s="34"/>
      <c r="AI54" s="34"/>
      <c r="AJ54" s="34"/>
      <c r="AK54" s="34"/>
      <c r="AL54" s="34"/>
      <c r="AM54" s="34"/>
      <c r="AN54" s="34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</row>
    <row r="55" spans="1:149" s="6" customFormat="1" ht="12.75" customHeight="1">
      <c r="A55" s="120"/>
      <c r="B55" s="13"/>
      <c r="C55" s="13"/>
      <c r="AE55" s="8"/>
      <c r="AF55" s="34"/>
      <c r="AG55" s="34"/>
      <c r="AH55" s="34"/>
      <c r="AI55" s="34"/>
      <c r="AJ55" s="34"/>
      <c r="AK55" s="34"/>
      <c r="AL55" s="34"/>
      <c r="AM55" s="34"/>
      <c r="AN55" s="34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</row>
    <row r="56" spans="1:149" s="6" customFormat="1" ht="12.75" customHeight="1">
      <c r="A56" s="120"/>
      <c r="B56" s="13"/>
      <c r="C56" s="13"/>
      <c r="AE56" s="8"/>
      <c r="AF56" s="34"/>
      <c r="AG56" s="34"/>
      <c r="AH56" s="34"/>
      <c r="AI56" s="34"/>
      <c r="AJ56" s="34"/>
      <c r="AK56" s="34"/>
      <c r="AL56" s="34"/>
      <c r="AM56" s="34"/>
      <c r="AN56" s="34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</row>
    <row r="57" spans="1:149" s="6" customFormat="1" ht="12.75" customHeight="1">
      <c r="A57" s="120"/>
      <c r="B57" s="13"/>
      <c r="C57" s="13"/>
      <c r="AE57" s="8"/>
      <c r="AF57" s="34"/>
      <c r="AG57" s="34"/>
      <c r="AH57" s="34"/>
      <c r="AI57" s="34"/>
      <c r="AJ57" s="34"/>
      <c r="AK57" s="34"/>
      <c r="AL57" s="34"/>
      <c r="AM57" s="34"/>
      <c r="AN57" s="34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</row>
    <row r="58" spans="1:149" s="6" customFormat="1" ht="12.75" customHeight="1">
      <c r="A58" s="120"/>
      <c r="B58" s="13"/>
      <c r="C58" s="13"/>
      <c r="AE58" s="8"/>
      <c r="AF58" s="34"/>
      <c r="AG58" s="34"/>
      <c r="AH58" s="34"/>
      <c r="AI58" s="34"/>
      <c r="AJ58" s="34"/>
      <c r="AK58" s="34"/>
      <c r="AL58" s="34"/>
      <c r="AM58" s="34"/>
      <c r="AN58" s="34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</row>
    <row r="59" spans="1:149" s="6" customFormat="1" ht="12.75" customHeight="1">
      <c r="A59" s="120"/>
      <c r="B59" s="13"/>
      <c r="C59" s="13"/>
      <c r="AE59" s="8"/>
      <c r="AF59" s="34"/>
      <c r="AG59" s="34"/>
      <c r="AH59" s="34"/>
      <c r="AI59" s="34"/>
      <c r="AJ59" s="34"/>
      <c r="AK59" s="34"/>
      <c r="AL59" s="34"/>
      <c r="AM59" s="34"/>
      <c r="AN59" s="34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</row>
    <row r="60" spans="1:149" s="6" customFormat="1" ht="12.75" customHeight="1">
      <c r="A60" s="120"/>
      <c r="B60" s="13"/>
      <c r="C60" s="13"/>
      <c r="AE60" s="8"/>
      <c r="AF60" s="34"/>
      <c r="AG60" s="34"/>
      <c r="AH60" s="34"/>
      <c r="AI60" s="34"/>
      <c r="AJ60" s="34"/>
      <c r="AK60" s="34"/>
      <c r="AL60" s="34"/>
      <c r="AM60" s="34"/>
      <c r="AN60" s="34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</row>
    <row r="61" spans="1:149" s="6" customFormat="1" ht="12.75" customHeight="1">
      <c r="A61" s="120"/>
      <c r="B61" s="13"/>
      <c r="C61" s="13"/>
      <c r="AE61" s="8"/>
      <c r="AF61" s="34"/>
      <c r="AG61" s="34"/>
      <c r="AH61" s="34"/>
      <c r="AI61" s="34"/>
      <c r="AJ61" s="34"/>
      <c r="AK61" s="34"/>
      <c r="AL61" s="34"/>
      <c r="AM61" s="34"/>
      <c r="AN61" s="34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</row>
    <row r="62" spans="1:149" s="6" customFormat="1" ht="12.75" customHeight="1">
      <c r="A62" s="120"/>
      <c r="B62" s="13"/>
      <c r="C62" s="13"/>
      <c r="AE62" s="8"/>
      <c r="AF62" s="34"/>
      <c r="AG62" s="34"/>
      <c r="AH62" s="34"/>
      <c r="AI62" s="34"/>
      <c r="AJ62" s="34"/>
      <c r="AK62" s="34"/>
      <c r="AL62" s="34"/>
      <c r="AM62" s="34"/>
      <c r="AN62" s="34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</row>
    <row r="63" spans="1:149" s="6" customFormat="1" ht="12.75" customHeight="1">
      <c r="A63" s="120"/>
      <c r="B63" s="13"/>
      <c r="C63" s="13"/>
      <c r="AE63" s="8"/>
      <c r="AF63" s="34"/>
      <c r="AG63" s="34"/>
      <c r="AH63" s="34"/>
      <c r="AI63" s="34"/>
      <c r="AJ63" s="34"/>
      <c r="AK63" s="34"/>
      <c r="AL63" s="34"/>
      <c r="AM63" s="34"/>
      <c r="AN63" s="34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</row>
    <row r="64" spans="1:149" s="6" customFormat="1" ht="12.75" customHeight="1">
      <c r="A64" s="120"/>
      <c r="B64" s="13"/>
      <c r="C64" s="13"/>
      <c r="AE64" s="8"/>
      <c r="AF64" s="34"/>
      <c r="AG64" s="34"/>
      <c r="AH64" s="34"/>
      <c r="AI64" s="34"/>
      <c r="AJ64" s="34"/>
      <c r="AK64" s="34"/>
      <c r="AL64" s="34"/>
      <c r="AM64" s="34"/>
      <c r="AN64" s="34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</row>
    <row r="65" spans="1:149" s="6" customFormat="1" ht="12.75" customHeight="1">
      <c r="A65" s="120"/>
      <c r="B65" s="13"/>
      <c r="C65" s="13"/>
      <c r="AE65" s="8"/>
      <c r="AF65" s="34"/>
      <c r="AG65" s="34"/>
      <c r="AH65" s="34"/>
      <c r="AI65" s="34"/>
      <c r="AJ65" s="34"/>
      <c r="AK65" s="34"/>
      <c r="AL65" s="34"/>
      <c r="AM65" s="34"/>
      <c r="AN65" s="34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</row>
    <row r="66" spans="1:149" s="6" customFormat="1" ht="12.75" customHeight="1">
      <c r="A66" s="120"/>
      <c r="B66" s="13"/>
      <c r="C66" s="13"/>
      <c r="AE66" s="8"/>
      <c r="AF66" s="34"/>
      <c r="AG66" s="34"/>
      <c r="AH66" s="34"/>
      <c r="AI66" s="34"/>
      <c r="AJ66" s="34"/>
      <c r="AK66" s="34"/>
      <c r="AL66" s="34"/>
      <c r="AM66" s="34"/>
      <c r="AN66" s="34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</row>
    <row r="67" spans="1:149" s="6" customFormat="1" ht="12.75" customHeight="1">
      <c r="A67" s="120"/>
      <c r="B67" s="13"/>
      <c r="C67" s="13"/>
      <c r="AE67" s="8"/>
      <c r="AF67" s="34"/>
      <c r="AG67" s="34"/>
      <c r="AH67" s="34"/>
      <c r="AI67" s="34"/>
      <c r="AJ67" s="34"/>
      <c r="AK67" s="34"/>
      <c r="AL67" s="34"/>
      <c r="AM67" s="34"/>
      <c r="AN67" s="34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</row>
    <row r="68" spans="1:149" s="6" customFormat="1" ht="12.75" customHeight="1">
      <c r="A68" s="120"/>
      <c r="B68" s="13"/>
      <c r="C68" s="13"/>
      <c r="AE68" s="8"/>
      <c r="AF68" s="34"/>
      <c r="AG68" s="34"/>
      <c r="AH68" s="34"/>
      <c r="AI68" s="34"/>
      <c r="AJ68" s="34"/>
      <c r="AK68" s="34"/>
      <c r="AL68" s="34"/>
      <c r="AM68" s="34"/>
      <c r="AN68" s="34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</row>
    <row r="69" spans="1:149" s="6" customFormat="1" ht="12.75" customHeight="1">
      <c r="A69" s="120"/>
      <c r="B69" s="13"/>
      <c r="C69" s="13"/>
      <c r="AE69" s="8"/>
      <c r="AF69" s="34"/>
      <c r="AG69" s="34"/>
      <c r="AH69" s="34"/>
      <c r="AI69" s="34"/>
      <c r="AJ69" s="34"/>
      <c r="AK69" s="34"/>
      <c r="AL69" s="34"/>
      <c r="AM69" s="34"/>
      <c r="AN69" s="34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</row>
    <row r="70" spans="1:149" s="6" customFormat="1" ht="12.75" customHeight="1">
      <c r="A70" s="120"/>
      <c r="B70" s="13"/>
      <c r="C70" s="13"/>
      <c r="AE70" s="8"/>
      <c r="AF70" s="34"/>
      <c r="AG70" s="34"/>
      <c r="AH70" s="34"/>
      <c r="AI70" s="34"/>
      <c r="AJ70" s="34"/>
      <c r="AK70" s="34"/>
      <c r="AL70" s="34"/>
      <c r="AM70" s="34"/>
      <c r="AN70" s="34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</row>
    <row r="71" spans="1:149" s="6" customFormat="1" ht="12.75" customHeight="1">
      <c r="A71" s="120"/>
      <c r="B71" s="13"/>
      <c r="C71" s="13"/>
      <c r="AE71" s="8"/>
      <c r="AF71" s="34"/>
      <c r="AG71" s="34"/>
      <c r="AH71" s="34"/>
      <c r="AI71" s="34"/>
      <c r="AJ71" s="34"/>
      <c r="AK71" s="34"/>
      <c r="AL71" s="34"/>
      <c r="AM71" s="34"/>
      <c r="AN71" s="34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</row>
    <row r="72" spans="1:149" s="6" customFormat="1" ht="12.75" customHeight="1">
      <c r="A72" s="120"/>
      <c r="B72" s="13"/>
      <c r="C72" s="13"/>
      <c r="AE72" s="8"/>
      <c r="AF72" s="34"/>
      <c r="AG72" s="34"/>
      <c r="AH72" s="34"/>
      <c r="AI72" s="34"/>
      <c r="AJ72" s="34"/>
      <c r="AK72" s="34"/>
      <c r="AL72" s="34"/>
      <c r="AM72" s="34"/>
      <c r="AN72" s="34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</row>
    <row r="73" spans="1:149" s="6" customFormat="1" ht="12.75" customHeight="1">
      <c r="A73" s="120"/>
      <c r="B73" s="13"/>
      <c r="C73" s="13"/>
      <c r="AE73" s="8"/>
      <c r="AF73" s="34"/>
      <c r="AG73" s="34"/>
      <c r="AH73" s="34"/>
      <c r="AI73" s="34"/>
      <c r="AJ73" s="34"/>
      <c r="AK73" s="34"/>
      <c r="AL73" s="34"/>
      <c r="AM73" s="34"/>
      <c r="AN73" s="34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</row>
    <row r="74" spans="1:149" s="6" customFormat="1" ht="12.75" customHeight="1">
      <c r="A74" s="120"/>
      <c r="B74" s="13"/>
      <c r="C74" s="13"/>
      <c r="AE74" s="8"/>
      <c r="AF74" s="34"/>
      <c r="AG74" s="34"/>
      <c r="AH74" s="34"/>
      <c r="AI74" s="34"/>
      <c r="AJ74" s="34"/>
      <c r="AK74" s="34"/>
      <c r="AL74" s="34"/>
      <c r="AM74" s="34"/>
      <c r="AN74" s="34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</row>
    <row r="75" spans="1:149" s="6" customFormat="1" ht="12.75" customHeight="1">
      <c r="A75" s="120"/>
      <c r="B75" s="13"/>
      <c r="C75" s="13"/>
      <c r="AE75" s="8"/>
      <c r="AF75" s="34"/>
      <c r="AG75" s="34"/>
      <c r="AH75" s="34"/>
      <c r="AI75" s="34"/>
      <c r="AJ75" s="34"/>
      <c r="AK75" s="34"/>
      <c r="AL75" s="34"/>
      <c r="AM75" s="34"/>
      <c r="AN75" s="34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</row>
    <row r="76" spans="1:149" s="6" customFormat="1" ht="12.75" customHeight="1">
      <c r="A76" s="120"/>
      <c r="B76" s="13"/>
      <c r="C76" s="13"/>
      <c r="AE76" s="8"/>
      <c r="AF76" s="34"/>
      <c r="AG76" s="34"/>
      <c r="AH76" s="34"/>
      <c r="AI76" s="34"/>
      <c r="AJ76" s="34"/>
      <c r="AK76" s="34"/>
      <c r="AL76" s="34"/>
      <c r="AM76" s="34"/>
      <c r="AN76" s="34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</row>
    <row r="77" spans="1:149" s="6" customFormat="1" ht="12.75" customHeight="1">
      <c r="A77" s="120"/>
      <c r="B77" s="13"/>
      <c r="C77" s="13"/>
      <c r="AE77" s="8"/>
      <c r="AF77" s="34"/>
      <c r="AG77" s="34"/>
      <c r="AH77" s="34"/>
      <c r="AI77" s="34"/>
      <c r="AJ77" s="34"/>
      <c r="AK77" s="34"/>
      <c r="AL77" s="34"/>
      <c r="AM77" s="34"/>
      <c r="AN77" s="34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</row>
    <row r="78" spans="1:149" s="6" customFormat="1" ht="12.75" customHeight="1">
      <c r="A78" s="120"/>
      <c r="B78" s="13"/>
      <c r="C78" s="13"/>
      <c r="AE78" s="8"/>
      <c r="AF78" s="34"/>
      <c r="AG78" s="34"/>
      <c r="AH78" s="34"/>
      <c r="AI78" s="34"/>
      <c r="AJ78" s="34"/>
      <c r="AK78" s="34"/>
      <c r="AL78" s="34"/>
      <c r="AM78" s="34"/>
      <c r="AN78" s="34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</row>
    <row r="79" spans="1:149" s="6" customFormat="1" ht="12.75" customHeight="1">
      <c r="A79" s="120"/>
      <c r="B79" s="13"/>
      <c r="C79" s="13"/>
      <c r="AE79" s="8"/>
      <c r="AF79" s="34"/>
      <c r="AG79" s="34"/>
      <c r="AH79" s="34"/>
      <c r="AI79" s="34"/>
      <c r="AJ79" s="34"/>
      <c r="AK79" s="34"/>
      <c r="AL79" s="34"/>
      <c r="AM79" s="34"/>
      <c r="AN79" s="34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</row>
    <row r="80" spans="1:149" s="6" customFormat="1" ht="12.75" customHeight="1">
      <c r="A80" s="120"/>
      <c r="B80" s="13"/>
      <c r="C80" s="13"/>
      <c r="AE80" s="8"/>
      <c r="AF80" s="34"/>
      <c r="AG80" s="34"/>
      <c r="AH80" s="34"/>
      <c r="AI80" s="34"/>
      <c r="AJ80" s="34"/>
      <c r="AK80" s="34"/>
      <c r="AL80" s="34"/>
      <c r="AM80" s="34"/>
      <c r="AN80" s="34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</row>
    <row r="81" spans="1:149" s="6" customFormat="1" ht="12.75" customHeight="1">
      <c r="A81" s="120"/>
      <c r="B81" s="13"/>
      <c r="C81" s="13"/>
      <c r="AE81" s="8"/>
      <c r="AF81" s="34"/>
      <c r="AG81" s="34"/>
      <c r="AH81" s="34"/>
      <c r="AI81" s="34"/>
      <c r="AJ81" s="34"/>
      <c r="AK81" s="34"/>
      <c r="AL81" s="34"/>
      <c r="AM81" s="34"/>
      <c r="AN81" s="34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</row>
    <row r="82" spans="1:149" s="6" customFormat="1" ht="12.75" customHeight="1">
      <c r="A82" s="120"/>
      <c r="B82" s="13"/>
      <c r="C82" s="13"/>
      <c r="AE82" s="8"/>
      <c r="AF82" s="34"/>
      <c r="AG82" s="34"/>
      <c r="AH82" s="34"/>
      <c r="AI82" s="34"/>
      <c r="AJ82" s="34"/>
      <c r="AK82" s="34"/>
      <c r="AL82" s="34"/>
      <c r="AM82" s="34"/>
      <c r="AN82" s="34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</row>
    <row r="83" spans="1:149" s="6" customFormat="1" ht="12.75" customHeight="1">
      <c r="A83" s="120"/>
      <c r="B83" s="13"/>
      <c r="C83" s="13"/>
      <c r="AE83" s="8"/>
      <c r="AF83" s="34"/>
      <c r="AG83" s="34"/>
      <c r="AH83" s="34"/>
      <c r="AI83" s="34"/>
      <c r="AJ83" s="34"/>
      <c r="AK83" s="34"/>
      <c r="AL83" s="34"/>
      <c r="AM83" s="34"/>
      <c r="AN83" s="34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</row>
    <row r="84" spans="1:149" s="6" customFormat="1" ht="12.75" customHeight="1">
      <c r="A84" s="120"/>
      <c r="B84" s="13"/>
      <c r="C84" s="13"/>
      <c r="AE84" s="8"/>
      <c r="AF84" s="34"/>
      <c r="AG84" s="34"/>
      <c r="AH84" s="34"/>
      <c r="AI84" s="34"/>
      <c r="AJ84" s="34"/>
      <c r="AK84" s="34"/>
      <c r="AL84" s="34"/>
      <c r="AM84" s="34"/>
      <c r="AN84" s="34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</row>
    <row r="85" spans="1:149" s="6" customFormat="1" ht="12.75" customHeight="1">
      <c r="A85" s="120"/>
      <c r="B85" s="13"/>
      <c r="C85" s="13"/>
      <c r="AE85" s="8"/>
      <c r="AF85" s="34"/>
      <c r="AG85" s="34"/>
      <c r="AH85" s="34"/>
      <c r="AI85" s="34"/>
      <c r="AJ85" s="34"/>
      <c r="AK85" s="34"/>
      <c r="AL85" s="34"/>
      <c r="AM85" s="34"/>
      <c r="AN85" s="34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</row>
    <row r="86" spans="1:149" s="6" customFormat="1" ht="12.75" customHeight="1">
      <c r="A86" s="120"/>
      <c r="B86" s="13"/>
      <c r="C86" s="13"/>
      <c r="AE86" s="8"/>
      <c r="AF86" s="34"/>
      <c r="AG86" s="34"/>
      <c r="AH86" s="34"/>
      <c r="AI86" s="34"/>
      <c r="AJ86" s="34"/>
      <c r="AK86" s="34"/>
      <c r="AL86" s="34"/>
      <c r="AM86" s="34"/>
      <c r="AN86" s="34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</row>
    <row r="87" spans="1:149" s="6" customFormat="1" ht="12.75" customHeight="1">
      <c r="A87" s="120"/>
      <c r="B87" s="13"/>
      <c r="C87" s="13"/>
      <c r="AE87" s="8"/>
      <c r="AF87" s="34"/>
      <c r="AG87" s="34"/>
      <c r="AH87" s="34"/>
      <c r="AI87" s="34"/>
      <c r="AJ87" s="34"/>
      <c r="AK87" s="34"/>
      <c r="AL87" s="34"/>
      <c r="AM87" s="34"/>
      <c r="AN87" s="34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</row>
    <row r="88" spans="1:149" s="6" customFormat="1" ht="12.75" customHeight="1">
      <c r="A88" s="120"/>
      <c r="B88" s="13"/>
      <c r="C88" s="13"/>
      <c r="AE88" s="8"/>
      <c r="AF88" s="34"/>
      <c r="AG88" s="34"/>
      <c r="AH88" s="34"/>
      <c r="AI88" s="34"/>
      <c r="AJ88" s="34"/>
      <c r="AK88" s="34"/>
      <c r="AL88" s="34"/>
      <c r="AM88" s="34"/>
      <c r="AN88" s="34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</row>
    <row r="89" spans="1:149" s="6" customFormat="1" ht="12.75" customHeight="1">
      <c r="A89" s="120"/>
      <c r="B89" s="13"/>
      <c r="C89" s="13"/>
      <c r="AE89" s="8"/>
      <c r="AF89" s="34"/>
      <c r="AG89" s="34"/>
      <c r="AH89" s="34"/>
      <c r="AI89" s="34"/>
      <c r="AJ89" s="34"/>
      <c r="AK89" s="34"/>
      <c r="AL89" s="34"/>
      <c r="AM89" s="34"/>
      <c r="AN89" s="34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</row>
    <row r="90" spans="1:149" s="6" customFormat="1" ht="12.75" customHeight="1">
      <c r="A90" s="120"/>
      <c r="B90" s="13"/>
      <c r="C90" s="13"/>
      <c r="AE90" s="8"/>
      <c r="AF90" s="34"/>
      <c r="AG90" s="34"/>
      <c r="AH90" s="34"/>
      <c r="AI90" s="34"/>
      <c r="AJ90" s="34"/>
      <c r="AK90" s="34"/>
      <c r="AL90" s="34"/>
      <c r="AM90" s="34"/>
      <c r="AN90" s="34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</row>
    <row r="91" spans="1:149" s="6" customFormat="1" ht="12.75" customHeight="1">
      <c r="A91" s="120"/>
      <c r="B91" s="13"/>
      <c r="C91" s="13"/>
      <c r="AE91" s="8"/>
      <c r="AF91" s="34"/>
      <c r="AG91" s="34"/>
      <c r="AH91" s="34"/>
      <c r="AI91" s="34"/>
      <c r="AJ91" s="34"/>
      <c r="AK91" s="34"/>
      <c r="AL91" s="34"/>
      <c r="AM91" s="34"/>
      <c r="AN91" s="34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</row>
    <row r="92" spans="1:149" s="6" customFormat="1" ht="12.75" customHeight="1">
      <c r="A92" s="120"/>
      <c r="B92" s="13"/>
      <c r="C92" s="13"/>
      <c r="AE92" s="8"/>
      <c r="AF92" s="34"/>
      <c r="AG92" s="34"/>
      <c r="AH92" s="34"/>
      <c r="AI92" s="34"/>
      <c r="AJ92" s="34"/>
      <c r="AK92" s="34"/>
      <c r="AL92" s="34"/>
      <c r="AM92" s="34"/>
      <c r="AN92" s="34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</row>
    <row r="93" spans="1:149" s="6" customFormat="1" ht="12.75" customHeight="1">
      <c r="A93" s="120"/>
      <c r="B93" s="13"/>
      <c r="C93" s="13"/>
      <c r="AE93" s="8"/>
      <c r="AF93" s="34"/>
      <c r="AG93" s="34"/>
      <c r="AH93" s="34"/>
      <c r="AI93" s="34"/>
      <c r="AJ93" s="34"/>
      <c r="AK93" s="34"/>
      <c r="AL93" s="34"/>
      <c r="AM93" s="34"/>
      <c r="AN93" s="34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</row>
    <row r="94" spans="1:149" s="6" customFormat="1" ht="12.75" customHeight="1">
      <c r="A94" s="120"/>
      <c r="B94" s="13"/>
      <c r="C94" s="13"/>
      <c r="AE94" s="8"/>
      <c r="AF94" s="34"/>
      <c r="AG94" s="34"/>
      <c r="AH94" s="34"/>
      <c r="AI94" s="34"/>
      <c r="AJ94" s="34"/>
      <c r="AK94" s="34"/>
      <c r="AL94" s="34"/>
      <c r="AM94" s="34"/>
      <c r="AN94" s="34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</row>
    <row r="95" spans="1:149" s="6" customFormat="1" ht="12.75" customHeight="1">
      <c r="A95" s="120"/>
      <c r="B95" s="13"/>
      <c r="C95" s="13"/>
      <c r="AE95" s="8"/>
      <c r="AF95" s="34"/>
      <c r="AG95" s="34"/>
      <c r="AH95" s="34"/>
      <c r="AI95" s="34"/>
      <c r="AJ95" s="34"/>
      <c r="AK95" s="34"/>
      <c r="AL95" s="34"/>
      <c r="AM95" s="34"/>
      <c r="AN95" s="34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</row>
    <row r="96" spans="1:149" s="6" customFormat="1" ht="12.75" customHeight="1">
      <c r="A96" s="120"/>
      <c r="B96" s="13"/>
      <c r="C96" s="13"/>
      <c r="AE96" s="8"/>
      <c r="AF96" s="34"/>
      <c r="AG96" s="34"/>
      <c r="AH96" s="34"/>
      <c r="AI96" s="34"/>
      <c r="AJ96" s="34"/>
      <c r="AK96" s="34"/>
      <c r="AL96" s="34"/>
      <c r="AM96" s="34"/>
      <c r="AN96" s="34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</row>
    <row r="97" spans="1:149" s="6" customFormat="1" ht="12.75" customHeight="1">
      <c r="A97" s="120"/>
      <c r="B97" s="13"/>
      <c r="C97" s="13"/>
      <c r="AE97" s="8"/>
      <c r="AF97" s="34"/>
      <c r="AG97" s="34"/>
      <c r="AH97" s="34"/>
      <c r="AI97" s="34"/>
      <c r="AJ97" s="34"/>
      <c r="AK97" s="34"/>
      <c r="AL97" s="34"/>
      <c r="AM97" s="34"/>
      <c r="AN97" s="34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</row>
    <row r="98" spans="1:149" s="6" customFormat="1" ht="12.75" customHeight="1">
      <c r="A98" s="120"/>
      <c r="B98" s="13"/>
      <c r="C98" s="13"/>
      <c r="AE98" s="8"/>
      <c r="AF98" s="34"/>
      <c r="AG98" s="34"/>
      <c r="AH98" s="34"/>
      <c r="AI98" s="34"/>
      <c r="AJ98" s="34"/>
      <c r="AK98" s="34"/>
      <c r="AL98" s="34"/>
      <c r="AM98" s="34"/>
      <c r="AN98" s="34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</row>
    <row r="99" spans="1:149" s="6" customFormat="1" ht="12.75" customHeight="1">
      <c r="A99" s="120"/>
      <c r="B99" s="13"/>
      <c r="C99" s="13"/>
      <c r="AE99" s="8"/>
      <c r="AF99" s="34"/>
      <c r="AG99" s="34"/>
      <c r="AH99" s="34"/>
      <c r="AI99" s="34"/>
      <c r="AJ99" s="34"/>
      <c r="AK99" s="34"/>
      <c r="AL99" s="34"/>
      <c r="AM99" s="34"/>
      <c r="AN99" s="34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</row>
    <row r="100" spans="1:149" s="6" customFormat="1" ht="12.75" customHeight="1">
      <c r="A100" s="120"/>
      <c r="B100" s="13"/>
      <c r="C100" s="13"/>
      <c r="AE100" s="8"/>
      <c r="AF100" s="34"/>
      <c r="AG100" s="34"/>
      <c r="AH100" s="34"/>
      <c r="AI100" s="34"/>
      <c r="AJ100" s="34"/>
      <c r="AK100" s="34"/>
      <c r="AL100" s="34"/>
      <c r="AM100" s="34"/>
      <c r="AN100" s="34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</row>
    <row r="101" spans="1:149" s="6" customFormat="1" ht="12.75" customHeight="1">
      <c r="A101" s="120"/>
      <c r="B101" s="13"/>
      <c r="C101" s="13"/>
      <c r="AE101" s="8"/>
      <c r="AF101" s="34"/>
      <c r="AG101" s="34"/>
      <c r="AH101" s="34"/>
      <c r="AI101" s="34"/>
      <c r="AJ101" s="34"/>
      <c r="AK101" s="34"/>
      <c r="AL101" s="34"/>
      <c r="AM101" s="34"/>
      <c r="AN101" s="34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</row>
    <row r="102" spans="1:149" s="6" customFormat="1" ht="12.75" customHeight="1">
      <c r="A102" s="120"/>
      <c r="B102" s="13"/>
      <c r="C102" s="13"/>
      <c r="AE102" s="8"/>
      <c r="AF102" s="34"/>
      <c r="AG102" s="34"/>
      <c r="AH102" s="34"/>
      <c r="AI102" s="34"/>
      <c r="AJ102" s="34"/>
      <c r="AK102" s="34"/>
      <c r="AL102" s="34"/>
      <c r="AM102" s="34"/>
      <c r="AN102" s="34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</row>
    <row r="103" spans="1:149" s="6" customFormat="1" ht="12.75" customHeight="1">
      <c r="A103" s="120"/>
      <c r="B103" s="13"/>
      <c r="C103" s="13"/>
      <c r="AE103" s="8"/>
      <c r="AF103" s="34"/>
      <c r="AG103" s="34"/>
      <c r="AH103" s="34"/>
      <c r="AI103" s="34"/>
      <c r="AJ103" s="34"/>
      <c r="AK103" s="34"/>
      <c r="AL103" s="34"/>
      <c r="AM103" s="34"/>
      <c r="AN103" s="34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</row>
    <row r="104" spans="1:149" s="6" customFormat="1" ht="12.75" customHeight="1">
      <c r="A104" s="120"/>
      <c r="B104" s="13"/>
      <c r="C104" s="13"/>
      <c r="AE104" s="8"/>
      <c r="AF104" s="34"/>
      <c r="AG104" s="34"/>
      <c r="AH104" s="34"/>
      <c r="AI104" s="34"/>
      <c r="AJ104" s="34"/>
      <c r="AK104" s="34"/>
      <c r="AL104" s="34"/>
      <c r="AM104" s="34"/>
      <c r="AN104" s="34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</row>
    <row r="105" spans="1:149" s="6" customFormat="1" ht="12.75" customHeight="1">
      <c r="A105" s="120"/>
      <c r="B105" s="13"/>
      <c r="C105" s="13"/>
      <c r="AE105" s="8"/>
      <c r="AF105" s="34"/>
      <c r="AG105" s="34"/>
      <c r="AH105" s="34"/>
      <c r="AI105" s="34"/>
      <c r="AJ105" s="34"/>
      <c r="AK105" s="34"/>
      <c r="AL105" s="34"/>
      <c r="AM105" s="34"/>
      <c r="AN105" s="34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</row>
    <row r="106" spans="1:149" s="6" customFormat="1" ht="12.75" customHeight="1">
      <c r="A106" s="120"/>
      <c r="B106" s="13"/>
      <c r="C106" s="13"/>
      <c r="AE106" s="8"/>
      <c r="AF106" s="34"/>
      <c r="AG106" s="34"/>
      <c r="AH106" s="34"/>
      <c r="AI106" s="34"/>
      <c r="AJ106" s="34"/>
      <c r="AK106" s="34"/>
      <c r="AL106" s="34"/>
      <c r="AM106" s="34"/>
      <c r="AN106" s="34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</row>
    <row r="107" spans="1:149" s="6" customFormat="1" ht="12.75" customHeight="1">
      <c r="A107" s="120"/>
      <c r="B107" s="13"/>
      <c r="C107" s="13"/>
      <c r="AE107" s="8"/>
      <c r="AF107" s="34"/>
      <c r="AG107" s="34"/>
      <c r="AH107" s="34"/>
      <c r="AI107" s="34"/>
      <c r="AJ107" s="34"/>
      <c r="AK107" s="34"/>
      <c r="AL107" s="34"/>
      <c r="AM107" s="34"/>
      <c r="AN107" s="34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</row>
    <row r="108" spans="1:149" s="6" customFormat="1" ht="12.75" customHeight="1">
      <c r="A108" s="120"/>
      <c r="B108" s="13"/>
      <c r="C108" s="13"/>
      <c r="AE108" s="8"/>
      <c r="AF108" s="34"/>
      <c r="AG108" s="34"/>
      <c r="AH108" s="34"/>
      <c r="AI108" s="34"/>
      <c r="AJ108" s="34"/>
      <c r="AK108" s="34"/>
      <c r="AL108" s="34"/>
      <c r="AM108" s="34"/>
      <c r="AN108" s="34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</row>
    <row r="109" spans="1:149" s="6" customFormat="1" ht="12.75" customHeight="1">
      <c r="A109" s="120"/>
      <c r="B109" s="13"/>
      <c r="C109" s="13"/>
      <c r="AE109" s="8"/>
      <c r="AF109" s="34"/>
      <c r="AG109" s="34"/>
      <c r="AH109" s="34"/>
      <c r="AI109" s="34"/>
      <c r="AJ109" s="34"/>
      <c r="AK109" s="34"/>
      <c r="AL109" s="34"/>
      <c r="AM109" s="34"/>
      <c r="AN109" s="34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</row>
    <row r="110" spans="1:149" s="6" customFormat="1" ht="12.75" customHeight="1">
      <c r="A110" s="120"/>
      <c r="B110" s="13"/>
      <c r="C110" s="13"/>
      <c r="AE110" s="8"/>
      <c r="AF110" s="34"/>
      <c r="AG110" s="34"/>
      <c r="AH110" s="34"/>
      <c r="AI110" s="34"/>
      <c r="AJ110" s="34"/>
      <c r="AK110" s="34"/>
      <c r="AL110" s="34"/>
      <c r="AM110" s="34"/>
      <c r="AN110" s="34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</row>
    <row r="111" spans="1:149" s="6" customFormat="1" ht="12.75" customHeight="1">
      <c r="A111" s="120"/>
      <c r="B111" s="13"/>
      <c r="C111" s="13"/>
      <c r="AE111" s="8"/>
      <c r="AF111" s="34"/>
      <c r="AG111" s="34"/>
      <c r="AH111" s="34"/>
      <c r="AI111" s="34"/>
      <c r="AJ111" s="34"/>
      <c r="AK111" s="34"/>
      <c r="AL111" s="34"/>
      <c r="AM111" s="34"/>
      <c r="AN111" s="34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</row>
    <row r="112" spans="1:149" s="6" customFormat="1" ht="12.75" customHeight="1">
      <c r="A112" s="120"/>
      <c r="B112" s="13"/>
      <c r="C112" s="13"/>
      <c r="AE112" s="8"/>
      <c r="AF112" s="34"/>
      <c r="AG112" s="34"/>
      <c r="AH112" s="34"/>
      <c r="AI112" s="34"/>
      <c r="AJ112" s="34"/>
      <c r="AK112" s="34"/>
      <c r="AL112" s="34"/>
      <c r="AM112" s="34"/>
      <c r="AN112" s="34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</row>
    <row r="113" spans="1:149" s="6" customFormat="1" ht="12.75" customHeight="1">
      <c r="A113" s="120"/>
      <c r="B113" s="13"/>
      <c r="C113" s="13"/>
      <c r="AE113" s="8"/>
      <c r="AF113" s="34"/>
      <c r="AG113" s="34"/>
      <c r="AH113" s="34"/>
      <c r="AI113" s="34"/>
      <c r="AJ113" s="34"/>
      <c r="AK113" s="34"/>
      <c r="AL113" s="34"/>
      <c r="AM113" s="34"/>
      <c r="AN113" s="34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</row>
    <row r="114" spans="1:149" s="6" customFormat="1" ht="12.75" customHeight="1">
      <c r="A114" s="120"/>
      <c r="B114" s="13"/>
      <c r="C114" s="13"/>
      <c r="AE114" s="8"/>
      <c r="AF114" s="34"/>
      <c r="AG114" s="34"/>
      <c r="AH114" s="34"/>
      <c r="AI114" s="34"/>
      <c r="AJ114" s="34"/>
      <c r="AK114" s="34"/>
      <c r="AL114" s="34"/>
      <c r="AM114" s="34"/>
      <c r="AN114" s="34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</row>
    <row r="115" spans="1:149" s="6" customFormat="1" ht="12.75" customHeight="1">
      <c r="A115" s="120"/>
      <c r="B115" s="13"/>
      <c r="C115" s="13"/>
      <c r="AE115" s="8"/>
      <c r="AF115" s="34"/>
      <c r="AG115" s="34"/>
      <c r="AH115" s="34"/>
      <c r="AI115" s="34"/>
      <c r="AJ115" s="34"/>
      <c r="AK115" s="34"/>
      <c r="AL115" s="34"/>
      <c r="AM115" s="34"/>
      <c r="AN115" s="34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</row>
    <row r="116" spans="1:149" s="6" customFormat="1" ht="12.75" customHeight="1">
      <c r="A116" s="120"/>
      <c r="B116" s="13"/>
      <c r="C116" s="13"/>
      <c r="AE116" s="8"/>
      <c r="AF116" s="34"/>
      <c r="AG116" s="34"/>
      <c r="AH116" s="34"/>
      <c r="AI116" s="34"/>
      <c r="AJ116" s="34"/>
      <c r="AK116" s="34"/>
      <c r="AL116" s="34"/>
      <c r="AM116" s="34"/>
      <c r="AN116" s="34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</row>
    <row r="117" spans="1:149" s="6" customFormat="1" ht="12.75" customHeight="1">
      <c r="A117" s="120"/>
      <c r="B117" s="13"/>
      <c r="C117" s="13"/>
      <c r="AE117" s="8"/>
      <c r="AF117" s="34"/>
      <c r="AG117" s="34"/>
      <c r="AH117" s="34"/>
      <c r="AI117" s="34"/>
      <c r="AJ117" s="34"/>
      <c r="AK117" s="34"/>
      <c r="AL117" s="34"/>
      <c r="AM117" s="34"/>
      <c r="AN117" s="34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</row>
    <row r="118" spans="1:149" s="6" customFormat="1" ht="12.75" customHeight="1">
      <c r="A118" s="120"/>
      <c r="B118" s="13"/>
      <c r="C118" s="13"/>
      <c r="AE118" s="8"/>
      <c r="AF118" s="34"/>
      <c r="AG118" s="34"/>
      <c r="AH118" s="34"/>
      <c r="AI118" s="34"/>
      <c r="AJ118" s="34"/>
      <c r="AK118" s="34"/>
      <c r="AL118" s="34"/>
      <c r="AM118" s="34"/>
      <c r="AN118" s="34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</row>
    <row r="119" spans="1:149" s="6" customFormat="1" ht="12.75" customHeight="1">
      <c r="A119" s="120"/>
      <c r="B119" s="13"/>
      <c r="C119" s="13"/>
      <c r="AE119" s="8"/>
      <c r="AF119" s="34"/>
      <c r="AG119" s="34"/>
      <c r="AH119" s="34"/>
      <c r="AI119" s="34"/>
      <c r="AJ119" s="34"/>
      <c r="AK119" s="34"/>
      <c r="AL119" s="34"/>
      <c r="AM119" s="34"/>
      <c r="AN119" s="34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</row>
    <row r="120" spans="1:149" s="6" customFormat="1" ht="12.75" customHeight="1">
      <c r="A120" s="120"/>
      <c r="B120" s="13"/>
      <c r="C120" s="13"/>
      <c r="AE120" s="8"/>
      <c r="AF120" s="34"/>
      <c r="AG120" s="34"/>
      <c r="AH120" s="34"/>
      <c r="AI120" s="34"/>
      <c r="AJ120" s="34"/>
      <c r="AK120" s="34"/>
      <c r="AL120" s="34"/>
      <c r="AM120" s="34"/>
      <c r="AN120" s="34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</row>
    <row r="121" spans="1:149" s="6" customFormat="1" ht="12.75" customHeight="1">
      <c r="A121" s="120"/>
      <c r="B121" s="13"/>
      <c r="C121" s="13"/>
      <c r="AE121" s="8"/>
      <c r="AF121" s="34"/>
      <c r="AG121" s="34"/>
      <c r="AH121" s="34"/>
      <c r="AI121" s="34"/>
      <c r="AJ121" s="34"/>
      <c r="AK121" s="34"/>
      <c r="AL121" s="34"/>
      <c r="AM121" s="34"/>
      <c r="AN121" s="34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</row>
    <row r="122" spans="1:149" s="6" customFormat="1" ht="12.75" customHeight="1">
      <c r="A122" s="120"/>
      <c r="B122" s="13"/>
      <c r="C122" s="13"/>
      <c r="AE122" s="8"/>
      <c r="AF122" s="34"/>
      <c r="AG122" s="34"/>
      <c r="AH122" s="34"/>
      <c r="AI122" s="34"/>
      <c r="AJ122" s="34"/>
      <c r="AK122" s="34"/>
      <c r="AL122" s="34"/>
      <c r="AM122" s="34"/>
      <c r="AN122" s="34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</row>
    <row r="123" spans="1:149" s="6" customFormat="1" ht="12.75" customHeight="1">
      <c r="A123" s="120"/>
      <c r="B123" s="13"/>
      <c r="C123" s="13"/>
      <c r="AE123" s="8"/>
      <c r="AF123" s="34"/>
      <c r="AG123" s="34"/>
      <c r="AH123" s="34"/>
      <c r="AI123" s="34"/>
      <c r="AJ123" s="34"/>
      <c r="AK123" s="34"/>
      <c r="AL123" s="34"/>
      <c r="AM123" s="34"/>
      <c r="AN123" s="34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</row>
    <row r="124" spans="1:149" s="6" customFormat="1" ht="12.75" customHeight="1">
      <c r="A124" s="120"/>
      <c r="B124" s="13"/>
      <c r="C124" s="13"/>
      <c r="AE124" s="8"/>
      <c r="AF124" s="34"/>
      <c r="AG124" s="34"/>
      <c r="AH124" s="34"/>
      <c r="AI124" s="34"/>
      <c r="AJ124" s="34"/>
      <c r="AK124" s="34"/>
      <c r="AL124" s="34"/>
      <c r="AM124" s="34"/>
      <c r="AN124" s="34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</row>
    <row r="125" spans="1:149" s="6" customFormat="1" ht="12.75" customHeight="1">
      <c r="A125" s="120"/>
      <c r="B125" s="13"/>
      <c r="C125" s="13"/>
      <c r="AE125" s="8"/>
      <c r="AF125" s="34"/>
      <c r="AG125" s="34"/>
      <c r="AH125" s="34"/>
      <c r="AI125" s="34"/>
      <c r="AJ125" s="34"/>
      <c r="AK125" s="34"/>
      <c r="AL125" s="34"/>
      <c r="AM125" s="34"/>
      <c r="AN125" s="34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</row>
    <row r="126" spans="1:149" s="6" customFormat="1" ht="12.75" customHeight="1">
      <c r="A126" s="120"/>
      <c r="B126" s="13"/>
      <c r="C126" s="13"/>
      <c r="AE126" s="8"/>
      <c r="AF126" s="34"/>
      <c r="AG126" s="34"/>
      <c r="AH126" s="34"/>
      <c r="AI126" s="34"/>
      <c r="AJ126" s="34"/>
      <c r="AK126" s="34"/>
      <c r="AL126" s="34"/>
      <c r="AM126" s="34"/>
      <c r="AN126" s="34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</row>
    <row r="127" spans="1:149" s="6" customFormat="1" ht="12.75" customHeight="1">
      <c r="A127" s="120"/>
      <c r="B127" s="13"/>
      <c r="C127" s="13"/>
      <c r="AE127" s="8"/>
      <c r="AF127" s="34"/>
      <c r="AG127" s="34"/>
      <c r="AH127" s="34"/>
      <c r="AI127" s="34"/>
      <c r="AJ127" s="34"/>
      <c r="AK127" s="34"/>
      <c r="AL127" s="34"/>
      <c r="AM127" s="34"/>
      <c r="AN127" s="34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</row>
    <row r="128" spans="1:149" s="6" customFormat="1" ht="12.75" customHeight="1">
      <c r="A128" s="120"/>
      <c r="B128" s="13"/>
      <c r="C128" s="13"/>
      <c r="AE128" s="8"/>
      <c r="AF128" s="34"/>
      <c r="AG128" s="34"/>
      <c r="AH128" s="34"/>
      <c r="AI128" s="34"/>
      <c r="AJ128" s="34"/>
      <c r="AK128" s="34"/>
      <c r="AL128" s="34"/>
      <c r="AM128" s="34"/>
      <c r="AN128" s="34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</row>
    <row r="129" spans="1:149" s="6" customFormat="1" ht="12.75" customHeight="1">
      <c r="A129" s="120"/>
      <c r="B129" s="13"/>
      <c r="C129" s="13"/>
      <c r="AE129" s="8"/>
      <c r="AF129" s="34"/>
      <c r="AG129" s="34"/>
      <c r="AH129" s="34"/>
      <c r="AI129" s="34"/>
      <c r="AJ129" s="34"/>
      <c r="AK129" s="34"/>
      <c r="AL129" s="34"/>
      <c r="AM129" s="34"/>
      <c r="AN129" s="34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</row>
    <row r="130" spans="1:149" s="6" customFormat="1" ht="12.75" customHeight="1">
      <c r="A130" s="120"/>
      <c r="B130" s="13"/>
      <c r="C130" s="13"/>
      <c r="AE130" s="8"/>
      <c r="AF130" s="34"/>
      <c r="AG130" s="34"/>
      <c r="AH130" s="34"/>
      <c r="AI130" s="34"/>
      <c r="AJ130" s="34"/>
      <c r="AK130" s="34"/>
      <c r="AL130" s="34"/>
      <c r="AM130" s="34"/>
      <c r="AN130" s="34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</row>
    <row r="131" spans="1:149" s="6" customFormat="1" ht="12.75" customHeight="1">
      <c r="A131" s="120"/>
      <c r="B131" s="13"/>
      <c r="C131" s="13"/>
      <c r="AE131" s="8"/>
      <c r="AF131" s="34"/>
      <c r="AG131" s="34"/>
      <c r="AH131" s="34"/>
      <c r="AI131" s="34"/>
      <c r="AJ131" s="34"/>
      <c r="AK131" s="34"/>
      <c r="AL131" s="34"/>
      <c r="AM131" s="34"/>
      <c r="AN131" s="34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</row>
    <row r="132" spans="1:149" s="6" customFormat="1" ht="12.75" customHeight="1">
      <c r="A132" s="120"/>
      <c r="B132" s="13"/>
      <c r="C132" s="13"/>
      <c r="AE132" s="8"/>
      <c r="AF132" s="34"/>
      <c r="AG132" s="34"/>
      <c r="AH132" s="34"/>
      <c r="AI132" s="34"/>
      <c r="AJ132" s="34"/>
      <c r="AK132" s="34"/>
      <c r="AL132" s="34"/>
      <c r="AM132" s="34"/>
      <c r="AN132" s="34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</row>
    <row r="133" spans="1:149" s="6" customFormat="1" ht="12.75" customHeight="1">
      <c r="A133" s="120"/>
      <c r="B133" s="13"/>
      <c r="C133" s="13"/>
      <c r="AE133" s="8"/>
      <c r="AF133" s="34"/>
      <c r="AG133" s="34"/>
      <c r="AH133" s="34"/>
      <c r="AI133" s="34"/>
      <c r="AJ133" s="34"/>
      <c r="AK133" s="34"/>
      <c r="AL133" s="34"/>
      <c r="AM133" s="34"/>
      <c r="AN133" s="34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</row>
    <row r="134" spans="1:149" s="6" customFormat="1" ht="12.75" customHeight="1">
      <c r="A134" s="120"/>
      <c r="B134" s="13"/>
      <c r="C134" s="13"/>
      <c r="AE134" s="8"/>
      <c r="AF134" s="34"/>
      <c r="AG134" s="34"/>
      <c r="AH134" s="34"/>
      <c r="AI134" s="34"/>
      <c r="AJ134" s="34"/>
      <c r="AK134" s="34"/>
      <c r="AL134" s="34"/>
      <c r="AM134" s="34"/>
      <c r="AN134" s="34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</row>
    <row r="135" spans="1:149" s="6" customFormat="1" ht="12.75" customHeight="1">
      <c r="A135" s="120"/>
      <c r="B135" s="13"/>
      <c r="C135" s="13"/>
      <c r="AE135" s="8"/>
      <c r="AF135" s="34"/>
      <c r="AG135" s="34"/>
      <c r="AH135" s="34"/>
      <c r="AI135" s="34"/>
      <c r="AJ135" s="34"/>
      <c r="AK135" s="34"/>
      <c r="AL135" s="34"/>
      <c r="AM135" s="34"/>
      <c r="AN135" s="34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</row>
    <row r="136" spans="1:149" s="6" customFormat="1" ht="12.75" customHeight="1">
      <c r="A136" s="120"/>
      <c r="B136" s="13"/>
      <c r="C136" s="13"/>
      <c r="AE136" s="8"/>
      <c r="AF136" s="34"/>
      <c r="AG136" s="34"/>
      <c r="AH136" s="34"/>
      <c r="AI136" s="34"/>
      <c r="AJ136" s="34"/>
      <c r="AK136" s="34"/>
      <c r="AL136" s="34"/>
      <c r="AM136" s="34"/>
      <c r="AN136" s="34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</row>
    <row r="137" spans="1:149" s="6" customFormat="1" ht="12.75" customHeight="1">
      <c r="A137" s="120"/>
      <c r="B137" s="13"/>
      <c r="C137" s="13"/>
      <c r="AE137" s="8"/>
      <c r="AF137" s="34"/>
      <c r="AG137" s="34"/>
      <c r="AH137" s="34"/>
      <c r="AI137" s="34"/>
      <c r="AJ137" s="34"/>
      <c r="AK137" s="34"/>
      <c r="AL137" s="34"/>
      <c r="AM137" s="34"/>
      <c r="AN137" s="34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</row>
    <row r="138" spans="1:149" s="6" customFormat="1" ht="12.75" customHeight="1">
      <c r="A138" s="120"/>
      <c r="B138" s="13"/>
      <c r="C138" s="13"/>
      <c r="AE138" s="8"/>
      <c r="AF138" s="34"/>
      <c r="AG138" s="34"/>
      <c r="AH138" s="34"/>
      <c r="AI138" s="34"/>
      <c r="AJ138" s="34"/>
      <c r="AK138" s="34"/>
      <c r="AL138" s="34"/>
      <c r="AM138" s="34"/>
      <c r="AN138" s="34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</row>
    <row r="139" spans="1:149" s="6" customFormat="1" ht="12.75" customHeight="1">
      <c r="A139" s="120"/>
      <c r="B139" s="13"/>
      <c r="C139" s="13"/>
      <c r="AE139" s="8"/>
      <c r="AF139" s="34"/>
      <c r="AG139" s="34"/>
      <c r="AH139" s="34"/>
      <c r="AI139" s="34"/>
      <c r="AJ139" s="34"/>
      <c r="AK139" s="34"/>
      <c r="AL139" s="34"/>
      <c r="AM139" s="34"/>
      <c r="AN139" s="34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</row>
    <row r="140" spans="1:149" s="6" customFormat="1" ht="12.75" customHeight="1">
      <c r="A140" s="120"/>
      <c r="B140" s="13"/>
      <c r="C140" s="13"/>
      <c r="AE140" s="8"/>
      <c r="AF140" s="34"/>
      <c r="AG140" s="34"/>
      <c r="AH140" s="34"/>
      <c r="AI140" s="34"/>
      <c r="AJ140" s="34"/>
      <c r="AK140" s="34"/>
      <c r="AL140" s="34"/>
      <c r="AM140" s="34"/>
      <c r="AN140" s="34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</row>
    <row r="141" spans="1:149" s="6" customFormat="1" ht="12.75" customHeight="1">
      <c r="A141" s="120"/>
      <c r="B141" s="13"/>
      <c r="C141" s="13"/>
      <c r="AE141" s="8"/>
      <c r="AF141" s="34"/>
      <c r="AG141" s="34"/>
      <c r="AH141" s="34"/>
      <c r="AI141" s="34"/>
      <c r="AJ141" s="34"/>
      <c r="AK141" s="34"/>
      <c r="AL141" s="34"/>
      <c r="AM141" s="34"/>
      <c r="AN141" s="34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</row>
    <row r="142" spans="1:149" s="6" customFormat="1" ht="12.75" customHeight="1">
      <c r="A142" s="120"/>
      <c r="B142" s="13"/>
      <c r="C142" s="13"/>
      <c r="AE142" s="8"/>
      <c r="AF142" s="34"/>
      <c r="AG142" s="34"/>
      <c r="AH142" s="34"/>
      <c r="AI142" s="34"/>
      <c r="AJ142" s="34"/>
      <c r="AK142" s="34"/>
      <c r="AL142" s="34"/>
      <c r="AM142" s="34"/>
      <c r="AN142" s="34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</row>
    <row r="143" spans="1:149" s="6" customFormat="1" ht="12.75" customHeight="1">
      <c r="A143" s="120"/>
      <c r="B143" s="13"/>
      <c r="C143" s="13"/>
      <c r="AE143" s="8"/>
      <c r="AF143" s="34"/>
      <c r="AG143" s="34"/>
      <c r="AH143" s="34"/>
      <c r="AI143" s="34"/>
      <c r="AJ143" s="34"/>
      <c r="AK143" s="34"/>
      <c r="AL143" s="34"/>
      <c r="AM143" s="34"/>
      <c r="AN143" s="34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</row>
    <row r="144" spans="1:149" s="6" customFormat="1" ht="12.75" customHeight="1">
      <c r="A144" s="120"/>
      <c r="B144" s="13"/>
      <c r="C144" s="13"/>
      <c r="AE144" s="8"/>
      <c r="AF144" s="34"/>
      <c r="AG144" s="34"/>
      <c r="AH144" s="34"/>
      <c r="AI144" s="34"/>
      <c r="AJ144" s="34"/>
      <c r="AK144" s="34"/>
      <c r="AL144" s="34"/>
      <c r="AM144" s="34"/>
      <c r="AN144" s="34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</row>
    <row r="145" spans="1:149" s="6" customFormat="1" ht="12.75" customHeight="1">
      <c r="A145" s="120"/>
      <c r="B145" s="13"/>
      <c r="C145" s="13"/>
      <c r="AE145" s="8"/>
      <c r="AF145" s="34"/>
      <c r="AG145" s="34"/>
      <c r="AH145" s="34"/>
      <c r="AI145" s="34"/>
      <c r="AJ145" s="34"/>
      <c r="AK145" s="34"/>
      <c r="AL145" s="34"/>
      <c r="AM145" s="34"/>
      <c r="AN145" s="34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</row>
    <row r="146" spans="1:149" s="6" customFormat="1" ht="12.75" customHeight="1">
      <c r="A146" s="120"/>
      <c r="B146" s="13"/>
      <c r="C146" s="13"/>
      <c r="AE146" s="8"/>
      <c r="AF146" s="34"/>
      <c r="AG146" s="34"/>
      <c r="AH146" s="34"/>
      <c r="AI146" s="34"/>
      <c r="AJ146" s="34"/>
      <c r="AK146" s="34"/>
      <c r="AL146" s="34"/>
      <c r="AM146" s="34"/>
      <c r="AN146" s="34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</row>
    <row r="147" spans="1:149" s="6" customFormat="1" ht="12.75" customHeight="1">
      <c r="A147" s="120"/>
      <c r="B147" s="13"/>
      <c r="C147" s="13"/>
      <c r="AE147" s="8"/>
      <c r="AF147" s="34"/>
      <c r="AG147" s="34"/>
      <c r="AH147" s="34"/>
      <c r="AI147" s="34"/>
      <c r="AJ147" s="34"/>
      <c r="AK147" s="34"/>
      <c r="AL147" s="34"/>
      <c r="AM147" s="34"/>
      <c r="AN147" s="34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</row>
    <row r="148" spans="1:149" s="6" customFormat="1" ht="12.75" customHeight="1">
      <c r="A148" s="120"/>
      <c r="B148" s="13"/>
      <c r="C148" s="13"/>
      <c r="AE148" s="8"/>
      <c r="AF148" s="34"/>
      <c r="AG148" s="34"/>
      <c r="AH148" s="34"/>
      <c r="AI148" s="34"/>
      <c r="AJ148" s="34"/>
      <c r="AK148" s="34"/>
      <c r="AL148" s="34"/>
      <c r="AM148" s="34"/>
      <c r="AN148" s="34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</row>
    <row r="149" spans="1:149" s="6" customFormat="1" ht="12.75" customHeight="1">
      <c r="A149" s="120"/>
      <c r="B149" s="13"/>
      <c r="C149" s="13"/>
      <c r="AE149" s="8"/>
      <c r="AF149" s="34"/>
      <c r="AG149" s="34"/>
      <c r="AH149" s="34"/>
      <c r="AI149" s="34"/>
      <c r="AJ149" s="34"/>
      <c r="AK149" s="34"/>
      <c r="AL149" s="34"/>
      <c r="AM149" s="34"/>
      <c r="AN149" s="34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</row>
    <row r="150" spans="1:149" s="6" customFormat="1" ht="12.75" customHeight="1">
      <c r="A150" s="120"/>
      <c r="B150" s="13"/>
      <c r="C150" s="13"/>
      <c r="AE150" s="8"/>
      <c r="AF150" s="34"/>
      <c r="AG150" s="34"/>
      <c r="AH150" s="34"/>
      <c r="AI150" s="34"/>
      <c r="AJ150" s="34"/>
      <c r="AK150" s="34"/>
      <c r="AL150" s="34"/>
      <c r="AM150" s="34"/>
      <c r="AN150" s="34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</row>
    <row r="151" spans="1:149" s="6" customFormat="1" ht="12.75" customHeight="1">
      <c r="A151" s="120"/>
      <c r="B151" s="13"/>
      <c r="C151" s="13"/>
      <c r="AE151" s="8"/>
      <c r="AF151" s="34"/>
      <c r="AG151" s="34"/>
      <c r="AH151" s="34"/>
      <c r="AI151" s="34"/>
      <c r="AJ151" s="34"/>
      <c r="AK151" s="34"/>
      <c r="AL151" s="34"/>
      <c r="AM151" s="34"/>
      <c r="AN151" s="34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</row>
    <row r="152" spans="1:149" s="6" customFormat="1" ht="12.75" customHeight="1">
      <c r="A152" s="120"/>
      <c r="B152" s="13"/>
      <c r="C152" s="13"/>
      <c r="AE152" s="8"/>
      <c r="AF152" s="34"/>
      <c r="AG152" s="34"/>
      <c r="AH152" s="34"/>
      <c r="AI152" s="34"/>
      <c r="AJ152" s="34"/>
      <c r="AK152" s="34"/>
      <c r="AL152" s="34"/>
      <c r="AM152" s="34"/>
      <c r="AN152" s="34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</row>
    <row r="153" spans="1:149" s="6" customFormat="1" ht="12.75" customHeight="1">
      <c r="A153" s="120"/>
      <c r="B153" s="13"/>
      <c r="C153" s="13"/>
      <c r="AE153" s="8"/>
      <c r="AF153" s="34"/>
      <c r="AG153" s="34"/>
      <c r="AH153" s="34"/>
      <c r="AI153" s="34"/>
      <c r="AJ153" s="34"/>
      <c r="AK153" s="34"/>
      <c r="AL153" s="34"/>
      <c r="AM153" s="34"/>
      <c r="AN153" s="34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</row>
    <row r="154" spans="1:149" s="6" customFormat="1" ht="12.75" customHeight="1">
      <c r="A154" s="120"/>
      <c r="B154" s="13"/>
      <c r="C154" s="13"/>
      <c r="AE154" s="8"/>
      <c r="AF154" s="34"/>
      <c r="AG154" s="34"/>
      <c r="AH154" s="34"/>
      <c r="AI154" s="34"/>
      <c r="AJ154" s="34"/>
      <c r="AK154" s="34"/>
      <c r="AL154" s="34"/>
      <c r="AM154" s="34"/>
      <c r="AN154" s="34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</row>
    <row r="155" spans="1:149" s="6" customFormat="1" ht="12.75" customHeight="1">
      <c r="A155" s="120"/>
      <c r="B155" s="13"/>
      <c r="C155" s="13"/>
      <c r="AE155" s="8"/>
      <c r="AF155" s="34"/>
      <c r="AG155" s="34"/>
      <c r="AH155" s="34"/>
      <c r="AI155" s="34"/>
      <c r="AJ155" s="34"/>
      <c r="AK155" s="34"/>
      <c r="AL155" s="34"/>
      <c r="AM155" s="34"/>
      <c r="AN155" s="34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</row>
    <row r="156" spans="1:149" s="6" customFormat="1" ht="12.75" customHeight="1">
      <c r="A156" s="120"/>
      <c r="B156" s="13"/>
      <c r="C156" s="13"/>
      <c r="AE156" s="8"/>
      <c r="AF156" s="34"/>
      <c r="AG156" s="34"/>
      <c r="AH156" s="34"/>
      <c r="AI156" s="34"/>
      <c r="AJ156" s="34"/>
      <c r="AK156" s="34"/>
      <c r="AL156" s="34"/>
      <c r="AM156" s="34"/>
      <c r="AN156" s="34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</row>
    <row r="157" spans="1:149" s="6" customFormat="1" ht="12.75" customHeight="1">
      <c r="A157" s="120"/>
      <c r="B157" s="13"/>
      <c r="C157" s="13"/>
      <c r="AE157" s="8"/>
      <c r="AF157" s="34"/>
      <c r="AG157" s="34"/>
      <c r="AH157" s="34"/>
      <c r="AI157" s="34"/>
      <c r="AJ157" s="34"/>
      <c r="AK157" s="34"/>
      <c r="AL157" s="34"/>
      <c r="AM157" s="34"/>
      <c r="AN157" s="34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</row>
    <row r="158" spans="1:149" s="6" customFormat="1" ht="12.75" customHeight="1">
      <c r="A158" s="120"/>
      <c r="B158" s="13"/>
      <c r="C158" s="13"/>
      <c r="AE158" s="8"/>
      <c r="AF158" s="34"/>
      <c r="AG158" s="34"/>
      <c r="AH158" s="34"/>
      <c r="AI158" s="34"/>
      <c r="AJ158" s="34"/>
      <c r="AK158" s="34"/>
      <c r="AL158" s="34"/>
      <c r="AM158" s="34"/>
      <c r="AN158" s="34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</row>
    <row r="159" spans="1:149" s="6" customFormat="1" ht="12.75" customHeight="1">
      <c r="A159" s="120"/>
      <c r="B159" s="13"/>
      <c r="C159" s="13"/>
      <c r="AE159" s="8"/>
      <c r="AF159" s="34"/>
      <c r="AG159" s="34"/>
      <c r="AH159" s="34"/>
      <c r="AI159" s="34"/>
      <c r="AJ159" s="34"/>
      <c r="AK159" s="34"/>
      <c r="AL159" s="34"/>
      <c r="AM159" s="34"/>
      <c r="AN159" s="34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</row>
    <row r="160" spans="1:149" s="6" customFormat="1" ht="12.75" customHeight="1">
      <c r="A160" s="120"/>
      <c r="B160" s="13"/>
      <c r="C160" s="13"/>
      <c r="AE160" s="8"/>
      <c r="AF160" s="34"/>
      <c r="AG160" s="34"/>
      <c r="AH160" s="34"/>
      <c r="AI160" s="34"/>
      <c r="AJ160" s="34"/>
      <c r="AK160" s="34"/>
      <c r="AL160" s="34"/>
      <c r="AM160" s="34"/>
      <c r="AN160" s="34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</row>
    <row r="161" spans="1:149" s="6" customFormat="1" ht="12.75" customHeight="1">
      <c r="A161" s="120"/>
      <c r="B161" s="13"/>
      <c r="C161" s="13"/>
      <c r="AE161" s="8"/>
      <c r="AF161" s="34"/>
      <c r="AG161" s="34"/>
      <c r="AH161" s="34"/>
      <c r="AI161" s="34"/>
      <c r="AJ161" s="34"/>
      <c r="AK161" s="34"/>
      <c r="AL161" s="34"/>
      <c r="AM161" s="34"/>
      <c r="AN161" s="34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</row>
    <row r="162" spans="1:149" s="6" customFormat="1" ht="12.75" customHeight="1">
      <c r="A162" s="120"/>
      <c r="B162" s="13"/>
      <c r="C162" s="13"/>
      <c r="AE162" s="8"/>
      <c r="AF162" s="34"/>
      <c r="AG162" s="34"/>
      <c r="AH162" s="34"/>
      <c r="AI162" s="34"/>
      <c r="AJ162" s="34"/>
      <c r="AK162" s="34"/>
      <c r="AL162" s="34"/>
      <c r="AM162" s="34"/>
      <c r="AN162" s="34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</row>
    <row r="163" spans="1:149" s="6" customFormat="1" ht="12.75" customHeight="1">
      <c r="A163" s="120"/>
      <c r="B163" s="13"/>
      <c r="C163" s="13"/>
      <c r="AE163" s="8"/>
      <c r="AF163" s="34"/>
      <c r="AG163" s="34"/>
      <c r="AH163" s="34"/>
      <c r="AI163" s="34"/>
      <c r="AJ163" s="34"/>
      <c r="AK163" s="34"/>
      <c r="AL163" s="34"/>
      <c r="AM163" s="34"/>
      <c r="AN163" s="34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</row>
    <row r="164" spans="1:149" s="6" customFormat="1" ht="12.75" customHeight="1">
      <c r="A164" s="120"/>
      <c r="B164" s="13"/>
      <c r="C164" s="13"/>
      <c r="AE164" s="8"/>
      <c r="AF164" s="34"/>
      <c r="AG164" s="34"/>
      <c r="AH164" s="34"/>
      <c r="AI164" s="34"/>
      <c r="AJ164" s="34"/>
      <c r="AK164" s="34"/>
      <c r="AL164" s="34"/>
      <c r="AM164" s="34"/>
      <c r="AN164" s="34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</row>
    <row r="165" spans="1:149" s="6" customFormat="1" ht="12.75" customHeight="1">
      <c r="A165" s="120"/>
      <c r="B165" s="13"/>
      <c r="C165" s="13"/>
      <c r="AE165" s="8"/>
      <c r="AF165" s="34"/>
      <c r="AG165" s="34"/>
      <c r="AH165" s="34"/>
      <c r="AI165" s="34"/>
      <c r="AJ165" s="34"/>
      <c r="AK165" s="34"/>
      <c r="AL165" s="34"/>
      <c r="AM165" s="34"/>
      <c r="AN165" s="34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</row>
    <row r="166" spans="1:149" s="6" customFormat="1" ht="12.75" customHeight="1">
      <c r="A166" s="120"/>
      <c r="B166" s="13"/>
      <c r="C166" s="13"/>
      <c r="AE166" s="8"/>
      <c r="AF166" s="34"/>
      <c r="AG166" s="34"/>
      <c r="AH166" s="34"/>
      <c r="AI166" s="34"/>
      <c r="AJ166" s="34"/>
      <c r="AK166" s="34"/>
      <c r="AL166" s="34"/>
      <c r="AM166" s="34"/>
      <c r="AN166" s="34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</row>
    <row r="167" spans="1:149" s="6" customFormat="1" ht="12.75" customHeight="1">
      <c r="A167" s="120"/>
      <c r="B167" s="13"/>
      <c r="C167" s="13"/>
      <c r="AE167" s="8"/>
      <c r="AF167" s="34"/>
      <c r="AG167" s="34"/>
      <c r="AH167" s="34"/>
      <c r="AI167" s="34"/>
      <c r="AJ167" s="34"/>
      <c r="AK167" s="34"/>
      <c r="AL167" s="34"/>
      <c r="AM167" s="34"/>
      <c r="AN167" s="34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</row>
    <row r="168" spans="1:149" s="6" customFormat="1" ht="12.75" customHeight="1">
      <c r="A168" s="120"/>
      <c r="B168" s="13"/>
      <c r="C168" s="13"/>
      <c r="AE168" s="8"/>
      <c r="AF168" s="34"/>
      <c r="AG168" s="34"/>
      <c r="AH168" s="34"/>
      <c r="AI168" s="34"/>
      <c r="AJ168" s="34"/>
      <c r="AK168" s="34"/>
      <c r="AL168" s="34"/>
      <c r="AM168" s="34"/>
      <c r="AN168" s="34"/>
      <c r="AO168" s="7"/>
      <c r="AP168" s="1"/>
      <c r="AQ168" s="2"/>
      <c r="AR168" s="2"/>
      <c r="AS168" s="1"/>
      <c r="AT168" s="1"/>
      <c r="AU168" s="1"/>
      <c r="AV168" s="1"/>
      <c r="AW168" s="1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</row>
    <row r="169" spans="1:149" s="6" customFormat="1" ht="12.75" customHeight="1">
      <c r="A169" s="120"/>
      <c r="B169" s="13"/>
      <c r="C169" s="13"/>
      <c r="AE169" s="8"/>
      <c r="AF169" s="34"/>
      <c r="AG169" s="34"/>
      <c r="AH169" s="34"/>
      <c r="AI169" s="34"/>
      <c r="AJ169" s="34"/>
      <c r="AK169" s="34"/>
      <c r="AL169" s="34"/>
      <c r="AM169" s="34"/>
      <c r="AN169" s="34"/>
      <c r="AO169" s="7"/>
      <c r="AP169" s="1"/>
      <c r="AQ169" s="2"/>
      <c r="AR169" s="2"/>
      <c r="AS169" s="1"/>
      <c r="AT169" s="1"/>
      <c r="AU169" s="1"/>
      <c r="AV169" s="1"/>
      <c r="AW169" s="1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</row>
    <row r="170" spans="1:149" s="6" customFormat="1" ht="12.75" customHeight="1">
      <c r="A170" s="120"/>
      <c r="B170" s="13"/>
      <c r="C170" s="13"/>
      <c r="AE170" s="8"/>
      <c r="AF170" s="34"/>
      <c r="AG170" s="34"/>
      <c r="AH170" s="34"/>
      <c r="AI170" s="34"/>
      <c r="AJ170" s="34"/>
      <c r="AK170" s="34"/>
      <c r="AL170" s="34"/>
      <c r="AM170" s="34"/>
      <c r="AN170" s="34"/>
      <c r="AO170" s="7"/>
      <c r="AP170" s="1"/>
      <c r="AQ170" s="2"/>
      <c r="AR170" s="2"/>
      <c r="AS170" s="1"/>
      <c r="AT170" s="1"/>
      <c r="AU170" s="1"/>
      <c r="AV170" s="1"/>
      <c r="AW170" s="1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</row>
    <row r="171" spans="1:149" s="6" customFormat="1" ht="12.75" customHeight="1">
      <c r="A171" s="120"/>
      <c r="B171" s="13"/>
      <c r="C171" s="13"/>
      <c r="AE171" s="8"/>
      <c r="AF171" s="34"/>
      <c r="AG171" s="34"/>
      <c r="AH171" s="34"/>
      <c r="AI171" s="34"/>
      <c r="AJ171" s="34"/>
      <c r="AK171" s="34"/>
      <c r="AL171" s="34"/>
      <c r="AM171" s="34"/>
      <c r="AN171" s="34"/>
      <c r="AO171" s="7"/>
      <c r="AP171" s="1"/>
      <c r="AQ171" s="2"/>
      <c r="AR171" s="2"/>
      <c r="AS171" s="1"/>
      <c r="AT171" s="1"/>
      <c r="AU171" s="1"/>
      <c r="AV171" s="1"/>
      <c r="AW171" s="1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</row>
    <row r="172" spans="1:149" s="6" customFormat="1" ht="12.75" customHeight="1">
      <c r="A172" s="120"/>
      <c r="B172" s="13"/>
      <c r="C172" s="13"/>
      <c r="AE172" s="8"/>
      <c r="AF172" s="34"/>
      <c r="AG172" s="34"/>
      <c r="AH172" s="34"/>
      <c r="AI172" s="34"/>
      <c r="AJ172" s="34"/>
      <c r="AK172" s="34"/>
      <c r="AL172" s="34"/>
      <c r="AM172" s="34"/>
      <c r="AN172" s="34"/>
      <c r="AO172" s="7"/>
      <c r="AP172" s="1"/>
      <c r="AQ172" s="2"/>
      <c r="AR172" s="2"/>
      <c r="AS172" s="1"/>
      <c r="AT172" s="1"/>
      <c r="AU172" s="1"/>
      <c r="AV172" s="1"/>
      <c r="AW172" s="1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</row>
    <row r="173" spans="1:149" s="6" customFormat="1" ht="12.75" customHeight="1">
      <c r="A173" s="120"/>
      <c r="B173" s="13"/>
      <c r="C173" s="13"/>
      <c r="AE173" s="8"/>
      <c r="AF173" s="34"/>
      <c r="AG173" s="34"/>
      <c r="AH173" s="34"/>
      <c r="AI173" s="34"/>
      <c r="AJ173" s="34"/>
      <c r="AK173" s="34"/>
      <c r="AL173" s="34"/>
      <c r="AM173" s="34"/>
      <c r="AN173" s="34"/>
      <c r="AO173" s="7"/>
      <c r="AP173" s="1"/>
      <c r="AQ173" s="2"/>
      <c r="AR173" s="2"/>
      <c r="AS173" s="1"/>
      <c r="AT173" s="1"/>
      <c r="AU173" s="1"/>
      <c r="AV173" s="1"/>
      <c r="AW173" s="1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</row>
    <row r="174" spans="1:149" s="6" customFormat="1" ht="12.75" customHeight="1">
      <c r="A174" s="120"/>
      <c r="B174" s="13"/>
      <c r="C174" s="13"/>
      <c r="AE174" s="8"/>
      <c r="AF174" s="34"/>
      <c r="AG174" s="34"/>
      <c r="AH174" s="34"/>
      <c r="AI174" s="34"/>
      <c r="AJ174" s="34"/>
      <c r="AK174" s="34"/>
      <c r="AL174" s="34"/>
      <c r="AM174" s="34"/>
      <c r="AN174" s="34"/>
      <c r="AO174" s="7"/>
      <c r="AP174" s="1"/>
      <c r="AQ174" s="2"/>
      <c r="AR174" s="2"/>
      <c r="AS174" s="1"/>
      <c r="AT174" s="1"/>
      <c r="AU174" s="1"/>
      <c r="AV174" s="1"/>
      <c r="AW174" s="1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</row>
    <row r="175" spans="1:149" s="6" customFormat="1" ht="12.75" customHeight="1">
      <c r="A175" s="120"/>
      <c r="B175" s="13"/>
      <c r="C175" s="13"/>
      <c r="AE175" s="8"/>
      <c r="AF175" s="34"/>
      <c r="AG175" s="34"/>
      <c r="AH175" s="34"/>
      <c r="AI175" s="34"/>
      <c r="AJ175" s="34"/>
      <c r="AK175" s="34"/>
      <c r="AL175" s="34"/>
      <c r="AM175" s="34"/>
      <c r="AN175" s="34"/>
      <c r="AO175" s="7"/>
      <c r="AP175" s="1"/>
      <c r="AQ175" s="2"/>
      <c r="AR175" s="2"/>
      <c r="AS175" s="1"/>
      <c r="AT175" s="1"/>
      <c r="AU175" s="1"/>
      <c r="AV175" s="1"/>
      <c r="AW175" s="1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</row>
    <row r="176" spans="1:149" s="6" customFormat="1" ht="12.75" customHeight="1">
      <c r="A176" s="120"/>
      <c r="B176" s="13"/>
      <c r="C176" s="13"/>
      <c r="AE176" s="8"/>
      <c r="AF176" s="34"/>
      <c r="AG176" s="34"/>
      <c r="AH176" s="34"/>
      <c r="AI176" s="34"/>
      <c r="AJ176" s="34"/>
      <c r="AK176" s="34"/>
      <c r="AL176" s="34"/>
      <c r="AM176" s="34"/>
      <c r="AN176" s="34"/>
      <c r="AO176" s="7"/>
      <c r="AP176" s="1"/>
      <c r="AQ176" s="2"/>
      <c r="AR176" s="2"/>
      <c r="AS176" s="1"/>
      <c r="AT176" s="1"/>
      <c r="AU176" s="1"/>
      <c r="AV176" s="1"/>
      <c r="AW176" s="1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</row>
    <row r="177" spans="1:149" s="6" customFormat="1" ht="12.75" customHeight="1">
      <c r="A177" s="120"/>
      <c r="B177" s="13"/>
      <c r="C177" s="13"/>
      <c r="AE177" s="8"/>
      <c r="AF177" s="34"/>
      <c r="AG177" s="34"/>
      <c r="AH177" s="34"/>
      <c r="AI177" s="34"/>
      <c r="AJ177" s="34"/>
      <c r="AK177" s="34"/>
      <c r="AL177" s="34"/>
      <c r="AM177" s="34"/>
      <c r="AN177" s="34"/>
      <c r="AO177" s="7"/>
      <c r="AP177" s="1"/>
      <c r="AQ177" s="2"/>
      <c r="AR177" s="2"/>
      <c r="AS177" s="1"/>
      <c r="AT177" s="1"/>
      <c r="AU177" s="1"/>
      <c r="AV177" s="1"/>
      <c r="AW177" s="1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</row>
    <row r="178" spans="1:149" s="6" customFormat="1" ht="12.75" customHeight="1">
      <c r="A178" s="120"/>
      <c r="B178" s="13"/>
      <c r="C178" s="13"/>
      <c r="AE178" s="8"/>
      <c r="AF178" s="34"/>
      <c r="AG178" s="34"/>
      <c r="AH178" s="34"/>
      <c r="AI178" s="34"/>
      <c r="AJ178" s="34"/>
      <c r="AK178" s="34"/>
      <c r="AL178" s="34"/>
      <c r="AM178" s="34"/>
      <c r="AN178" s="34"/>
      <c r="AO178" s="7"/>
      <c r="AP178" s="1"/>
      <c r="AQ178" s="2"/>
      <c r="AR178" s="2"/>
      <c r="AS178" s="1"/>
      <c r="AT178" s="1"/>
      <c r="AU178" s="1"/>
      <c r="AV178" s="1"/>
      <c r="AW178" s="1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</row>
    <row r="179" spans="1:149" s="6" customFormat="1" ht="12.75" customHeight="1">
      <c r="A179" s="120"/>
      <c r="B179" s="13"/>
      <c r="C179" s="13"/>
      <c r="AE179" s="8"/>
      <c r="AF179" s="34"/>
      <c r="AG179" s="34"/>
      <c r="AH179" s="34"/>
      <c r="AI179" s="34"/>
      <c r="AJ179" s="34"/>
      <c r="AK179" s="34"/>
      <c r="AL179" s="34"/>
      <c r="AM179" s="34"/>
      <c r="AN179" s="34"/>
      <c r="AO179" s="7"/>
      <c r="AP179" s="1"/>
      <c r="AQ179" s="2"/>
      <c r="AR179" s="2"/>
      <c r="AS179" s="1"/>
      <c r="AT179" s="1"/>
      <c r="AU179" s="1"/>
      <c r="AV179" s="1"/>
      <c r="AW179" s="1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</row>
    <row r="180" spans="1:149" s="6" customFormat="1" ht="12.75" customHeight="1">
      <c r="A180" s="120"/>
      <c r="B180" s="13"/>
      <c r="C180" s="13"/>
      <c r="AE180" s="8"/>
      <c r="AF180" s="34"/>
      <c r="AG180" s="34"/>
      <c r="AH180" s="34"/>
      <c r="AI180" s="34"/>
      <c r="AJ180" s="34"/>
      <c r="AK180" s="34"/>
      <c r="AL180" s="34"/>
      <c r="AM180" s="34"/>
      <c r="AN180" s="34"/>
      <c r="AO180" s="7"/>
      <c r="AP180" s="1"/>
      <c r="AQ180" s="2"/>
      <c r="AR180" s="2"/>
      <c r="AS180" s="1"/>
      <c r="AT180" s="1"/>
      <c r="AU180" s="1"/>
      <c r="AV180" s="1"/>
      <c r="AW180" s="1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</row>
    <row r="181" spans="1:149" s="6" customFormat="1" ht="12.75" customHeight="1">
      <c r="A181" s="120"/>
      <c r="B181" s="13"/>
      <c r="C181" s="13"/>
      <c r="AE181" s="8"/>
      <c r="AF181" s="34"/>
      <c r="AG181" s="34"/>
      <c r="AH181" s="34"/>
      <c r="AI181" s="34"/>
      <c r="AJ181" s="34"/>
      <c r="AK181" s="34"/>
      <c r="AL181" s="34"/>
      <c r="AM181" s="34"/>
      <c r="AN181" s="34"/>
      <c r="AO181" s="7"/>
      <c r="AP181" s="1"/>
      <c r="AQ181" s="2"/>
      <c r="AR181" s="2"/>
      <c r="AS181" s="1"/>
      <c r="AT181" s="1"/>
      <c r="AU181" s="1"/>
      <c r="AV181" s="1"/>
      <c r="AW181" s="1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</row>
    <row r="182" spans="1:149" s="6" customFormat="1" ht="12.75" customHeight="1">
      <c r="A182" s="120"/>
      <c r="B182" s="13"/>
      <c r="C182" s="13"/>
      <c r="AE182" s="8"/>
      <c r="AF182" s="34"/>
      <c r="AG182" s="34"/>
      <c r="AH182" s="34"/>
      <c r="AI182" s="34"/>
      <c r="AJ182" s="34"/>
      <c r="AK182" s="34"/>
      <c r="AL182" s="34"/>
      <c r="AM182" s="34"/>
      <c r="AN182" s="34"/>
      <c r="AO182" s="7"/>
      <c r="AP182" s="1"/>
      <c r="AQ182" s="2"/>
      <c r="AR182" s="2"/>
      <c r="AS182" s="1"/>
      <c r="AT182" s="1"/>
      <c r="AU182" s="1"/>
      <c r="AV182" s="1"/>
      <c r="AW182" s="1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</row>
    <row r="183" spans="1:149" s="6" customFormat="1" ht="12.75" customHeight="1">
      <c r="A183" s="120"/>
      <c r="B183" s="13"/>
      <c r="C183" s="13"/>
      <c r="AE183" s="8"/>
      <c r="AF183" s="34"/>
      <c r="AG183" s="34"/>
      <c r="AH183" s="34"/>
      <c r="AI183" s="34"/>
      <c r="AJ183" s="34"/>
      <c r="AK183" s="34"/>
      <c r="AL183" s="34"/>
      <c r="AM183" s="34"/>
      <c r="AN183" s="34"/>
      <c r="AO183" s="7"/>
      <c r="AP183" s="1"/>
      <c r="AQ183" s="2"/>
      <c r="AR183" s="2"/>
      <c r="AS183" s="1"/>
      <c r="AT183" s="1"/>
      <c r="AU183" s="1"/>
      <c r="AV183" s="1"/>
      <c r="AW183" s="1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</row>
    <row r="184" spans="1:149" s="6" customFormat="1" ht="12.75" customHeight="1">
      <c r="A184" s="120"/>
      <c r="B184" s="13"/>
      <c r="C184" s="13"/>
      <c r="AE184" s="8"/>
      <c r="AF184" s="34"/>
      <c r="AG184" s="34"/>
      <c r="AH184" s="34"/>
      <c r="AI184" s="34"/>
      <c r="AJ184" s="34"/>
      <c r="AK184" s="34"/>
      <c r="AL184" s="34"/>
      <c r="AM184" s="34"/>
      <c r="AN184" s="34"/>
      <c r="AO184" s="7"/>
      <c r="AP184" s="1"/>
      <c r="AQ184" s="2"/>
      <c r="AR184" s="2"/>
      <c r="AS184" s="1"/>
      <c r="AT184" s="1"/>
      <c r="AU184" s="1"/>
      <c r="AV184" s="1"/>
      <c r="AW184" s="1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</row>
    <row r="185" spans="1:149" s="6" customFormat="1" ht="12.75" customHeight="1">
      <c r="A185" s="120"/>
      <c r="B185" s="13"/>
      <c r="C185" s="13"/>
      <c r="AE185" s="8"/>
      <c r="AF185" s="34"/>
      <c r="AG185" s="34"/>
      <c r="AH185" s="34"/>
      <c r="AI185" s="34"/>
      <c r="AJ185" s="34"/>
      <c r="AK185" s="34"/>
      <c r="AL185" s="34"/>
      <c r="AM185" s="34"/>
      <c r="AN185" s="34"/>
      <c r="AO185" s="7"/>
      <c r="AP185" s="1"/>
      <c r="AQ185" s="2"/>
      <c r="AR185" s="2"/>
      <c r="AS185" s="1"/>
      <c r="AT185" s="1"/>
      <c r="AU185" s="1"/>
      <c r="AV185" s="1"/>
      <c r="AW185" s="1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</row>
    <row r="186" spans="1:149" s="6" customFormat="1" ht="12.75" customHeight="1">
      <c r="A186" s="120"/>
      <c r="B186" s="13"/>
      <c r="C186" s="13"/>
      <c r="AE186" s="8"/>
      <c r="AF186" s="34"/>
      <c r="AG186" s="34"/>
      <c r="AH186" s="34"/>
      <c r="AI186" s="34"/>
      <c r="AJ186" s="34"/>
      <c r="AK186" s="34"/>
      <c r="AL186" s="34"/>
      <c r="AM186" s="34"/>
      <c r="AN186" s="34"/>
      <c r="AO186" s="7"/>
      <c r="AP186" s="1"/>
      <c r="AQ186" s="2"/>
      <c r="AR186" s="2"/>
      <c r="AS186" s="1"/>
      <c r="AT186" s="1"/>
      <c r="AU186" s="1"/>
      <c r="AV186" s="1"/>
      <c r="AW186" s="1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</row>
    <row r="187" spans="1:149" s="6" customFormat="1" ht="12.75" customHeight="1">
      <c r="A187" s="120"/>
      <c r="B187" s="13"/>
      <c r="C187" s="13"/>
      <c r="AE187" s="8"/>
      <c r="AF187" s="34"/>
      <c r="AG187" s="34"/>
      <c r="AH187" s="34"/>
      <c r="AI187" s="34"/>
      <c r="AJ187" s="34"/>
      <c r="AK187" s="34"/>
      <c r="AL187" s="34"/>
      <c r="AM187" s="34"/>
      <c r="AN187" s="34"/>
      <c r="AO187" s="7"/>
      <c r="AP187" s="1"/>
      <c r="AQ187" s="2"/>
      <c r="AR187" s="2"/>
      <c r="AS187" s="1"/>
      <c r="AT187" s="1"/>
      <c r="AU187" s="1"/>
      <c r="AV187" s="1"/>
      <c r="AW187" s="1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</row>
    <row r="188" spans="1:149" s="6" customFormat="1" ht="12.75" customHeight="1">
      <c r="A188" s="120"/>
      <c r="B188" s="13"/>
      <c r="C188" s="13"/>
      <c r="AE188" s="8"/>
      <c r="AF188" s="34"/>
      <c r="AG188" s="34"/>
      <c r="AH188" s="34"/>
      <c r="AI188" s="34"/>
      <c r="AJ188" s="34"/>
      <c r="AK188" s="34"/>
      <c r="AL188" s="34"/>
      <c r="AM188" s="34"/>
      <c r="AN188" s="34"/>
      <c r="AO188" s="7"/>
      <c r="AP188" s="1"/>
      <c r="AQ188" s="2"/>
      <c r="AR188" s="2"/>
      <c r="AS188" s="1"/>
      <c r="AT188" s="1"/>
      <c r="AU188" s="1"/>
      <c r="AV188" s="1"/>
      <c r="AW188" s="1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</row>
    <row r="189" spans="1:149" s="6" customFormat="1" ht="12.75" customHeight="1">
      <c r="A189" s="120"/>
      <c r="B189" s="13"/>
      <c r="C189" s="13"/>
      <c r="AE189" s="8"/>
      <c r="AF189" s="34"/>
      <c r="AG189" s="34"/>
      <c r="AH189" s="34"/>
      <c r="AI189" s="34"/>
      <c r="AJ189" s="34"/>
      <c r="AK189" s="34"/>
      <c r="AL189" s="34"/>
      <c r="AM189" s="34"/>
      <c r="AN189" s="34"/>
      <c r="AO189" s="7"/>
      <c r="AP189" s="1"/>
      <c r="AQ189" s="2"/>
      <c r="AR189" s="2"/>
      <c r="AS189" s="1"/>
      <c r="AT189" s="1"/>
      <c r="AU189" s="1"/>
      <c r="AV189" s="1"/>
      <c r="AW189" s="1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</row>
    <row r="190" spans="1:149" s="6" customFormat="1" ht="12.75" customHeight="1">
      <c r="A190" s="120"/>
      <c r="B190" s="13"/>
      <c r="C190" s="13"/>
      <c r="AE190" s="8"/>
      <c r="AF190" s="34"/>
      <c r="AG190" s="34"/>
      <c r="AH190" s="34"/>
      <c r="AI190" s="34"/>
      <c r="AJ190" s="34"/>
      <c r="AK190" s="34"/>
      <c r="AL190" s="34"/>
      <c r="AM190" s="34"/>
      <c r="AN190" s="34"/>
      <c r="AO190" s="7"/>
      <c r="AP190" s="1"/>
      <c r="AQ190" s="2"/>
      <c r="AR190" s="2"/>
      <c r="AS190" s="1"/>
      <c r="AT190" s="1"/>
      <c r="AU190" s="1"/>
      <c r="AV190" s="1"/>
      <c r="AW190" s="1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</row>
    <row r="191" spans="1:149" s="6" customFormat="1" ht="12.75" customHeight="1">
      <c r="A191" s="120"/>
      <c r="B191" s="13"/>
      <c r="C191" s="13"/>
      <c r="AE191" s="8"/>
      <c r="AF191" s="34"/>
      <c r="AG191" s="34"/>
      <c r="AH191" s="34"/>
      <c r="AI191" s="34"/>
      <c r="AJ191" s="34"/>
      <c r="AK191" s="34"/>
      <c r="AL191" s="34"/>
      <c r="AM191" s="34"/>
      <c r="AN191" s="34"/>
      <c r="AO191" s="7"/>
      <c r="AP191" s="1"/>
      <c r="AQ191" s="2"/>
      <c r="AR191" s="2"/>
      <c r="AS191" s="1"/>
      <c r="AT191" s="1"/>
      <c r="AU191" s="1"/>
      <c r="AV191" s="1"/>
      <c r="AW191" s="1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</row>
    <row r="192" spans="1:149" s="6" customFormat="1" ht="12.75" customHeight="1">
      <c r="A192" s="120"/>
      <c r="B192" s="13"/>
      <c r="C192" s="13"/>
      <c r="AE192" s="8"/>
      <c r="AF192" s="34"/>
      <c r="AG192" s="34"/>
      <c r="AH192" s="34"/>
      <c r="AI192" s="34"/>
      <c r="AJ192" s="34"/>
      <c r="AK192" s="34"/>
      <c r="AL192" s="34"/>
      <c r="AM192" s="34"/>
      <c r="AN192" s="34"/>
      <c r="AO192" s="7"/>
      <c r="AP192" s="1"/>
      <c r="AQ192" s="2"/>
      <c r="AR192" s="2"/>
      <c r="AS192" s="1"/>
      <c r="AT192" s="1"/>
      <c r="AU192" s="1"/>
      <c r="AV192" s="1"/>
      <c r="AW192" s="1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</row>
    <row r="193" spans="1:149" s="6" customFormat="1" ht="12.75" customHeight="1">
      <c r="A193" s="120"/>
      <c r="B193" s="13"/>
      <c r="C193" s="13"/>
      <c r="AE193" s="8"/>
      <c r="AF193" s="34"/>
      <c r="AG193" s="34"/>
      <c r="AH193" s="34"/>
      <c r="AI193" s="34"/>
      <c r="AJ193" s="34"/>
      <c r="AK193" s="34"/>
      <c r="AL193" s="34"/>
      <c r="AM193" s="34"/>
      <c r="AN193" s="34"/>
      <c r="AO193" s="7"/>
      <c r="AP193" s="1"/>
      <c r="AQ193" s="2"/>
      <c r="AR193" s="2"/>
      <c r="AS193" s="1"/>
      <c r="AT193" s="1"/>
      <c r="AU193" s="1"/>
      <c r="AV193" s="1"/>
      <c r="AW193" s="1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</row>
    <row r="194" spans="1:149" s="6" customFormat="1" ht="12.75" customHeight="1">
      <c r="A194" s="120"/>
      <c r="B194" s="13"/>
      <c r="C194" s="13"/>
      <c r="AE194" s="8"/>
      <c r="AF194" s="34"/>
      <c r="AG194" s="34"/>
      <c r="AH194" s="34"/>
      <c r="AI194" s="34"/>
      <c r="AJ194" s="34"/>
      <c r="AK194" s="34"/>
      <c r="AL194" s="34"/>
      <c r="AM194" s="34"/>
      <c r="AN194" s="34"/>
      <c r="AO194" s="7"/>
      <c r="AP194" s="1"/>
      <c r="AQ194" s="2"/>
      <c r="AR194" s="2"/>
      <c r="AS194" s="1"/>
      <c r="AT194" s="1"/>
      <c r="AU194" s="1"/>
      <c r="AV194" s="1"/>
      <c r="AW194" s="1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</row>
    <row r="195" spans="1:149" s="6" customFormat="1" ht="12.75" customHeight="1">
      <c r="A195" s="120"/>
      <c r="B195" s="13"/>
      <c r="C195" s="13"/>
      <c r="AE195" s="8"/>
      <c r="AF195" s="34"/>
      <c r="AG195" s="34"/>
      <c r="AH195" s="34"/>
      <c r="AI195" s="34"/>
      <c r="AJ195" s="34"/>
      <c r="AK195" s="34"/>
      <c r="AL195" s="34"/>
      <c r="AM195" s="34"/>
      <c r="AN195" s="34"/>
      <c r="AO195" s="7"/>
      <c r="AP195" s="1"/>
      <c r="AQ195" s="2"/>
      <c r="AR195" s="2"/>
      <c r="AS195" s="1"/>
      <c r="AT195" s="1"/>
      <c r="AU195" s="1"/>
      <c r="AV195" s="1"/>
      <c r="AW195" s="1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</row>
    <row r="196" spans="1:149" s="6" customFormat="1" ht="12.75" customHeight="1">
      <c r="A196" s="120"/>
      <c r="B196" s="13"/>
      <c r="C196" s="13"/>
      <c r="AE196" s="8"/>
      <c r="AF196" s="34"/>
      <c r="AG196" s="34"/>
      <c r="AH196" s="34"/>
      <c r="AI196" s="34"/>
      <c r="AJ196" s="34"/>
      <c r="AK196" s="34"/>
      <c r="AL196" s="34"/>
      <c r="AM196" s="34"/>
      <c r="AN196" s="34"/>
      <c r="AO196" s="7"/>
      <c r="AP196" s="1"/>
      <c r="AQ196" s="2"/>
      <c r="AR196" s="2"/>
      <c r="AS196" s="1"/>
      <c r="AT196" s="1"/>
      <c r="AU196" s="1"/>
      <c r="AV196" s="1"/>
      <c r="AW196" s="1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</row>
    <row r="197" spans="1:149" s="6" customFormat="1" ht="12.75" customHeight="1">
      <c r="A197" s="120"/>
      <c r="B197" s="13"/>
      <c r="C197" s="13"/>
      <c r="AE197" s="8"/>
      <c r="AF197" s="34"/>
      <c r="AG197" s="34"/>
      <c r="AH197" s="34"/>
      <c r="AI197" s="34"/>
      <c r="AJ197" s="34"/>
      <c r="AK197" s="34"/>
      <c r="AL197" s="34"/>
      <c r="AM197" s="34"/>
      <c r="AN197" s="34"/>
      <c r="AO197" s="7"/>
      <c r="AP197" s="1"/>
      <c r="AQ197" s="2"/>
      <c r="AR197" s="2"/>
      <c r="AS197" s="1"/>
      <c r="AT197" s="1"/>
      <c r="AU197" s="1"/>
      <c r="AV197" s="1"/>
      <c r="AW197" s="1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</row>
    <row r="198" spans="1:149" s="6" customFormat="1" ht="12.75" customHeight="1">
      <c r="A198" s="120"/>
      <c r="B198" s="13"/>
      <c r="C198" s="13"/>
      <c r="AE198" s="8"/>
      <c r="AF198" s="34"/>
      <c r="AG198" s="34"/>
      <c r="AH198" s="34"/>
      <c r="AI198" s="34"/>
      <c r="AJ198" s="34"/>
      <c r="AK198" s="34"/>
      <c r="AL198" s="34"/>
      <c r="AM198" s="34"/>
      <c r="AN198" s="34"/>
      <c r="AO198" s="7"/>
      <c r="AP198" s="1"/>
      <c r="AQ198" s="2"/>
      <c r="AR198" s="2"/>
      <c r="AS198" s="1"/>
      <c r="AT198" s="1"/>
      <c r="AU198" s="1"/>
      <c r="AV198" s="1"/>
      <c r="AW198" s="1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</row>
    <row r="199" spans="1:149" s="6" customFormat="1" ht="12.75" customHeight="1">
      <c r="A199" s="120"/>
      <c r="B199" s="13"/>
      <c r="C199" s="13"/>
      <c r="AE199" s="8"/>
      <c r="AF199" s="34"/>
      <c r="AG199" s="34"/>
      <c r="AH199" s="34"/>
      <c r="AI199" s="34"/>
      <c r="AJ199" s="34"/>
      <c r="AK199" s="34"/>
      <c r="AL199" s="34"/>
      <c r="AM199" s="34"/>
      <c r="AN199" s="34"/>
      <c r="AO199" s="7"/>
      <c r="AP199" s="1"/>
      <c r="AQ199" s="2"/>
      <c r="AR199" s="2"/>
      <c r="AS199" s="1"/>
      <c r="AT199" s="1"/>
      <c r="AU199" s="1"/>
      <c r="AV199" s="1"/>
      <c r="AW199" s="1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</row>
    <row r="200" spans="1:149" s="6" customFormat="1" ht="12.75" customHeight="1">
      <c r="A200" s="120"/>
      <c r="B200" s="13"/>
      <c r="C200" s="13"/>
      <c r="AE200" s="8"/>
      <c r="AF200" s="34"/>
      <c r="AG200" s="34"/>
      <c r="AH200" s="34"/>
      <c r="AI200" s="34"/>
      <c r="AJ200" s="34"/>
      <c r="AK200" s="34"/>
      <c r="AL200" s="34"/>
      <c r="AM200" s="34"/>
      <c r="AN200" s="34"/>
      <c r="AO200" s="7"/>
      <c r="AP200" s="1"/>
      <c r="AQ200" s="2"/>
      <c r="AR200" s="2"/>
      <c r="AS200" s="1"/>
      <c r="AT200" s="1"/>
      <c r="AU200" s="1"/>
      <c r="AV200" s="1"/>
      <c r="AW200" s="1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</row>
    <row r="201" spans="1:149" s="6" customFormat="1" ht="12.75" customHeight="1">
      <c r="A201" s="120"/>
      <c r="B201" s="13"/>
      <c r="C201" s="13"/>
      <c r="AE201" s="8"/>
      <c r="AF201" s="34"/>
      <c r="AG201" s="34"/>
      <c r="AH201" s="34"/>
      <c r="AI201" s="34"/>
      <c r="AJ201" s="34"/>
      <c r="AK201" s="34"/>
      <c r="AL201" s="34"/>
      <c r="AM201" s="34"/>
      <c r="AN201" s="34"/>
      <c r="AO201" s="7"/>
      <c r="AP201" s="1"/>
      <c r="AQ201" s="2"/>
      <c r="AR201" s="2"/>
      <c r="AS201" s="1"/>
      <c r="AT201" s="1"/>
      <c r="AU201" s="1"/>
      <c r="AV201" s="1"/>
      <c r="AW201" s="1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</row>
    <row r="202" spans="1:149" s="6" customFormat="1" ht="12.75" customHeight="1">
      <c r="A202" s="120"/>
      <c r="B202" s="13"/>
      <c r="C202" s="13"/>
      <c r="AE202" s="8"/>
      <c r="AF202" s="34"/>
      <c r="AG202" s="34"/>
      <c r="AH202" s="34"/>
      <c r="AI202" s="34"/>
      <c r="AJ202" s="34"/>
      <c r="AK202" s="34"/>
      <c r="AL202" s="34"/>
      <c r="AM202" s="34"/>
      <c r="AN202" s="34"/>
      <c r="AO202" s="7"/>
      <c r="AP202" s="1"/>
      <c r="AQ202" s="2"/>
      <c r="AR202" s="2"/>
      <c r="AS202" s="1"/>
      <c r="AT202" s="1"/>
      <c r="AU202" s="1"/>
      <c r="AV202" s="1"/>
      <c r="AW202" s="1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</row>
    <row r="203" spans="1:149" s="6" customFormat="1" ht="12.75" customHeight="1">
      <c r="A203" s="120"/>
      <c r="B203" s="13"/>
      <c r="C203" s="13"/>
      <c r="AE203" s="8"/>
      <c r="AF203" s="34"/>
      <c r="AG203" s="34"/>
      <c r="AH203" s="34"/>
      <c r="AI203" s="34"/>
      <c r="AJ203" s="34"/>
      <c r="AK203" s="34"/>
      <c r="AL203" s="34"/>
      <c r="AM203" s="34"/>
      <c r="AN203" s="34"/>
      <c r="AO203" s="7"/>
      <c r="AP203" s="1"/>
      <c r="AQ203" s="2"/>
      <c r="AR203" s="2"/>
      <c r="AS203" s="1"/>
      <c r="AT203" s="1"/>
      <c r="AU203" s="1"/>
      <c r="AV203" s="1"/>
      <c r="AW203" s="1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</row>
    <row r="204" spans="1:149" s="6" customFormat="1" ht="12.75" customHeight="1">
      <c r="A204" s="120"/>
      <c r="B204" s="13"/>
      <c r="C204" s="13"/>
      <c r="AE204" s="8"/>
      <c r="AF204" s="34"/>
      <c r="AG204" s="34"/>
      <c r="AH204" s="34"/>
      <c r="AI204" s="34"/>
      <c r="AJ204" s="34"/>
      <c r="AK204" s="34"/>
      <c r="AL204" s="34"/>
      <c r="AM204" s="34"/>
      <c r="AN204" s="34"/>
      <c r="AO204" s="7"/>
      <c r="AP204" s="1"/>
      <c r="AQ204" s="2"/>
      <c r="AR204" s="2"/>
      <c r="AS204" s="1"/>
      <c r="AT204" s="1"/>
      <c r="AU204" s="1"/>
      <c r="AV204" s="1"/>
      <c r="AW204" s="1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</row>
    <row r="205" spans="1:149" s="6" customFormat="1" ht="12.75" customHeight="1">
      <c r="A205" s="120"/>
      <c r="B205" s="13"/>
      <c r="C205" s="13"/>
      <c r="AE205" s="8"/>
      <c r="AF205" s="34"/>
      <c r="AG205" s="34"/>
      <c r="AH205" s="34"/>
      <c r="AI205" s="34"/>
      <c r="AJ205" s="34"/>
      <c r="AK205" s="34"/>
      <c r="AL205" s="34"/>
      <c r="AM205" s="34"/>
      <c r="AN205" s="34"/>
      <c r="AO205" s="7"/>
      <c r="AP205" s="1"/>
      <c r="AQ205" s="2"/>
      <c r="AR205" s="2"/>
      <c r="AS205" s="1"/>
      <c r="AT205" s="1"/>
      <c r="AU205" s="1"/>
      <c r="AV205" s="1"/>
      <c r="AW205" s="1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</row>
    <row r="206" spans="1:149" s="6" customFormat="1" ht="12.75" customHeight="1">
      <c r="A206" s="120"/>
      <c r="B206" s="13"/>
      <c r="C206" s="13"/>
      <c r="AE206" s="8"/>
      <c r="AF206" s="34"/>
      <c r="AG206" s="34"/>
      <c r="AH206" s="34"/>
      <c r="AI206" s="34"/>
      <c r="AJ206" s="34"/>
      <c r="AK206" s="34"/>
      <c r="AL206" s="34"/>
      <c r="AM206" s="34"/>
      <c r="AN206" s="34"/>
      <c r="AO206" s="7"/>
      <c r="AP206" s="1"/>
      <c r="AQ206" s="2"/>
      <c r="AR206" s="2"/>
      <c r="AS206" s="1"/>
      <c r="AT206" s="1"/>
      <c r="AU206" s="1"/>
      <c r="AV206" s="1"/>
      <c r="AW206" s="1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</row>
    <row r="207" spans="1:149" s="6" customFormat="1" ht="12.75" customHeight="1">
      <c r="A207" s="120"/>
      <c r="B207" s="13"/>
      <c r="C207" s="13"/>
      <c r="AE207" s="8"/>
      <c r="AF207" s="34"/>
      <c r="AG207" s="34"/>
      <c r="AH207" s="34"/>
      <c r="AI207" s="34"/>
      <c r="AJ207" s="34"/>
      <c r="AK207" s="34"/>
      <c r="AL207" s="34"/>
      <c r="AM207" s="34"/>
      <c r="AN207" s="34"/>
      <c r="AO207" s="7"/>
      <c r="AP207" s="1"/>
      <c r="AQ207" s="2"/>
      <c r="AR207" s="2"/>
      <c r="AS207" s="1"/>
      <c r="AT207" s="1"/>
      <c r="AU207" s="1"/>
      <c r="AV207" s="1"/>
      <c r="AW207" s="1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</row>
    <row r="208" spans="1:149" s="6" customFormat="1" ht="12.75" customHeight="1">
      <c r="A208" s="120"/>
      <c r="B208" s="13"/>
      <c r="C208" s="13"/>
      <c r="AE208" s="8"/>
      <c r="AF208" s="34"/>
      <c r="AG208" s="34"/>
      <c r="AH208" s="34"/>
      <c r="AI208" s="34"/>
      <c r="AJ208" s="34"/>
      <c r="AK208" s="34"/>
      <c r="AL208" s="34"/>
      <c r="AM208" s="34"/>
      <c r="AN208" s="34"/>
      <c r="AO208" s="7"/>
      <c r="AP208" s="1"/>
      <c r="AQ208" s="2"/>
      <c r="AR208" s="2"/>
      <c r="AS208" s="1"/>
      <c r="AT208" s="1"/>
      <c r="AU208" s="1"/>
      <c r="AV208" s="1"/>
      <c r="AW208" s="1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</row>
    <row r="209" spans="1:149" s="6" customFormat="1" ht="12.75" customHeight="1">
      <c r="A209" s="120"/>
      <c r="B209" s="13"/>
      <c r="C209" s="13"/>
      <c r="AE209" s="8"/>
      <c r="AF209" s="34"/>
      <c r="AG209" s="34"/>
      <c r="AH209" s="34"/>
      <c r="AI209" s="34"/>
      <c r="AJ209" s="34"/>
      <c r="AK209" s="34"/>
      <c r="AL209" s="34"/>
      <c r="AM209" s="34"/>
      <c r="AN209" s="34"/>
      <c r="AO209" s="7"/>
      <c r="AP209" s="1"/>
      <c r="AQ209" s="2"/>
      <c r="AR209" s="2"/>
      <c r="AS209" s="1"/>
      <c r="AT209" s="1"/>
      <c r="AU209" s="1"/>
      <c r="AV209" s="1"/>
      <c r="AW209" s="1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</row>
    <row r="210" spans="1:149" s="6" customFormat="1" ht="12.75" customHeight="1">
      <c r="A210" s="120"/>
      <c r="B210" s="13"/>
      <c r="C210" s="13"/>
      <c r="AE210" s="8"/>
      <c r="AF210" s="34"/>
      <c r="AG210" s="34"/>
      <c r="AH210" s="34"/>
      <c r="AI210" s="34"/>
      <c r="AJ210" s="34"/>
      <c r="AK210" s="34"/>
      <c r="AL210" s="34"/>
      <c r="AM210" s="34"/>
      <c r="AN210" s="34"/>
      <c r="AO210" s="7"/>
      <c r="AP210" s="1"/>
      <c r="AQ210" s="2"/>
      <c r="AR210" s="2"/>
      <c r="AS210" s="1"/>
      <c r="AT210" s="1"/>
      <c r="AU210" s="1"/>
      <c r="AV210" s="1"/>
      <c r="AW210" s="1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</row>
    <row r="211" spans="1:149" s="6" customFormat="1" ht="12.75" customHeight="1">
      <c r="A211" s="120"/>
      <c r="B211" s="13"/>
      <c r="C211" s="13"/>
      <c r="AE211" s="8"/>
      <c r="AF211" s="34"/>
      <c r="AG211" s="34"/>
      <c r="AH211" s="34"/>
      <c r="AI211" s="34"/>
      <c r="AJ211" s="34"/>
      <c r="AK211" s="34"/>
      <c r="AL211" s="34"/>
      <c r="AM211" s="34"/>
      <c r="AN211" s="34"/>
      <c r="AO211" s="7"/>
      <c r="AP211" s="1"/>
      <c r="AQ211" s="2"/>
      <c r="AR211" s="2"/>
      <c r="AS211" s="1"/>
      <c r="AT211" s="1"/>
      <c r="AU211" s="1"/>
      <c r="AV211" s="1"/>
      <c r="AW211" s="1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</row>
    <row r="212" spans="1:149" s="6" customFormat="1" ht="12.75" customHeight="1">
      <c r="A212" s="120"/>
      <c r="B212" s="13"/>
      <c r="C212" s="13"/>
      <c r="AE212" s="8"/>
      <c r="AF212" s="34"/>
      <c r="AG212" s="34"/>
      <c r="AH212" s="34"/>
      <c r="AI212" s="34"/>
      <c r="AJ212" s="34"/>
      <c r="AK212" s="34"/>
      <c r="AL212" s="34"/>
      <c r="AM212" s="34"/>
      <c r="AN212" s="34"/>
      <c r="AO212" s="7"/>
      <c r="AP212" s="1"/>
      <c r="AQ212" s="2"/>
      <c r="AR212" s="2"/>
      <c r="AS212" s="1"/>
      <c r="AT212" s="1"/>
      <c r="AU212" s="1"/>
      <c r="AV212" s="1"/>
      <c r="AW212" s="1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</row>
    <row r="213" spans="1:149" s="6" customFormat="1" ht="12.75" customHeight="1">
      <c r="A213" s="120"/>
      <c r="B213" s="13"/>
      <c r="C213" s="13"/>
      <c r="AE213" s="8"/>
      <c r="AF213" s="34"/>
      <c r="AG213" s="34"/>
      <c r="AH213" s="34"/>
      <c r="AI213" s="34"/>
      <c r="AJ213" s="34"/>
      <c r="AK213" s="34"/>
      <c r="AL213" s="34"/>
      <c r="AM213" s="34"/>
      <c r="AN213" s="34"/>
      <c r="AO213" s="7"/>
      <c r="AP213" s="1"/>
      <c r="AQ213" s="2"/>
      <c r="AR213" s="2"/>
      <c r="AS213" s="1"/>
      <c r="AT213" s="1"/>
      <c r="AU213" s="1"/>
      <c r="AV213" s="1"/>
      <c r="AW213" s="1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</row>
    <row r="214" spans="1:149" s="6" customFormat="1" ht="12.75" customHeight="1">
      <c r="A214" s="120"/>
      <c r="B214" s="13"/>
      <c r="C214" s="13"/>
      <c r="AE214" s="8"/>
      <c r="AF214" s="34"/>
      <c r="AG214" s="34"/>
      <c r="AH214" s="34"/>
      <c r="AI214" s="34"/>
      <c r="AJ214" s="34"/>
      <c r="AK214" s="34"/>
      <c r="AL214" s="34"/>
      <c r="AM214" s="34"/>
      <c r="AN214" s="34"/>
      <c r="AO214" s="7"/>
      <c r="AP214" s="1"/>
      <c r="AQ214" s="2"/>
      <c r="AR214" s="2"/>
      <c r="AS214" s="1"/>
      <c r="AT214" s="1"/>
      <c r="AU214" s="1"/>
      <c r="AV214" s="1"/>
      <c r="AW214" s="1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</row>
    <row r="215" spans="1:149" s="6" customFormat="1" ht="12.75" customHeight="1">
      <c r="A215" s="120"/>
      <c r="B215" s="13"/>
      <c r="C215" s="13"/>
      <c r="AE215" s="8"/>
      <c r="AF215" s="34"/>
      <c r="AG215" s="34"/>
      <c r="AH215" s="34"/>
      <c r="AI215" s="34"/>
      <c r="AJ215" s="34"/>
      <c r="AK215" s="34"/>
      <c r="AL215" s="34"/>
      <c r="AM215" s="34"/>
      <c r="AN215" s="34"/>
      <c r="AO215" s="7"/>
      <c r="AP215" s="1"/>
      <c r="AQ215" s="2"/>
      <c r="AR215" s="2"/>
      <c r="AS215" s="1"/>
      <c r="AT215" s="1"/>
      <c r="AU215" s="1"/>
      <c r="AV215" s="1"/>
      <c r="AW215" s="1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</row>
    <row r="216" spans="1:149" s="6" customFormat="1" ht="12.75" customHeight="1">
      <c r="A216" s="120"/>
      <c r="B216" s="13"/>
      <c r="C216" s="13"/>
      <c r="AE216" s="8"/>
      <c r="AF216" s="34"/>
      <c r="AG216" s="34"/>
      <c r="AH216" s="34"/>
      <c r="AI216" s="34"/>
      <c r="AJ216" s="34"/>
      <c r="AK216" s="34"/>
      <c r="AL216" s="34"/>
      <c r="AM216" s="34"/>
      <c r="AN216" s="34"/>
      <c r="AO216" s="7"/>
      <c r="AP216" s="1"/>
      <c r="AQ216" s="2"/>
      <c r="AR216" s="2"/>
      <c r="AS216" s="1"/>
      <c r="AT216" s="1"/>
      <c r="AU216" s="1"/>
      <c r="AV216" s="1"/>
      <c r="AW216" s="1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</row>
    <row r="217" spans="1:149" s="6" customFormat="1" ht="12.75" customHeight="1">
      <c r="A217" s="120"/>
      <c r="B217" s="13"/>
      <c r="C217" s="13"/>
      <c r="AE217" s="8"/>
      <c r="AF217" s="34"/>
      <c r="AG217" s="34"/>
      <c r="AH217" s="34"/>
      <c r="AI217" s="34"/>
      <c r="AJ217" s="34"/>
      <c r="AK217" s="34"/>
      <c r="AL217" s="34"/>
      <c r="AM217" s="34"/>
      <c r="AN217" s="34"/>
      <c r="AO217" s="7"/>
      <c r="AP217" s="1"/>
      <c r="AQ217" s="2"/>
      <c r="AR217" s="2"/>
      <c r="AS217" s="1"/>
      <c r="AT217" s="1"/>
      <c r="AU217" s="1"/>
      <c r="AV217" s="1"/>
      <c r="AW217" s="1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</row>
    <row r="218" spans="1:149" s="6" customFormat="1" ht="12.75" customHeight="1">
      <c r="A218" s="120"/>
      <c r="B218" s="13"/>
      <c r="C218" s="13"/>
      <c r="AE218" s="8"/>
      <c r="AF218" s="34"/>
      <c r="AG218" s="34"/>
      <c r="AH218" s="34"/>
      <c r="AI218" s="34"/>
      <c r="AJ218" s="34"/>
      <c r="AK218" s="34"/>
      <c r="AL218" s="34"/>
      <c r="AM218" s="34"/>
      <c r="AN218" s="34"/>
      <c r="AO218" s="7"/>
      <c r="AP218" s="1"/>
      <c r="AQ218" s="2"/>
      <c r="AR218" s="2"/>
      <c r="AS218" s="1"/>
      <c r="AT218" s="1"/>
      <c r="AU218" s="1"/>
      <c r="AV218" s="1"/>
      <c r="AW218" s="1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</row>
    <row r="219" spans="1:149" s="6" customFormat="1" ht="12.75" customHeight="1">
      <c r="A219" s="120"/>
      <c r="B219" s="13"/>
      <c r="C219" s="13"/>
      <c r="AE219" s="8"/>
      <c r="AF219" s="34"/>
      <c r="AG219" s="34"/>
      <c r="AH219" s="34"/>
      <c r="AI219" s="34"/>
      <c r="AJ219" s="34"/>
      <c r="AK219" s="34"/>
      <c r="AL219" s="34"/>
      <c r="AM219" s="34"/>
      <c r="AN219" s="34"/>
      <c r="AO219" s="7"/>
      <c r="AP219" s="1"/>
      <c r="AQ219" s="2"/>
      <c r="AR219" s="2"/>
      <c r="AS219" s="1"/>
      <c r="AT219" s="1"/>
      <c r="AU219" s="1"/>
      <c r="AV219" s="1"/>
      <c r="AW219" s="1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</row>
    <row r="220" spans="1:149" s="6" customFormat="1" ht="12.75" customHeight="1">
      <c r="A220" s="120"/>
      <c r="B220" s="13"/>
      <c r="C220" s="13"/>
      <c r="AE220" s="8"/>
      <c r="AF220" s="34"/>
      <c r="AG220" s="34"/>
      <c r="AH220" s="34"/>
      <c r="AI220" s="34"/>
      <c r="AJ220" s="34"/>
      <c r="AK220" s="34"/>
      <c r="AL220" s="34"/>
      <c r="AM220" s="34"/>
      <c r="AN220" s="34"/>
      <c r="AO220" s="7"/>
      <c r="AP220" s="1"/>
      <c r="AQ220" s="2"/>
      <c r="AR220" s="2"/>
      <c r="AS220" s="1"/>
      <c r="AT220" s="1"/>
      <c r="AU220" s="1"/>
      <c r="AV220" s="1"/>
      <c r="AW220" s="1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</row>
    <row r="221" spans="1:149" s="6" customFormat="1" ht="12.75" customHeight="1">
      <c r="A221" s="120"/>
      <c r="B221" s="13"/>
      <c r="C221" s="13"/>
      <c r="AE221" s="8"/>
      <c r="AF221" s="34"/>
      <c r="AG221" s="34"/>
      <c r="AH221" s="34"/>
      <c r="AI221" s="34"/>
      <c r="AJ221" s="34"/>
      <c r="AK221" s="34"/>
      <c r="AL221" s="34"/>
      <c r="AM221" s="34"/>
      <c r="AN221" s="34"/>
      <c r="AO221" s="7"/>
      <c r="AP221" s="1"/>
      <c r="AQ221" s="2"/>
      <c r="AR221" s="2"/>
      <c r="AS221" s="1"/>
      <c r="AT221" s="1"/>
      <c r="AU221" s="1"/>
      <c r="AV221" s="1"/>
      <c r="AW221" s="1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</row>
    <row r="222" spans="1:149" s="6" customFormat="1" ht="12.75" customHeight="1">
      <c r="A222" s="120"/>
      <c r="B222" s="13"/>
      <c r="C222" s="13"/>
      <c r="AE222" s="8"/>
      <c r="AF222" s="34"/>
      <c r="AG222" s="34"/>
      <c r="AH222" s="34"/>
      <c r="AI222" s="34"/>
      <c r="AJ222" s="34"/>
      <c r="AK222" s="34"/>
      <c r="AL222" s="34"/>
      <c r="AM222" s="34"/>
      <c r="AN222" s="34"/>
      <c r="AO222" s="7"/>
      <c r="AP222" s="1"/>
      <c r="AQ222" s="2"/>
      <c r="AR222" s="2"/>
      <c r="AS222" s="1"/>
      <c r="AT222" s="1"/>
      <c r="AU222" s="1"/>
      <c r="AV222" s="1"/>
      <c r="AW222" s="1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</row>
    <row r="223" spans="1:149" s="6" customFormat="1" ht="12.75" customHeight="1">
      <c r="A223" s="120"/>
      <c r="B223" s="13"/>
      <c r="C223" s="13"/>
      <c r="AE223" s="8"/>
      <c r="AF223" s="34"/>
      <c r="AG223" s="34"/>
      <c r="AH223" s="34"/>
      <c r="AI223" s="34"/>
      <c r="AJ223" s="34"/>
      <c r="AK223" s="34"/>
      <c r="AL223" s="34"/>
      <c r="AM223" s="34"/>
      <c r="AN223" s="34"/>
      <c r="AO223" s="7"/>
      <c r="AP223" s="1"/>
      <c r="AQ223" s="2"/>
      <c r="AR223" s="2"/>
      <c r="AS223" s="1"/>
      <c r="AT223" s="1"/>
      <c r="AU223" s="1"/>
      <c r="AV223" s="1"/>
      <c r="AW223" s="1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</row>
    <row r="224" spans="1:149" s="6" customFormat="1" ht="12.75" customHeight="1">
      <c r="A224" s="120"/>
      <c r="B224" s="13"/>
      <c r="C224" s="13"/>
      <c r="AE224" s="8"/>
      <c r="AF224" s="34"/>
      <c r="AG224" s="34"/>
      <c r="AH224" s="34"/>
      <c r="AI224" s="34"/>
      <c r="AJ224" s="34"/>
      <c r="AK224" s="34"/>
      <c r="AL224" s="34"/>
      <c r="AM224" s="34"/>
      <c r="AN224" s="34"/>
      <c r="AO224" s="7"/>
      <c r="AP224" s="1"/>
      <c r="AQ224" s="2"/>
      <c r="AR224" s="2"/>
      <c r="AS224" s="1"/>
      <c r="AT224" s="1"/>
      <c r="AU224" s="1"/>
      <c r="AV224" s="1"/>
      <c r="AW224" s="1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</row>
    <row r="225" spans="1:149" s="6" customFormat="1" ht="12.75" customHeight="1">
      <c r="A225" s="120"/>
      <c r="B225" s="13"/>
      <c r="C225" s="13"/>
      <c r="AE225" s="8"/>
      <c r="AF225" s="34"/>
      <c r="AG225" s="34"/>
      <c r="AH225" s="34"/>
      <c r="AI225" s="34"/>
      <c r="AJ225" s="34"/>
      <c r="AK225" s="34"/>
      <c r="AL225" s="34"/>
      <c r="AM225" s="34"/>
      <c r="AN225" s="34"/>
      <c r="AO225" s="7"/>
      <c r="AP225" s="1"/>
      <c r="AQ225" s="2"/>
      <c r="AR225" s="2"/>
      <c r="AS225" s="1"/>
      <c r="AT225" s="1"/>
      <c r="AU225" s="1"/>
      <c r="AV225" s="1"/>
      <c r="AW225" s="1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</row>
    <row r="226" spans="1:149" s="6" customFormat="1" ht="12.75" customHeight="1">
      <c r="A226" s="120"/>
      <c r="B226" s="13"/>
      <c r="C226" s="13"/>
      <c r="AE226" s="8"/>
      <c r="AF226" s="34"/>
      <c r="AG226" s="34"/>
      <c r="AH226" s="34"/>
      <c r="AI226" s="34"/>
      <c r="AJ226" s="34"/>
      <c r="AK226" s="34"/>
      <c r="AL226" s="34"/>
      <c r="AM226" s="34"/>
      <c r="AN226" s="34"/>
      <c r="AO226" s="7"/>
      <c r="AP226" s="1"/>
      <c r="AQ226" s="2"/>
      <c r="AR226" s="2"/>
      <c r="AS226" s="1"/>
      <c r="AT226" s="1"/>
      <c r="AU226" s="1"/>
      <c r="AV226" s="1"/>
      <c r="AW226" s="1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</row>
    <row r="227" spans="1:149" s="6" customFormat="1" ht="12.75" customHeight="1">
      <c r="A227" s="120"/>
      <c r="B227" s="13"/>
      <c r="C227" s="13"/>
      <c r="AE227" s="8"/>
      <c r="AF227" s="34"/>
      <c r="AG227" s="34"/>
      <c r="AH227" s="34"/>
      <c r="AI227" s="34"/>
      <c r="AJ227" s="34"/>
      <c r="AK227" s="34"/>
      <c r="AL227" s="34"/>
      <c r="AM227" s="34"/>
      <c r="AN227" s="34"/>
      <c r="AO227" s="7"/>
      <c r="AP227" s="1"/>
      <c r="AQ227" s="2"/>
      <c r="AR227" s="2"/>
      <c r="AS227" s="1"/>
      <c r="AT227" s="1"/>
      <c r="AU227" s="1"/>
      <c r="AV227" s="1"/>
      <c r="AW227" s="1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</row>
    <row r="228" spans="1:149" s="6" customFormat="1" ht="12.75" customHeight="1">
      <c r="A228" s="120"/>
      <c r="B228" s="13"/>
      <c r="C228" s="13"/>
      <c r="AE228" s="8"/>
      <c r="AF228" s="34"/>
      <c r="AG228" s="34"/>
      <c r="AH228" s="34"/>
      <c r="AI228" s="34"/>
      <c r="AJ228" s="34"/>
      <c r="AK228" s="34"/>
      <c r="AL228" s="34"/>
      <c r="AM228" s="34"/>
      <c r="AN228" s="34"/>
      <c r="AO228" s="7"/>
      <c r="AP228" s="1"/>
      <c r="AQ228" s="2"/>
      <c r="AR228" s="2"/>
      <c r="AS228" s="1"/>
      <c r="AT228" s="1"/>
      <c r="AU228" s="1"/>
      <c r="AV228" s="1"/>
      <c r="AW228" s="1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</row>
    <row r="229" spans="1:149" s="6" customFormat="1" ht="12.75" customHeight="1">
      <c r="A229" s="120"/>
      <c r="B229" s="13"/>
      <c r="C229" s="13"/>
      <c r="AE229" s="8"/>
      <c r="AF229" s="34"/>
      <c r="AG229" s="34"/>
      <c r="AH229" s="34"/>
      <c r="AI229" s="34"/>
      <c r="AJ229" s="34"/>
      <c r="AK229" s="34"/>
      <c r="AL229" s="34"/>
      <c r="AM229" s="34"/>
      <c r="AN229" s="34"/>
      <c r="AO229" s="7"/>
      <c r="AP229" s="1"/>
      <c r="AQ229" s="2"/>
      <c r="AR229" s="2"/>
      <c r="AS229" s="1"/>
      <c r="AT229" s="1"/>
      <c r="AU229" s="1"/>
      <c r="AV229" s="1"/>
      <c r="AW229" s="1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</row>
    <row r="230" spans="1:149" s="6" customFormat="1" ht="12.75" customHeight="1">
      <c r="A230" s="120"/>
      <c r="B230" s="13"/>
      <c r="C230" s="13"/>
      <c r="AE230" s="8"/>
      <c r="AF230" s="34"/>
      <c r="AG230" s="34"/>
      <c r="AH230" s="34"/>
      <c r="AI230" s="34"/>
      <c r="AJ230" s="34"/>
      <c r="AK230" s="34"/>
      <c r="AL230" s="34"/>
      <c r="AM230" s="34"/>
      <c r="AN230" s="34"/>
      <c r="AO230" s="7"/>
      <c r="AP230" s="1"/>
      <c r="AQ230" s="2"/>
      <c r="AR230" s="2"/>
      <c r="AS230" s="1"/>
      <c r="AT230" s="1"/>
      <c r="AU230" s="1"/>
      <c r="AV230" s="1"/>
      <c r="AW230" s="1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</row>
    <row r="231" spans="1:149" s="6" customFormat="1" ht="12.75" customHeight="1">
      <c r="A231" s="120"/>
      <c r="B231" s="13"/>
      <c r="C231" s="13"/>
      <c r="AE231" s="8"/>
      <c r="AF231" s="34"/>
      <c r="AG231" s="34"/>
      <c r="AH231" s="34"/>
      <c r="AI231" s="34"/>
      <c r="AJ231" s="34"/>
      <c r="AK231" s="34"/>
      <c r="AL231" s="34"/>
      <c r="AM231" s="34"/>
      <c r="AN231" s="34"/>
      <c r="AO231" s="7"/>
      <c r="AP231" s="1"/>
      <c r="AQ231" s="2"/>
      <c r="AR231" s="2"/>
      <c r="AS231" s="1"/>
      <c r="AT231" s="1"/>
      <c r="AU231" s="1"/>
      <c r="AV231" s="1"/>
      <c r="AW231" s="1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</row>
    <row r="232" spans="1:149" s="6" customFormat="1" ht="12.75" customHeight="1">
      <c r="A232" s="120"/>
      <c r="B232" s="13"/>
      <c r="C232" s="13"/>
      <c r="AE232" s="8"/>
      <c r="AF232" s="34"/>
      <c r="AG232" s="34"/>
      <c r="AH232" s="34"/>
      <c r="AI232" s="34"/>
      <c r="AJ232" s="34"/>
      <c r="AK232" s="34"/>
      <c r="AL232" s="34"/>
      <c r="AM232" s="34"/>
      <c r="AN232" s="34"/>
      <c r="AO232" s="7"/>
      <c r="AP232" s="1"/>
      <c r="AQ232" s="2"/>
      <c r="AR232" s="2"/>
      <c r="AS232" s="1"/>
      <c r="AT232" s="1"/>
      <c r="AU232" s="1"/>
      <c r="AV232" s="1"/>
      <c r="AW232" s="1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</row>
    <row r="233" spans="1:149" s="6" customFormat="1" ht="12.75" customHeight="1">
      <c r="A233" s="120"/>
      <c r="B233" s="13"/>
      <c r="C233" s="13"/>
      <c r="AE233" s="8"/>
      <c r="AF233" s="34"/>
      <c r="AG233" s="34"/>
      <c r="AH233" s="34"/>
      <c r="AI233" s="34"/>
      <c r="AJ233" s="34"/>
      <c r="AK233" s="34"/>
      <c r="AL233" s="34"/>
      <c r="AM233" s="34"/>
      <c r="AN233" s="34"/>
      <c r="AO233" s="7"/>
      <c r="AP233" s="1"/>
      <c r="AQ233" s="2"/>
      <c r="AR233" s="2"/>
      <c r="AS233" s="1"/>
      <c r="AT233" s="1"/>
      <c r="AU233" s="1"/>
      <c r="AV233" s="1"/>
      <c r="AW233" s="1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</row>
    <row r="234" spans="1:149" s="6" customFormat="1" ht="12.75" customHeight="1">
      <c r="A234" s="120"/>
      <c r="B234" s="13"/>
      <c r="C234" s="13"/>
      <c r="AE234" s="8"/>
      <c r="AF234" s="34"/>
      <c r="AG234" s="34"/>
      <c r="AH234" s="34"/>
      <c r="AI234" s="34"/>
      <c r="AJ234" s="34"/>
      <c r="AK234" s="34"/>
      <c r="AL234" s="34"/>
      <c r="AM234" s="34"/>
      <c r="AN234" s="34"/>
      <c r="AO234" s="7"/>
      <c r="AP234" s="1"/>
      <c r="AQ234" s="2"/>
      <c r="AR234" s="2"/>
      <c r="AS234" s="1"/>
      <c r="AT234" s="1"/>
      <c r="AU234" s="1"/>
      <c r="AV234" s="1"/>
      <c r="AW234" s="1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</row>
    <row r="235" spans="1:149" s="6" customFormat="1" ht="12.75" customHeight="1">
      <c r="A235" s="120"/>
      <c r="B235" s="13"/>
      <c r="C235" s="13"/>
      <c r="AE235" s="8"/>
      <c r="AF235" s="34"/>
      <c r="AG235" s="34"/>
      <c r="AH235" s="34"/>
      <c r="AI235" s="34"/>
      <c r="AJ235" s="34"/>
      <c r="AK235" s="34"/>
      <c r="AL235" s="34"/>
      <c r="AM235" s="34"/>
      <c r="AN235" s="34"/>
      <c r="AO235" s="7"/>
      <c r="AP235" s="1"/>
      <c r="AQ235" s="2"/>
      <c r="AR235" s="2"/>
      <c r="AS235" s="1"/>
      <c r="AT235" s="1"/>
      <c r="AU235" s="1"/>
      <c r="AV235" s="1"/>
      <c r="AW235" s="1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</row>
    <row r="236" spans="1:149" s="6" customFormat="1" ht="12.75" customHeight="1">
      <c r="A236" s="120"/>
      <c r="B236" s="13"/>
      <c r="C236" s="13"/>
      <c r="AE236" s="8"/>
      <c r="AF236" s="34"/>
      <c r="AG236" s="34"/>
      <c r="AH236" s="34"/>
      <c r="AI236" s="34"/>
      <c r="AJ236" s="34"/>
      <c r="AK236" s="34"/>
      <c r="AL236" s="34"/>
      <c r="AM236" s="34"/>
      <c r="AN236" s="34"/>
      <c r="AO236" s="7"/>
      <c r="AP236" s="1"/>
      <c r="AQ236" s="2"/>
      <c r="AR236" s="2"/>
      <c r="AS236" s="1"/>
      <c r="AT236" s="1"/>
      <c r="AU236" s="1"/>
      <c r="AV236" s="1"/>
      <c r="AW236" s="1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</row>
    <row r="237" spans="1:149" s="6" customFormat="1" ht="12.75" customHeight="1">
      <c r="A237" s="120"/>
      <c r="B237" s="13"/>
      <c r="C237" s="13"/>
      <c r="AE237" s="8"/>
      <c r="AF237" s="34"/>
      <c r="AG237" s="34"/>
      <c r="AH237" s="34"/>
      <c r="AI237" s="34"/>
      <c r="AJ237" s="34"/>
      <c r="AK237" s="34"/>
      <c r="AL237" s="34"/>
      <c r="AM237" s="34"/>
      <c r="AN237" s="34"/>
      <c r="AO237" s="7"/>
      <c r="AP237" s="1"/>
      <c r="AQ237" s="2"/>
      <c r="AR237" s="2"/>
      <c r="AS237" s="1"/>
      <c r="AT237" s="1"/>
      <c r="AU237" s="1"/>
      <c r="AV237" s="1"/>
      <c r="AW237" s="1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</row>
    <row r="238" spans="1:149" s="6" customFormat="1" ht="12.75" customHeight="1">
      <c r="A238" s="120"/>
      <c r="B238" s="13"/>
      <c r="C238" s="13"/>
      <c r="AE238" s="8"/>
      <c r="AF238" s="34"/>
      <c r="AG238" s="34"/>
      <c r="AH238" s="34"/>
      <c r="AI238" s="34"/>
      <c r="AJ238" s="34"/>
      <c r="AK238" s="34"/>
      <c r="AL238" s="34"/>
      <c r="AM238" s="34"/>
      <c r="AN238" s="34"/>
      <c r="AO238" s="7"/>
      <c r="AP238" s="1"/>
      <c r="AQ238" s="2"/>
      <c r="AR238" s="2"/>
      <c r="AS238" s="1"/>
      <c r="AT238" s="1"/>
      <c r="AU238" s="1"/>
      <c r="AV238" s="1"/>
      <c r="AW238" s="1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</row>
    <row r="239" spans="1:149" s="6" customFormat="1" ht="12.75" customHeight="1">
      <c r="A239" s="120"/>
      <c r="B239" s="13"/>
      <c r="C239" s="13"/>
      <c r="AE239" s="8"/>
      <c r="AF239" s="34"/>
      <c r="AG239" s="34"/>
      <c r="AH239" s="34"/>
      <c r="AI239" s="34"/>
      <c r="AJ239" s="34"/>
      <c r="AK239" s="34"/>
      <c r="AL239" s="34"/>
      <c r="AM239" s="34"/>
      <c r="AN239" s="34"/>
      <c r="AO239" s="7"/>
      <c r="AP239" s="1"/>
      <c r="AQ239" s="2"/>
      <c r="AR239" s="2"/>
      <c r="AS239" s="1"/>
      <c r="AT239" s="1"/>
      <c r="AU239" s="1"/>
      <c r="AV239" s="1"/>
      <c r="AW239" s="1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</row>
    <row r="240" spans="1:149" s="6" customFormat="1" ht="12.75" customHeight="1">
      <c r="A240" s="120"/>
      <c r="B240" s="13"/>
      <c r="C240" s="13"/>
      <c r="AE240" s="8"/>
      <c r="AF240" s="34"/>
      <c r="AG240" s="34"/>
      <c r="AH240" s="34"/>
      <c r="AI240" s="34"/>
      <c r="AJ240" s="34"/>
      <c r="AK240" s="34"/>
      <c r="AL240" s="34"/>
      <c r="AM240" s="34"/>
      <c r="AN240" s="34"/>
      <c r="AO240" s="7"/>
      <c r="AP240" s="1"/>
      <c r="AQ240" s="2"/>
      <c r="AR240" s="2"/>
      <c r="AS240" s="1"/>
      <c r="AT240" s="1"/>
      <c r="AU240" s="1"/>
      <c r="AV240" s="1"/>
      <c r="AW240" s="1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</row>
    <row r="241" spans="1:149" s="6" customFormat="1" ht="12.75" customHeight="1">
      <c r="A241" s="120"/>
      <c r="B241" s="13"/>
      <c r="C241" s="13"/>
      <c r="AE241" s="8"/>
      <c r="AF241" s="34"/>
      <c r="AG241" s="34"/>
      <c r="AH241" s="34"/>
      <c r="AI241" s="34"/>
      <c r="AJ241" s="34"/>
      <c r="AK241" s="34"/>
      <c r="AL241" s="34"/>
      <c r="AM241" s="34"/>
      <c r="AN241" s="34"/>
      <c r="AO241" s="7"/>
      <c r="AP241" s="1"/>
      <c r="AQ241" s="2"/>
      <c r="AR241" s="2"/>
      <c r="AS241" s="1"/>
      <c r="AT241" s="1"/>
      <c r="AU241" s="1"/>
      <c r="AV241" s="1"/>
      <c r="AW241" s="1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</row>
    <row r="242" spans="1:149" s="6" customFormat="1" ht="12.75" customHeight="1">
      <c r="A242" s="120"/>
      <c r="B242" s="13"/>
      <c r="C242" s="13"/>
      <c r="AE242" s="8"/>
      <c r="AF242" s="34"/>
      <c r="AG242" s="34"/>
      <c r="AH242" s="34"/>
      <c r="AI242" s="34"/>
      <c r="AJ242" s="34"/>
      <c r="AK242" s="34"/>
      <c r="AL242" s="34"/>
      <c r="AM242" s="34"/>
      <c r="AN242" s="34"/>
      <c r="AO242" s="7"/>
      <c r="AP242" s="1"/>
      <c r="AQ242" s="2"/>
      <c r="AR242" s="2"/>
      <c r="AS242" s="1"/>
      <c r="AT242" s="1"/>
      <c r="AU242" s="1"/>
      <c r="AV242" s="1"/>
      <c r="AW242" s="1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</row>
    <row r="243" spans="1:149" s="6" customFormat="1" ht="12.75" customHeight="1">
      <c r="A243" s="120"/>
      <c r="B243" s="13"/>
      <c r="C243" s="13"/>
      <c r="AE243" s="8"/>
      <c r="AF243" s="34"/>
      <c r="AG243" s="34"/>
      <c r="AH243" s="34"/>
      <c r="AI243" s="34"/>
      <c r="AJ243" s="34"/>
      <c r="AK243" s="34"/>
      <c r="AL243" s="34"/>
      <c r="AM243" s="34"/>
      <c r="AN243" s="34"/>
      <c r="AO243" s="7"/>
      <c r="AP243" s="1"/>
      <c r="AQ243" s="2"/>
      <c r="AR243" s="2"/>
      <c r="AS243" s="1"/>
      <c r="AT243" s="1"/>
      <c r="AU243" s="1"/>
      <c r="AV243" s="1"/>
      <c r="AW243" s="1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</row>
    <row r="244" spans="1:149" s="6" customFormat="1" ht="12.75" customHeight="1">
      <c r="A244" s="120"/>
      <c r="B244" s="13"/>
      <c r="C244" s="13"/>
      <c r="AE244" s="8"/>
      <c r="AF244" s="34"/>
      <c r="AG244" s="34"/>
      <c r="AH244" s="34"/>
      <c r="AI244" s="34"/>
      <c r="AJ244" s="34"/>
      <c r="AK244" s="34"/>
      <c r="AL244" s="34"/>
      <c r="AM244" s="34"/>
      <c r="AN244" s="34"/>
      <c r="AO244" s="7"/>
      <c r="AP244" s="1"/>
      <c r="AQ244" s="2"/>
      <c r="AR244" s="2"/>
      <c r="AS244" s="1"/>
      <c r="AT244" s="1"/>
      <c r="AU244" s="1"/>
      <c r="AV244" s="1"/>
      <c r="AW244" s="1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</row>
    <row r="245" spans="1:149" s="6" customFormat="1" ht="12.75" customHeight="1">
      <c r="A245" s="120"/>
      <c r="B245" s="13"/>
      <c r="C245" s="13"/>
      <c r="AE245" s="8"/>
      <c r="AF245" s="34"/>
      <c r="AG245" s="34"/>
      <c r="AH245" s="34"/>
      <c r="AI245" s="34"/>
      <c r="AJ245" s="34"/>
      <c r="AK245" s="34"/>
      <c r="AL245" s="34"/>
      <c r="AM245" s="34"/>
      <c r="AN245" s="34"/>
      <c r="AO245" s="7"/>
      <c r="AP245" s="1"/>
      <c r="AQ245" s="2"/>
      <c r="AR245" s="2"/>
      <c r="AS245" s="1"/>
      <c r="AT245" s="1"/>
      <c r="AU245" s="1"/>
      <c r="AV245" s="1"/>
      <c r="AW245" s="1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</row>
    <row r="246" spans="1:149" s="6" customFormat="1" ht="12.75" customHeight="1">
      <c r="A246" s="120"/>
      <c r="B246" s="13"/>
      <c r="C246" s="13"/>
      <c r="AE246" s="8"/>
      <c r="AF246" s="34"/>
      <c r="AG246" s="34"/>
      <c r="AH246" s="34"/>
      <c r="AI246" s="34"/>
      <c r="AJ246" s="34"/>
      <c r="AK246" s="34"/>
      <c r="AL246" s="34"/>
      <c r="AM246" s="34"/>
      <c r="AN246" s="34"/>
      <c r="AO246" s="7"/>
      <c r="AP246" s="1"/>
      <c r="AQ246" s="2"/>
      <c r="AR246" s="2"/>
      <c r="AS246" s="1"/>
      <c r="AT246" s="1"/>
      <c r="AU246" s="1"/>
      <c r="AV246" s="1"/>
      <c r="AW246" s="1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</row>
    <row r="247" spans="1:149" s="6" customFormat="1" ht="12.75" customHeight="1">
      <c r="A247" s="120"/>
      <c r="B247" s="13"/>
      <c r="C247" s="13"/>
      <c r="AE247" s="8"/>
      <c r="AF247" s="34"/>
      <c r="AG247" s="34"/>
      <c r="AH247" s="34"/>
      <c r="AI247" s="34"/>
      <c r="AJ247" s="34"/>
      <c r="AK247" s="34"/>
      <c r="AL247" s="34"/>
      <c r="AM247" s="34"/>
      <c r="AN247" s="34"/>
      <c r="AO247" s="7"/>
      <c r="AP247" s="1"/>
      <c r="AQ247" s="2"/>
      <c r="AR247" s="2"/>
      <c r="AS247" s="1"/>
      <c r="AT247" s="1"/>
      <c r="AU247" s="1"/>
      <c r="AV247" s="1"/>
      <c r="AW247" s="1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</row>
    <row r="248" spans="1:149" s="6" customFormat="1" ht="12.75" customHeight="1">
      <c r="A248" s="120"/>
      <c r="B248" s="13"/>
      <c r="C248" s="13"/>
      <c r="AE248" s="8"/>
      <c r="AF248" s="34"/>
      <c r="AG248" s="34"/>
      <c r="AH248" s="34"/>
      <c r="AI248" s="34"/>
      <c r="AJ248" s="34"/>
      <c r="AK248" s="34"/>
      <c r="AL248" s="34"/>
      <c r="AM248" s="34"/>
      <c r="AN248" s="34"/>
      <c r="AO248" s="7"/>
      <c r="AP248" s="1"/>
      <c r="AQ248" s="2"/>
      <c r="AR248" s="2"/>
      <c r="AS248" s="1"/>
      <c r="AT248" s="1"/>
      <c r="AU248" s="1"/>
      <c r="AV248" s="1"/>
      <c r="AW248" s="1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</row>
    <row r="249" spans="1:149" s="6" customFormat="1" ht="12.75" customHeight="1">
      <c r="A249" s="120"/>
      <c r="B249" s="13"/>
      <c r="C249" s="13"/>
      <c r="AE249" s="8"/>
      <c r="AF249" s="34"/>
      <c r="AG249" s="34"/>
      <c r="AH249" s="34"/>
      <c r="AI249" s="34"/>
      <c r="AJ249" s="34"/>
      <c r="AK249" s="34"/>
      <c r="AL249" s="34"/>
      <c r="AM249" s="34"/>
      <c r="AN249" s="34"/>
      <c r="AO249" s="7"/>
      <c r="AP249" s="1"/>
      <c r="AQ249" s="2"/>
      <c r="AR249" s="2"/>
      <c r="AS249" s="1"/>
      <c r="AT249" s="1"/>
      <c r="AU249" s="1"/>
      <c r="AV249" s="1"/>
      <c r="AW249" s="1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</row>
    <row r="250" spans="1:149" s="6" customFormat="1" ht="12.75" customHeight="1">
      <c r="A250" s="120"/>
      <c r="B250" s="13"/>
      <c r="C250" s="13"/>
      <c r="AE250" s="8"/>
      <c r="AF250" s="34"/>
      <c r="AG250" s="34"/>
      <c r="AH250" s="34"/>
      <c r="AI250" s="34"/>
      <c r="AJ250" s="34"/>
      <c r="AK250" s="34"/>
      <c r="AL250" s="34"/>
      <c r="AM250" s="34"/>
      <c r="AN250" s="34"/>
      <c r="AO250" s="7"/>
      <c r="AP250" s="1"/>
      <c r="AQ250" s="2"/>
      <c r="AR250" s="2"/>
      <c r="AS250" s="1"/>
      <c r="AT250" s="1"/>
      <c r="AU250" s="1"/>
      <c r="AV250" s="1"/>
      <c r="AW250" s="1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</row>
    <row r="251" spans="1:149" s="6" customFormat="1" ht="12.75" customHeight="1">
      <c r="A251" s="120"/>
      <c r="B251" s="13"/>
      <c r="C251" s="13"/>
      <c r="AE251" s="8"/>
      <c r="AF251" s="34"/>
      <c r="AG251" s="34"/>
      <c r="AH251" s="34"/>
      <c r="AI251" s="34"/>
      <c r="AJ251" s="34"/>
      <c r="AK251" s="34"/>
      <c r="AL251" s="34"/>
      <c r="AM251" s="34"/>
      <c r="AN251" s="34"/>
      <c r="AO251" s="7"/>
      <c r="AP251" s="1"/>
      <c r="AQ251" s="2"/>
      <c r="AR251" s="2"/>
      <c r="AS251" s="1"/>
      <c r="AT251" s="1"/>
      <c r="AU251" s="1"/>
      <c r="AV251" s="1"/>
      <c r="AW251" s="1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</row>
    <row r="252" spans="1:149" s="6" customFormat="1" ht="12.75" customHeight="1">
      <c r="A252" s="120"/>
      <c r="B252" s="13"/>
      <c r="C252" s="13"/>
      <c r="AE252" s="8"/>
      <c r="AF252" s="34"/>
      <c r="AG252" s="34"/>
      <c r="AH252" s="34"/>
      <c r="AI252" s="34"/>
      <c r="AJ252" s="34"/>
      <c r="AK252" s="34"/>
      <c r="AL252" s="34"/>
      <c r="AM252" s="34"/>
      <c r="AN252" s="34"/>
      <c r="AO252" s="7"/>
      <c r="AP252" s="1"/>
      <c r="AQ252" s="2"/>
      <c r="AR252" s="2"/>
      <c r="AS252" s="1"/>
      <c r="AT252" s="1"/>
      <c r="AU252" s="1"/>
      <c r="AV252" s="1"/>
      <c r="AW252" s="1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</row>
    <row r="253" spans="1:149" s="6" customFormat="1" ht="12.75" customHeight="1">
      <c r="A253" s="120"/>
      <c r="B253" s="13"/>
      <c r="C253" s="13"/>
      <c r="AE253" s="8"/>
      <c r="AF253" s="34"/>
      <c r="AG253" s="34"/>
      <c r="AH253" s="34"/>
      <c r="AI253" s="34"/>
      <c r="AJ253" s="34"/>
      <c r="AK253" s="34"/>
      <c r="AL253" s="34"/>
      <c r="AM253" s="34"/>
      <c r="AN253" s="34"/>
      <c r="AO253" s="7"/>
      <c r="AP253" s="1"/>
      <c r="AQ253" s="2"/>
      <c r="AR253" s="2"/>
      <c r="AS253" s="1"/>
      <c r="AT253" s="1"/>
      <c r="AU253" s="1"/>
      <c r="AV253" s="1"/>
      <c r="AW253" s="1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</row>
    <row r="254" spans="1:149" s="6" customFormat="1" ht="12.75" customHeight="1">
      <c r="A254" s="120"/>
      <c r="B254" s="13"/>
      <c r="C254" s="13"/>
      <c r="AE254" s="8"/>
      <c r="AF254" s="34"/>
      <c r="AG254" s="34"/>
      <c r="AH254" s="34"/>
      <c r="AI254" s="34"/>
      <c r="AJ254" s="34"/>
      <c r="AK254" s="34"/>
      <c r="AL254" s="34"/>
      <c r="AM254" s="34"/>
      <c r="AN254" s="34"/>
      <c r="AO254" s="7"/>
      <c r="AP254" s="1"/>
      <c r="AQ254" s="2"/>
      <c r="AR254" s="2"/>
      <c r="AS254" s="1"/>
      <c r="AT254" s="1"/>
      <c r="AU254" s="1"/>
      <c r="AV254" s="1"/>
      <c r="AW254" s="1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</row>
    <row r="255" spans="1:149" s="6" customFormat="1" ht="12.75" customHeight="1">
      <c r="A255" s="120"/>
      <c r="B255" s="13"/>
      <c r="C255" s="13"/>
      <c r="AE255" s="8"/>
      <c r="AF255" s="34"/>
      <c r="AG255" s="34"/>
      <c r="AH255" s="34"/>
      <c r="AI255" s="34"/>
      <c r="AJ255" s="34"/>
      <c r="AK255" s="34"/>
      <c r="AL255" s="34"/>
      <c r="AM255" s="34"/>
      <c r="AN255" s="34"/>
      <c r="AO255" s="7"/>
      <c r="AP255" s="1"/>
      <c r="AQ255" s="2"/>
      <c r="AR255" s="2"/>
      <c r="AS255" s="1"/>
      <c r="AT255" s="1"/>
      <c r="AU255" s="1"/>
      <c r="AV255" s="1"/>
      <c r="AW255" s="1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</row>
    <row r="256" spans="1:149" s="6" customFormat="1" ht="12.75" customHeight="1">
      <c r="A256" s="120"/>
      <c r="B256" s="13"/>
      <c r="C256" s="13"/>
      <c r="AE256" s="8"/>
      <c r="AF256" s="34"/>
      <c r="AG256" s="34"/>
      <c r="AH256" s="34"/>
      <c r="AI256" s="34"/>
      <c r="AJ256" s="34"/>
      <c r="AK256" s="34"/>
      <c r="AL256" s="34"/>
      <c r="AM256" s="34"/>
      <c r="AN256" s="34"/>
      <c r="AO256" s="7"/>
      <c r="AP256" s="1"/>
      <c r="AQ256" s="2"/>
      <c r="AR256" s="2"/>
      <c r="AS256" s="1"/>
      <c r="AT256" s="1"/>
      <c r="AU256" s="1"/>
      <c r="AV256" s="1"/>
      <c r="AW256" s="1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</row>
    <row r="257" spans="1:149" s="6" customFormat="1" ht="12.75" customHeight="1">
      <c r="A257" s="120"/>
      <c r="B257" s="13"/>
      <c r="C257" s="13"/>
      <c r="AE257" s="8"/>
      <c r="AF257" s="34"/>
      <c r="AG257" s="34"/>
      <c r="AH257" s="34"/>
      <c r="AI257" s="34"/>
      <c r="AJ257" s="34"/>
      <c r="AK257" s="34"/>
      <c r="AL257" s="34"/>
      <c r="AM257" s="34"/>
      <c r="AN257" s="34"/>
      <c r="AO257" s="7"/>
      <c r="AP257" s="1"/>
      <c r="AQ257" s="2"/>
      <c r="AR257" s="2"/>
      <c r="AS257" s="1"/>
      <c r="AT257" s="1"/>
      <c r="AU257" s="1"/>
      <c r="AV257" s="1"/>
      <c r="AW257" s="1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</row>
    <row r="258" spans="1:149" s="6" customFormat="1" ht="12.75" customHeight="1">
      <c r="A258" s="120"/>
      <c r="B258" s="13"/>
      <c r="C258" s="13"/>
      <c r="AE258" s="8"/>
      <c r="AF258" s="34"/>
      <c r="AG258" s="34"/>
      <c r="AH258" s="34"/>
      <c r="AI258" s="34"/>
      <c r="AJ258" s="34"/>
      <c r="AK258" s="34"/>
      <c r="AL258" s="34"/>
      <c r="AM258" s="34"/>
      <c r="AN258" s="34"/>
      <c r="AO258" s="7"/>
      <c r="AP258" s="1"/>
      <c r="AQ258" s="2"/>
      <c r="AR258" s="2"/>
      <c r="AS258" s="1"/>
      <c r="AT258" s="1"/>
      <c r="AU258" s="1"/>
      <c r="AV258" s="1"/>
      <c r="AW258" s="1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</row>
    <row r="259" spans="1:149" s="6" customFormat="1" ht="12.75" customHeight="1">
      <c r="A259" s="120"/>
      <c r="B259" s="13"/>
      <c r="C259" s="13"/>
      <c r="AE259" s="8"/>
      <c r="AF259" s="34"/>
      <c r="AG259" s="34"/>
      <c r="AH259" s="34"/>
      <c r="AI259" s="34"/>
      <c r="AJ259" s="34"/>
      <c r="AK259" s="34"/>
      <c r="AL259" s="34"/>
      <c r="AM259" s="34"/>
      <c r="AN259" s="34"/>
      <c r="AO259" s="7"/>
      <c r="AP259" s="1"/>
      <c r="AQ259" s="2"/>
      <c r="AR259" s="2"/>
      <c r="AS259" s="1"/>
      <c r="AT259" s="1"/>
      <c r="AU259" s="1"/>
      <c r="AV259" s="1"/>
      <c r="AW259" s="1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</row>
    <row r="260" spans="1:149" s="6" customFormat="1" ht="12.75" customHeight="1">
      <c r="A260" s="120"/>
      <c r="B260" s="13"/>
      <c r="C260" s="13"/>
      <c r="AE260" s="8"/>
      <c r="AF260" s="34"/>
      <c r="AG260" s="34"/>
      <c r="AH260" s="34"/>
      <c r="AI260" s="34"/>
      <c r="AJ260" s="34"/>
      <c r="AK260" s="34"/>
      <c r="AL260" s="34"/>
      <c r="AM260" s="34"/>
      <c r="AN260" s="34"/>
      <c r="AO260" s="7"/>
      <c r="AP260" s="1"/>
      <c r="AQ260" s="2"/>
      <c r="AR260" s="2"/>
      <c r="AS260" s="1"/>
      <c r="AT260" s="1"/>
      <c r="AU260" s="1"/>
      <c r="AV260" s="1"/>
      <c r="AW260" s="1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</row>
    <row r="261" spans="1:149" s="6" customFormat="1" ht="12.75" customHeight="1">
      <c r="A261" s="120"/>
      <c r="B261" s="13"/>
      <c r="C261" s="13"/>
      <c r="AE261" s="8"/>
      <c r="AF261" s="34"/>
      <c r="AG261" s="34"/>
      <c r="AH261" s="34"/>
      <c r="AI261" s="34"/>
      <c r="AJ261" s="34"/>
      <c r="AK261" s="34"/>
      <c r="AL261" s="34"/>
      <c r="AM261" s="34"/>
      <c r="AN261" s="34"/>
      <c r="AO261" s="7"/>
      <c r="AP261" s="1"/>
      <c r="AQ261" s="2"/>
      <c r="AR261" s="2"/>
      <c r="AS261" s="1"/>
      <c r="AT261" s="1"/>
      <c r="AU261" s="1"/>
      <c r="AV261" s="1"/>
      <c r="AW261" s="1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</row>
    <row r="262" spans="1:149" s="6" customFormat="1" ht="12.75" customHeight="1">
      <c r="A262" s="120"/>
      <c r="B262" s="13"/>
      <c r="C262" s="13"/>
      <c r="AE262" s="8"/>
      <c r="AF262" s="34"/>
      <c r="AG262" s="34"/>
      <c r="AH262" s="34"/>
      <c r="AI262" s="34"/>
      <c r="AJ262" s="34"/>
      <c r="AK262" s="34"/>
      <c r="AL262" s="34"/>
      <c r="AM262" s="34"/>
      <c r="AN262" s="34"/>
      <c r="AO262" s="7"/>
      <c r="AP262" s="1"/>
      <c r="AQ262" s="2"/>
      <c r="AR262" s="2"/>
      <c r="AS262" s="1"/>
      <c r="AT262" s="1"/>
      <c r="AU262" s="1"/>
      <c r="AV262" s="1"/>
      <c r="AW262" s="1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</row>
    <row r="263" spans="1:149" s="6" customFormat="1" ht="12.75" customHeight="1">
      <c r="A263" s="120"/>
      <c r="B263" s="13"/>
      <c r="C263" s="13"/>
      <c r="AE263" s="8"/>
      <c r="AF263" s="34"/>
      <c r="AG263" s="34"/>
      <c r="AH263" s="34"/>
      <c r="AI263" s="34"/>
      <c r="AJ263" s="34"/>
      <c r="AK263" s="34"/>
      <c r="AL263" s="34"/>
      <c r="AM263" s="34"/>
      <c r="AN263" s="34"/>
      <c r="AO263" s="7"/>
      <c r="AP263" s="1"/>
      <c r="AQ263" s="2"/>
      <c r="AR263" s="2"/>
      <c r="AS263" s="1"/>
      <c r="AT263" s="1"/>
      <c r="AU263" s="1"/>
      <c r="AV263" s="1"/>
      <c r="AW263" s="1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</row>
    <row r="264" spans="1:149" s="6" customFormat="1" ht="12.75" customHeight="1">
      <c r="A264" s="120"/>
      <c r="B264" s="13"/>
      <c r="C264" s="13"/>
      <c r="AE264" s="8"/>
      <c r="AF264" s="34"/>
      <c r="AG264" s="34"/>
      <c r="AH264" s="34"/>
      <c r="AI264" s="34"/>
      <c r="AJ264" s="34"/>
      <c r="AK264" s="34"/>
      <c r="AL264" s="34"/>
      <c r="AM264" s="34"/>
      <c r="AN264" s="34"/>
      <c r="AO264" s="7"/>
      <c r="AP264" s="1"/>
      <c r="AQ264" s="2"/>
      <c r="AR264" s="2"/>
      <c r="AS264" s="1"/>
      <c r="AT264" s="1"/>
      <c r="AU264" s="1"/>
      <c r="AV264" s="1"/>
      <c r="AW264" s="1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</row>
    <row r="265" spans="1:149" s="6" customFormat="1" ht="12.75" customHeight="1">
      <c r="A265" s="120"/>
      <c r="B265" s="13"/>
      <c r="C265" s="13"/>
      <c r="AE265" s="8"/>
      <c r="AF265" s="34"/>
      <c r="AG265" s="34"/>
      <c r="AH265" s="34"/>
      <c r="AI265" s="34"/>
      <c r="AJ265" s="34"/>
      <c r="AK265" s="34"/>
      <c r="AL265" s="34"/>
      <c r="AM265" s="34"/>
      <c r="AN265" s="34"/>
      <c r="AO265" s="7"/>
      <c r="AP265" s="1"/>
      <c r="AQ265" s="2"/>
      <c r="AR265" s="2"/>
      <c r="AS265" s="1"/>
      <c r="AT265" s="1"/>
      <c r="AU265" s="1"/>
      <c r="AV265" s="1"/>
      <c r="AW265" s="1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</row>
    <row r="266" spans="1:149" s="6" customFormat="1" ht="12.75" customHeight="1">
      <c r="A266" s="120"/>
      <c r="B266" s="13"/>
      <c r="C266" s="13"/>
      <c r="AE266" s="8"/>
      <c r="AF266" s="34"/>
      <c r="AG266" s="34"/>
      <c r="AH266" s="34"/>
      <c r="AI266" s="34"/>
      <c r="AJ266" s="34"/>
      <c r="AK266" s="34"/>
      <c r="AL266" s="34"/>
      <c r="AM266" s="34"/>
      <c r="AN266" s="34"/>
      <c r="AO266" s="7"/>
      <c r="AP266" s="1"/>
      <c r="AQ266" s="2"/>
      <c r="AR266" s="2"/>
      <c r="AS266" s="1"/>
      <c r="AT266" s="1"/>
      <c r="AU266" s="1"/>
      <c r="AV266" s="1"/>
      <c r="AW266" s="1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</row>
    <row r="267" spans="1:149" s="6" customFormat="1" ht="12.75" customHeight="1">
      <c r="A267" s="120"/>
      <c r="B267" s="13"/>
      <c r="C267" s="13"/>
      <c r="AE267" s="8"/>
      <c r="AF267" s="34"/>
      <c r="AG267" s="34"/>
      <c r="AH267" s="34"/>
      <c r="AI267" s="34"/>
      <c r="AJ267" s="34"/>
      <c r="AK267" s="34"/>
      <c r="AL267" s="34"/>
      <c r="AM267" s="34"/>
      <c r="AN267" s="34"/>
      <c r="AO267" s="7"/>
      <c r="AP267" s="1"/>
      <c r="AQ267" s="2"/>
      <c r="AR267" s="2"/>
      <c r="AS267" s="1"/>
      <c r="AT267" s="1"/>
      <c r="AU267" s="1"/>
      <c r="AV267" s="1"/>
      <c r="AW267" s="1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</row>
    <row r="268" spans="1:149" s="6" customFormat="1" ht="12.75" customHeight="1">
      <c r="A268" s="120"/>
      <c r="B268" s="13"/>
      <c r="C268" s="13"/>
      <c r="AE268" s="8"/>
      <c r="AF268" s="34"/>
      <c r="AG268" s="34"/>
      <c r="AH268" s="34"/>
      <c r="AI268" s="34"/>
      <c r="AJ268" s="34"/>
      <c r="AK268" s="34"/>
      <c r="AL268" s="34"/>
      <c r="AM268" s="34"/>
      <c r="AN268" s="34"/>
      <c r="AO268" s="7"/>
      <c r="AP268" s="1"/>
      <c r="AQ268" s="2"/>
      <c r="AR268" s="2"/>
      <c r="AS268" s="1"/>
      <c r="AT268" s="1"/>
      <c r="AU268" s="1"/>
      <c r="AV268" s="1"/>
      <c r="AW268" s="1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</row>
    <row r="269" spans="1:149" s="6" customFormat="1" ht="12.75" customHeight="1">
      <c r="A269" s="120"/>
      <c r="B269" s="13"/>
      <c r="C269" s="13"/>
      <c r="AE269" s="8"/>
      <c r="AF269" s="34"/>
      <c r="AG269" s="34"/>
      <c r="AH269" s="34"/>
      <c r="AI269" s="34"/>
      <c r="AJ269" s="34"/>
      <c r="AK269" s="34"/>
      <c r="AL269" s="34"/>
      <c r="AM269" s="34"/>
      <c r="AN269" s="34"/>
      <c r="AO269" s="7"/>
      <c r="AP269" s="1"/>
      <c r="AQ269" s="2"/>
      <c r="AR269" s="2"/>
      <c r="AS269" s="1"/>
      <c r="AT269" s="1"/>
      <c r="AU269" s="1"/>
      <c r="AV269" s="1"/>
      <c r="AW269" s="1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</row>
    <row r="270" spans="1:149" s="6" customFormat="1" ht="12.75" customHeight="1">
      <c r="A270" s="120"/>
      <c r="B270" s="13"/>
      <c r="C270" s="13"/>
      <c r="AE270" s="8"/>
      <c r="AF270" s="34"/>
      <c r="AG270" s="34"/>
      <c r="AH270" s="34"/>
      <c r="AI270" s="34"/>
      <c r="AJ270" s="34"/>
      <c r="AK270" s="34"/>
      <c r="AL270" s="34"/>
      <c r="AM270" s="34"/>
      <c r="AN270" s="34"/>
      <c r="AO270" s="7"/>
      <c r="AP270" s="1"/>
      <c r="AQ270" s="2"/>
      <c r="AR270" s="2"/>
      <c r="AS270" s="1"/>
      <c r="AT270" s="1"/>
      <c r="AU270" s="1"/>
      <c r="AV270" s="1"/>
      <c r="AW270" s="1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</row>
    <row r="271" spans="1:149" s="6" customFormat="1" ht="12.75" customHeight="1">
      <c r="A271" s="120"/>
      <c r="B271" s="13"/>
      <c r="C271" s="13"/>
      <c r="AE271" s="8"/>
      <c r="AF271" s="34"/>
      <c r="AG271" s="34"/>
      <c r="AH271" s="34"/>
      <c r="AI271" s="34"/>
      <c r="AJ271" s="34"/>
      <c r="AK271" s="34"/>
      <c r="AL271" s="34"/>
      <c r="AM271" s="34"/>
      <c r="AN271" s="34"/>
      <c r="AO271" s="7"/>
      <c r="AP271" s="1"/>
      <c r="AQ271" s="2"/>
      <c r="AR271" s="2"/>
      <c r="AS271" s="1"/>
      <c r="AT271" s="1"/>
      <c r="AU271" s="1"/>
      <c r="AV271" s="1"/>
      <c r="AW271" s="1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</row>
    <row r="272" spans="1:149" s="6" customFormat="1" ht="12.75" customHeight="1">
      <c r="A272" s="120"/>
      <c r="B272" s="13"/>
      <c r="C272" s="13"/>
      <c r="AE272" s="8"/>
      <c r="AF272" s="34"/>
      <c r="AG272" s="34"/>
      <c r="AH272" s="34"/>
      <c r="AI272" s="34"/>
      <c r="AJ272" s="34"/>
      <c r="AK272" s="34"/>
      <c r="AL272" s="34"/>
      <c r="AM272" s="34"/>
      <c r="AN272" s="34"/>
      <c r="AO272" s="7"/>
      <c r="AP272" s="1"/>
      <c r="AQ272" s="2"/>
      <c r="AR272" s="2"/>
      <c r="AS272" s="1"/>
      <c r="AT272" s="1"/>
      <c r="AU272" s="1"/>
      <c r="AV272" s="1"/>
      <c r="AW272" s="1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</row>
    <row r="273" spans="1:149" s="6" customFormat="1" ht="12.75" customHeight="1">
      <c r="A273" s="120"/>
      <c r="B273" s="13"/>
      <c r="C273" s="13"/>
      <c r="AE273" s="8"/>
      <c r="AF273" s="34"/>
      <c r="AG273" s="34"/>
      <c r="AH273" s="34"/>
      <c r="AI273" s="34"/>
      <c r="AJ273" s="34"/>
      <c r="AK273" s="34"/>
      <c r="AL273" s="34"/>
      <c r="AM273" s="34"/>
      <c r="AN273" s="34"/>
      <c r="AO273" s="7"/>
      <c r="AP273" s="1"/>
      <c r="AQ273" s="2"/>
      <c r="AR273" s="2"/>
      <c r="AS273" s="1"/>
      <c r="AT273" s="1"/>
      <c r="AU273" s="1"/>
      <c r="AV273" s="1"/>
      <c r="AW273" s="1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</row>
    <row r="274" spans="1:149" s="6" customFormat="1" ht="12.75" customHeight="1">
      <c r="A274" s="120"/>
      <c r="B274" s="13"/>
      <c r="C274" s="13"/>
      <c r="AE274" s="8"/>
      <c r="AF274" s="34"/>
      <c r="AG274" s="34"/>
      <c r="AH274" s="34"/>
      <c r="AI274" s="34"/>
      <c r="AJ274" s="34"/>
      <c r="AK274" s="34"/>
      <c r="AL274" s="34"/>
      <c r="AM274" s="34"/>
      <c r="AN274" s="34"/>
      <c r="AO274" s="7"/>
      <c r="AP274" s="1"/>
      <c r="AQ274" s="2"/>
      <c r="AR274" s="2"/>
      <c r="AS274" s="1"/>
      <c r="AT274" s="1"/>
      <c r="AU274" s="1"/>
      <c r="AV274" s="1"/>
      <c r="AW274" s="1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</row>
    <row r="275" spans="1:149" s="6" customFormat="1" ht="12.75" customHeight="1">
      <c r="A275" s="120"/>
      <c r="B275" s="13"/>
      <c r="C275" s="13"/>
      <c r="AE275" s="8"/>
      <c r="AF275" s="34"/>
      <c r="AG275" s="34"/>
      <c r="AH275" s="34"/>
      <c r="AI275" s="34"/>
      <c r="AJ275" s="34"/>
      <c r="AK275" s="34"/>
      <c r="AL275" s="34"/>
      <c r="AM275" s="34"/>
      <c r="AN275" s="34"/>
      <c r="AO275" s="7"/>
      <c r="AP275" s="1"/>
      <c r="AQ275" s="2"/>
      <c r="AR275" s="2"/>
      <c r="AS275" s="1"/>
      <c r="AT275" s="1"/>
      <c r="AU275" s="1"/>
      <c r="AV275" s="1"/>
      <c r="AW275" s="1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</row>
    <row r="276" spans="1:149" s="6" customFormat="1" ht="12.75" customHeight="1">
      <c r="A276" s="120"/>
      <c r="B276" s="13"/>
      <c r="C276" s="13"/>
      <c r="AE276" s="8"/>
      <c r="AF276" s="34"/>
      <c r="AG276" s="34"/>
      <c r="AH276" s="34"/>
      <c r="AI276" s="34"/>
      <c r="AJ276" s="34"/>
      <c r="AK276" s="34"/>
      <c r="AL276" s="34"/>
      <c r="AM276" s="34"/>
      <c r="AN276" s="34"/>
      <c r="AO276" s="7"/>
      <c r="AP276" s="1"/>
      <c r="AQ276" s="2"/>
      <c r="AR276" s="2"/>
      <c r="AS276" s="1"/>
      <c r="AT276" s="1"/>
      <c r="AU276" s="1"/>
      <c r="AV276" s="1"/>
      <c r="AW276" s="1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</row>
    <row r="277" spans="1:149" s="6" customFormat="1" ht="12.75" customHeight="1">
      <c r="A277" s="120"/>
      <c r="B277" s="13"/>
      <c r="C277" s="13"/>
      <c r="AE277" s="8"/>
      <c r="AF277" s="34"/>
      <c r="AG277" s="34"/>
      <c r="AH277" s="34"/>
      <c r="AI277" s="34"/>
      <c r="AJ277" s="34"/>
      <c r="AK277" s="34"/>
      <c r="AL277" s="34"/>
      <c r="AM277" s="34"/>
      <c r="AN277" s="34"/>
      <c r="AO277" s="7"/>
      <c r="AP277" s="1"/>
      <c r="AQ277" s="2"/>
      <c r="AR277" s="2"/>
      <c r="AS277" s="1"/>
      <c r="AT277" s="1"/>
      <c r="AU277" s="1"/>
      <c r="AV277" s="1"/>
      <c r="AW277" s="1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</row>
    <row r="278" spans="1:149" s="6" customFormat="1" ht="12.75" customHeight="1">
      <c r="A278" s="120"/>
      <c r="B278" s="13"/>
      <c r="C278" s="13"/>
      <c r="AE278" s="8"/>
      <c r="AF278" s="34"/>
      <c r="AG278" s="34"/>
      <c r="AH278" s="34"/>
      <c r="AI278" s="34"/>
      <c r="AJ278" s="34"/>
      <c r="AK278" s="34"/>
      <c r="AL278" s="34"/>
      <c r="AM278" s="34"/>
      <c r="AN278" s="34"/>
      <c r="AO278" s="7"/>
      <c r="AP278" s="1"/>
      <c r="AQ278" s="2"/>
      <c r="AR278" s="2"/>
      <c r="AS278" s="1"/>
      <c r="AT278" s="1"/>
      <c r="AU278" s="1"/>
      <c r="AV278" s="1"/>
      <c r="AW278" s="1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</row>
    <row r="279" spans="1:149" s="6" customFormat="1" ht="12.75" customHeight="1">
      <c r="A279" s="120"/>
      <c r="B279" s="13"/>
      <c r="C279" s="13"/>
      <c r="AE279" s="8"/>
      <c r="AF279" s="34"/>
      <c r="AG279" s="34"/>
      <c r="AH279" s="34"/>
      <c r="AI279" s="34"/>
      <c r="AJ279" s="34"/>
      <c r="AK279" s="34"/>
      <c r="AL279" s="34"/>
      <c r="AM279" s="34"/>
      <c r="AN279" s="34"/>
      <c r="AO279" s="7"/>
      <c r="AP279" s="1"/>
      <c r="AQ279" s="2"/>
      <c r="AR279" s="2"/>
      <c r="AS279" s="1"/>
      <c r="AT279" s="1"/>
      <c r="AU279" s="1"/>
      <c r="AV279" s="1"/>
      <c r="AW279" s="1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</row>
    <row r="280" spans="1:149" s="6" customFormat="1" ht="12.75" customHeight="1">
      <c r="A280" s="120"/>
      <c r="B280" s="13"/>
      <c r="C280" s="13"/>
      <c r="AE280" s="8"/>
      <c r="AF280" s="34"/>
      <c r="AG280" s="34"/>
      <c r="AH280" s="34"/>
      <c r="AI280" s="34"/>
      <c r="AJ280" s="34"/>
      <c r="AK280" s="34"/>
      <c r="AL280" s="34"/>
      <c r="AM280" s="34"/>
      <c r="AN280" s="34"/>
      <c r="AO280" s="7"/>
      <c r="AP280" s="1"/>
      <c r="AQ280" s="2"/>
      <c r="AR280" s="2"/>
      <c r="AS280" s="1"/>
      <c r="AT280" s="1"/>
      <c r="AU280" s="1"/>
      <c r="AV280" s="1"/>
      <c r="AW280" s="1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</row>
    <row r="281" spans="1:149" s="6" customFormat="1" ht="12.75" customHeight="1">
      <c r="A281" s="120"/>
      <c r="B281" s="13"/>
      <c r="C281" s="13"/>
      <c r="AE281" s="8"/>
      <c r="AF281" s="34"/>
      <c r="AG281" s="34"/>
      <c r="AH281" s="34"/>
      <c r="AI281" s="34"/>
      <c r="AJ281" s="34"/>
      <c r="AK281" s="34"/>
      <c r="AL281" s="34"/>
      <c r="AM281" s="34"/>
      <c r="AN281" s="34"/>
      <c r="AO281" s="7"/>
      <c r="AP281" s="1"/>
      <c r="AQ281" s="2"/>
      <c r="AR281" s="2"/>
      <c r="AS281" s="1"/>
      <c r="AT281" s="1"/>
      <c r="AU281" s="1"/>
      <c r="AV281" s="1"/>
      <c r="AW281" s="1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</row>
    <row r="282" spans="1:149" s="6" customFormat="1" ht="12.75" customHeight="1">
      <c r="A282" s="120"/>
      <c r="B282" s="13"/>
      <c r="C282" s="13"/>
      <c r="AE282" s="8"/>
      <c r="AF282" s="34"/>
      <c r="AG282" s="34"/>
      <c r="AH282" s="34"/>
      <c r="AI282" s="34"/>
      <c r="AJ282" s="34"/>
      <c r="AK282" s="34"/>
      <c r="AL282" s="34"/>
      <c r="AM282" s="34"/>
      <c r="AN282" s="34"/>
      <c r="AO282" s="7"/>
      <c r="AP282" s="1"/>
      <c r="AQ282" s="2"/>
      <c r="AR282" s="2"/>
      <c r="AS282" s="1"/>
      <c r="AT282" s="1"/>
      <c r="AU282" s="1"/>
      <c r="AV282" s="1"/>
      <c r="AW282" s="1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</row>
    <row r="283" spans="1:149" s="6" customFormat="1" ht="12.75" customHeight="1">
      <c r="A283" s="120"/>
      <c r="B283" s="13"/>
      <c r="C283" s="13"/>
      <c r="AE283" s="8"/>
      <c r="AF283" s="34"/>
      <c r="AG283" s="34"/>
      <c r="AH283" s="34"/>
      <c r="AI283" s="34"/>
      <c r="AJ283" s="34"/>
      <c r="AK283" s="34"/>
      <c r="AL283" s="34"/>
      <c r="AM283" s="34"/>
      <c r="AN283" s="34"/>
      <c r="AO283" s="7"/>
      <c r="AP283" s="1"/>
      <c r="AQ283" s="2"/>
      <c r="AR283" s="2"/>
      <c r="AS283" s="1"/>
      <c r="AT283" s="1"/>
      <c r="AU283" s="1"/>
      <c r="AV283" s="1"/>
      <c r="AW283" s="1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</row>
    <row r="284" spans="1:149" s="6" customFormat="1" ht="12.75" customHeight="1">
      <c r="A284" s="120"/>
      <c r="B284" s="13"/>
      <c r="C284" s="13"/>
      <c r="AE284" s="8"/>
      <c r="AF284" s="34"/>
      <c r="AG284" s="34"/>
      <c r="AH284" s="34"/>
      <c r="AI284" s="34"/>
      <c r="AJ284" s="34"/>
      <c r="AK284" s="34"/>
      <c r="AL284" s="34"/>
      <c r="AM284" s="34"/>
      <c r="AN284" s="34"/>
      <c r="AO284" s="7"/>
      <c r="AP284" s="1"/>
      <c r="AQ284" s="2"/>
      <c r="AR284" s="2"/>
      <c r="AS284" s="1"/>
      <c r="AT284" s="1"/>
      <c r="AU284" s="1"/>
      <c r="AV284" s="1"/>
      <c r="AW284" s="1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</row>
    <row r="285" spans="1:149" s="6" customFormat="1" ht="12.75" customHeight="1">
      <c r="A285" s="120"/>
      <c r="B285" s="13"/>
      <c r="C285" s="13"/>
      <c r="AE285" s="8"/>
      <c r="AF285" s="34"/>
      <c r="AG285" s="34"/>
      <c r="AH285" s="34"/>
      <c r="AI285" s="34"/>
      <c r="AJ285" s="34"/>
      <c r="AK285" s="34"/>
      <c r="AL285" s="34"/>
      <c r="AM285" s="34"/>
      <c r="AN285" s="34"/>
      <c r="AO285" s="7"/>
      <c r="AP285" s="1"/>
      <c r="AQ285" s="2"/>
      <c r="AR285" s="2"/>
      <c r="AS285" s="1"/>
      <c r="AT285" s="1"/>
      <c r="AU285" s="1"/>
      <c r="AV285" s="1"/>
      <c r="AW285" s="1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</row>
    <row r="286" spans="1:149" s="6" customFormat="1" ht="12.75" customHeight="1">
      <c r="A286" s="120"/>
      <c r="B286" s="13"/>
      <c r="C286" s="13"/>
      <c r="AE286" s="8"/>
      <c r="AF286" s="34"/>
      <c r="AG286" s="34"/>
      <c r="AH286" s="34"/>
      <c r="AI286" s="34"/>
      <c r="AJ286" s="34"/>
      <c r="AK286" s="34"/>
      <c r="AL286" s="34"/>
      <c r="AM286" s="34"/>
      <c r="AN286" s="34"/>
      <c r="AO286" s="7"/>
      <c r="AP286" s="1"/>
      <c r="AQ286" s="2"/>
      <c r="AR286" s="2"/>
      <c r="AS286" s="1"/>
      <c r="AT286" s="1"/>
      <c r="AU286" s="1"/>
      <c r="AV286" s="1"/>
      <c r="AW286" s="1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</row>
    <row r="287" spans="1:149" s="6" customFormat="1" ht="12.75" customHeight="1">
      <c r="A287" s="120"/>
      <c r="B287" s="13"/>
      <c r="C287" s="13"/>
      <c r="AE287" s="8"/>
      <c r="AF287" s="34"/>
      <c r="AG287" s="34"/>
      <c r="AH287" s="34"/>
      <c r="AI287" s="34"/>
      <c r="AJ287" s="34"/>
      <c r="AK287" s="34"/>
      <c r="AL287" s="34"/>
      <c r="AM287" s="34"/>
      <c r="AN287" s="34"/>
      <c r="AO287" s="7"/>
      <c r="AP287" s="1"/>
      <c r="AQ287" s="2"/>
      <c r="AR287" s="2"/>
      <c r="AS287" s="1"/>
      <c r="AT287" s="1"/>
      <c r="AU287" s="1"/>
      <c r="AV287" s="1"/>
      <c r="AW287" s="1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</row>
    <row r="288" spans="1:149" s="6" customFormat="1" ht="12.75" customHeight="1">
      <c r="A288" s="120"/>
      <c r="B288" s="13"/>
      <c r="C288" s="13"/>
      <c r="AE288" s="8"/>
      <c r="AF288" s="34"/>
      <c r="AG288" s="34"/>
      <c r="AH288" s="34"/>
      <c r="AI288" s="34"/>
      <c r="AJ288" s="34"/>
      <c r="AK288" s="34"/>
      <c r="AL288" s="34"/>
      <c r="AM288" s="34"/>
      <c r="AN288" s="34"/>
      <c r="AO288" s="7"/>
      <c r="AP288" s="1"/>
      <c r="AQ288" s="2"/>
      <c r="AR288" s="2"/>
      <c r="AS288" s="1"/>
      <c r="AT288" s="1"/>
      <c r="AU288" s="1"/>
      <c r="AV288" s="1"/>
      <c r="AW288" s="1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</row>
    <row r="289" spans="1:149" s="6" customFormat="1" ht="12.75" customHeight="1">
      <c r="A289" s="120"/>
      <c r="B289" s="13"/>
      <c r="C289" s="13"/>
      <c r="AE289" s="8"/>
      <c r="AF289" s="34"/>
      <c r="AG289" s="34"/>
      <c r="AH289" s="34"/>
      <c r="AI289" s="34"/>
      <c r="AJ289" s="34"/>
      <c r="AK289" s="34"/>
      <c r="AL289" s="34"/>
      <c r="AM289" s="34"/>
      <c r="AN289" s="34"/>
      <c r="AO289" s="7"/>
      <c r="AP289" s="1"/>
      <c r="AQ289" s="2"/>
      <c r="AR289" s="2"/>
      <c r="AS289" s="1"/>
      <c r="AT289" s="1"/>
      <c r="AU289" s="1"/>
      <c r="AV289" s="1"/>
      <c r="AW289" s="1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</row>
    <row r="290" spans="1:149" s="6" customFormat="1" ht="12.75" customHeight="1">
      <c r="A290" s="120"/>
      <c r="B290" s="13"/>
      <c r="C290" s="13"/>
      <c r="AE290" s="8"/>
      <c r="AF290" s="34"/>
      <c r="AG290" s="34"/>
      <c r="AH290" s="34"/>
      <c r="AI290" s="34"/>
      <c r="AJ290" s="34"/>
      <c r="AK290" s="34"/>
      <c r="AL290" s="34"/>
      <c r="AM290" s="34"/>
      <c r="AN290" s="34"/>
      <c r="AO290" s="7"/>
      <c r="AP290" s="1"/>
      <c r="AQ290" s="2"/>
      <c r="AR290" s="2"/>
      <c r="AS290" s="1"/>
      <c r="AT290" s="1"/>
      <c r="AU290" s="1"/>
      <c r="AV290" s="1"/>
      <c r="AW290" s="1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</row>
    <row r="291" spans="1:149" s="6" customFormat="1" ht="12.75" customHeight="1">
      <c r="A291" s="120"/>
      <c r="B291" s="13"/>
      <c r="C291" s="13"/>
      <c r="AE291" s="8"/>
      <c r="AF291" s="34"/>
      <c r="AG291" s="34"/>
      <c r="AH291" s="34"/>
      <c r="AI291" s="34"/>
      <c r="AJ291" s="34"/>
      <c r="AK291" s="34"/>
      <c r="AL291" s="34"/>
      <c r="AM291" s="34"/>
      <c r="AN291" s="34"/>
      <c r="AO291" s="7"/>
      <c r="AP291" s="1"/>
      <c r="AQ291" s="2"/>
      <c r="AR291" s="2"/>
      <c r="AS291" s="1"/>
      <c r="AT291" s="1"/>
      <c r="AU291" s="1"/>
      <c r="AV291" s="1"/>
      <c r="AW291" s="1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</row>
    <row r="292" spans="1:149" s="6" customFormat="1" ht="12.75" customHeight="1">
      <c r="A292" s="120"/>
      <c r="B292" s="13"/>
      <c r="C292" s="13"/>
      <c r="AE292" s="8"/>
      <c r="AF292" s="34"/>
      <c r="AG292" s="34"/>
      <c r="AH292" s="34"/>
      <c r="AI292" s="34"/>
      <c r="AJ292" s="34"/>
      <c r="AK292" s="34"/>
      <c r="AL292" s="34"/>
      <c r="AM292" s="34"/>
      <c r="AN292" s="34"/>
      <c r="AO292" s="7"/>
      <c r="AP292" s="1"/>
      <c r="AQ292" s="2"/>
      <c r="AR292" s="2"/>
      <c r="AS292" s="1"/>
      <c r="AT292" s="1"/>
      <c r="AU292" s="1"/>
      <c r="AV292" s="1"/>
      <c r="AW292" s="1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</row>
    <row r="293" spans="1:149" s="6" customFormat="1" ht="12.75" customHeight="1">
      <c r="A293" s="120"/>
      <c r="B293" s="13"/>
      <c r="C293" s="13"/>
      <c r="AE293" s="8"/>
      <c r="AF293" s="34"/>
      <c r="AG293" s="34"/>
      <c r="AH293" s="34"/>
      <c r="AI293" s="34"/>
      <c r="AJ293" s="34"/>
      <c r="AK293" s="34"/>
      <c r="AL293" s="34"/>
      <c r="AM293" s="34"/>
      <c r="AN293" s="34"/>
      <c r="AO293" s="7"/>
      <c r="AP293" s="1"/>
      <c r="AQ293" s="2"/>
      <c r="AR293" s="2"/>
      <c r="AS293" s="1"/>
      <c r="AT293" s="1"/>
      <c r="AU293" s="1"/>
      <c r="AV293" s="1"/>
      <c r="AW293" s="1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</row>
    <row r="294" spans="1:149" s="6" customFormat="1" ht="12.75" customHeight="1">
      <c r="A294" s="120"/>
      <c r="B294" s="13"/>
      <c r="C294" s="13"/>
      <c r="AE294" s="8"/>
      <c r="AF294" s="34"/>
      <c r="AG294" s="34"/>
      <c r="AH294" s="34"/>
      <c r="AI294" s="34"/>
      <c r="AJ294" s="34"/>
      <c r="AK294" s="34"/>
      <c r="AL294" s="34"/>
      <c r="AM294" s="34"/>
      <c r="AN294" s="34"/>
      <c r="AO294" s="7"/>
      <c r="AP294" s="1"/>
      <c r="AQ294" s="2"/>
      <c r="AR294" s="2"/>
      <c r="AS294" s="1"/>
      <c r="AT294" s="1"/>
      <c r="AU294" s="1"/>
      <c r="AV294" s="1"/>
      <c r="AW294" s="1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</row>
    <row r="295" spans="1:149" s="6" customFormat="1" ht="12.75" customHeight="1">
      <c r="A295" s="120"/>
      <c r="B295" s="13"/>
      <c r="C295" s="13"/>
      <c r="AE295" s="8"/>
      <c r="AF295" s="34"/>
      <c r="AG295" s="34"/>
      <c r="AH295" s="34"/>
      <c r="AI295" s="34"/>
      <c r="AJ295" s="34"/>
      <c r="AK295" s="34"/>
      <c r="AL295" s="34"/>
      <c r="AM295" s="34"/>
      <c r="AN295" s="34"/>
      <c r="AO295" s="7"/>
      <c r="AP295" s="1"/>
      <c r="AQ295" s="2"/>
      <c r="AR295" s="2"/>
      <c r="AS295" s="1"/>
      <c r="AT295" s="1"/>
      <c r="AU295" s="1"/>
      <c r="AV295" s="1"/>
      <c r="AW295" s="1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</row>
    <row r="296" spans="1:149" s="6" customFormat="1" ht="12.75" customHeight="1">
      <c r="A296" s="120"/>
      <c r="B296" s="13"/>
      <c r="C296" s="13"/>
      <c r="AE296" s="8"/>
      <c r="AF296" s="34"/>
      <c r="AG296" s="34"/>
      <c r="AH296" s="34"/>
      <c r="AI296" s="34"/>
      <c r="AJ296" s="34"/>
      <c r="AK296" s="34"/>
      <c r="AL296" s="34"/>
      <c r="AM296" s="34"/>
      <c r="AN296" s="34"/>
      <c r="AO296" s="7"/>
      <c r="AP296" s="1"/>
      <c r="AQ296" s="2"/>
      <c r="AR296" s="2"/>
      <c r="AS296" s="1"/>
      <c r="AT296" s="1"/>
      <c r="AU296" s="1"/>
      <c r="AV296" s="1"/>
      <c r="AW296" s="1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</row>
    <row r="297" spans="1:149" s="6" customFormat="1" ht="12.75" customHeight="1">
      <c r="A297" s="120"/>
      <c r="B297" s="13"/>
      <c r="C297" s="13"/>
      <c r="AE297" s="8"/>
      <c r="AF297" s="34"/>
      <c r="AG297" s="34"/>
      <c r="AH297" s="34"/>
      <c r="AI297" s="34"/>
      <c r="AJ297" s="34"/>
      <c r="AK297" s="34"/>
      <c r="AL297" s="34"/>
      <c r="AM297" s="34"/>
      <c r="AN297" s="34"/>
      <c r="AO297" s="7"/>
      <c r="AP297" s="1"/>
      <c r="AQ297" s="2"/>
      <c r="AR297" s="2"/>
      <c r="AS297" s="1"/>
      <c r="AT297" s="1"/>
      <c r="AU297" s="1"/>
      <c r="AV297" s="1"/>
      <c r="AW297" s="1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</row>
    <row r="298" spans="1:149" s="6" customFormat="1" ht="12.75" customHeight="1">
      <c r="A298" s="120"/>
      <c r="B298" s="13"/>
      <c r="C298" s="13"/>
      <c r="AE298" s="8"/>
      <c r="AF298" s="34"/>
      <c r="AG298" s="34"/>
      <c r="AH298" s="34"/>
      <c r="AI298" s="34"/>
      <c r="AJ298" s="34"/>
      <c r="AK298" s="34"/>
      <c r="AL298" s="34"/>
      <c r="AM298" s="34"/>
      <c r="AN298" s="34"/>
      <c r="AO298" s="7"/>
      <c r="AP298" s="1"/>
      <c r="AQ298" s="2"/>
      <c r="AR298" s="2"/>
      <c r="AS298" s="1"/>
      <c r="AT298" s="1"/>
      <c r="AU298" s="1"/>
      <c r="AV298" s="1"/>
      <c r="AW298" s="1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</row>
    <row r="299" spans="1:149" s="6" customFormat="1" ht="12.75" customHeight="1">
      <c r="A299" s="120"/>
      <c r="B299" s="13"/>
      <c r="C299" s="13"/>
      <c r="AE299" s="8"/>
      <c r="AF299" s="34"/>
      <c r="AG299" s="34"/>
      <c r="AH299" s="34"/>
      <c r="AI299" s="34"/>
      <c r="AJ299" s="34"/>
      <c r="AK299" s="34"/>
      <c r="AL299" s="34"/>
      <c r="AM299" s="34"/>
      <c r="AN299" s="34"/>
      <c r="AO299" s="7"/>
      <c r="AP299" s="1"/>
      <c r="AQ299" s="2"/>
      <c r="AR299" s="2"/>
      <c r="AS299" s="1"/>
      <c r="AT299" s="1"/>
      <c r="AU299" s="1"/>
      <c r="AV299" s="1"/>
      <c r="AW299" s="1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</row>
    <row r="300" spans="1:149" s="6" customFormat="1" ht="12.75" customHeight="1">
      <c r="A300" s="120"/>
      <c r="B300" s="13"/>
      <c r="C300" s="13"/>
      <c r="AE300" s="8"/>
      <c r="AF300" s="34"/>
      <c r="AG300" s="34"/>
      <c r="AH300" s="34"/>
      <c r="AI300" s="34"/>
      <c r="AJ300" s="34"/>
      <c r="AK300" s="34"/>
      <c r="AL300" s="34"/>
      <c r="AM300" s="34"/>
      <c r="AN300" s="34"/>
      <c r="AO300" s="7"/>
      <c r="AP300" s="1"/>
      <c r="AQ300" s="2"/>
      <c r="AR300" s="2"/>
      <c r="AS300" s="1"/>
      <c r="AT300" s="1"/>
      <c r="AU300" s="1"/>
      <c r="AV300" s="1"/>
      <c r="AW300" s="1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</row>
    <row r="301" spans="1:149" s="6" customFormat="1" ht="12.75" customHeight="1">
      <c r="A301" s="120"/>
      <c r="B301" s="13"/>
      <c r="C301" s="13"/>
      <c r="AE301" s="8"/>
      <c r="AF301" s="34"/>
      <c r="AG301" s="34"/>
      <c r="AH301" s="34"/>
      <c r="AI301" s="34"/>
      <c r="AJ301" s="34"/>
      <c r="AK301" s="34"/>
      <c r="AL301" s="34"/>
      <c r="AM301" s="34"/>
      <c r="AN301" s="34"/>
      <c r="AO301" s="7"/>
      <c r="AP301" s="1"/>
      <c r="AQ301" s="2"/>
      <c r="AR301" s="2"/>
      <c r="AS301" s="1"/>
      <c r="AT301" s="1"/>
      <c r="AU301" s="1"/>
      <c r="AV301" s="1"/>
      <c r="AW301" s="1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</row>
    <row r="302" spans="1:149" s="6" customFormat="1" ht="12.75" customHeight="1">
      <c r="A302" s="120"/>
      <c r="B302" s="13"/>
      <c r="C302" s="13"/>
      <c r="AE302" s="8"/>
      <c r="AF302" s="34"/>
      <c r="AG302" s="34"/>
      <c r="AH302" s="34"/>
      <c r="AI302" s="34"/>
      <c r="AJ302" s="34"/>
      <c r="AK302" s="34"/>
      <c r="AL302" s="34"/>
      <c r="AM302" s="34"/>
      <c r="AN302" s="34"/>
      <c r="AO302" s="7"/>
      <c r="AP302" s="1"/>
      <c r="AQ302" s="2"/>
      <c r="AR302" s="2"/>
      <c r="AS302" s="1"/>
      <c r="AT302" s="1"/>
      <c r="AU302" s="1"/>
      <c r="AV302" s="1"/>
      <c r="AW302" s="1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</row>
    <row r="303" spans="1:149" s="6" customFormat="1" ht="12.75" customHeight="1">
      <c r="A303" s="120"/>
      <c r="B303" s="13"/>
      <c r="C303" s="13"/>
      <c r="AE303" s="8"/>
      <c r="AF303" s="34"/>
      <c r="AG303" s="34"/>
      <c r="AH303" s="34"/>
      <c r="AI303" s="34"/>
      <c r="AJ303" s="34"/>
      <c r="AK303" s="34"/>
      <c r="AL303" s="34"/>
      <c r="AM303" s="34"/>
      <c r="AN303" s="34"/>
      <c r="AO303" s="7"/>
      <c r="AP303" s="1"/>
      <c r="AQ303" s="2"/>
      <c r="AR303" s="2"/>
      <c r="AS303" s="1"/>
      <c r="AT303" s="1"/>
      <c r="AU303" s="1"/>
      <c r="AV303" s="1"/>
      <c r="AW303" s="1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</row>
    <row r="304" spans="1:149" s="6" customFormat="1" ht="12.75" customHeight="1">
      <c r="A304" s="120"/>
      <c r="B304" s="13"/>
      <c r="C304" s="13"/>
      <c r="AE304" s="8"/>
      <c r="AF304" s="34"/>
      <c r="AG304" s="34"/>
      <c r="AH304" s="34"/>
      <c r="AI304" s="34"/>
      <c r="AJ304" s="34"/>
      <c r="AK304" s="34"/>
      <c r="AL304" s="34"/>
      <c r="AM304" s="34"/>
      <c r="AN304" s="34"/>
      <c r="AO304" s="7"/>
      <c r="AP304" s="1"/>
      <c r="AQ304" s="2"/>
      <c r="AR304" s="2"/>
      <c r="AS304" s="1"/>
      <c r="AT304" s="1"/>
      <c r="AU304" s="1"/>
      <c r="AV304" s="1"/>
      <c r="AW304" s="1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</row>
    <row r="305" spans="1:149" s="6" customFormat="1" ht="12.75" customHeight="1">
      <c r="A305" s="120"/>
      <c r="B305" s="13"/>
      <c r="C305" s="13"/>
      <c r="AE305" s="8"/>
      <c r="AF305" s="34"/>
      <c r="AG305" s="34"/>
      <c r="AH305" s="34"/>
      <c r="AI305" s="34"/>
      <c r="AJ305" s="34"/>
      <c r="AK305" s="34"/>
      <c r="AL305" s="34"/>
      <c r="AM305" s="34"/>
      <c r="AN305" s="34"/>
      <c r="AO305" s="7"/>
      <c r="AP305" s="1"/>
      <c r="AQ305" s="2"/>
      <c r="AR305" s="2"/>
      <c r="AS305" s="1"/>
      <c r="AT305" s="1"/>
      <c r="AU305" s="1"/>
      <c r="AV305" s="1"/>
      <c r="AW305" s="1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</row>
    <row r="306" spans="1:149" s="6" customFormat="1" ht="12.75" customHeight="1">
      <c r="A306" s="120"/>
      <c r="B306" s="13"/>
      <c r="C306" s="13"/>
      <c r="AE306" s="8"/>
      <c r="AF306" s="34"/>
      <c r="AG306" s="34"/>
      <c r="AH306" s="34"/>
      <c r="AI306" s="34"/>
      <c r="AJ306" s="34"/>
      <c r="AK306" s="34"/>
      <c r="AL306" s="34"/>
      <c r="AM306" s="34"/>
      <c r="AN306" s="34"/>
      <c r="AO306" s="7"/>
      <c r="AP306" s="1"/>
      <c r="AQ306" s="2"/>
      <c r="AR306" s="2"/>
      <c r="AS306" s="1"/>
      <c r="AT306" s="1"/>
      <c r="AU306" s="1"/>
      <c r="AV306" s="1"/>
      <c r="AW306" s="1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</row>
    <row r="307" spans="1:149" s="6" customFormat="1" ht="12.75" customHeight="1">
      <c r="A307" s="120"/>
      <c r="B307" s="13"/>
      <c r="C307" s="13"/>
      <c r="AE307" s="8"/>
      <c r="AF307" s="34"/>
      <c r="AG307" s="34"/>
      <c r="AH307" s="34"/>
      <c r="AI307" s="34"/>
      <c r="AJ307" s="34"/>
      <c r="AK307" s="34"/>
      <c r="AL307" s="34"/>
      <c r="AM307" s="34"/>
      <c r="AN307" s="34"/>
      <c r="AO307" s="7"/>
      <c r="AP307" s="1"/>
      <c r="AQ307" s="2"/>
      <c r="AR307" s="2"/>
      <c r="AS307" s="1"/>
      <c r="AT307" s="1"/>
      <c r="AU307" s="1"/>
      <c r="AV307" s="1"/>
      <c r="AW307" s="1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</row>
    <row r="308" spans="1:149" s="6" customFormat="1" ht="12.75" customHeight="1">
      <c r="A308" s="120"/>
      <c r="B308" s="13"/>
      <c r="C308" s="13"/>
      <c r="AE308" s="8"/>
      <c r="AF308" s="34"/>
      <c r="AG308" s="34"/>
      <c r="AH308" s="34"/>
      <c r="AI308" s="34"/>
      <c r="AJ308" s="34"/>
      <c r="AK308" s="34"/>
      <c r="AL308" s="34"/>
      <c r="AM308" s="34"/>
      <c r="AN308" s="34"/>
      <c r="AO308" s="7"/>
      <c r="AP308" s="1"/>
      <c r="AQ308" s="2"/>
      <c r="AR308" s="2"/>
      <c r="AS308" s="1"/>
      <c r="AT308" s="1"/>
      <c r="AU308" s="1"/>
      <c r="AV308" s="1"/>
      <c r="AW308" s="1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</row>
    <row r="309" spans="1:149" s="6" customFormat="1" ht="12.75" customHeight="1">
      <c r="A309" s="120"/>
      <c r="B309" s="13"/>
      <c r="C309" s="13"/>
      <c r="AE309" s="8"/>
      <c r="AF309" s="34"/>
      <c r="AG309" s="34"/>
      <c r="AH309" s="34"/>
      <c r="AI309" s="34"/>
      <c r="AJ309" s="34"/>
      <c r="AK309" s="34"/>
      <c r="AL309" s="34"/>
      <c r="AM309" s="34"/>
      <c r="AN309" s="34"/>
      <c r="AO309" s="7"/>
      <c r="AP309" s="1"/>
      <c r="AQ309" s="2"/>
      <c r="AR309" s="2"/>
      <c r="AS309" s="1"/>
      <c r="AT309" s="1"/>
      <c r="AU309" s="1"/>
      <c r="AV309" s="1"/>
      <c r="AW309" s="1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</row>
    <row r="310" spans="1:149" s="6" customFormat="1" ht="12.75" customHeight="1">
      <c r="A310" s="120"/>
      <c r="B310" s="13"/>
      <c r="C310" s="13"/>
      <c r="AE310" s="8"/>
      <c r="AF310" s="34"/>
      <c r="AG310" s="34"/>
      <c r="AH310" s="34"/>
      <c r="AI310" s="34"/>
      <c r="AJ310" s="34"/>
      <c r="AK310" s="34"/>
      <c r="AL310" s="34"/>
      <c r="AM310" s="34"/>
      <c r="AN310" s="34"/>
      <c r="AO310" s="7"/>
      <c r="AP310" s="1"/>
      <c r="AQ310" s="2"/>
      <c r="AR310" s="2"/>
      <c r="AS310" s="1"/>
      <c r="AT310" s="1"/>
      <c r="AU310" s="1"/>
      <c r="AV310" s="1"/>
      <c r="AW310" s="1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</row>
    <row r="311" spans="1:149" s="6" customFormat="1" ht="12.75" customHeight="1">
      <c r="A311" s="120"/>
      <c r="B311" s="13"/>
      <c r="C311" s="13"/>
      <c r="AE311" s="8"/>
      <c r="AF311" s="34"/>
      <c r="AG311" s="34"/>
      <c r="AH311" s="34"/>
      <c r="AI311" s="34"/>
      <c r="AJ311" s="34"/>
      <c r="AK311" s="34"/>
      <c r="AL311" s="34"/>
      <c r="AM311" s="34"/>
      <c r="AN311" s="34"/>
      <c r="AO311" s="7"/>
      <c r="AP311" s="1"/>
      <c r="AQ311" s="2"/>
      <c r="AR311" s="2"/>
      <c r="AS311" s="1"/>
      <c r="AT311" s="1"/>
      <c r="AU311" s="1"/>
      <c r="AV311" s="1"/>
      <c r="AW311" s="1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</row>
    <row r="312" spans="1:149" s="6" customFormat="1" ht="12.75" customHeight="1">
      <c r="A312" s="120"/>
      <c r="B312" s="13"/>
      <c r="C312" s="13"/>
      <c r="AE312" s="8"/>
      <c r="AF312" s="34"/>
      <c r="AG312" s="34"/>
      <c r="AH312" s="34"/>
      <c r="AI312" s="34"/>
      <c r="AJ312" s="34"/>
      <c r="AK312" s="34"/>
      <c r="AL312" s="34"/>
      <c r="AM312" s="34"/>
      <c r="AN312" s="34"/>
      <c r="AO312" s="7"/>
      <c r="AP312" s="1"/>
      <c r="AQ312" s="2"/>
      <c r="AR312" s="2"/>
      <c r="AS312" s="1"/>
      <c r="AT312" s="1"/>
      <c r="AU312" s="1"/>
      <c r="AV312" s="1"/>
      <c r="AW312" s="1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</row>
    <row r="313" spans="1:149" s="6" customFormat="1" ht="12.75" customHeight="1">
      <c r="A313" s="120"/>
      <c r="B313" s="13"/>
      <c r="C313" s="13"/>
      <c r="AE313" s="8"/>
      <c r="AF313" s="34"/>
      <c r="AG313" s="34"/>
      <c r="AH313" s="34"/>
      <c r="AI313" s="34"/>
      <c r="AJ313" s="34"/>
      <c r="AK313" s="34"/>
      <c r="AL313" s="34"/>
      <c r="AM313" s="34"/>
      <c r="AN313" s="34"/>
      <c r="AO313" s="7"/>
      <c r="AP313" s="1"/>
      <c r="AQ313" s="2"/>
      <c r="AR313" s="2"/>
      <c r="AS313" s="1"/>
      <c r="AT313" s="1"/>
      <c r="AU313" s="1"/>
      <c r="AV313" s="1"/>
      <c r="AW313" s="1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</row>
    <row r="314" spans="1:149" s="6" customFormat="1" ht="12.75" customHeight="1">
      <c r="A314" s="120"/>
      <c r="B314" s="13"/>
      <c r="C314" s="13"/>
      <c r="AE314" s="8"/>
      <c r="AF314" s="34"/>
      <c r="AG314" s="34"/>
      <c r="AH314" s="34"/>
      <c r="AI314" s="34"/>
      <c r="AJ314" s="34"/>
      <c r="AK314" s="34"/>
      <c r="AL314" s="34"/>
      <c r="AM314" s="34"/>
      <c r="AN314" s="34"/>
      <c r="AO314" s="7"/>
      <c r="AP314" s="1"/>
      <c r="AQ314" s="2"/>
      <c r="AR314" s="2"/>
      <c r="AS314" s="1"/>
      <c r="AT314" s="1"/>
      <c r="AU314" s="1"/>
      <c r="AV314" s="1"/>
      <c r="AW314" s="1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</row>
    <row r="315" spans="1:149" s="6" customFormat="1" ht="12.75" customHeight="1">
      <c r="A315" s="120"/>
      <c r="B315" s="13"/>
      <c r="C315" s="13"/>
      <c r="AE315" s="8"/>
      <c r="AF315" s="34"/>
      <c r="AG315" s="34"/>
      <c r="AH315" s="34"/>
      <c r="AI315" s="34"/>
      <c r="AJ315" s="34"/>
      <c r="AK315" s="34"/>
      <c r="AL315" s="34"/>
      <c r="AM315" s="34"/>
      <c r="AN315" s="34"/>
      <c r="AO315" s="7"/>
      <c r="AP315" s="1"/>
      <c r="AQ315" s="2"/>
      <c r="AR315" s="2"/>
      <c r="AS315" s="1"/>
      <c r="AT315" s="1"/>
      <c r="AU315" s="1"/>
      <c r="AV315" s="1"/>
      <c r="AW315" s="1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</row>
    <row r="316" spans="1:149" s="6" customFormat="1" ht="12.75" customHeight="1">
      <c r="A316" s="120"/>
      <c r="B316" s="13"/>
      <c r="C316" s="13"/>
      <c r="AE316" s="8"/>
      <c r="AF316" s="34"/>
      <c r="AG316" s="34"/>
      <c r="AH316" s="34"/>
      <c r="AI316" s="34"/>
      <c r="AJ316" s="34"/>
      <c r="AK316" s="34"/>
      <c r="AL316" s="34"/>
      <c r="AM316" s="34"/>
      <c r="AN316" s="34"/>
      <c r="AO316" s="7"/>
      <c r="AP316" s="1"/>
      <c r="AQ316" s="2"/>
      <c r="AR316" s="2"/>
      <c r="AS316" s="1"/>
      <c r="AT316" s="1"/>
      <c r="AU316" s="1"/>
      <c r="AV316" s="1"/>
      <c r="AW316" s="1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</row>
    <row r="317" spans="1:149" s="6" customFormat="1" ht="12.75" customHeight="1">
      <c r="A317" s="120"/>
      <c r="B317" s="13"/>
      <c r="C317" s="13"/>
      <c r="AE317" s="8"/>
      <c r="AF317" s="34"/>
      <c r="AG317" s="34"/>
      <c r="AH317" s="34"/>
      <c r="AI317" s="34"/>
      <c r="AJ317" s="34"/>
      <c r="AK317" s="34"/>
      <c r="AL317" s="34"/>
      <c r="AM317" s="34"/>
      <c r="AN317" s="34"/>
      <c r="AO317" s="7"/>
      <c r="AP317" s="1"/>
      <c r="AQ317" s="2"/>
      <c r="AR317" s="2"/>
      <c r="AS317" s="1"/>
      <c r="AT317" s="1"/>
      <c r="AU317" s="1"/>
      <c r="AV317" s="1"/>
      <c r="AW317" s="1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</row>
    <row r="318" spans="1:149" s="6" customFormat="1" ht="12.75" customHeight="1">
      <c r="A318" s="120"/>
      <c r="B318" s="13"/>
      <c r="C318" s="13"/>
      <c r="AE318" s="8"/>
      <c r="AF318" s="34"/>
      <c r="AG318" s="34"/>
      <c r="AH318" s="34"/>
      <c r="AI318" s="34"/>
      <c r="AJ318" s="34"/>
      <c r="AK318" s="34"/>
      <c r="AL318" s="34"/>
      <c r="AM318" s="34"/>
      <c r="AN318" s="34"/>
      <c r="AO318" s="7"/>
      <c r="AP318" s="1"/>
      <c r="AQ318" s="2"/>
      <c r="AR318" s="2"/>
      <c r="AS318" s="1"/>
      <c r="AT318" s="1"/>
      <c r="AU318" s="1"/>
      <c r="AV318" s="1"/>
      <c r="AW318" s="1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</row>
    <row r="319" spans="1:149" s="6" customFormat="1" ht="12.75" customHeight="1">
      <c r="A319" s="120"/>
      <c r="B319" s="13"/>
      <c r="C319" s="13"/>
      <c r="AE319" s="8"/>
      <c r="AF319" s="34"/>
      <c r="AG319" s="34"/>
      <c r="AH319" s="34"/>
      <c r="AI319" s="34"/>
      <c r="AJ319" s="34"/>
      <c r="AK319" s="34"/>
      <c r="AL319" s="34"/>
      <c r="AM319" s="34"/>
      <c r="AN319" s="34"/>
      <c r="AO319" s="7"/>
      <c r="AP319" s="1"/>
      <c r="AQ319" s="2"/>
      <c r="AR319" s="2"/>
      <c r="AS319" s="1"/>
      <c r="AT319" s="1"/>
      <c r="AU319" s="1"/>
      <c r="AV319" s="1"/>
      <c r="AW319" s="1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</row>
    <row r="320" spans="1:149" s="6" customFormat="1" ht="12.75" customHeight="1">
      <c r="A320" s="120"/>
      <c r="B320" s="13"/>
      <c r="C320" s="13"/>
      <c r="AE320" s="8"/>
      <c r="AF320" s="34"/>
      <c r="AG320" s="34"/>
      <c r="AH320" s="34"/>
      <c r="AI320" s="34"/>
      <c r="AJ320" s="34"/>
      <c r="AK320" s="34"/>
      <c r="AL320" s="34"/>
      <c r="AM320" s="34"/>
      <c r="AN320" s="34"/>
      <c r="AO320" s="7"/>
      <c r="AP320" s="1"/>
      <c r="AQ320" s="2"/>
      <c r="AR320" s="2"/>
      <c r="AS320" s="1"/>
      <c r="AT320" s="1"/>
      <c r="AU320" s="1"/>
      <c r="AV320" s="1"/>
      <c r="AW320" s="1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</row>
    <row r="321" spans="1:149" s="6" customFormat="1" ht="12.75" customHeight="1">
      <c r="A321" s="120"/>
      <c r="B321" s="13"/>
      <c r="C321" s="13"/>
      <c r="AE321" s="8"/>
      <c r="AF321" s="34"/>
      <c r="AG321" s="34"/>
      <c r="AH321" s="34"/>
      <c r="AI321" s="34"/>
      <c r="AJ321" s="34"/>
      <c r="AK321" s="34"/>
      <c r="AL321" s="34"/>
      <c r="AM321" s="34"/>
      <c r="AN321" s="34"/>
      <c r="AO321" s="7"/>
      <c r="AP321" s="1"/>
      <c r="AQ321" s="2"/>
      <c r="AR321" s="2"/>
      <c r="AS321" s="1"/>
      <c r="AT321" s="1"/>
      <c r="AU321" s="1"/>
      <c r="AV321" s="1"/>
      <c r="AW321" s="1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</row>
    <row r="322" spans="1:149" s="6" customFormat="1" ht="12.75" customHeight="1">
      <c r="A322" s="120"/>
      <c r="B322" s="13"/>
      <c r="C322" s="13"/>
      <c r="AE322" s="8"/>
      <c r="AF322" s="34"/>
      <c r="AG322" s="34"/>
      <c r="AH322" s="34"/>
      <c r="AI322" s="34"/>
      <c r="AJ322" s="34"/>
      <c r="AK322" s="34"/>
      <c r="AL322" s="34"/>
      <c r="AM322" s="34"/>
      <c r="AN322" s="34"/>
      <c r="AO322" s="7"/>
      <c r="AP322" s="1"/>
      <c r="AQ322" s="2"/>
      <c r="AR322" s="2"/>
      <c r="AS322" s="1"/>
      <c r="AT322" s="1"/>
      <c r="AU322" s="1"/>
      <c r="AV322" s="1"/>
      <c r="AW322" s="1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</row>
    <row r="323" spans="1:149" s="6" customFormat="1" ht="12.75" customHeight="1">
      <c r="A323" s="120"/>
      <c r="B323" s="13"/>
      <c r="C323" s="13"/>
      <c r="AE323" s="8"/>
      <c r="AF323" s="34"/>
      <c r="AG323" s="34"/>
      <c r="AH323" s="34"/>
      <c r="AI323" s="34"/>
      <c r="AJ323" s="34"/>
      <c r="AK323" s="34"/>
      <c r="AL323" s="34"/>
      <c r="AM323" s="34"/>
      <c r="AN323" s="34"/>
      <c r="AO323" s="7"/>
      <c r="AP323" s="1"/>
      <c r="AQ323" s="2"/>
      <c r="AR323" s="2"/>
      <c r="AS323" s="1"/>
      <c r="AT323" s="1"/>
      <c r="AU323" s="1"/>
      <c r="AV323" s="1"/>
      <c r="AW323" s="1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</row>
    <row r="324" spans="1:149" s="6" customFormat="1" ht="12.75" customHeight="1">
      <c r="A324" s="120"/>
      <c r="B324" s="13"/>
      <c r="C324" s="13"/>
      <c r="AE324" s="8"/>
      <c r="AF324" s="34"/>
      <c r="AG324" s="34"/>
      <c r="AH324" s="34"/>
      <c r="AI324" s="34"/>
      <c r="AJ324" s="34"/>
      <c r="AK324" s="34"/>
      <c r="AL324" s="34"/>
      <c r="AM324" s="34"/>
      <c r="AN324" s="34"/>
      <c r="AO324" s="7"/>
      <c r="AP324" s="1"/>
      <c r="AQ324" s="2"/>
      <c r="AR324" s="2"/>
      <c r="AS324" s="1"/>
      <c r="AT324" s="1"/>
      <c r="AU324" s="1"/>
      <c r="AV324" s="1"/>
      <c r="AW324" s="1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</row>
    <row r="325" spans="1:149" s="6" customFormat="1" ht="12.75" customHeight="1">
      <c r="A325" s="120"/>
      <c r="B325" s="13"/>
      <c r="C325" s="13"/>
      <c r="AE325" s="8"/>
      <c r="AF325" s="34"/>
      <c r="AG325" s="34"/>
      <c r="AH325" s="34"/>
      <c r="AI325" s="34"/>
      <c r="AJ325" s="34"/>
      <c r="AK325" s="34"/>
      <c r="AL325" s="34"/>
      <c r="AM325" s="34"/>
      <c r="AN325" s="34"/>
      <c r="AO325" s="7"/>
      <c r="AP325" s="1"/>
      <c r="AQ325" s="2"/>
      <c r="AR325" s="2"/>
      <c r="AS325" s="1"/>
      <c r="AT325" s="1"/>
      <c r="AU325" s="1"/>
      <c r="AV325" s="1"/>
      <c r="AW325" s="1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</row>
    <row r="326" spans="1:149" s="6" customFormat="1" ht="12.75" customHeight="1">
      <c r="A326" s="120"/>
      <c r="B326" s="13"/>
      <c r="C326" s="13"/>
      <c r="AE326" s="8"/>
      <c r="AF326" s="34"/>
      <c r="AG326" s="34"/>
      <c r="AH326" s="34"/>
      <c r="AI326" s="34"/>
      <c r="AJ326" s="34"/>
      <c r="AK326" s="34"/>
      <c r="AL326" s="34"/>
      <c r="AM326" s="34"/>
      <c r="AN326" s="34"/>
      <c r="AO326" s="7"/>
      <c r="AP326" s="1"/>
      <c r="AQ326" s="2"/>
      <c r="AR326" s="2"/>
      <c r="AS326" s="1"/>
      <c r="AT326" s="1"/>
      <c r="AU326" s="1"/>
      <c r="AV326" s="1"/>
      <c r="AW326" s="1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</row>
    <row r="327" spans="1:149" s="6" customFormat="1" ht="12.75" customHeight="1">
      <c r="A327" s="120"/>
      <c r="B327" s="13"/>
      <c r="C327" s="13"/>
      <c r="AE327" s="8"/>
      <c r="AF327" s="34"/>
      <c r="AG327" s="34"/>
      <c r="AH327" s="34"/>
      <c r="AI327" s="34"/>
      <c r="AJ327" s="34"/>
      <c r="AK327" s="34"/>
      <c r="AL327" s="34"/>
      <c r="AM327" s="34"/>
      <c r="AN327" s="34"/>
      <c r="AO327" s="7"/>
      <c r="AP327" s="1"/>
      <c r="AQ327" s="2"/>
      <c r="AR327" s="2"/>
      <c r="AS327" s="1"/>
      <c r="AT327" s="1"/>
      <c r="AU327" s="1"/>
      <c r="AV327" s="1"/>
      <c r="AW327" s="1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</row>
    <row r="328" spans="1:149" s="6" customFormat="1" ht="12.75" customHeight="1">
      <c r="A328" s="120"/>
      <c r="B328" s="13"/>
      <c r="C328" s="13"/>
      <c r="AE328" s="8"/>
      <c r="AF328" s="34"/>
      <c r="AG328" s="34"/>
      <c r="AH328" s="34"/>
      <c r="AI328" s="34"/>
      <c r="AJ328" s="34"/>
      <c r="AK328" s="34"/>
      <c r="AL328" s="34"/>
      <c r="AM328" s="34"/>
      <c r="AN328" s="34"/>
      <c r="AO328" s="7"/>
      <c r="AP328" s="1"/>
      <c r="AQ328" s="2"/>
      <c r="AR328" s="2"/>
      <c r="AS328" s="1"/>
      <c r="AT328" s="1"/>
      <c r="AU328" s="1"/>
      <c r="AV328" s="1"/>
      <c r="AW328" s="1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</row>
    <row r="329" spans="1:149" s="6" customFormat="1" ht="12.75" customHeight="1">
      <c r="A329" s="120"/>
      <c r="B329" s="13"/>
      <c r="C329" s="13"/>
      <c r="AE329" s="8"/>
      <c r="AF329" s="34"/>
      <c r="AG329" s="34"/>
      <c r="AH329" s="34"/>
      <c r="AI329" s="34"/>
      <c r="AJ329" s="34"/>
      <c r="AK329" s="34"/>
      <c r="AL329" s="34"/>
      <c r="AM329" s="34"/>
      <c r="AN329" s="34"/>
      <c r="AO329" s="7"/>
      <c r="AP329" s="1"/>
      <c r="AQ329" s="2"/>
      <c r="AR329" s="2"/>
      <c r="AS329" s="1"/>
      <c r="AT329" s="1"/>
      <c r="AU329" s="1"/>
      <c r="AV329" s="1"/>
      <c r="AW329" s="1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</row>
    <row r="330" spans="1:149" s="6" customFormat="1" ht="12.75" customHeight="1">
      <c r="A330" s="120"/>
      <c r="B330" s="13"/>
      <c r="C330" s="13"/>
      <c r="AE330" s="8"/>
      <c r="AF330" s="34"/>
      <c r="AG330" s="34"/>
      <c r="AH330" s="34"/>
      <c r="AI330" s="34"/>
      <c r="AJ330" s="34"/>
      <c r="AK330" s="34"/>
      <c r="AL330" s="34"/>
      <c r="AM330" s="34"/>
      <c r="AN330" s="34"/>
      <c r="AO330" s="7"/>
      <c r="AP330" s="1"/>
      <c r="AQ330" s="2"/>
      <c r="AR330" s="2"/>
      <c r="AS330" s="1"/>
      <c r="AT330" s="1"/>
      <c r="AU330" s="1"/>
      <c r="AV330" s="1"/>
      <c r="AW330" s="1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</row>
    <row r="331" spans="1:149" s="6" customFormat="1" ht="12.75" customHeight="1">
      <c r="A331" s="120"/>
      <c r="B331" s="13"/>
      <c r="C331" s="13"/>
      <c r="AE331" s="8"/>
      <c r="AF331" s="34"/>
      <c r="AG331" s="34"/>
      <c r="AH331" s="34"/>
      <c r="AI331" s="34"/>
      <c r="AJ331" s="34"/>
      <c r="AK331" s="34"/>
      <c r="AL331" s="34"/>
      <c r="AM331" s="34"/>
      <c r="AN331" s="34"/>
      <c r="AO331" s="7"/>
      <c r="AP331" s="1"/>
      <c r="AQ331" s="2"/>
      <c r="AR331" s="2"/>
      <c r="AS331" s="1"/>
      <c r="AT331" s="1"/>
      <c r="AU331" s="1"/>
      <c r="AV331" s="1"/>
      <c r="AW331" s="1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</row>
    <row r="332" spans="1:149" s="6" customFormat="1" ht="12.75" customHeight="1">
      <c r="A332" s="120"/>
      <c r="B332" s="13"/>
      <c r="C332" s="13"/>
      <c r="AE332" s="8"/>
      <c r="AF332" s="34"/>
      <c r="AG332" s="34"/>
      <c r="AH332" s="34"/>
      <c r="AI332" s="34"/>
      <c r="AJ332" s="34"/>
      <c r="AK332" s="34"/>
      <c r="AL332" s="34"/>
      <c r="AM332" s="34"/>
      <c r="AN332" s="34"/>
      <c r="AO332" s="7"/>
      <c r="AP332" s="1"/>
      <c r="AQ332" s="2"/>
      <c r="AR332" s="2"/>
      <c r="AS332" s="1"/>
      <c r="AT332" s="1"/>
      <c r="AU332" s="1"/>
      <c r="AV332" s="1"/>
      <c r="AW332" s="1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</row>
    <row r="333" spans="1:149" s="6" customFormat="1" ht="12.75" customHeight="1">
      <c r="A333" s="120"/>
      <c r="B333" s="13"/>
      <c r="C333" s="13"/>
      <c r="AE333" s="8"/>
      <c r="AF333" s="34"/>
      <c r="AG333" s="34"/>
      <c r="AH333" s="34"/>
      <c r="AI333" s="34"/>
      <c r="AJ333" s="34"/>
      <c r="AK333" s="34"/>
      <c r="AL333" s="34"/>
      <c r="AM333" s="34"/>
      <c r="AN333" s="34"/>
      <c r="AO333" s="7"/>
      <c r="AP333" s="1"/>
      <c r="AQ333" s="2"/>
      <c r="AR333" s="2"/>
      <c r="AS333" s="1"/>
      <c r="AT333" s="1"/>
      <c r="AU333" s="1"/>
      <c r="AV333" s="1"/>
      <c r="AW333" s="1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</row>
    <row r="334" spans="1:149" s="6" customFormat="1" ht="12.75" customHeight="1">
      <c r="A334" s="120"/>
      <c r="B334" s="13"/>
      <c r="C334" s="13"/>
      <c r="AE334" s="8"/>
      <c r="AF334" s="34"/>
      <c r="AG334" s="34"/>
      <c r="AH334" s="34"/>
      <c r="AI334" s="34"/>
      <c r="AJ334" s="34"/>
      <c r="AK334" s="34"/>
      <c r="AL334" s="34"/>
      <c r="AM334" s="34"/>
      <c r="AN334" s="34"/>
      <c r="AO334" s="7"/>
      <c r="AP334" s="1"/>
      <c r="AQ334" s="2"/>
      <c r="AR334" s="2"/>
      <c r="AS334" s="1"/>
      <c r="AT334" s="1"/>
      <c r="AU334" s="1"/>
      <c r="AV334" s="1"/>
      <c r="AW334" s="1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</row>
    <row r="335" spans="1:149" s="6" customFormat="1" ht="12.75" customHeight="1">
      <c r="A335" s="120"/>
      <c r="B335" s="13"/>
      <c r="C335" s="13"/>
      <c r="AE335" s="8"/>
      <c r="AF335" s="34"/>
      <c r="AG335" s="34"/>
      <c r="AH335" s="34"/>
      <c r="AI335" s="34"/>
      <c r="AJ335" s="34"/>
      <c r="AK335" s="34"/>
      <c r="AL335" s="34"/>
      <c r="AM335" s="34"/>
      <c r="AN335" s="34"/>
      <c r="AO335" s="7"/>
      <c r="AP335" s="1"/>
      <c r="AQ335" s="2"/>
      <c r="AR335" s="2"/>
      <c r="AS335" s="1"/>
      <c r="AT335" s="1"/>
      <c r="AU335" s="1"/>
      <c r="AV335" s="1"/>
      <c r="AW335" s="1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</row>
    <row r="336" spans="1:149" s="6" customFormat="1" ht="12.75" customHeight="1">
      <c r="A336" s="120"/>
      <c r="B336" s="13"/>
      <c r="C336" s="13"/>
      <c r="AE336" s="8"/>
      <c r="AF336" s="34"/>
      <c r="AG336" s="34"/>
      <c r="AH336" s="34"/>
      <c r="AI336" s="34"/>
      <c r="AJ336" s="34"/>
      <c r="AK336" s="34"/>
      <c r="AL336" s="34"/>
      <c r="AM336" s="34"/>
      <c r="AN336" s="34"/>
      <c r="AO336" s="7"/>
      <c r="AP336" s="1"/>
      <c r="AQ336" s="2"/>
      <c r="AR336" s="2"/>
      <c r="AS336" s="1"/>
      <c r="AT336" s="1"/>
      <c r="AU336" s="1"/>
      <c r="AV336" s="1"/>
      <c r="AW336" s="1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</row>
    <row r="337" spans="1:149" s="6" customFormat="1" ht="12.75" customHeight="1">
      <c r="A337" s="120"/>
      <c r="B337" s="13"/>
      <c r="C337" s="13"/>
      <c r="AE337" s="8"/>
      <c r="AF337" s="34"/>
      <c r="AG337" s="34"/>
      <c r="AH337" s="34"/>
      <c r="AI337" s="34"/>
      <c r="AJ337" s="34"/>
      <c r="AK337" s="34"/>
      <c r="AL337" s="34"/>
      <c r="AM337" s="34"/>
      <c r="AN337" s="34"/>
      <c r="AO337" s="7"/>
      <c r="AP337" s="1"/>
      <c r="AQ337" s="2"/>
      <c r="AR337" s="2"/>
      <c r="AS337" s="1"/>
      <c r="AT337" s="1"/>
      <c r="AU337" s="1"/>
      <c r="AV337" s="1"/>
      <c r="AW337" s="1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</row>
    <row r="338" spans="1:149" s="6" customFormat="1" ht="12.75" customHeight="1">
      <c r="A338" s="120"/>
      <c r="B338" s="13"/>
      <c r="C338" s="13"/>
      <c r="AE338" s="8"/>
      <c r="AF338" s="34"/>
      <c r="AG338" s="34"/>
      <c r="AH338" s="34"/>
      <c r="AI338" s="34"/>
      <c r="AJ338" s="34"/>
      <c r="AK338" s="34"/>
      <c r="AL338" s="34"/>
      <c r="AM338" s="34"/>
      <c r="AN338" s="34"/>
      <c r="AO338" s="7"/>
      <c r="AP338" s="1"/>
      <c r="AQ338" s="2"/>
      <c r="AR338" s="2"/>
      <c r="AS338" s="1"/>
      <c r="AT338" s="1"/>
      <c r="AU338" s="1"/>
      <c r="AV338" s="1"/>
      <c r="AW338" s="1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</row>
    <row r="339" spans="1:149" s="6" customFormat="1" ht="12.75" customHeight="1">
      <c r="A339" s="120"/>
      <c r="B339" s="13"/>
      <c r="C339" s="13"/>
      <c r="AE339" s="8"/>
      <c r="AF339" s="34"/>
      <c r="AG339" s="34"/>
      <c r="AH339" s="34"/>
      <c r="AI339" s="34"/>
      <c r="AJ339" s="34"/>
      <c r="AK339" s="34"/>
      <c r="AL339" s="34"/>
      <c r="AM339" s="34"/>
      <c r="AN339" s="34"/>
      <c r="AO339" s="7"/>
      <c r="AP339" s="1"/>
      <c r="AQ339" s="2"/>
      <c r="AR339" s="2"/>
      <c r="AS339" s="1"/>
      <c r="AT339" s="1"/>
      <c r="AU339" s="1"/>
      <c r="AV339" s="1"/>
      <c r="AW339" s="1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</row>
    <row r="340" spans="1:149" s="6" customFormat="1" ht="12.75" customHeight="1">
      <c r="A340" s="120"/>
      <c r="B340" s="13"/>
      <c r="C340" s="13"/>
      <c r="AE340" s="8"/>
      <c r="AF340" s="34"/>
      <c r="AG340" s="34"/>
      <c r="AH340" s="34"/>
      <c r="AI340" s="34"/>
      <c r="AJ340" s="34"/>
      <c r="AK340" s="34"/>
      <c r="AL340" s="34"/>
      <c r="AM340" s="34"/>
      <c r="AN340" s="34"/>
      <c r="AO340" s="7"/>
      <c r="AP340" s="1"/>
      <c r="AQ340" s="2"/>
      <c r="AR340" s="2"/>
      <c r="AS340" s="1"/>
      <c r="AT340" s="1"/>
      <c r="AU340" s="1"/>
      <c r="AV340" s="1"/>
      <c r="AW340" s="1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</row>
    <row r="341" spans="1:149" s="6" customFormat="1" ht="12.75" customHeight="1">
      <c r="A341" s="120"/>
      <c r="B341" s="13"/>
      <c r="C341" s="13"/>
      <c r="AE341" s="8"/>
      <c r="AF341" s="34"/>
      <c r="AG341" s="34"/>
      <c r="AH341" s="34"/>
      <c r="AI341" s="34"/>
      <c r="AJ341" s="34"/>
      <c r="AK341" s="34"/>
      <c r="AL341" s="34"/>
      <c r="AM341" s="34"/>
      <c r="AN341" s="34"/>
      <c r="AO341" s="7"/>
      <c r="AP341" s="1"/>
      <c r="AQ341" s="2"/>
      <c r="AR341" s="2"/>
      <c r="AS341" s="1"/>
      <c r="AT341" s="1"/>
      <c r="AU341" s="1"/>
      <c r="AV341" s="1"/>
      <c r="AW341" s="1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</row>
    <row r="342" spans="1:149" s="6" customFormat="1" ht="12.75" customHeight="1">
      <c r="A342" s="120"/>
      <c r="B342" s="13"/>
      <c r="C342" s="13"/>
      <c r="AE342" s="8"/>
      <c r="AF342" s="34"/>
      <c r="AG342" s="34"/>
      <c r="AH342" s="34"/>
      <c r="AI342" s="34"/>
      <c r="AJ342" s="34"/>
      <c r="AK342" s="34"/>
      <c r="AL342" s="34"/>
      <c r="AM342" s="34"/>
      <c r="AN342" s="34"/>
      <c r="AO342" s="7"/>
      <c r="AP342" s="1"/>
      <c r="AQ342" s="2"/>
      <c r="AR342" s="2"/>
      <c r="AS342" s="1"/>
      <c r="AT342" s="1"/>
      <c r="AU342" s="1"/>
      <c r="AV342" s="1"/>
      <c r="AW342" s="1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</row>
    <row r="343" spans="1:149" s="6" customFormat="1" ht="12.75" customHeight="1">
      <c r="A343" s="120"/>
      <c r="B343" s="13"/>
      <c r="C343" s="13"/>
      <c r="AE343" s="8"/>
      <c r="AF343" s="34"/>
      <c r="AG343" s="34"/>
      <c r="AH343" s="34"/>
      <c r="AI343" s="34"/>
      <c r="AJ343" s="34"/>
      <c r="AK343" s="34"/>
      <c r="AL343" s="34"/>
      <c r="AM343" s="34"/>
      <c r="AN343" s="34"/>
      <c r="AO343" s="7"/>
      <c r="AP343" s="1"/>
      <c r="AQ343" s="2"/>
      <c r="AR343" s="2"/>
      <c r="AS343" s="1"/>
      <c r="AT343" s="1"/>
      <c r="AU343" s="1"/>
      <c r="AV343" s="1"/>
      <c r="AW343" s="1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</row>
    <row r="344" spans="1:149" s="6" customFormat="1" ht="12.75" customHeight="1">
      <c r="A344" s="120"/>
      <c r="B344" s="13"/>
      <c r="C344" s="13"/>
      <c r="AE344" s="8"/>
      <c r="AF344" s="34"/>
      <c r="AG344" s="34"/>
      <c r="AH344" s="34"/>
      <c r="AI344" s="34"/>
      <c r="AJ344" s="34"/>
      <c r="AK344" s="34"/>
      <c r="AL344" s="34"/>
      <c r="AM344" s="34"/>
      <c r="AN344" s="34"/>
      <c r="AO344" s="7"/>
      <c r="AP344" s="1"/>
      <c r="AQ344" s="2"/>
      <c r="AR344" s="2"/>
      <c r="AS344" s="1"/>
      <c r="AT344" s="1"/>
      <c r="AU344" s="1"/>
      <c r="AV344" s="1"/>
      <c r="AW344" s="1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</row>
    <row r="345" spans="1:149" s="6" customFormat="1" ht="12.75" customHeight="1">
      <c r="A345" s="120"/>
      <c r="B345" s="13"/>
      <c r="C345" s="13"/>
      <c r="AE345" s="8"/>
      <c r="AF345" s="34"/>
      <c r="AG345" s="34"/>
      <c r="AH345" s="34"/>
      <c r="AI345" s="34"/>
      <c r="AJ345" s="34"/>
      <c r="AK345" s="34"/>
      <c r="AL345" s="34"/>
      <c r="AM345" s="34"/>
      <c r="AN345" s="34"/>
      <c r="AO345" s="7"/>
      <c r="AP345" s="1"/>
      <c r="AQ345" s="2"/>
      <c r="AR345" s="2"/>
      <c r="AS345" s="1"/>
      <c r="AT345" s="1"/>
      <c r="AU345" s="1"/>
      <c r="AV345" s="1"/>
      <c r="AW345" s="1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</row>
    <row r="346" spans="1:149" s="6" customFormat="1" ht="12.75" customHeight="1">
      <c r="A346" s="120"/>
      <c r="B346" s="13"/>
      <c r="C346" s="13"/>
      <c r="AE346" s="8"/>
      <c r="AF346" s="34"/>
      <c r="AG346" s="34"/>
      <c r="AH346" s="34"/>
      <c r="AI346" s="34"/>
      <c r="AJ346" s="34"/>
      <c r="AK346" s="34"/>
      <c r="AL346" s="34"/>
      <c r="AM346" s="34"/>
      <c r="AN346" s="34"/>
      <c r="AO346" s="7"/>
      <c r="AP346" s="1"/>
      <c r="AQ346" s="2"/>
      <c r="AR346" s="2"/>
      <c r="AS346" s="1"/>
      <c r="AT346" s="1"/>
      <c r="AU346" s="1"/>
      <c r="AV346" s="1"/>
      <c r="AW346" s="1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</row>
    <row r="347" spans="1:149" s="6" customFormat="1" ht="12.75" customHeight="1">
      <c r="A347" s="120"/>
      <c r="B347" s="13"/>
      <c r="C347" s="13"/>
      <c r="AE347" s="8"/>
      <c r="AF347" s="34"/>
      <c r="AG347" s="34"/>
      <c r="AH347" s="34"/>
      <c r="AI347" s="34"/>
      <c r="AJ347" s="34"/>
      <c r="AK347" s="34"/>
      <c r="AL347" s="34"/>
      <c r="AM347" s="34"/>
      <c r="AN347" s="34"/>
      <c r="AO347" s="7"/>
      <c r="AP347" s="1"/>
      <c r="AQ347" s="2"/>
      <c r="AR347" s="2"/>
      <c r="AS347" s="1"/>
      <c r="AT347" s="1"/>
      <c r="AU347" s="1"/>
      <c r="AV347" s="1"/>
      <c r="AW347" s="1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</row>
    <row r="348" spans="1:149" s="6" customFormat="1" ht="12.75" customHeight="1">
      <c r="A348" s="120"/>
      <c r="B348" s="13"/>
      <c r="C348" s="13"/>
      <c r="AE348" s="8"/>
      <c r="AF348" s="34"/>
      <c r="AG348" s="34"/>
      <c r="AH348" s="34"/>
      <c r="AI348" s="34"/>
      <c r="AJ348" s="34"/>
      <c r="AK348" s="34"/>
      <c r="AL348" s="34"/>
      <c r="AM348" s="34"/>
      <c r="AN348" s="34"/>
      <c r="AO348" s="7"/>
      <c r="AP348" s="1"/>
      <c r="AQ348" s="2"/>
      <c r="AR348" s="2"/>
      <c r="AS348" s="1"/>
      <c r="AT348" s="1"/>
      <c r="AU348" s="1"/>
      <c r="AV348" s="1"/>
      <c r="AW348" s="1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</row>
    <row r="349" spans="1:149" s="6" customFormat="1" ht="12.75" customHeight="1">
      <c r="A349" s="120"/>
      <c r="B349" s="13"/>
      <c r="C349" s="13"/>
      <c r="AE349" s="8"/>
      <c r="AF349" s="34"/>
      <c r="AG349" s="34"/>
      <c r="AH349" s="34"/>
      <c r="AI349" s="34"/>
      <c r="AJ349" s="34"/>
      <c r="AK349" s="34"/>
      <c r="AL349" s="34"/>
      <c r="AM349" s="34"/>
      <c r="AN349" s="34"/>
      <c r="AO349" s="7"/>
      <c r="AP349" s="1"/>
      <c r="AQ349" s="2"/>
      <c r="AR349" s="2"/>
      <c r="AS349" s="1"/>
      <c r="AT349" s="1"/>
      <c r="AU349" s="1"/>
      <c r="AV349" s="1"/>
      <c r="AW349" s="1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</row>
    <row r="350" spans="1:149" s="6" customFormat="1" ht="12.75" customHeight="1">
      <c r="A350" s="120"/>
      <c r="B350" s="13"/>
      <c r="C350" s="13"/>
      <c r="AE350" s="8"/>
      <c r="AF350" s="34"/>
      <c r="AG350" s="34"/>
      <c r="AH350" s="34"/>
      <c r="AI350" s="34"/>
      <c r="AJ350" s="34"/>
      <c r="AK350" s="34"/>
      <c r="AL350" s="34"/>
      <c r="AM350" s="34"/>
      <c r="AN350" s="34"/>
      <c r="AO350" s="7"/>
      <c r="AP350" s="1"/>
      <c r="AQ350" s="2"/>
      <c r="AR350" s="2"/>
      <c r="AS350" s="1"/>
      <c r="AT350" s="1"/>
      <c r="AU350" s="1"/>
      <c r="AV350" s="1"/>
      <c r="AW350" s="1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</row>
    <row r="351" spans="1:149" s="6" customFormat="1" ht="12.75" customHeight="1">
      <c r="A351" s="120"/>
      <c r="B351" s="13"/>
      <c r="C351" s="13"/>
      <c r="D351" s="1"/>
      <c r="E351" s="1"/>
      <c r="F351" s="1"/>
      <c r="G351" s="1"/>
      <c r="H351" s="1"/>
      <c r="I351" s="1"/>
      <c r="J351" s="1"/>
      <c r="K351" s="1"/>
      <c r="L351" s="2"/>
      <c r="M351" s="2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AE351" s="8"/>
      <c r="AF351" s="34"/>
      <c r="AG351" s="34"/>
      <c r="AH351" s="34"/>
      <c r="AI351" s="34"/>
      <c r="AJ351" s="34"/>
      <c r="AK351" s="34"/>
      <c r="AL351" s="34"/>
      <c r="AM351" s="34"/>
      <c r="AN351" s="34"/>
      <c r="AO351" s="7"/>
      <c r="AP351" s="1"/>
      <c r="AQ351" s="2"/>
      <c r="AR351" s="2"/>
      <c r="AS351" s="1"/>
      <c r="AT351" s="1"/>
      <c r="AU351" s="1"/>
      <c r="AV351" s="1"/>
      <c r="AW351" s="1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</row>
    <row r="352" spans="1:149" s="6" customFormat="1" ht="12.75" customHeight="1">
      <c r="A352" s="120"/>
      <c r="B352" s="13"/>
      <c r="C352" s="13"/>
      <c r="D352" s="1"/>
      <c r="E352" s="1"/>
      <c r="F352" s="1"/>
      <c r="G352" s="1"/>
      <c r="H352" s="1"/>
      <c r="I352" s="1"/>
      <c r="J352" s="1"/>
      <c r="K352" s="1"/>
      <c r="L352" s="2"/>
      <c r="M352" s="2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AE352" s="8"/>
      <c r="AF352" s="34"/>
      <c r="AG352" s="34"/>
      <c r="AH352" s="34"/>
      <c r="AI352" s="34"/>
      <c r="AJ352" s="34"/>
      <c r="AK352" s="34"/>
      <c r="AL352" s="34"/>
      <c r="AM352" s="34"/>
      <c r="AN352" s="34"/>
      <c r="AO352" s="7"/>
      <c r="AP352" s="1"/>
      <c r="AQ352" s="2"/>
      <c r="AR352" s="2"/>
      <c r="AS352" s="1"/>
      <c r="AT352" s="1"/>
      <c r="AU352" s="1"/>
      <c r="AV352" s="1"/>
      <c r="AW352" s="1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</row>
    <row r="353" spans="1:149" s="6" customFormat="1" ht="12.75" customHeight="1">
      <c r="A353" s="120"/>
      <c r="B353" s="13"/>
      <c r="C353" s="13"/>
      <c r="D353" s="1"/>
      <c r="E353" s="1"/>
      <c r="F353" s="1"/>
      <c r="G353" s="1"/>
      <c r="H353" s="1"/>
      <c r="I353" s="1"/>
      <c r="J353" s="1"/>
      <c r="K353" s="1"/>
      <c r="L353" s="2"/>
      <c r="M353" s="2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AE353" s="8"/>
      <c r="AF353" s="34"/>
      <c r="AG353" s="34"/>
      <c r="AH353" s="34"/>
      <c r="AI353" s="34"/>
      <c r="AJ353" s="34"/>
      <c r="AK353" s="34"/>
      <c r="AL353" s="34"/>
      <c r="AM353" s="34"/>
      <c r="AN353" s="34"/>
      <c r="AO353" s="7"/>
      <c r="AP353" s="1"/>
      <c r="AQ353" s="2"/>
      <c r="AR353" s="2"/>
      <c r="AS353" s="1"/>
      <c r="AT353" s="1"/>
      <c r="AU353" s="1"/>
      <c r="AV353" s="1"/>
      <c r="AW353" s="1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</row>
    <row r="354" spans="1:149" ht="12.75" customHeight="1">
      <c r="A354" s="120"/>
      <c r="B354" s="13"/>
      <c r="C354" s="13"/>
    </row>
    <row r="355" spans="1:149" ht="12.75" customHeight="1">
      <c r="A355" s="120"/>
      <c r="B355" s="13"/>
      <c r="C355" s="13"/>
    </row>
    <row r="356" spans="1:149" ht="12.75" customHeight="1">
      <c r="A356" s="120"/>
      <c r="B356" s="13"/>
      <c r="C356" s="13"/>
    </row>
    <row r="357" spans="1:149" ht="12.75" customHeight="1">
      <c r="A357" s="120"/>
      <c r="B357" s="13"/>
      <c r="C357" s="13"/>
    </row>
    <row r="358" spans="1:149" ht="12.75" customHeight="1">
      <c r="A358" s="120"/>
      <c r="B358" s="13"/>
      <c r="C358" s="13"/>
    </row>
    <row r="359" spans="1:149" ht="12.75" customHeight="1">
      <c r="A359" s="120"/>
      <c r="B359" s="13"/>
      <c r="C359" s="13"/>
    </row>
    <row r="360" spans="1:149" ht="12.75" customHeight="1">
      <c r="A360" s="120"/>
      <c r="B360" s="13"/>
      <c r="C360" s="13"/>
    </row>
    <row r="361" spans="1:149" ht="12.75" customHeight="1">
      <c r="A361" s="120"/>
      <c r="B361" s="13"/>
      <c r="C361" s="13"/>
    </row>
    <row r="362" spans="1:149" ht="12.75" customHeight="1">
      <c r="A362" s="120"/>
      <c r="B362" s="13"/>
      <c r="C362" s="13"/>
    </row>
    <row r="363" spans="1:149" ht="12.75" customHeight="1">
      <c r="A363" s="120"/>
      <c r="B363" s="13"/>
      <c r="C363" s="13"/>
    </row>
    <row r="364" spans="1:149" ht="12.75" customHeight="1">
      <c r="A364" s="120"/>
      <c r="B364" s="13"/>
      <c r="C364" s="13"/>
    </row>
    <row r="365" spans="1:149" ht="12.75" customHeight="1">
      <c r="A365" s="120"/>
      <c r="B365" s="13"/>
      <c r="C365" s="13"/>
    </row>
    <row r="366" spans="1:149" ht="12.75" customHeight="1">
      <c r="A366" s="120"/>
      <c r="B366" s="13"/>
      <c r="C366" s="13"/>
    </row>
    <row r="367" spans="1:149" ht="12.75" customHeight="1">
      <c r="A367" s="120"/>
      <c r="B367" s="13"/>
      <c r="C367" s="13"/>
    </row>
    <row r="368" spans="1:149" ht="12.75" customHeight="1">
      <c r="A368" s="120"/>
      <c r="B368" s="13"/>
      <c r="C368" s="13"/>
    </row>
    <row r="369" spans="1:3" ht="12.75" customHeight="1">
      <c r="A369" s="120"/>
      <c r="B369" s="13"/>
      <c r="C369" s="13"/>
    </row>
    <row r="370" spans="1:3" ht="12.75" customHeight="1">
      <c r="A370" s="120"/>
      <c r="B370" s="13"/>
      <c r="C370" s="13"/>
    </row>
    <row r="371" spans="1:3" ht="12.75" customHeight="1">
      <c r="A371" s="120"/>
      <c r="B371" s="13"/>
      <c r="C371" s="13"/>
    </row>
    <row r="372" spans="1:3" ht="12.75" customHeight="1">
      <c r="A372" s="120"/>
      <c r="B372" s="13"/>
      <c r="C372" s="13"/>
    </row>
    <row r="373" spans="1:3" ht="12.75" customHeight="1">
      <c r="A373" s="120"/>
      <c r="B373" s="13"/>
      <c r="C373" s="13"/>
    </row>
    <row r="374" spans="1:3" ht="12.75" customHeight="1">
      <c r="A374" s="120"/>
      <c r="B374" s="13"/>
      <c r="C374" s="13"/>
    </row>
    <row r="375" spans="1:3" ht="12.75" customHeight="1">
      <c r="A375" s="120"/>
      <c r="B375" s="13"/>
      <c r="C375" s="13"/>
    </row>
    <row r="376" spans="1:3" ht="12.75" customHeight="1">
      <c r="A376" s="120"/>
      <c r="B376" s="13"/>
      <c r="C376" s="13"/>
    </row>
    <row r="377" spans="1:3" ht="12.75" customHeight="1">
      <c r="A377" s="120"/>
      <c r="B377" s="13"/>
      <c r="C377" s="13"/>
    </row>
    <row r="378" spans="1:3" ht="12.75" customHeight="1">
      <c r="A378" s="120"/>
      <c r="B378" s="13"/>
      <c r="C378" s="13"/>
    </row>
    <row r="379" spans="1:3" ht="12.75" customHeight="1">
      <c r="A379" s="120"/>
      <c r="B379" s="13"/>
      <c r="C379" s="13"/>
    </row>
    <row r="380" spans="1:3" ht="12.75" customHeight="1">
      <c r="A380" s="120"/>
      <c r="B380" s="13"/>
      <c r="C380" s="13"/>
    </row>
    <row r="381" spans="1:3" ht="12.75" customHeight="1">
      <c r="A381" s="120"/>
      <c r="B381" s="13"/>
      <c r="C381" s="13"/>
    </row>
    <row r="382" spans="1:3" ht="12.75" customHeight="1">
      <c r="A382" s="120"/>
      <c r="B382" s="13"/>
      <c r="C382" s="13"/>
    </row>
    <row r="383" spans="1:3" ht="12.75" customHeight="1">
      <c r="A383" s="120"/>
      <c r="B383" s="13"/>
      <c r="C383" s="13"/>
    </row>
    <row r="384" spans="1:3" ht="12.75" customHeight="1">
      <c r="A384" s="120"/>
      <c r="B384" s="13"/>
      <c r="C384" s="13"/>
    </row>
    <row r="385" spans="1:3" ht="12.75" customHeight="1">
      <c r="A385" s="120"/>
      <c r="B385" s="13"/>
      <c r="C385" s="13"/>
    </row>
    <row r="386" spans="1:3" ht="12.75" customHeight="1">
      <c r="A386" s="120"/>
      <c r="B386" s="13"/>
      <c r="C386" s="13"/>
    </row>
    <row r="387" spans="1:3" ht="12.75" customHeight="1">
      <c r="A387" s="120"/>
      <c r="B387" s="13"/>
      <c r="C387" s="13"/>
    </row>
    <row r="388" spans="1:3" ht="12.75" customHeight="1">
      <c r="A388" s="120"/>
      <c r="B388" s="13"/>
      <c r="C388" s="13"/>
    </row>
    <row r="389" spans="1:3" ht="12.75" customHeight="1">
      <c r="A389" s="120"/>
      <c r="B389" s="13"/>
      <c r="C389" s="13"/>
    </row>
    <row r="390" spans="1:3" ht="12.75" customHeight="1">
      <c r="A390" s="120"/>
      <c r="B390" s="13"/>
      <c r="C390" s="13"/>
    </row>
    <row r="391" spans="1:3" ht="12.75" customHeight="1">
      <c r="A391" s="120"/>
      <c r="B391" s="13"/>
      <c r="C391" s="13"/>
    </row>
    <row r="392" spans="1:3" ht="12.75" customHeight="1">
      <c r="A392" s="120"/>
      <c r="B392" s="13"/>
      <c r="C392" s="13"/>
    </row>
    <row r="393" spans="1:3" ht="12.75" customHeight="1">
      <c r="A393" s="120"/>
      <c r="B393" s="13"/>
      <c r="C393" s="13"/>
    </row>
    <row r="394" spans="1:3" ht="12.75" customHeight="1">
      <c r="A394" s="120"/>
      <c r="B394" s="13"/>
      <c r="C394" s="13"/>
    </row>
    <row r="395" spans="1:3" ht="12.75" customHeight="1">
      <c r="A395" s="120"/>
      <c r="B395" s="13"/>
      <c r="C395" s="13"/>
    </row>
    <row r="396" spans="1:3" ht="12.75" customHeight="1">
      <c r="A396" s="120"/>
      <c r="B396" s="13"/>
      <c r="C396" s="13"/>
    </row>
    <row r="397" spans="1:3" ht="12.75" customHeight="1">
      <c r="A397" s="120"/>
      <c r="B397" s="13"/>
      <c r="C397" s="13"/>
    </row>
    <row r="398" spans="1:3" ht="12.75" customHeight="1">
      <c r="A398" s="120"/>
      <c r="B398" s="13"/>
      <c r="C398" s="13"/>
    </row>
    <row r="399" spans="1:3" ht="12.75" customHeight="1">
      <c r="A399" s="120"/>
      <c r="B399" s="13"/>
      <c r="C399" s="13"/>
    </row>
    <row r="400" spans="1:3" ht="12.75" customHeight="1">
      <c r="A400" s="120"/>
      <c r="B400" s="13"/>
      <c r="C400" s="13"/>
    </row>
    <row r="401" spans="1:3" ht="12.75" customHeight="1">
      <c r="A401" s="120"/>
      <c r="B401" s="13"/>
      <c r="C401" s="13"/>
    </row>
    <row r="402" spans="1:3" ht="12.75" customHeight="1">
      <c r="A402" s="120"/>
      <c r="B402" s="13"/>
      <c r="C402" s="13"/>
    </row>
    <row r="403" spans="1:3" ht="12.75" customHeight="1">
      <c r="A403" s="120"/>
      <c r="B403" s="13"/>
      <c r="C403" s="13"/>
    </row>
    <row r="404" spans="1:3" ht="12.75" customHeight="1">
      <c r="A404" s="120"/>
      <c r="B404" s="13"/>
      <c r="C404" s="13"/>
    </row>
    <row r="405" spans="1:3" ht="12.75" customHeight="1">
      <c r="A405" s="120"/>
      <c r="B405" s="13"/>
      <c r="C405" s="13"/>
    </row>
    <row r="406" spans="1:3" ht="12.75" customHeight="1">
      <c r="A406" s="120"/>
      <c r="B406" s="13"/>
      <c r="C406" s="13"/>
    </row>
    <row r="407" spans="1:3" ht="12.75" customHeight="1">
      <c r="A407" s="120"/>
      <c r="B407" s="13"/>
      <c r="C407" s="13"/>
    </row>
    <row r="408" spans="1:3" ht="12.75" customHeight="1">
      <c r="A408" s="120"/>
      <c r="B408" s="13"/>
      <c r="C408" s="13"/>
    </row>
    <row r="409" spans="1:3" ht="12.75" customHeight="1">
      <c r="A409" s="120"/>
      <c r="B409" s="13"/>
      <c r="C409" s="13"/>
    </row>
    <row r="410" spans="1:3" ht="12.75" customHeight="1">
      <c r="A410" s="120"/>
      <c r="B410" s="13"/>
      <c r="C410" s="13"/>
    </row>
    <row r="411" spans="1:3" ht="12.75" customHeight="1">
      <c r="A411" s="120"/>
      <c r="B411" s="13"/>
      <c r="C411" s="13"/>
    </row>
    <row r="412" spans="1:3" ht="12.75" customHeight="1">
      <c r="A412" s="120"/>
      <c r="B412" s="13"/>
      <c r="C412" s="13"/>
    </row>
    <row r="413" spans="1:3" ht="12.75" customHeight="1">
      <c r="A413" s="120"/>
      <c r="B413" s="13"/>
      <c r="C413" s="13"/>
    </row>
    <row r="414" spans="1:3" ht="12.75" customHeight="1">
      <c r="A414" s="120"/>
      <c r="B414" s="13"/>
      <c r="C414" s="13"/>
    </row>
    <row r="415" spans="1:3" ht="12.75" customHeight="1">
      <c r="A415" s="120"/>
      <c r="B415" s="13"/>
      <c r="C415" s="13"/>
    </row>
    <row r="416" spans="1:3" ht="12.75" customHeight="1">
      <c r="A416" s="120"/>
      <c r="B416" s="13"/>
      <c r="C416" s="13"/>
    </row>
    <row r="417" spans="1:3" ht="12.75" customHeight="1">
      <c r="A417" s="120"/>
      <c r="B417" s="13"/>
      <c r="C417" s="13"/>
    </row>
    <row r="418" spans="1:3" ht="12.75" customHeight="1">
      <c r="A418" s="120"/>
      <c r="B418" s="13"/>
      <c r="C418" s="13"/>
    </row>
    <row r="419" spans="1:3" ht="12.75" customHeight="1">
      <c r="A419" s="120"/>
      <c r="B419" s="13"/>
      <c r="C419" s="13"/>
    </row>
    <row r="420" spans="1:3" ht="12.75" customHeight="1">
      <c r="A420" s="120"/>
      <c r="B420" s="13"/>
      <c r="C420" s="13"/>
    </row>
    <row r="421" spans="1:3" ht="12.75" customHeight="1">
      <c r="A421" s="120"/>
      <c r="B421" s="13"/>
      <c r="C421" s="13"/>
    </row>
    <row r="422" spans="1:3" ht="12.75" customHeight="1">
      <c r="A422" s="120"/>
      <c r="B422" s="13"/>
      <c r="C422" s="13"/>
    </row>
    <row r="423" spans="1:3" ht="12.75" customHeight="1">
      <c r="A423" s="120"/>
      <c r="B423" s="13"/>
      <c r="C423" s="13"/>
    </row>
    <row r="424" spans="1:3" ht="12.75" customHeight="1">
      <c r="A424" s="120"/>
      <c r="B424" s="13"/>
      <c r="C424" s="13"/>
    </row>
    <row r="425" spans="1:3" ht="12.75" customHeight="1">
      <c r="A425" s="120"/>
      <c r="B425" s="13"/>
      <c r="C425" s="13"/>
    </row>
    <row r="426" spans="1:3" ht="12.75" customHeight="1">
      <c r="A426" s="120"/>
      <c r="B426" s="13"/>
      <c r="C426" s="13"/>
    </row>
    <row r="427" spans="1:3" ht="12.75" customHeight="1">
      <c r="A427" s="120"/>
      <c r="B427" s="13"/>
      <c r="C427" s="13"/>
    </row>
    <row r="428" spans="1:3" ht="12.75" customHeight="1">
      <c r="A428" s="120"/>
      <c r="B428" s="13"/>
      <c r="C428" s="13"/>
    </row>
    <row r="429" spans="1:3" ht="12.75" customHeight="1">
      <c r="A429" s="120"/>
      <c r="B429" s="13"/>
      <c r="C429" s="13"/>
    </row>
    <row r="430" spans="1:3" ht="12.75" customHeight="1">
      <c r="A430" s="120"/>
      <c r="B430" s="13"/>
      <c r="C430" s="13"/>
    </row>
    <row r="431" spans="1:3" ht="12.75" customHeight="1">
      <c r="A431" s="120"/>
      <c r="B431" s="13"/>
      <c r="C431" s="13"/>
    </row>
    <row r="432" spans="1:3" ht="12.75" customHeight="1">
      <c r="A432" s="120"/>
      <c r="B432" s="13"/>
      <c r="C432" s="13"/>
    </row>
    <row r="433" spans="1:3" ht="12.75" customHeight="1">
      <c r="A433" s="120"/>
      <c r="B433" s="13"/>
      <c r="C433" s="13"/>
    </row>
    <row r="434" spans="1:3" ht="12.75" customHeight="1">
      <c r="A434" s="120"/>
      <c r="B434" s="13"/>
      <c r="C434" s="13"/>
    </row>
    <row r="435" spans="1:3" ht="12.75" customHeight="1">
      <c r="A435" s="120"/>
      <c r="B435" s="13"/>
      <c r="C435" s="13"/>
    </row>
    <row r="436" spans="1:3" ht="12.75" customHeight="1">
      <c r="A436" s="120"/>
      <c r="B436" s="13"/>
      <c r="C436" s="13"/>
    </row>
    <row r="437" spans="1:3" ht="12.75" customHeight="1">
      <c r="A437" s="120"/>
      <c r="B437" s="13"/>
      <c r="C437" s="13"/>
    </row>
    <row r="438" spans="1:3" ht="12.75" customHeight="1">
      <c r="A438" s="120"/>
      <c r="B438" s="13"/>
      <c r="C438" s="13"/>
    </row>
    <row r="439" spans="1:3" ht="12.75" customHeight="1">
      <c r="A439" s="120"/>
      <c r="B439" s="13"/>
      <c r="C439" s="13"/>
    </row>
    <row r="440" spans="1:3" ht="12.75" customHeight="1">
      <c r="A440" s="120"/>
      <c r="B440" s="13"/>
      <c r="C440" s="13"/>
    </row>
    <row r="441" spans="1:3" ht="12.75" customHeight="1">
      <c r="A441" s="120"/>
      <c r="B441" s="13"/>
      <c r="C441" s="13"/>
    </row>
    <row r="442" spans="1:3" ht="12.75" customHeight="1">
      <c r="A442" s="120"/>
      <c r="B442" s="13"/>
      <c r="C442" s="13"/>
    </row>
    <row r="443" spans="1:3" ht="12.75" customHeight="1">
      <c r="A443" s="120"/>
      <c r="B443" s="13"/>
      <c r="C443" s="13"/>
    </row>
    <row r="444" spans="1:3" ht="12.75" customHeight="1">
      <c r="A444" s="120"/>
      <c r="B444" s="13"/>
      <c r="C444" s="13"/>
    </row>
    <row r="445" spans="1:3" ht="12.75" customHeight="1">
      <c r="A445" s="120"/>
      <c r="B445" s="13"/>
      <c r="C445" s="13"/>
    </row>
    <row r="446" spans="1:3" ht="12.75" customHeight="1">
      <c r="A446" s="120"/>
      <c r="B446" s="13"/>
      <c r="C446" s="13"/>
    </row>
    <row r="447" spans="1:3" ht="12.75" customHeight="1">
      <c r="A447" s="120"/>
      <c r="B447" s="13"/>
      <c r="C447" s="13"/>
    </row>
    <row r="448" spans="1:3" ht="12.75" customHeight="1">
      <c r="A448" s="120"/>
      <c r="B448" s="13"/>
      <c r="C448" s="13"/>
    </row>
    <row r="449" spans="1:3" ht="12.75" customHeight="1">
      <c r="A449" s="120"/>
      <c r="B449" s="13"/>
      <c r="C449" s="13"/>
    </row>
    <row r="450" spans="1:3" ht="12.75" customHeight="1">
      <c r="A450" s="120"/>
      <c r="B450" s="13"/>
      <c r="C450" s="13"/>
    </row>
    <row r="451" spans="1:3" ht="12.75" customHeight="1">
      <c r="A451" s="120"/>
      <c r="B451" s="13"/>
      <c r="C451" s="13"/>
    </row>
    <row r="452" spans="1:3" ht="12.75" customHeight="1">
      <c r="A452" s="120"/>
      <c r="B452" s="13"/>
      <c r="C452" s="13"/>
    </row>
    <row r="453" spans="1:3" ht="12.75" customHeight="1">
      <c r="A453" s="120"/>
      <c r="B453" s="13"/>
      <c r="C453" s="13"/>
    </row>
    <row r="454" spans="1:3" ht="12.75" customHeight="1">
      <c r="A454" s="120"/>
      <c r="B454" s="13"/>
      <c r="C454" s="13"/>
    </row>
    <row r="455" spans="1:3" ht="12.75" customHeight="1">
      <c r="A455" s="120"/>
      <c r="B455" s="13"/>
      <c r="C455" s="13"/>
    </row>
    <row r="456" spans="1:3" ht="12.75" customHeight="1">
      <c r="A456" s="120"/>
      <c r="B456" s="13"/>
      <c r="C456" s="13"/>
    </row>
    <row r="457" spans="1:3" ht="12.75" customHeight="1">
      <c r="A457" s="120"/>
      <c r="B457" s="13"/>
      <c r="C457" s="13"/>
    </row>
    <row r="458" spans="1:3" ht="12.75" customHeight="1">
      <c r="A458" s="120"/>
      <c r="B458" s="13"/>
      <c r="C458" s="13"/>
    </row>
    <row r="459" spans="1:3" ht="12.75" customHeight="1">
      <c r="A459" s="120"/>
      <c r="B459" s="13"/>
      <c r="C459" s="13"/>
    </row>
    <row r="460" spans="1:3" ht="12.75" customHeight="1">
      <c r="A460" s="120"/>
      <c r="B460" s="13"/>
      <c r="C460" s="13"/>
    </row>
    <row r="461" spans="1:3" ht="12.75" customHeight="1">
      <c r="A461" s="120"/>
      <c r="B461" s="13"/>
      <c r="C461" s="13"/>
    </row>
    <row r="462" spans="1:3" ht="12.75" customHeight="1">
      <c r="A462" s="120"/>
      <c r="B462" s="13"/>
      <c r="C462" s="13"/>
    </row>
    <row r="463" spans="1:3" ht="12.75" customHeight="1">
      <c r="A463" s="120"/>
      <c r="B463" s="13"/>
      <c r="C463" s="13"/>
    </row>
    <row r="464" spans="1:3" ht="12.75" customHeight="1">
      <c r="A464" s="120"/>
      <c r="B464" s="13"/>
      <c r="C464" s="13"/>
    </row>
    <row r="465" spans="1:3" ht="12.75" customHeight="1">
      <c r="A465" s="120"/>
      <c r="B465" s="13"/>
      <c r="C465" s="13"/>
    </row>
    <row r="466" spans="1:3" ht="12.75" customHeight="1">
      <c r="A466" s="120"/>
      <c r="B466" s="13"/>
      <c r="C466" s="13"/>
    </row>
    <row r="467" spans="1:3" ht="12.75" customHeight="1">
      <c r="A467" s="120"/>
      <c r="B467" s="13"/>
      <c r="C467" s="13"/>
    </row>
    <row r="468" spans="1:3" ht="12.75" customHeight="1">
      <c r="A468" s="120"/>
      <c r="B468" s="13"/>
      <c r="C468" s="13"/>
    </row>
    <row r="469" spans="1:3" ht="12.75" customHeight="1">
      <c r="A469" s="120"/>
      <c r="B469" s="13"/>
      <c r="C469" s="13"/>
    </row>
    <row r="470" spans="1:3" ht="12.75" customHeight="1">
      <c r="A470" s="120"/>
      <c r="B470" s="13"/>
      <c r="C470" s="13"/>
    </row>
    <row r="471" spans="1:3" ht="12.75" customHeight="1">
      <c r="A471" s="120"/>
      <c r="B471" s="13"/>
      <c r="C471" s="13"/>
    </row>
    <row r="472" spans="1:3" ht="12.75" customHeight="1">
      <c r="A472" s="120"/>
      <c r="B472" s="13"/>
      <c r="C472" s="13"/>
    </row>
    <row r="473" spans="1:3" ht="12.75" customHeight="1">
      <c r="A473" s="120"/>
      <c r="B473" s="13"/>
      <c r="C473" s="13"/>
    </row>
    <row r="474" spans="1:3" ht="12.75" customHeight="1">
      <c r="A474" s="120"/>
      <c r="B474" s="13"/>
      <c r="C474" s="13"/>
    </row>
    <row r="475" spans="1:3" ht="12.75" customHeight="1">
      <c r="A475" s="120"/>
      <c r="B475" s="13"/>
      <c r="C475" s="13"/>
    </row>
    <row r="476" spans="1:3" ht="12.75" customHeight="1">
      <c r="A476" s="120"/>
      <c r="B476" s="13"/>
      <c r="C476" s="13"/>
    </row>
    <row r="477" spans="1:3" ht="12.75" customHeight="1">
      <c r="A477" s="120"/>
      <c r="B477" s="13"/>
      <c r="C477" s="13"/>
    </row>
    <row r="478" spans="1:3" ht="12.75" customHeight="1">
      <c r="A478" s="120"/>
      <c r="B478" s="13"/>
      <c r="C478" s="13"/>
    </row>
    <row r="479" spans="1:3" ht="12.75" customHeight="1">
      <c r="A479" s="120"/>
      <c r="B479" s="13"/>
      <c r="C479" s="13"/>
    </row>
    <row r="480" spans="1:3" ht="12.75" customHeight="1">
      <c r="A480" s="120"/>
      <c r="B480" s="13"/>
      <c r="C480" s="13"/>
    </row>
    <row r="481" spans="1:3" ht="12.75" customHeight="1">
      <c r="A481" s="120"/>
      <c r="B481" s="13"/>
      <c r="C481" s="13"/>
    </row>
    <row r="482" spans="1:3" ht="12.75" customHeight="1">
      <c r="A482" s="120"/>
      <c r="B482" s="13"/>
      <c r="C482" s="13"/>
    </row>
    <row r="483" spans="1:3" ht="12.75" customHeight="1">
      <c r="A483" s="120"/>
      <c r="B483" s="13"/>
      <c r="C483" s="13"/>
    </row>
    <row r="484" spans="1:3" ht="12.75" customHeight="1">
      <c r="A484" s="120"/>
      <c r="B484" s="13"/>
      <c r="C484" s="13"/>
    </row>
    <row r="485" spans="1:3" ht="12.75" customHeight="1">
      <c r="A485" s="120"/>
      <c r="B485" s="13"/>
      <c r="C485" s="13"/>
    </row>
    <row r="486" spans="1:3" ht="12.75" customHeight="1">
      <c r="A486" s="120"/>
      <c r="B486" s="13"/>
      <c r="C486" s="13"/>
    </row>
    <row r="487" spans="1:3" ht="12.75" customHeight="1">
      <c r="A487" s="120"/>
      <c r="B487" s="13"/>
      <c r="C487" s="13"/>
    </row>
    <row r="488" spans="1:3" ht="12.75" customHeight="1">
      <c r="A488" s="120"/>
      <c r="B488" s="13"/>
      <c r="C488" s="13"/>
    </row>
    <row r="489" spans="1:3" ht="12.75" customHeight="1">
      <c r="A489" s="120"/>
      <c r="B489" s="13"/>
      <c r="C489" s="13"/>
    </row>
    <row r="490" spans="1:3" ht="12.75" customHeight="1">
      <c r="A490" s="120"/>
      <c r="B490" s="13"/>
      <c r="C490" s="13"/>
    </row>
    <row r="491" spans="1:3" ht="12.75" customHeight="1">
      <c r="A491" s="120"/>
      <c r="B491" s="13"/>
      <c r="C491" s="13"/>
    </row>
    <row r="492" spans="1:3" ht="12.75" customHeight="1">
      <c r="A492" s="120"/>
      <c r="B492" s="13"/>
      <c r="C492" s="13"/>
    </row>
    <row r="493" spans="1:3" ht="12.75" customHeight="1">
      <c r="A493" s="120"/>
      <c r="B493" s="13"/>
      <c r="C493" s="13"/>
    </row>
    <row r="494" spans="1:3" ht="12.75" customHeight="1">
      <c r="A494" s="120"/>
      <c r="B494" s="13"/>
      <c r="C494" s="13"/>
    </row>
    <row r="495" spans="1:3" ht="12.75" customHeight="1">
      <c r="A495" s="120"/>
      <c r="B495" s="13"/>
      <c r="C495" s="13"/>
    </row>
    <row r="496" spans="1:3" ht="12.75" customHeight="1">
      <c r="A496" s="120"/>
      <c r="B496" s="13"/>
      <c r="C496" s="13"/>
    </row>
    <row r="497" spans="1:3" ht="12.75" customHeight="1">
      <c r="A497" s="120"/>
      <c r="B497" s="13"/>
      <c r="C497" s="13"/>
    </row>
    <row r="498" spans="1:3" ht="12.75" customHeight="1">
      <c r="A498" s="120"/>
      <c r="B498" s="13"/>
      <c r="C498" s="13"/>
    </row>
    <row r="499" spans="1:3" ht="12.75" customHeight="1">
      <c r="A499" s="120"/>
      <c r="B499" s="13"/>
      <c r="C499" s="13"/>
    </row>
    <row r="500" spans="1:3" ht="12.75" customHeight="1">
      <c r="A500" s="120"/>
      <c r="B500" s="13"/>
      <c r="C500" s="13"/>
    </row>
    <row r="501" spans="1:3" ht="12.75" customHeight="1">
      <c r="A501" s="120"/>
      <c r="B501" s="13"/>
      <c r="C501" s="13"/>
    </row>
    <row r="502" spans="1:3" ht="12.75" customHeight="1">
      <c r="A502" s="120"/>
      <c r="B502" s="13"/>
      <c r="C502" s="13"/>
    </row>
    <row r="503" spans="1:3" ht="12.75" customHeight="1">
      <c r="A503" s="120"/>
      <c r="B503" s="13"/>
      <c r="C503" s="13"/>
    </row>
    <row r="504" spans="1:3" ht="12.75" customHeight="1">
      <c r="A504" s="120"/>
      <c r="B504" s="13"/>
      <c r="C504" s="13"/>
    </row>
    <row r="505" spans="1:3" ht="12.75" customHeight="1">
      <c r="A505" s="120"/>
      <c r="B505" s="13"/>
      <c r="C505" s="13"/>
    </row>
    <row r="506" spans="1:3" ht="12.75" customHeight="1">
      <c r="A506" s="120"/>
      <c r="B506" s="13"/>
      <c r="C506" s="13"/>
    </row>
    <row r="507" spans="1:3" ht="12.75" customHeight="1">
      <c r="A507" s="120"/>
      <c r="B507" s="13"/>
      <c r="C507" s="13"/>
    </row>
    <row r="508" spans="1:3" ht="12.75" customHeight="1">
      <c r="A508" s="120"/>
      <c r="B508" s="13"/>
      <c r="C508" s="13"/>
    </row>
    <row r="509" spans="1:3" ht="12.75" customHeight="1">
      <c r="A509" s="120"/>
      <c r="B509" s="13"/>
      <c r="C509" s="13"/>
    </row>
    <row r="510" spans="1:3" ht="12.75" customHeight="1">
      <c r="A510" s="120"/>
      <c r="B510" s="13"/>
      <c r="C510" s="13"/>
    </row>
    <row r="511" spans="1:3" ht="12.75" customHeight="1">
      <c r="A511" s="120"/>
      <c r="B511" s="13"/>
      <c r="C511" s="13"/>
    </row>
    <row r="512" spans="1:3" ht="12.75" customHeight="1">
      <c r="A512" s="120"/>
      <c r="B512" s="13"/>
      <c r="C512" s="13"/>
    </row>
    <row r="513" spans="1:3" ht="12.75" customHeight="1">
      <c r="A513" s="120"/>
      <c r="B513" s="13"/>
      <c r="C513" s="13"/>
    </row>
    <row r="514" spans="1:3" ht="12.75" customHeight="1">
      <c r="A514" s="120"/>
      <c r="B514" s="13"/>
      <c r="C514" s="13"/>
    </row>
    <row r="515" spans="1:3" ht="12.75" customHeight="1">
      <c r="A515" s="120"/>
      <c r="B515" s="13"/>
      <c r="C515" s="13"/>
    </row>
    <row r="516" spans="1:3" ht="12.75" customHeight="1">
      <c r="A516" s="120"/>
      <c r="B516" s="13"/>
      <c r="C516" s="13"/>
    </row>
    <row r="517" spans="1:3" ht="12.75" customHeight="1">
      <c r="A517" s="120"/>
      <c r="B517" s="13"/>
      <c r="C517" s="13"/>
    </row>
    <row r="518" spans="1:3" ht="12.75" customHeight="1">
      <c r="A518" s="120"/>
      <c r="B518" s="13"/>
      <c r="C518" s="13"/>
    </row>
    <row r="519" spans="1:3" ht="12.75" customHeight="1">
      <c r="A519" s="120"/>
      <c r="B519" s="13"/>
      <c r="C519" s="13"/>
    </row>
    <row r="520" spans="1:3" ht="12.75" customHeight="1">
      <c r="A520" s="120"/>
      <c r="B520" s="13"/>
      <c r="C520" s="13"/>
    </row>
    <row r="521" spans="1:3" ht="12.75" customHeight="1">
      <c r="A521" s="120"/>
      <c r="B521" s="13"/>
      <c r="C521" s="13"/>
    </row>
    <row r="522" spans="1:3" ht="12.75" customHeight="1">
      <c r="A522" s="120"/>
      <c r="B522" s="13"/>
      <c r="C522" s="13"/>
    </row>
    <row r="523" spans="1:3" ht="12.75" customHeight="1">
      <c r="A523" s="120"/>
      <c r="B523" s="13"/>
      <c r="C523" s="13"/>
    </row>
    <row r="524" spans="1:3" ht="12.75" customHeight="1">
      <c r="A524" s="120"/>
      <c r="B524" s="13"/>
      <c r="C524" s="13"/>
    </row>
    <row r="525" spans="1:3" ht="12.75" customHeight="1">
      <c r="A525" s="120"/>
      <c r="B525" s="13"/>
      <c r="C525" s="13"/>
    </row>
    <row r="526" spans="1:3" ht="12.75" customHeight="1">
      <c r="A526" s="120"/>
      <c r="B526" s="13"/>
      <c r="C526" s="13"/>
    </row>
    <row r="527" spans="1:3" ht="12.75" customHeight="1">
      <c r="A527" s="120"/>
      <c r="B527" s="13"/>
      <c r="C527" s="13"/>
    </row>
    <row r="528" spans="1:3" ht="12.75" customHeight="1">
      <c r="A528" s="120"/>
      <c r="B528" s="13"/>
      <c r="C528" s="13"/>
    </row>
    <row r="529" spans="1:3" ht="12.75" customHeight="1">
      <c r="A529" s="120"/>
      <c r="B529" s="13"/>
      <c r="C529" s="13"/>
    </row>
    <row r="530" spans="1:3" ht="12.75" customHeight="1">
      <c r="A530" s="120"/>
      <c r="B530" s="13"/>
      <c r="C530" s="13"/>
    </row>
    <row r="531" spans="1:3" ht="12.75" customHeight="1">
      <c r="A531" s="120"/>
      <c r="B531" s="13"/>
      <c r="C531" s="13"/>
    </row>
    <row r="532" spans="1:3" ht="12.75" customHeight="1">
      <c r="A532" s="120"/>
      <c r="B532" s="13"/>
      <c r="C532" s="13"/>
    </row>
    <row r="533" spans="1:3" ht="12.75" customHeight="1">
      <c r="A533" s="120"/>
      <c r="B533" s="13"/>
      <c r="C533" s="13"/>
    </row>
    <row r="534" spans="1:3" ht="12.75" customHeight="1">
      <c r="A534" s="120"/>
      <c r="B534" s="13"/>
      <c r="C534" s="13"/>
    </row>
    <row r="535" spans="1:3" ht="12.75" customHeight="1">
      <c r="A535" s="120"/>
      <c r="B535" s="13"/>
      <c r="C535" s="13"/>
    </row>
    <row r="536" spans="1:3" ht="12.75" customHeight="1">
      <c r="A536" s="120"/>
      <c r="B536" s="13"/>
      <c r="C536" s="13"/>
    </row>
    <row r="537" spans="1:3" ht="12.75" customHeight="1">
      <c r="A537" s="120"/>
      <c r="B537" s="13"/>
      <c r="C537" s="13"/>
    </row>
    <row r="538" spans="1:3" ht="12.75" customHeight="1">
      <c r="A538" s="120"/>
      <c r="B538" s="13"/>
      <c r="C538" s="13"/>
    </row>
    <row r="539" spans="1:3" ht="12.75" customHeight="1">
      <c r="A539" s="120"/>
      <c r="B539" s="13"/>
      <c r="C539" s="13"/>
    </row>
    <row r="540" spans="1:3" ht="12.75" customHeight="1">
      <c r="A540" s="120"/>
      <c r="B540" s="13"/>
      <c r="C540" s="13"/>
    </row>
    <row r="541" spans="1:3" ht="12.75" customHeight="1">
      <c r="A541" s="120"/>
      <c r="B541" s="13"/>
      <c r="C541" s="13"/>
    </row>
    <row r="542" spans="1:3" ht="12.75" customHeight="1">
      <c r="A542" s="120"/>
      <c r="B542" s="13"/>
      <c r="C542" s="13"/>
    </row>
    <row r="543" spans="1:3" ht="12.75" customHeight="1">
      <c r="A543" s="120"/>
      <c r="B543" s="13"/>
      <c r="C543" s="13"/>
    </row>
    <row r="544" spans="1:3" ht="12.75" customHeight="1">
      <c r="A544" s="120"/>
      <c r="B544" s="13"/>
      <c r="C544" s="13"/>
    </row>
    <row r="545" spans="1:3" ht="12.75" customHeight="1">
      <c r="A545" s="120"/>
      <c r="B545" s="13"/>
      <c r="C545" s="13"/>
    </row>
    <row r="546" spans="1:3" ht="12.75" customHeight="1">
      <c r="A546" s="120"/>
      <c r="B546" s="13"/>
      <c r="C546" s="13"/>
    </row>
    <row r="547" spans="1:3" ht="12.75" customHeight="1">
      <c r="A547" s="120"/>
      <c r="B547" s="13"/>
      <c r="C547" s="13"/>
    </row>
    <row r="548" spans="1:3" ht="12.75" customHeight="1">
      <c r="A548" s="120"/>
      <c r="B548" s="13"/>
      <c r="C548" s="13"/>
    </row>
    <row r="549" spans="1:3" ht="12.75" customHeight="1">
      <c r="A549" s="120"/>
      <c r="B549" s="13"/>
      <c r="C549" s="13"/>
    </row>
    <row r="550" spans="1:3" ht="12.75" customHeight="1">
      <c r="A550" s="120"/>
      <c r="B550" s="13"/>
      <c r="C550" s="13"/>
    </row>
    <row r="551" spans="1:3" ht="12.75" customHeight="1">
      <c r="A551" s="120"/>
      <c r="B551" s="13"/>
      <c r="C551" s="13"/>
    </row>
    <row r="552" spans="1:3" ht="12.75" customHeight="1">
      <c r="A552" s="120"/>
      <c r="B552" s="13"/>
      <c r="C552" s="13"/>
    </row>
    <row r="553" spans="1:3" ht="12.75" customHeight="1">
      <c r="A553" s="120"/>
      <c r="B553" s="13"/>
      <c r="C553" s="13"/>
    </row>
    <row r="554" spans="1:3" ht="12.75" customHeight="1">
      <c r="A554" s="120"/>
      <c r="B554" s="13"/>
      <c r="C554" s="13"/>
    </row>
    <row r="555" spans="1:3" ht="12.75" customHeight="1">
      <c r="A555" s="120"/>
      <c r="B555" s="13"/>
      <c r="C555" s="13"/>
    </row>
    <row r="556" spans="1:3" ht="12.75" customHeight="1">
      <c r="A556" s="120"/>
      <c r="B556" s="13"/>
      <c r="C556" s="13"/>
    </row>
    <row r="557" spans="1:3" ht="12.75" customHeight="1">
      <c r="A557" s="120"/>
      <c r="B557" s="13"/>
      <c r="C557" s="13"/>
    </row>
    <row r="558" spans="1:3" ht="12.75" customHeight="1">
      <c r="A558" s="120"/>
      <c r="B558" s="13"/>
      <c r="C558" s="13"/>
    </row>
    <row r="559" spans="1:3" ht="12.75" customHeight="1">
      <c r="A559" s="120"/>
      <c r="B559" s="13"/>
      <c r="C559" s="13"/>
    </row>
    <row r="560" spans="1:3" ht="12.75" customHeight="1">
      <c r="A560" s="120"/>
      <c r="B560" s="13"/>
      <c r="C560" s="13"/>
    </row>
    <row r="561" spans="1:3" ht="12.75" customHeight="1">
      <c r="A561" s="120"/>
      <c r="B561" s="13"/>
      <c r="C561" s="13"/>
    </row>
    <row r="562" spans="1:3" ht="12.75" customHeight="1">
      <c r="A562" s="120"/>
      <c r="B562" s="13"/>
      <c r="C562" s="13"/>
    </row>
    <row r="563" spans="1:3" ht="12.75" customHeight="1">
      <c r="A563" s="120"/>
      <c r="B563" s="13"/>
      <c r="C563" s="13"/>
    </row>
    <row r="564" spans="1:3" ht="12.75" customHeight="1">
      <c r="A564" s="120"/>
      <c r="B564" s="13"/>
      <c r="C564" s="13"/>
    </row>
    <row r="565" spans="1:3" ht="12.75" customHeight="1">
      <c r="A565" s="120"/>
      <c r="B565" s="13"/>
      <c r="C565" s="13"/>
    </row>
    <row r="566" spans="1:3" ht="12.75" customHeight="1">
      <c r="A566" s="120"/>
      <c r="B566" s="13"/>
      <c r="C566" s="13"/>
    </row>
    <row r="567" spans="1:3" ht="12.75" customHeight="1">
      <c r="A567" s="120"/>
      <c r="B567" s="13"/>
      <c r="C567" s="13"/>
    </row>
    <row r="568" spans="1:3" ht="12.75" customHeight="1">
      <c r="A568" s="120"/>
      <c r="B568" s="13"/>
      <c r="C568" s="13"/>
    </row>
    <row r="569" spans="1:3" ht="12.75" customHeight="1">
      <c r="A569" s="120"/>
      <c r="B569" s="13"/>
      <c r="C569" s="13"/>
    </row>
    <row r="570" spans="1:3" ht="12.75" customHeight="1">
      <c r="A570" s="120"/>
      <c r="B570" s="13"/>
      <c r="C570" s="13"/>
    </row>
    <row r="571" spans="1:3" ht="12.75" customHeight="1">
      <c r="A571" s="120"/>
      <c r="B571" s="13"/>
      <c r="C571" s="13"/>
    </row>
    <row r="572" spans="1:3" ht="12.75" customHeight="1">
      <c r="A572" s="120"/>
      <c r="B572" s="13"/>
      <c r="C572" s="13"/>
    </row>
    <row r="573" spans="1:3" ht="12.75" customHeight="1">
      <c r="A573" s="120"/>
      <c r="B573" s="13"/>
      <c r="C573" s="13"/>
    </row>
    <row r="574" spans="1:3" ht="12.75" customHeight="1">
      <c r="A574" s="120"/>
      <c r="B574" s="13"/>
      <c r="C574" s="13"/>
    </row>
    <row r="575" spans="1:3" ht="12.75" customHeight="1">
      <c r="A575" s="120"/>
      <c r="B575" s="13"/>
      <c r="C575" s="13"/>
    </row>
    <row r="576" spans="1:3" ht="12.75" customHeight="1">
      <c r="A576" s="120"/>
      <c r="B576" s="13"/>
      <c r="C576" s="13"/>
    </row>
    <row r="577" spans="1:3" ht="12.75" customHeight="1">
      <c r="A577" s="120"/>
      <c r="B577" s="13"/>
      <c r="C577" s="13"/>
    </row>
    <row r="578" spans="1:3" ht="12.75" customHeight="1">
      <c r="A578" s="120"/>
      <c r="B578" s="13"/>
      <c r="C578" s="13"/>
    </row>
    <row r="579" spans="1:3" ht="12.75" customHeight="1">
      <c r="A579" s="120"/>
      <c r="B579" s="13"/>
      <c r="C579" s="13"/>
    </row>
    <row r="580" spans="1:3" ht="12.75" customHeight="1">
      <c r="A580" s="120"/>
      <c r="B580" s="13"/>
      <c r="C580" s="13"/>
    </row>
    <row r="581" spans="1:3" ht="12.75" customHeight="1">
      <c r="A581" s="120"/>
      <c r="B581" s="13"/>
      <c r="C581" s="13"/>
    </row>
    <row r="582" spans="1:3" ht="12.75" customHeight="1">
      <c r="A582" s="120"/>
      <c r="B582" s="13"/>
      <c r="C582" s="13"/>
    </row>
    <row r="583" spans="1:3" ht="12.75" customHeight="1">
      <c r="A583" s="120"/>
      <c r="B583" s="13"/>
      <c r="C583" s="13"/>
    </row>
    <row r="584" spans="1:3" ht="12.75" customHeight="1">
      <c r="A584" s="120"/>
      <c r="B584" s="13"/>
      <c r="C584" s="13"/>
    </row>
    <row r="585" spans="1:3" ht="12.75" customHeight="1">
      <c r="A585" s="120"/>
      <c r="B585" s="13"/>
      <c r="C585" s="13"/>
    </row>
    <row r="586" spans="1:3" ht="12.75" customHeight="1">
      <c r="A586" s="120"/>
      <c r="B586" s="13"/>
      <c r="C586" s="13"/>
    </row>
    <row r="587" spans="1:3" ht="12.75" customHeight="1">
      <c r="A587" s="120"/>
      <c r="B587" s="13"/>
      <c r="C587" s="13"/>
    </row>
    <row r="588" spans="1:3" ht="12.75" customHeight="1">
      <c r="A588" s="120"/>
      <c r="B588" s="13"/>
      <c r="C588" s="13"/>
    </row>
    <row r="589" spans="1:3" ht="12.75" customHeight="1">
      <c r="A589" s="120"/>
      <c r="B589" s="13"/>
      <c r="C589" s="13"/>
    </row>
    <row r="590" spans="1:3" ht="12.75" customHeight="1">
      <c r="A590" s="120"/>
      <c r="B590" s="13"/>
      <c r="C590" s="13"/>
    </row>
    <row r="591" spans="1:3" ht="12.75" customHeight="1">
      <c r="A591" s="120"/>
      <c r="B591" s="13"/>
      <c r="C591" s="13"/>
    </row>
    <row r="592" spans="1:3" ht="12.75" customHeight="1">
      <c r="A592" s="120"/>
      <c r="B592" s="13"/>
      <c r="C592" s="13"/>
    </row>
    <row r="593" spans="1:3" ht="12.75" customHeight="1">
      <c r="A593" s="120"/>
      <c r="B593" s="13"/>
      <c r="C593" s="13"/>
    </row>
    <row r="594" spans="1:3" ht="12.75" customHeight="1">
      <c r="A594" s="120"/>
      <c r="B594" s="13"/>
      <c r="C594" s="13"/>
    </row>
    <row r="595" spans="1:3" ht="12.75" customHeight="1">
      <c r="A595" s="120"/>
      <c r="B595" s="13"/>
      <c r="C595" s="13"/>
    </row>
    <row r="596" spans="1:3" ht="12.75" customHeight="1">
      <c r="A596" s="120"/>
      <c r="B596" s="13"/>
      <c r="C596" s="13"/>
    </row>
    <row r="597" spans="1:3" ht="12.75" customHeight="1">
      <c r="A597" s="120"/>
      <c r="B597" s="13"/>
      <c r="C597" s="13"/>
    </row>
    <row r="598" spans="1:3" ht="12.75" customHeight="1">
      <c r="A598" s="120"/>
      <c r="B598" s="13"/>
      <c r="C598" s="13"/>
    </row>
    <row r="599" spans="1:3" ht="12.75" customHeight="1">
      <c r="A599" s="120"/>
      <c r="B599" s="13"/>
      <c r="C599" s="13"/>
    </row>
    <row r="600" spans="1:3" ht="12.75" customHeight="1">
      <c r="A600" s="120"/>
      <c r="B600" s="13"/>
      <c r="C600" s="13"/>
    </row>
    <row r="601" spans="1:3" ht="12.75" customHeight="1">
      <c r="A601" s="120"/>
      <c r="B601" s="13"/>
      <c r="C601" s="13"/>
    </row>
  </sheetData>
  <sheetProtection selectLockedCells="1" selectUnlockedCells="1"/>
  <autoFilter ref="A8:AW41" xr:uid="{00000000-0009-0000-0000-000001000000}"/>
  <mergeCells count="36">
    <mergeCell ref="N6:N7"/>
    <mergeCell ref="O6:O7"/>
    <mergeCell ref="P6:P7"/>
    <mergeCell ref="AT6:AT7"/>
    <mergeCell ref="A1:P3"/>
    <mergeCell ref="B5:G5"/>
    <mergeCell ref="H5:L5"/>
    <mergeCell ref="M5:R5"/>
    <mergeCell ref="S5:AD6"/>
    <mergeCell ref="AE5:AE6"/>
    <mergeCell ref="I6:I7"/>
    <mergeCell ref="J6:J7"/>
    <mergeCell ref="K6:K7"/>
    <mergeCell ref="F6:F7"/>
    <mergeCell ref="G6:G7"/>
    <mergeCell ref="H6:H7"/>
    <mergeCell ref="L6:L7"/>
    <mergeCell ref="M6:M7"/>
    <mergeCell ref="A6:A7"/>
    <mergeCell ref="B6:B7"/>
    <mergeCell ref="C6:C7"/>
    <mergeCell ref="D6:D7"/>
    <mergeCell ref="E6:E7"/>
    <mergeCell ref="Q6:Q7"/>
    <mergeCell ref="R6:R7"/>
    <mergeCell ref="AP6:AP7"/>
    <mergeCell ref="AQ6:AQ7"/>
    <mergeCell ref="AR6:AR7"/>
    <mergeCell ref="AO5:AO7"/>
    <mergeCell ref="AP5:AW5"/>
    <mergeCell ref="AF4:AH4"/>
    <mergeCell ref="AI4:AN4"/>
    <mergeCell ref="AU6:AU7"/>
    <mergeCell ref="AV6:AV7"/>
    <mergeCell ref="AW6:AW7"/>
    <mergeCell ref="AS6:AS7"/>
  </mergeCells>
  <phoneticPr fontId="2" type="noConversion"/>
  <pageMargins left="0.11811023622047245" right="0.11811023622047245" top="0.15748031496062992" bottom="0.15748031496062992" header="0.51181102362204722" footer="0.51181102362204722"/>
  <pageSetup paperSize="9" scale="45" firstPageNumber="0" orientation="landscape" horizontalDpi="300" verticalDpi="300" r:id="rId1"/>
  <headerFooter alignWithMargins="0"/>
  <ignoredErrors>
    <ignoredError sqref="E39:E40 I40 N14:N18 N20 N27:N28 N34:N35 N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G6:J11"/>
  <sheetViews>
    <sheetView workbookViewId="0">
      <selection activeCell="G12" sqref="G12"/>
    </sheetView>
  </sheetViews>
  <sheetFormatPr defaultRowHeight="14.25"/>
  <sheetData>
    <row r="6" spans="7:10">
      <c r="G6" t="s">
        <v>169</v>
      </c>
    </row>
    <row r="7" spans="7:10">
      <c r="G7">
        <f>1.657</f>
        <v>1.657</v>
      </c>
      <c r="I7" s="27">
        <v>1</v>
      </c>
      <c r="J7" t="s">
        <v>170</v>
      </c>
    </row>
    <row r="8" spans="7:10">
      <c r="G8">
        <f>G7/100</f>
        <v>1.6570000000000001E-2</v>
      </c>
    </row>
    <row r="9" spans="7:10">
      <c r="G9">
        <f>0.578/100</f>
        <v>5.7799999999999995E-3</v>
      </c>
    </row>
    <row r="10" spans="7:10">
      <c r="G10">
        <f>5.06/100</f>
        <v>5.0599999999999999E-2</v>
      </c>
    </row>
    <row r="11" spans="7:10">
      <c r="G11">
        <f>0.553/100</f>
        <v>5.5300000000000002E-3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2023</vt:lpstr>
      <vt:lpstr>Arkusz1</vt:lpstr>
      <vt:lpstr>'2023'!Obszar_wydruku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Maria Dorna</dc:creator>
  <cp:lastModifiedBy>Magdalena Dudzińska | Łukasiewicz - PIT</cp:lastModifiedBy>
  <cp:lastPrinted>2020-04-14T19:58:31Z</cp:lastPrinted>
  <dcterms:created xsi:type="dcterms:W3CDTF">2020-06-16T08:36:22Z</dcterms:created>
  <dcterms:modified xsi:type="dcterms:W3CDTF">2022-08-26T10:04:42Z</dcterms:modified>
</cp:coreProperties>
</file>