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p.sukiennik\Pulpit\"/>
    </mc:Choice>
  </mc:AlternateContent>
  <xr:revisionPtr revIDLastSave="0" documentId="13_ncr:1_{0AF4A53B-6E2A-4E31-AB19-35918A45D26B}" xr6:coauthVersionLast="47" xr6:coauthVersionMax="47" xr10:uidLastSave="{00000000-0000-0000-0000-000000000000}"/>
  <bookViews>
    <workbookView xWindow="-120" yWindow="-120" windowWidth="29040" windowHeight="15840" tabRatio="878" activeTab="19" xr2:uid="{00000000-000D-0000-FFFF-FFFF00000000}"/>
  </bookViews>
  <sheets>
    <sheet name="Suma" sheetId="26" r:id="rId1"/>
    <sheet name="Część 01" sheetId="1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36" r:id="rId8"/>
    <sheet name="Część 08" sheetId="10" r:id="rId9"/>
    <sheet name="Część 09" sheetId="39" r:id="rId10"/>
    <sheet name="Część 10" sheetId="38" r:id="rId11"/>
    <sheet name="Część 11" sheetId="53" r:id="rId12"/>
    <sheet name="Część 12" sheetId="14" r:id="rId13"/>
    <sheet name="Część 13" sheetId="15" r:id="rId14"/>
    <sheet name="Część 14" sheetId="16" r:id="rId15"/>
    <sheet name="Część 15" sheetId="37" r:id="rId16"/>
    <sheet name="Część 16" sheetId="18" r:id="rId17"/>
    <sheet name="Część 17" sheetId="20" r:id="rId18"/>
    <sheet name="Część 18" sheetId="21" r:id="rId19"/>
    <sheet name="Część 19" sheetId="24" r:id="rId20"/>
    <sheet name="Część 20" sheetId="27" r:id="rId21"/>
    <sheet name="Część 21" sheetId="28" r:id="rId22"/>
    <sheet name="Część 22" sheetId="29" r:id="rId23"/>
    <sheet name="Część 23" sheetId="30" r:id="rId24"/>
    <sheet name="Część 24" sheetId="31" r:id="rId25"/>
    <sheet name="Część 25" sheetId="33" r:id="rId26"/>
    <sheet name="Część 26" sheetId="34" r:id="rId27"/>
    <sheet name="Arkusz1" sheetId="88" state="hidden" r:id="rId28"/>
  </sheets>
  <definedNames>
    <definedName name="_xlnm._FilterDatabase" localSheetId="2" hidden="1">'Część 02'!$A$3:$J$23</definedName>
    <definedName name="_xlnm._FilterDatabase" localSheetId="10" hidden="1">'Część 10'!$A$3:$J$17</definedName>
    <definedName name="_xlnm._FilterDatabase" localSheetId="12" hidden="1">'Część 12'!$A$3:$J$26</definedName>
    <definedName name="_xlnm._FilterDatabase" localSheetId="13" hidden="1">'Część 13'!$A$3:$J$15</definedName>
    <definedName name="_xlnm._FilterDatabase" localSheetId="19" hidden="1">'Część 19'!$A$3:$J$20</definedName>
    <definedName name="_xlnm._FilterDatabase" localSheetId="20" hidden="1">'Część 20'!$A$3:$J$16</definedName>
    <definedName name="_xlnm._FilterDatabase" localSheetId="21" hidden="1">'Część 21'!$A$3:$J$17</definedName>
    <definedName name="_xlnm._FilterDatabase" localSheetId="0" hidden="1">Suma!$A$1:$C$30</definedName>
    <definedName name="_xlnm.Print_Area" localSheetId="1">'Część 01'!$A$1:$J$22</definedName>
    <definedName name="_xlnm.Print_Area" localSheetId="2">'Część 02'!$A$1:$J$30</definedName>
    <definedName name="_xlnm.Print_Area" localSheetId="3">'Część 03'!$A$1:$J$19</definedName>
    <definedName name="_xlnm.Print_Area" localSheetId="4">'Część 04'!$A$1:$J$19</definedName>
    <definedName name="_xlnm.Print_Area" localSheetId="5">'Część 05'!$A$1:$J$25</definedName>
    <definedName name="_xlnm.Print_Area" localSheetId="6">'Część 06'!$A$1:$J$21</definedName>
    <definedName name="_xlnm.Print_Area" localSheetId="7">'Część 07'!$A$1:$J$19</definedName>
    <definedName name="_xlnm.Print_Area" localSheetId="8">'Część 08'!$A$1:$J$19</definedName>
    <definedName name="_xlnm.Print_Area" localSheetId="9">'Część 09'!$A$1:$J$19</definedName>
    <definedName name="_xlnm.Print_Area" localSheetId="10">'Część 10'!$A$1:$J$22</definedName>
    <definedName name="_xlnm.Print_Area" localSheetId="11">'Część 11'!$A$1:$J$20</definedName>
    <definedName name="_xlnm.Print_Area" localSheetId="12">'Część 12'!$A$1:$J$33</definedName>
    <definedName name="_xlnm.Print_Area" localSheetId="13">'Część 13'!$A$1:$J$20</definedName>
    <definedName name="_xlnm.Print_Area" localSheetId="14">'Część 14'!$A$1:$J$23</definedName>
    <definedName name="_xlnm.Print_Area" localSheetId="15">'Część 15'!$A$1:$J$21</definedName>
    <definedName name="_xlnm.Print_Area" localSheetId="16">'Część 16'!$A$1:$J$24</definedName>
    <definedName name="_xlnm.Print_Area" localSheetId="17">'Część 17'!$A$1:$J$22</definedName>
    <definedName name="_xlnm.Print_Area" localSheetId="18">'Część 18'!$A$1:$J$21</definedName>
    <definedName name="_xlnm.Print_Area" localSheetId="19">'Część 19'!$A$1:$J$28</definedName>
    <definedName name="_xlnm.Print_Area" localSheetId="20">'Część 20'!$A$1:$J$22</definedName>
    <definedName name="_xlnm.Print_Area" localSheetId="21">'Część 21'!$A$1:$J$26</definedName>
    <definedName name="_xlnm.Print_Area" localSheetId="22">'Część 22'!$A$1:$J$25</definedName>
    <definedName name="_xlnm.Print_Area" localSheetId="23">'Część 23'!$A$1:$J$21</definedName>
    <definedName name="_xlnm.Print_Area" localSheetId="24">'Część 24'!$A$1:$J$20</definedName>
    <definedName name="_xlnm.Print_Area" localSheetId="25">'Część 25'!$A$1:$J$24</definedName>
    <definedName name="_xlnm.Print_Area" localSheetId="26">'Część 26'!$A$1:$J$19</definedName>
  </definedNames>
  <calcPr calcId="181029"/>
</workbook>
</file>

<file path=xl/calcChain.xml><?xml version="1.0" encoding="utf-8"?>
<calcChain xmlns="http://schemas.openxmlformats.org/spreadsheetml/2006/main">
  <c r="J17" i="24" l="1"/>
  <c r="J14" i="27"/>
  <c r="J12" i="20"/>
  <c r="J15" i="16"/>
  <c r="J11" i="31"/>
  <c r="J10" i="31"/>
  <c r="J12" i="30"/>
  <c r="J11" i="21"/>
  <c r="J11" i="53"/>
  <c r="J10" i="53"/>
  <c r="J12" i="10"/>
  <c r="J13" i="8"/>
  <c r="J16" i="6"/>
  <c r="J17" i="6"/>
  <c r="J11" i="5"/>
  <c r="J10" i="5"/>
  <c r="J11" i="4"/>
  <c r="J10" i="4"/>
  <c r="J19" i="2"/>
  <c r="J10" i="2"/>
  <c r="J20" i="2"/>
  <c r="J12" i="1"/>
  <c r="J11" i="1"/>
  <c r="J10" i="1"/>
  <c r="J14" i="1"/>
  <c r="A10" i="26" l="1"/>
  <c r="A29" i="26" l="1"/>
  <c r="A28" i="26"/>
  <c r="A27" i="26"/>
  <c r="A26" i="26"/>
  <c r="A25" i="26"/>
  <c r="A24" i="26"/>
  <c r="A23" i="26"/>
  <c r="A22" i="26"/>
  <c r="A21" i="26"/>
  <c r="A20" i="26"/>
  <c r="A18" i="26"/>
  <c r="A14" i="26"/>
  <c r="A13" i="26"/>
  <c r="A12" i="26"/>
  <c r="J10" i="16" l="1"/>
  <c r="J11" i="39" l="1"/>
  <c r="J11" i="38"/>
  <c r="J12" i="38"/>
  <c r="J13" i="38"/>
  <c r="J10" i="28"/>
  <c r="J14" i="28" s="1"/>
  <c r="J11" i="28"/>
  <c r="J12" i="28"/>
  <c r="J13" i="28"/>
  <c r="J10" i="20"/>
  <c r="J13" i="27" l="1"/>
  <c r="J11" i="24" l="1"/>
  <c r="J12" i="24"/>
  <c r="J13" i="24"/>
  <c r="J14" i="24"/>
  <c r="J15" i="24"/>
  <c r="J16" i="24"/>
  <c r="J10" i="24"/>
  <c r="J11" i="14"/>
  <c r="J12" i="14"/>
  <c r="J13" i="14"/>
  <c r="J14" i="14"/>
  <c r="J15" i="14"/>
  <c r="J16" i="14"/>
  <c r="J17" i="14"/>
  <c r="J18" i="14"/>
  <c r="J19" i="14"/>
  <c r="J20" i="14"/>
  <c r="J21" i="14"/>
  <c r="J22" i="14"/>
  <c r="J11" i="33" l="1"/>
  <c r="J10" i="33"/>
  <c r="J12" i="33" l="1"/>
  <c r="J12" i="16" l="1"/>
  <c r="J15" i="6" l="1"/>
  <c r="J14" i="6"/>
  <c r="J11" i="20" l="1"/>
  <c r="J10" i="10" l="1"/>
  <c r="J11" i="2" l="1"/>
  <c r="J13" i="1"/>
  <c r="J18" i="2" l="1"/>
  <c r="J17" i="2"/>
  <c r="J13" i="2" l="1"/>
  <c r="J15" i="2"/>
  <c r="J12" i="29" l="1"/>
  <c r="C6" i="26" l="1"/>
  <c r="J10" i="39" l="1"/>
  <c r="J12" i="39" s="1"/>
  <c r="J10" i="38"/>
  <c r="J14" i="38" s="1"/>
  <c r="J10" i="37"/>
  <c r="J12" i="37" s="1"/>
  <c r="J11" i="37"/>
  <c r="J10" i="36"/>
  <c r="J11" i="36" s="1"/>
  <c r="J11" i="29"/>
  <c r="J13" i="29"/>
  <c r="J12" i="2" l="1"/>
  <c r="J14" i="2"/>
  <c r="J16" i="2"/>
  <c r="C4" i="26" l="1"/>
  <c r="J11" i="15" l="1"/>
  <c r="C14" i="26" l="1"/>
  <c r="A6" i="53"/>
  <c r="A4" i="53"/>
  <c r="B14" i="26" s="1"/>
  <c r="C1" i="53"/>
  <c r="J11" i="27" l="1"/>
  <c r="J12" i="27"/>
  <c r="J11" i="16" l="1"/>
  <c r="J13" i="16"/>
  <c r="J14" i="16"/>
  <c r="J10" i="14" l="1"/>
  <c r="J23" i="14" s="1"/>
  <c r="J11" i="6" l="1"/>
  <c r="J12" i="6"/>
  <c r="J13" i="6"/>
  <c r="A6" i="2" l="1"/>
  <c r="A6" i="4"/>
  <c r="A6" i="5"/>
  <c r="A6" i="6"/>
  <c r="A6" i="8"/>
  <c r="A6" i="10"/>
  <c r="A6" i="14"/>
  <c r="A6" i="15"/>
  <c r="A6" i="16"/>
  <c r="A6" i="18"/>
  <c r="A6" i="20"/>
  <c r="A6" i="21"/>
  <c r="A6" i="24"/>
  <c r="A6" i="27"/>
  <c r="A6" i="28"/>
  <c r="A6" i="29"/>
  <c r="A6" i="30"/>
  <c r="A6" i="31"/>
  <c r="A6" i="33"/>
  <c r="A6" i="34"/>
  <c r="A6" i="36"/>
  <c r="A6" i="37"/>
  <c r="A6" i="38"/>
  <c r="A6" i="39"/>
  <c r="A6" i="1"/>
  <c r="C12" i="26" l="1"/>
  <c r="C13" i="26"/>
  <c r="C18" i="26"/>
  <c r="C10" i="26"/>
  <c r="C29" i="26"/>
  <c r="C28" i="26"/>
  <c r="C27" i="26"/>
  <c r="C26" i="26"/>
  <c r="C25" i="26"/>
  <c r="C24" i="26"/>
  <c r="C23" i="26"/>
  <c r="A4" i="39" l="1"/>
  <c r="B12" i="26" s="1"/>
  <c r="C1" i="39"/>
  <c r="A4" i="38"/>
  <c r="B13" i="26" s="1"/>
  <c r="C1" i="38"/>
  <c r="A4" i="37"/>
  <c r="B18" i="26" s="1"/>
  <c r="C1" i="37"/>
  <c r="A4" i="36"/>
  <c r="B10" i="26" s="1"/>
  <c r="C1" i="36"/>
  <c r="J10" i="34"/>
  <c r="J11" i="34" s="1"/>
  <c r="A4" i="34"/>
  <c r="B29" i="26" s="1"/>
  <c r="C1" i="34"/>
  <c r="A4" i="33"/>
  <c r="B28" i="26" s="1"/>
  <c r="C1" i="33"/>
  <c r="A4" i="31"/>
  <c r="B27" i="26" s="1"/>
  <c r="C1" i="31"/>
  <c r="A4" i="30"/>
  <c r="B26" i="26" s="1"/>
  <c r="C1" i="30"/>
  <c r="J10" i="29"/>
  <c r="J14" i="29" s="1"/>
  <c r="A4" i="29"/>
  <c r="B25" i="26" s="1"/>
  <c r="C1" i="29"/>
  <c r="A4" i="28"/>
  <c r="B24" i="26" s="1"/>
  <c r="C1" i="28"/>
  <c r="J10" i="27"/>
  <c r="A4" i="27"/>
  <c r="B23" i="26" s="1"/>
  <c r="C1" i="27"/>
  <c r="J10" i="21" l="1"/>
  <c r="J11" i="10"/>
  <c r="J11" i="8"/>
  <c r="C17" i="26" l="1"/>
  <c r="C15" i="26"/>
  <c r="C22" i="26" l="1"/>
  <c r="C21" i="26"/>
  <c r="C20" i="26"/>
  <c r="C19" i="26"/>
  <c r="C16" i="26"/>
  <c r="C11" i="26"/>
  <c r="C9" i="26"/>
  <c r="A19" i="26"/>
  <c r="A17" i="26"/>
  <c r="A16" i="26"/>
  <c r="A15" i="26"/>
  <c r="A11" i="26"/>
  <c r="A9" i="26"/>
  <c r="A8" i="26"/>
  <c r="A7" i="26"/>
  <c r="A6" i="26"/>
  <c r="A5" i="26"/>
  <c r="A4" i="26"/>
  <c r="A4" i="24"/>
  <c r="A4" i="21"/>
  <c r="B21" i="26" s="1"/>
  <c r="A4" i="20"/>
  <c r="B20" i="26" s="1"/>
  <c r="A4" i="18"/>
  <c r="B19" i="26" s="1"/>
  <c r="A4" i="16"/>
  <c r="B17" i="26" s="1"/>
  <c r="A4" i="15"/>
  <c r="B16" i="26" s="1"/>
  <c r="A4" i="14"/>
  <c r="B15" i="26" s="1"/>
  <c r="A4" i="10"/>
  <c r="B11" i="26" s="1"/>
  <c r="A4" i="8"/>
  <c r="B9" i="26" s="1"/>
  <c r="A4" i="6"/>
  <c r="B8" i="26" s="1"/>
  <c r="A4" i="5"/>
  <c r="B7" i="26" s="1"/>
  <c r="A4" i="2"/>
  <c r="B5" i="26" s="1"/>
  <c r="C7" i="26"/>
  <c r="C8" i="26"/>
  <c r="C5" i="26"/>
  <c r="A4" i="4"/>
  <c r="B6" i="26" s="1"/>
  <c r="B22" i="26" l="1"/>
  <c r="A4" i="1"/>
  <c r="B4" i="26" l="1"/>
  <c r="C1" i="24" l="1"/>
  <c r="C1" i="21"/>
  <c r="C1" i="20"/>
  <c r="J10" i="18"/>
  <c r="C1" i="18"/>
  <c r="C1" i="16"/>
  <c r="J10" i="15"/>
  <c r="J12" i="15" s="1"/>
  <c r="C1" i="15"/>
  <c r="C1" i="14"/>
  <c r="C1" i="10"/>
  <c r="J10" i="8"/>
  <c r="C1" i="8"/>
  <c r="J10" i="6"/>
  <c r="C1" i="6"/>
  <c r="C1" i="5"/>
  <c r="C1" i="4"/>
  <c r="C1" i="2"/>
  <c r="J11" i="18" l="1"/>
</calcChain>
</file>

<file path=xl/sharedStrings.xml><?xml version="1.0" encoding="utf-8"?>
<sst xmlns="http://schemas.openxmlformats.org/spreadsheetml/2006/main" count="999" uniqueCount="303">
  <si>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</si>
  <si>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</si>
  <si>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</si>
  <si>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</si>
  <si>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***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</si>
  <si>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</si>
  <si>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</si>
  <si>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</si>
  <si>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</si>
  <si>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</si>
  <si>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</si>
  <si>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</si>
  <si>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</si>
  <si>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</si>
  <si>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</si>
  <si>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</si>
  <si>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</si>
  <si>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</si>
  <si>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</si>
  <si>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</si>
  <si>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</si>
  <si>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</si>
  <si>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</si>
  <si>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</si>
  <si>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</si>
  <si>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8.</t>
  </si>
  <si>
    <t xml:space="preserve">Miejsce dostawy:
</t>
  </si>
  <si>
    <t xml:space="preserve">WSSE Kraków  ul. Prądnicka 76, 31-202 Kraków
</t>
  </si>
  <si>
    <t>9.</t>
  </si>
  <si>
    <t>10.</t>
  </si>
  <si>
    <t>11.</t>
  </si>
  <si>
    <t xml:space="preserve">Miejsce dostawy: 
</t>
  </si>
  <si>
    <t>WSSE w Krakowie  ul. Prądnicka 76, 31-202 Kraków</t>
  </si>
  <si>
    <t>WSSE Kraków  ul. Prądnicka 76, 31-202 Kraków</t>
  </si>
  <si>
    <t>Miejsce dostawy:</t>
  </si>
  <si>
    <t>Nazwa</t>
  </si>
  <si>
    <t>Pakiet</t>
  </si>
  <si>
    <t>odwołanie</t>
  </si>
  <si>
    <t xml:space="preserve">Miejsce dostawy: </t>
  </si>
  <si>
    <t>12.</t>
  </si>
  <si>
    <t xml:space="preserve">Miejsce dostawy:  
</t>
  </si>
  <si>
    <t xml:space="preserve">Miejsce dostawy:    </t>
  </si>
  <si>
    <t xml:space="preserve">Wykonawca oferujący produkt innego producenta, o innym numerze katalogowym niż wskazany jako przykład zobowiązany jest dostarczyć dokumenty potwierdzające równoważność oferowanego produktu z wymaganiami przedstawionymi w tabeli w języku polskim lub angielskim. </t>
  </si>
  <si>
    <t>Vialki  chromatograficzne zakręcane z zakrętkami i septami (komplet)</t>
  </si>
  <si>
    <t>op. =
 100 szt</t>
  </si>
  <si>
    <t>zestaw= 100 szt</t>
  </si>
  <si>
    <t xml:space="preserve">Vialki  chromatograficzne zakręcane 
</t>
  </si>
  <si>
    <t xml:space="preserve">Filtry strzykawkowe </t>
  </si>
  <si>
    <t>op. = 100szt.</t>
  </si>
  <si>
    <t xml:space="preserve"> 
op.=
100szt.</t>
  </si>
  <si>
    <t xml:space="preserve"> 
op.=
100st.</t>
  </si>
  <si>
    <t>Filtry strzykawkowe</t>
  </si>
  <si>
    <t>Wialki chromatograficzne</t>
  </si>
  <si>
    <t xml:space="preserve">WSSE Kraków  ul. Prądnicka 76, 31-202 Kraków 
</t>
  </si>
  <si>
    <t>Wyposażenie do chromatografu jonowego</t>
  </si>
  <si>
    <t>szt.</t>
  </si>
  <si>
    <t xml:space="preserve"> szt.</t>
  </si>
  <si>
    <t>op. = 250 szt.</t>
  </si>
  <si>
    <t>op.=
48 szt</t>
  </si>
  <si>
    <t xml:space="preserve">Kolumna analityczna do chromatografii jonowej            </t>
  </si>
  <si>
    <t xml:space="preserve">Prekolumna    </t>
  </si>
  <si>
    <t xml:space="preserve">Vialki chromatograficzne z zatyczkami i filtrami
</t>
  </si>
  <si>
    <t>Wymieniacz kationowy H</t>
  </si>
  <si>
    <t>Kolumna chromatograficzna</t>
  </si>
  <si>
    <t>op. = 10szt.</t>
  </si>
  <si>
    <t xml:space="preserve">Kolumna chromatograficzna C18
</t>
  </si>
  <si>
    <t xml:space="preserve">Prekolumna
   </t>
  </si>
  <si>
    <t>Fiolki scyntylacyjne</t>
  </si>
  <si>
    <t>op.=
100szt.</t>
  </si>
  <si>
    <t>WSSE Krakowie  ul. Prądnicka 76, 31-202 Kraków</t>
  </si>
  <si>
    <t>Wykonawca oferujący produkt innego producenta, o innym numerze katalogowym niż wskazany jako przykład zobowiązany jest dostarczyć dokumenty potwierdzające równoważność oferowanego produktu z wymaganiami przedstawionymi w tabeli w języku polskim lub angielskim. Wymienione dokumenty nie muszą potwierdzać zastosowania.</t>
  </si>
  <si>
    <t>Końcówki do pipet automatycznych</t>
  </si>
  <si>
    <t xml:space="preserve">Końcówki do pipety automatycznej
</t>
  </si>
  <si>
    <t>Koncówki do pipety automatycznej</t>
  </si>
  <si>
    <t xml:space="preserve">Końcówki do pipet automatycznych  </t>
  </si>
  <si>
    <t xml:space="preserve">Końcówki do pipet automatycznych 
</t>
  </si>
  <si>
    <t>Końcówki do pipet automatycznych typ Eppendorf</t>
  </si>
  <si>
    <t>Końcówki do pipet</t>
  </si>
  <si>
    <t>op. = 1000szt.</t>
  </si>
  <si>
    <t>op.=
100 szt.</t>
  </si>
  <si>
    <t>op. = 200szt.</t>
  </si>
  <si>
    <t xml:space="preserve">Końcówki do pipet automatycznych 
</t>
  </si>
  <si>
    <t>Końcówki do pipet Eppendorf</t>
  </si>
  <si>
    <t>op. = 500szt.</t>
  </si>
  <si>
    <t>Strzykawka dwuczęściowa typu Luer</t>
  </si>
  <si>
    <t>Strzykawki jednorazowe o pojemności 10 ml</t>
  </si>
  <si>
    <t>Igły do strzykawek jednorazowych typu Luer</t>
  </si>
  <si>
    <t>op. = 100 sztuk</t>
  </si>
  <si>
    <t>Strzykawki jednorazowe</t>
  </si>
  <si>
    <t>Wymagany okres gwarancji: min. 12 miesięcy od daty dostawy.</t>
  </si>
  <si>
    <t xml:space="preserve">WSSE Kraków  ul. Prądnicka 76, 31-202 Kraków </t>
  </si>
  <si>
    <t>Elektroda pehametryczna</t>
  </si>
  <si>
    <t>Wszelkie koszty związane z realizacją gwarancji ponosi dostawca urządzenia.</t>
  </si>
  <si>
    <t>Eza polistyrenowa</t>
  </si>
  <si>
    <t>Głaszczki plastikowe</t>
  </si>
  <si>
    <t>Dla poz. 1-4 do dostawy wymagany certyfikat kalibracji oczka.</t>
  </si>
  <si>
    <t>Jednostka miary***</t>
  </si>
  <si>
    <t>Ilość***</t>
  </si>
  <si>
    <t>Korki celulozowe</t>
  </si>
  <si>
    <t>Płytki Petriego</t>
  </si>
  <si>
    <t>Do dostawy wymagany certyfikat jakości.</t>
  </si>
  <si>
    <t xml:space="preserve">Zamawiający wymaga, aby opakowanie jednostkowe zawierało od 10 do 25 sztuk. 
Zamawiający dopuszcza zaoferowanie niepełnego opakowania jednostkowego, przy zachowaniu sterylności, tak aby pokryć w pełni zapotrzebowanie określone w tabeli. </t>
  </si>
  <si>
    <t>Wymazówki z podłożem transportowym AMIES oraz bez podłoża</t>
  </si>
  <si>
    <t xml:space="preserve">Wymazówki z podłożem transportowym AMIES </t>
  </si>
  <si>
    <t>Instrukcja użytkowania w języku polskim na każdym opakowaniu indywidulanym.</t>
  </si>
  <si>
    <t>Wymagany okres ważności: min. 18 miesięcy od dostawy.</t>
  </si>
  <si>
    <t>System do przechowywania mikroorganizmów w stanie zamrożonym</t>
  </si>
  <si>
    <t xml:space="preserve">System do przechowywania mikroorganizmów w stanie zamrożonym </t>
  </si>
  <si>
    <r>
      <t>• zastosowanie: do długotrwałego przechowywania szczepów bakteryjnych w temperaturze poniżej - 70</t>
    </r>
    <r>
      <rPr>
        <vertAlign val="superscript"/>
        <sz val="10"/>
        <rFont val="Tahoma"/>
        <family val="2"/>
        <charset val="238"/>
      </rPr>
      <t xml:space="preserve"> 0</t>
    </r>
    <r>
      <rPr>
        <sz val="10"/>
        <rFont val="Tahoma"/>
        <family val="2"/>
        <charset val="238"/>
      </rPr>
      <t xml:space="preserve">C;
• skład zestaw:                                                                                         
  - 80 sztuk sterylnych fiolek z płynem odżywczym;
  - Mix 5 kolorów zakrętek/koralików.  </t>
    </r>
  </si>
  <si>
    <t xml:space="preserve"> zestaw</t>
  </si>
  <si>
    <t>Zestaw lejków plastikowych oraz filtrów do filtracji membranowej</t>
  </si>
  <si>
    <t>Wymagany okres ważności: min.18 miesięcy od daty dostawy.</t>
  </si>
  <si>
    <t xml:space="preserve">Zestaw lejków plastikowych oraz filtrów do filtracji membranowej </t>
  </si>
  <si>
    <t xml:space="preserve">WSSE Oddział Laboratoryjny w Wadowicach  ul. Teatralna 2, 34-100 Wadowice </t>
  </si>
  <si>
    <t xml:space="preserve">Lejki polipropylenowe </t>
  </si>
  <si>
    <t>op.=  50 szt.</t>
  </si>
  <si>
    <r>
      <rPr>
        <b/>
        <sz val="10"/>
        <rFont val="Tahoma"/>
        <family val="2"/>
        <charset val="238"/>
      </rPr>
      <t xml:space="preserve">Lejki polipropylenowe </t>
    </r>
    <r>
      <rPr>
        <sz val="10"/>
        <rFont val="Tahoma"/>
        <family val="2"/>
        <charset val="238"/>
      </rPr>
      <t xml:space="preserve">
</t>
    </r>
  </si>
  <si>
    <t>Woreczki do homogenizatora z filtrem</t>
  </si>
  <si>
    <t xml:space="preserve">Woreczki do homogenizatora </t>
  </si>
  <si>
    <t>Naczynia z tworzyw sztucznych</t>
  </si>
  <si>
    <t>Butelka HDPE  + nakrętka z plombą</t>
  </si>
  <si>
    <t>Pipeta Pasteura z tworzywa LDPE</t>
  </si>
  <si>
    <t>Probówki wirówkowe typu Falcon</t>
  </si>
  <si>
    <t xml:space="preserve">Probówki wirówkowe typu Falcon
</t>
  </si>
  <si>
    <t>Należy wpisać odpowiednio jednostkę miary i ilość oferowanych jednostek miary.                                                                                                                                                             UWAGA: Przy wskazaniu jako jednostki miary - "opakowanie" należy wpisać ile sztuk jest zawartych w opakowaniu, np. opakowanie = 20 sztuk.
Jako jednostkę miary należy wskazać opakowanie, które zostanie wycenione w kolumnie "cena jednostkowa brutto" i będzie możliwym zrealizowanie zamówienia na takie pojedyńcze opakowanie.</t>
  </si>
  <si>
    <t>Ezy polistyrenowe, paleczki i głaszczki</t>
  </si>
  <si>
    <t xml:space="preserve">WSSE Krakowie  ul. Prądnicka 76, 31-202 Kraków </t>
  </si>
  <si>
    <t>Vialki chromatograficzne z nakrętkami i septami  (komplet)</t>
  </si>
  <si>
    <t>• objętość vialki: 1,5 ml;
• wymiary vialki: 32x12 mm;
• wykonane ze szkła oranżowego;
• z białą etykietą;
• z szeroką szyjką, zakręcane z gwintem ND9;
• nakrętka ND9 z PP z centralnym otworem 6 mm;
• septa wykonana z PTFE/silikon (pasująca do nakrętek).</t>
  </si>
  <si>
    <t xml:space="preserve">Sączki strzykawkowe 
</t>
  </si>
  <si>
    <t>Końcówki do pipet Eppendorfa 100-5000µl</t>
  </si>
  <si>
    <t>Końcówki do pipet Eppendorfa 1000-10000µl</t>
  </si>
  <si>
    <t>op. = 
1000 szt</t>
  </si>
  <si>
    <t xml:space="preserve">Probówki do poboru prób wirusologicznych </t>
  </si>
  <si>
    <t>Jednorazowe probówki do poboru prób wirusologicznych medium stabilizującym wirusy</t>
  </si>
  <si>
    <t>op. = 50 szt.</t>
  </si>
  <si>
    <t>Wymagany okres gwarancji: 12 miesięcy od daty dostawy.</t>
  </si>
  <si>
    <t>Nakrętki z septami</t>
  </si>
  <si>
    <t>Pałeczki z wacikiem do wymazów.</t>
  </si>
  <si>
    <t>Wymazówki z podłożem transportowym AMIES z węglem</t>
  </si>
  <si>
    <t>• zastosowanie: do analiz mikrobiologicznych "in vitro"; 
• wymazówka z tworzywa sztucznego wymiary: ø12,5-13,0 mm na dł. 150-165 mm, z wacikiem wiskozowym 
• karbowany niebieski korek;
• etykieta ; 
• sterylne; 
• podłoże Amies z weglem (zapewnia prawidłową żywotność mikroorganizamów do 72 godzin);
• pakowane indywidualnie.</t>
  </si>
  <si>
    <t>op</t>
  </si>
  <si>
    <t>op. = 
200 szt.</t>
  </si>
  <si>
    <t>op. = 250szt.</t>
  </si>
  <si>
    <t>Pudełko chłodzące Cryo-Safe™ Cold-Box</t>
  </si>
  <si>
    <t>op.=100 szt</t>
  </si>
  <si>
    <t>Mikrostrzykawka oraz igły</t>
  </si>
  <si>
    <t>op. = 
100 szt</t>
  </si>
  <si>
    <t>WSSE Oddział Laboratoryjny w Tarnowie  ul. Mościckiego 10,  33-100 Tarnów - dla poz. 3</t>
  </si>
  <si>
    <t>op.=
100szt</t>
  </si>
  <si>
    <t>Produkty wymienione w tabeli mają być wyrobem medycznym w rozumieniu ustawy z dn. 07 kwietnia 2022 r. o wyrobach medycznych.</t>
  </si>
  <si>
    <t xml:space="preserve">Dla poz. 1 do dostawy wymagany certyfikat jakości /świadectwo kontroli jakości lub inny dokument potwierdzający spełnienie wymagań w języku polskim lub angielskim w formie papierowej lub dostępny w formie elektronicznej w miejscu wskazanym przez wykonawcę (adres strony www). </t>
  </si>
  <si>
    <t>13.</t>
  </si>
  <si>
    <t>op.=
25 szt.</t>
  </si>
  <si>
    <t>op. = 
500szt</t>
  </si>
  <si>
    <t>Termin ważności: min. 24 miesiące od daty podpisania umowy.</t>
  </si>
  <si>
    <t>Produkt musi być wyrobem medycznym lub wyrobem do diagnostyki in vitro w rozumieniu ustawy z dnia 07 kwietnia 2022 r. o wyrobach medycznych.</t>
  </si>
  <si>
    <t xml:space="preserve">WSSE Oddział Laboratoryjny w Wadowicach  ul. Teatralna 2, 34-100 Wadowice - dla poz. 4, 6
</t>
  </si>
  <si>
    <t>op. = 
2 szt</t>
  </si>
  <si>
    <t xml:space="preserve">Miniciemnia
</t>
  </si>
  <si>
    <t xml:space="preserve">Ręczna lampa UV
</t>
  </si>
  <si>
    <t>Do dostawy wymagana instrukcja obsługi w języku polskim obejmująca zasadnicze informacje niezbędne dla prawidłowego użytkowania i obsługi przez użytkownika, karta gwarancyjna oraz deklaracja CE w języku polskim lub angielskim.</t>
  </si>
  <si>
    <t>Serwis gwarancyjny w okresie gwarancji świadczony przez dostawcę urządzenia.</t>
  </si>
  <si>
    <t>Oferowana aparatura musi być fabrycznie nowa.</t>
  </si>
  <si>
    <t>zestaw</t>
  </si>
  <si>
    <t xml:space="preserve">Do dostawy wymagany certyfikat jakości /świadectwo kontroli jakości lub inny dokument potwierdzający spełnienie wymagań w języku polskim lub angielskim. </t>
  </si>
  <si>
    <t>Okres ważności: min. 18 miesięcy od daty dostawy lub ¾ okresu ważności deklarowanego przez producenta (zapisanego w certyfikacie jakości /świadectwie kontroli jakości lub innm dokumencie do danej partii, o którym mowa w pkt. 1).</t>
  </si>
  <si>
    <t xml:space="preserve">Skala Mac-Farlanda -  Zestaw kalibracyjny do densytometru DEN-1     </t>
  </si>
  <si>
    <t>Elektroda kombinowana pehametryczna szklana EPS-1</t>
  </si>
  <si>
    <t>Uszczelka do zestawu SPE RESTEK</t>
  </si>
  <si>
    <t>Wymieniacz kationowy Ag</t>
  </si>
  <si>
    <t>Wymieniacz kationowy Ba</t>
  </si>
  <si>
    <t xml:space="preserve">Supresor anionowy  
typ ADRS 600 4 mm    </t>
  </si>
  <si>
    <t xml:space="preserve">Sączki strzykawkowe </t>
  </si>
  <si>
    <t xml:space="preserve">Filtry strzykawkowe 
</t>
  </si>
  <si>
    <t>Strzykawka mikrolitrowa typ 1725 RN</t>
  </si>
  <si>
    <t>Pudełko na końcówki do pipet automatycznych</t>
  </si>
  <si>
    <r>
      <rPr>
        <b/>
        <sz val="10"/>
        <rFont val="Tahoma"/>
        <family val="2"/>
        <charset val="238"/>
      </rPr>
      <t xml:space="preserve">np. Producent: ALFATEC
nr kat. CACA2545N1
lub produkt równoważny*** </t>
    </r>
    <r>
      <rPr>
        <sz val="10"/>
        <rFont val="Tahoma"/>
        <family val="2"/>
        <charset val="238"/>
      </rPr>
      <t xml:space="preserve">                                 • matryca z CA (z octanu celulozy); 
• wielkość porów: 0,45 μm;                 
• średnica 25-30 mm;
</t>
    </r>
  </si>
  <si>
    <t xml:space="preserve">Butelki z polipropylenu z szeroką szyją z nakrętką z podziałką
</t>
  </si>
  <si>
    <t>Skala Mac-Farlanda</t>
  </si>
  <si>
    <t>Miniciemnia z lampą UV</t>
  </si>
  <si>
    <t>• zastosowanie: zliczanie kolonii bakterii i łysinek fagowych na szalkach Petriego;
• regulowane oświetlenie;
• płyta kontrastowa;
• adaptery na szalki petriego 90 i 140 mm                        
• adapter czarny i biały do oświetlania bocznego;                                                      
• lampka led z uchwytem                                                
• lupa robocza z powiększeniem 3-krotnym średnica 100 mm;                                                                 
• pisak z uchwytem; zliczenia potwierdzona sygnałem akustycznym;                                                           
• wyświetlacz zliczający.</t>
  </si>
  <si>
    <t xml:space="preserve">Licznik kolonii bakterii i łysinek fagowych 
</t>
  </si>
  <si>
    <t xml:space="preserve">Licznik kolonii bakterii i łysinek fagowych </t>
  </si>
  <si>
    <t>WSSE Oddział Laboratoryjny w Tarnowie  ul. Mościckiego 10,  33-100 Tarnów - dla poz. 4, 6</t>
  </si>
  <si>
    <t>WSSE w Krakowie  ul. Prądnicka 76, 31-202 Kraków - dla poz. 1-3, 5, 7-10.</t>
  </si>
  <si>
    <t xml:space="preserve">Wymagany okres gwarancji: min. 12 miesiące od daty dostawy. </t>
  </si>
  <si>
    <r>
      <rPr>
        <b/>
        <sz val="10"/>
        <rFont val="Tahoma"/>
        <family val="2"/>
        <charset val="238"/>
      </rPr>
      <t>np. producent: Ulplast 
nr kat. 85011
lub produkt równoważny***</t>
    </r>
    <r>
      <rPr>
        <sz val="10"/>
        <rFont val="Tahoma"/>
        <family val="2"/>
        <charset val="238"/>
      </rPr>
      <t xml:space="preserve">
• zastosowanie: do analiz mikrobiologicznych;
• objętość 100-1000 µl;
• kompatybilne z pipetą HTL LABMATE pro;
• do wielokrotnej sterylizacji;
• końcówki niebieskie lub bezbarwne typu GILSON
• pasujące do pudełka z poz.16</t>
    </r>
  </si>
  <si>
    <r>
      <t xml:space="preserve">• Zastosowanie : do analiz mikrobiologicznych/wirusologicznych;          
• końcówki o pojemności do 200µl (żółte),    
• pasujące do pipet Lab-Mate HTML,
</t>
    </r>
    <r>
      <rPr>
        <b/>
        <sz val="10"/>
        <rFont val="Tahoma"/>
        <family val="2"/>
        <charset val="238"/>
      </rPr>
      <t xml:space="preserve">•  TYP: trzonek typu GILSON, </t>
    </r>
    <r>
      <rPr>
        <sz val="10"/>
        <rFont val="Tahoma"/>
        <family val="2"/>
        <charset val="238"/>
      </rPr>
      <t xml:space="preserve">                                                               • koncówki do wielokrotnej sterylizacji.
      </t>
    </r>
  </si>
  <si>
    <t>WSSE Oddział Laboratoryjny w Tarnowie  ul. Mościckiego 10,  33-100 Tarnów - dla poz. 1, 5, 10</t>
  </si>
  <si>
    <t xml:space="preserve">WSSE Oddział Laboratoryjny w Wadowicach  ul. Teatralna 2, 34-100 Wadowice - Dla poz. 2, 8, 9.
</t>
  </si>
  <si>
    <r>
      <t xml:space="preserve">Elektroda pehametryczna
</t>
    </r>
    <r>
      <rPr>
        <sz val="10"/>
        <color rgb="FF00B050"/>
        <rFont val="Tahoma"/>
        <family val="2"/>
        <charset val="238"/>
      </rPr>
      <t/>
    </r>
  </si>
  <si>
    <t xml:space="preserve">WSSE w Krakowie  ul. Prądnicka 76, 31-202 Kraków </t>
  </si>
  <si>
    <t xml:space="preserve">Katalizator do analizatora ogólnego węgla organicznego TOC-L (CSN) </t>
  </si>
  <si>
    <t>Katalizator do analizatora ogólnego węgla organicznego TOC-L (CSN)</t>
  </si>
  <si>
    <t xml:space="preserve">WSSE w Krakowie  ul. Prądnicka 76, 31-202 Kraków - dla poz. 1, 2, 4
</t>
  </si>
  <si>
    <t xml:space="preserve">• obudowa wykonana ze stabilnego tworzywa sztucznego odpornego na promienownie UV ;
• szklany filtr pochłaniający promienie UV i uchywty na zamontowanie lampy UV;
• miękka osłona twarzy i oczu nieprzepuszczającą światło.
</t>
  </si>
  <si>
    <r>
      <rPr>
        <b/>
        <sz val="10"/>
        <rFont val="Tahoma"/>
        <family val="2"/>
        <charset val="238"/>
      </rPr>
      <t>np. producent: Waters 
nr kat. 186000307C 
lub produkt równoważny***</t>
    </r>
    <r>
      <rPr>
        <sz val="10"/>
        <rFont val="Tahoma"/>
        <family val="2"/>
        <charset val="238"/>
      </rPr>
      <t xml:space="preserve">
• pojemność 1,5-2ml; 
• wymiary vialki: 12x32 mm;                                  • zakręcane z gwintem N9 (9mm);
• zakrętki niebieskie z mocowaną przecietą septą;
• materiał septy silikon/PTFE, 
• wykonana ze szkła bezbarwnego,                      
• z polem do opisu.</t>
    </r>
  </si>
  <si>
    <t xml:space="preserve">Do dostawy wymagane jest świadectwo wzorcowania zapewniajace zachowanie spójności pomiarowej, wykonane przez akredytowane laboratorium. Wzorcowanie powinno obejmować: nachylenie charakterystyki elektrody, sprawność elektrody oraz wartość punktu zerowego. Wynik wzorcowania podany wraz z max. niepewnością pomiaru ± 0,5%. Niepewność podana przy poziomie ufności 95% i współczynnik rozszerzenia k=2. </t>
  </si>
  <si>
    <t xml:space="preserve">• probówki z podłożem Hanksa do transportu prób wirusologicznych; 
• do pobierania, transportu i zabezpieczenia próbki do badania wirusów metodą łańcuchowej reakcji polimerazy (PCR);                                      
• do hodowli wirusów bez wpływu na aktywność wirusa i jego zdolności do infekcji;                                                               
• ok 3ml medium transportowego stabilizującego wirusa i uniemozliwiającym rozówj bakterii i grzybów;                                                             
• probówka plastikowa z zakretką;                         
• z dołączonymi sterylnymi giętkimi wymazówkami z końcówką z flokowanego tworzywa sztucznego, łatwo dającymi się odłamać;                                                                
• możliwość przechowywania w temperaturze pokojowej.                                                          </t>
  </si>
  <si>
    <r>
      <rPr>
        <b/>
        <sz val="10"/>
        <rFont val="Tahoma"/>
        <family val="2"/>
        <charset val="238"/>
      </rPr>
      <t>np. producent: ULPLAST
nr kat. 85011
lub produkt równoważny***</t>
    </r>
    <r>
      <rPr>
        <sz val="10"/>
        <rFont val="Tahoma"/>
        <family val="2"/>
        <charset val="238"/>
      </rPr>
      <t xml:space="preserve">
• zastosowanie: do analiz mikrobiologicznych;
• objętość 100-1000 µl; 
• do wielokrotnej sterylizacji;
• przezroczyste, formowane pierścienie, autoklawowalne do 121℃,
• końcówki pakowane w worki;
•OMNITIP
</t>
    </r>
  </si>
  <si>
    <t>WSSE Krakowie  ul. Prądnicka 76, 31-202 Kraków - dla poz. 3, 4, 6, 7, 11-13.</t>
  </si>
  <si>
    <t xml:space="preserve">WSSE Kraków ul. Prądnicka 76, 31-202 Kraków </t>
  </si>
  <si>
    <t xml:space="preserve">WSSE Oddział Laboratoryjny w Tarnowie  ul. Mościckiego 10,  33-100 Tarnów - dla poz. 1
</t>
  </si>
  <si>
    <t>WSSE Oddział Laboratoryjny w Wadowicach  ul. Teatralna 2, 34-100 Wadowice - dla poz. 2</t>
  </si>
  <si>
    <t xml:space="preserve">Wszelkie koszty związane z realizacją gwarancji ponosi dostawca urządzenia.  </t>
  </si>
  <si>
    <t xml:space="preserve">Oferowana aparatura musi być fabrycznie nowa. </t>
  </si>
  <si>
    <t>Do dostawy wymagana instrukcja obsługi w języku polskim lub angielskim obejmująca zasadnicze informacje niezbędne dla prawidłowego użytkowania i obsługi przez użytkownika, karta gwarancyjna w języku polskim.</t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</si>
  <si>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wymagany szczegółowy opis parametrów oferowanego urządzenia zgodnie z załącznikiem do swz oraz karty katalogowe / foldery / opis techniczny producenta w jezyku polskim lub angielskim.</t>
    </r>
  </si>
  <si>
    <t>WSSE w Krakowie  ul. Prądnicka 76, 31-202 Kraków - dla poz. 1, 3, 5</t>
  </si>
  <si>
    <t>WSSE Oddział Laboratoryjny w Tarnowie ul. Mościckiego 10, 33-100 Tarnów - dla poz. 2, 7.</t>
  </si>
  <si>
    <t xml:space="preserve">WSSE w Krakowie  ul. Prądnicka 76, 31-202 Kraków - dla poz. 1,3
</t>
  </si>
  <si>
    <t>WSSE Oddział Laboratoryjny w Tarnowie  ul. Mościckiego 10,  33-100 Tarnów - dla poz. 2</t>
  </si>
  <si>
    <t>WSSE Oddział Laboratoryjny w Wadowicach  ul. Teatralna 2, 34-100 Wadowice - dla poz. 4</t>
  </si>
  <si>
    <t>WSSE Krakowie  ul. Prądnicka 76, 31-202 Kraków - dla poz. 1, 2, 4</t>
  </si>
  <si>
    <r>
      <t xml:space="preserve">• z regenerowanej celulozy (RC);
• średnica filtra: 13-17 mm; 
• wielkość porów: 0,20-0,22 μm;
• pakowane w woreczki/pudełka po 50 - 200 sztuk
</t>
    </r>
    <r>
      <rPr>
        <b/>
        <sz val="10"/>
        <rFont val="Tahoma"/>
        <family val="2"/>
        <charset val="238"/>
      </rPr>
      <t>• wymagana ilość: 300 sztuk</t>
    </r>
  </si>
  <si>
    <r>
      <t xml:space="preserve">• z regenerowanej celulozy (RC);
• średnica filtra: 25-30 mm;
• wielkość porów: 0,45 µm;
• pakowane w woreczki/pudełka po 50 - 200 sztuk
</t>
    </r>
    <r>
      <rPr>
        <b/>
        <sz val="10"/>
        <rFont val="Tahoma"/>
        <family val="2"/>
        <charset val="238"/>
      </rPr>
      <t>• wymagana ilość: 500 sztuk</t>
    </r>
  </si>
  <si>
    <r>
      <t xml:space="preserve">• z PTFE;
• średnica filtra: 13-17 mm;
• wielkość porów: 0,20-0,22 μm;
• pakowane w woreczki/pudełka po 50 - 200 sztuk
</t>
    </r>
    <r>
      <rPr>
        <b/>
        <sz val="10"/>
        <rFont val="Tahoma"/>
        <family val="2"/>
        <charset val="238"/>
      </rPr>
      <t>• wymagana ilość: 500 sztuk</t>
    </r>
  </si>
  <si>
    <t>****</t>
  </si>
  <si>
    <t>Należy wpisać odpowiednio jednostkę miary i ilość oferowanych jednostek miary.                                                                                                                                                             UWAGA: Przy wskazaniu jako jednostki miary - "opakowanie" należy wpisać ile sztuk jest zawartych w opakowaniu, np. opakowanie = 50 sztuk.
Jako jednostkę miary należy wskazać opakowanie, które zostanie wycenione w kolumnie "cena jednostkowa brutto" i będzie możliwym zrealizowanie zamówienia na takie pojedyńcze opakowanie.</t>
  </si>
  <si>
    <t>Jednostka miary ****</t>
  </si>
  <si>
    <t>Ilość ****</t>
  </si>
  <si>
    <t>AGZ.272.6.2024</t>
  </si>
  <si>
    <t>• pojemność 1,1ml (do próbek o małych objętościach);
• wymiary vialki: 11,6-12,0x32 mm;
• zakręcane z gwintem N9 (9mm);
• nakrętka ND9 z PP z centralnym otworem 6 mm;
• materiał septy silikon/PTFE;
• wykonane ze szkła bezbarwnego;
• płaskodenne z solidną szklaną podstawą, ze stożkiem wewnętrznym;
• lejek 15µL;
• z szeroką szyjką.</t>
  </si>
  <si>
    <t xml:space="preserve">• nakrętka zkręcana z gwintem ND9;                                                         • wykonana z PP;
• średnica nakrętki 9mm ;   
• otwór centralny nakrętki  6mm ; 
• septa silikon/PTFE.
</t>
  </si>
  <si>
    <r>
      <t xml:space="preserve">• z PTFE;
• średnica filtra: 25-30 mm; 
• wielkość porów: 0,45 μm;
• pakowane w woreczki/pudełka po 50-200 szt
</t>
    </r>
    <r>
      <rPr>
        <b/>
        <sz val="10"/>
        <rFont val="Tahoma"/>
        <family val="2"/>
        <charset val="238"/>
      </rPr>
      <t xml:space="preserve">• wymagana ilość: 300 sztuk
</t>
    </r>
  </si>
  <si>
    <r>
      <rPr>
        <b/>
        <sz val="10"/>
        <rFont val="Tahoma"/>
        <family val="2"/>
        <charset val="238"/>
      </rPr>
      <t xml:space="preserve">np. producent: ALFATEC
nr kat. CACA3345N1
lub produkt równoważny***                                  </t>
    </r>
    <r>
      <rPr>
        <sz val="10"/>
        <rFont val="Tahoma"/>
        <family val="2"/>
        <charset val="238"/>
      </rPr>
      <t xml:space="preserve">• matryca z CA (z octanu celulozy); 
• wielkość porów: 0,45 μm;                 
• średnica 33 mm;
</t>
    </r>
  </si>
  <si>
    <t xml:space="preserve">• z PTFE z prefiltrem z mikrowłókna szklanego (GF); 
• wielkość porów: 0,20-0,22 μm;                 
• membrana 13 mm;
• z zakończeniami typu Luer. 
</t>
  </si>
  <si>
    <t xml:space="preserve">• z PTFE z prefiltrem z mikrowłókna szklanego (GF); 
• wielkość porów: 0,45 μm;                 
• membrana 13 mm;
• z zakończeniami typu Luer. 
</t>
  </si>
  <si>
    <r>
      <rPr>
        <b/>
        <sz val="10"/>
        <rFont val="Tahoma"/>
        <family val="2"/>
        <charset val="238"/>
      </rPr>
      <t xml:space="preserve">np. producent: Hamilton  
nr kat 7657-01
lub produkt równoważny***
</t>
    </r>
    <r>
      <rPr>
        <sz val="10"/>
        <rFont val="Tahoma"/>
        <family val="2"/>
        <charset val="238"/>
      </rPr>
      <t xml:space="preserve">• objętość 250 µL;   </t>
    </r>
    <r>
      <rPr>
        <b/>
        <sz val="10"/>
        <rFont val="Tahoma"/>
        <family val="2"/>
        <charset val="238"/>
      </rPr>
      <t xml:space="preserve">      </t>
    </r>
    <r>
      <rPr>
        <sz val="10"/>
        <rFont val="Tahoma"/>
        <family val="2"/>
        <charset val="238"/>
      </rPr>
      <t xml:space="preserve">
• z możliwością wymiany igły;         
                                       </t>
    </r>
  </si>
  <si>
    <r>
      <rPr>
        <b/>
        <sz val="10"/>
        <rFont val="Tahoma"/>
        <family val="2"/>
        <charset val="238"/>
      </rPr>
      <t xml:space="preserve">np. producent: Resprep
nr kat.28317-VM
lub produkt równoważny***      </t>
    </r>
    <r>
      <rPr>
        <sz val="10"/>
        <rFont val="Tahoma"/>
        <family val="2"/>
        <charset val="238"/>
      </rPr>
      <t xml:space="preserve">                           • uszczelka do SPE Resprep QR-12 (gasket).        
            </t>
    </r>
  </si>
  <si>
    <r>
      <t xml:space="preserve">• z PTFE;
• średnica filtra: 13-17 mm;
• wielkość porów: 0,20-0,22 μm;
• pakowane w woreczki/pudełka po 50 - 100 sztuk
</t>
    </r>
    <r>
      <rPr>
        <b/>
        <sz val="10"/>
        <rFont val="Tahoma"/>
        <family val="2"/>
        <charset val="238"/>
      </rPr>
      <t>• wymagana ilość: 100 sztuk</t>
    </r>
  </si>
  <si>
    <r>
      <t xml:space="preserve">• z PTFE;
• średnica filtra: 25-30 mm; 
• wielkość porów: 0,45 μm;
• pakowane w woreczki/pudełka po 50-100 szt
</t>
    </r>
    <r>
      <rPr>
        <b/>
        <sz val="10"/>
        <rFont val="Tahoma"/>
        <family val="2"/>
        <charset val="238"/>
      </rPr>
      <t xml:space="preserve">• wymagana ilość: 100 sztuk
</t>
    </r>
  </si>
  <si>
    <t>Zawiera podatek od towarów i usług (VAT) wg obowiązującej stawki oraz koszty wszystkich świadczeń niezbędnych do wykonania zamówienia, w szczególności koszty transportu, ubezpieczenia, opakowania (także kaucjonowanego), gwarancji, serwisu gwarancyjnego itp.</t>
  </si>
  <si>
    <r>
      <rPr>
        <b/>
        <sz val="10"/>
        <rFont val="Tahoma"/>
        <family val="2"/>
        <charset val="238"/>
      </rPr>
      <t>np. producent: Thermo Scientific 
nr kat. 051786
lub produkt równoważny***</t>
    </r>
    <r>
      <rPr>
        <sz val="10"/>
        <rFont val="Tahoma"/>
        <family val="2"/>
        <charset val="238"/>
      </rPr>
      <t xml:space="preserve">
• kolumna ION PAC AS9-HC ; 
• kolumna analityczna do oznaczania anionów; 
• wymiary:  4 mm x 250 mm;
• zastosowanie: do chromatografu: 
 ICS-1600 oraz ICS-2500 DIONEX.
</t>
    </r>
  </si>
  <si>
    <r>
      <rPr>
        <b/>
        <sz val="10"/>
        <rFont val="Tahoma"/>
        <family val="2"/>
        <charset val="238"/>
      </rPr>
      <t>np. producent:  Thermo Scientific 
nr kat. 057085 
lub produkt  równoważny***</t>
    </r>
    <r>
      <rPr>
        <sz val="10"/>
        <rFont val="Tahoma"/>
        <family val="2"/>
        <charset val="238"/>
      </rPr>
      <t xml:space="preserve">
• kolumienki OnGuard II H
• do usuwania metali i węglanów z próbki wody,
• zastosowanie: w chromatografii jonowej.
</t>
    </r>
  </si>
  <si>
    <r>
      <rPr>
        <b/>
        <sz val="10"/>
        <rFont val="Tahoma"/>
        <family val="2"/>
        <charset val="238"/>
      </rPr>
      <t>np. producent:  Thermo Scientific
nr kat. 057089 
lub produkt  równoważny***</t>
    </r>
    <r>
      <rPr>
        <sz val="10"/>
        <rFont val="Tahoma"/>
        <family val="2"/>
        <charset val="238"/>
      </rPr>
      <t xml:space="preserve">
• kolumienki OnGuard II Ag
• do usuwania chlorków z próbki wody,
• zastosowanie: w chromatografii jonowej.
</t>
    </r>
  </si>
  <si>
    <r>
      <rPr>
        <b/>
        <sz val="10"/>
        <rFont val="Tahoma"/>
        <family val="2"/>
        <charset val="238"/>
      </rPr>
      <t>np. Producent: Thermo Scientific
nr. kat. 088666
lub produkt równoważny***</t>
    </r>
    <r>
      <rPr>
        <sz val="10"/>
        <rFont val="Tahoma"/>
        <family val="2"/>
        <charset val="238"/>
      </rPr>
      <t xml:space="preserve">
• zastosowanie: część do chromatografu jonowego ICS-1600;
• samoregenerujący.
</t>
    </r>
  </si>
  <si>
    <r>
      <rPr>
        <b/>
        <sz val="10"/>
        <rFont val="Tahoma"/>
        <family val="2"/>
        <charset val="238"/>
      </rPr>
      <t xml:space="preserve">np. producent: Thermo Scientific 
nr kat. 051791
lub produkt  równoważny*** </t>
    </r>
    <r>
      <rPr>
        <sz val="10"/>
        <rFont val="Tahoma"/>
        <family val="2"/>
        <charset val="238"/>
      </rPr>
      <t xml:space="preserve">
• kolumna ochronna  AG9-HC;
• kolumna ochronna pasująca do kolumny  ION PAC AS9-HC;
• wymiary:  4 mm x 50 mm;
• zastosowanie: do chromatografu: 
 ICS-1600 oraz ICS-2500 DIONEX.
</t>
    </r>
  </si>
  <si>
    <r>
      <rPr>
        <b/>
        <sz val="10"/>
        <rFont val="Tahoma"/>
        <family val="2"/>
        <charset val="238"/>
      </rPr>
      <t xml:space="preserve">np. producent: Thermo Scientific 
nr kat. 038141 
lub produkt  równoważny*** </t>
    </r>
    <r>
      <rPr>
        <sz val="10"/>
        <rFont val="Tahoma"/>
        <family val="2"/>
        <charset val="238"/>
      </rPr>
      <t xml:space="preserve">
• poj. 5 ml
• pasujące do autosamplera AS DV DIONEX
• zastosowanie: do chromatografu: 
 ICS-1600 i ICS-2500.
</t>
    </r>
  </si>
  <si>
    <r>
      <rPr>
        <b/>
        <sz val="10"/>
        <rFont val="Tahoma"/>
        <family val="2"/>
        <charset val="238"/>
      </rPr>
      <t>np. producent:  Thermo Scientific 
nr kat. 057093 
lub produkt  równoważny***</t>
    </r>
    <r>
      <rPr>
        <sz val="10"/>
        <rFont val="Tahoma"/>
        <family val="2"/>
        <charset val="238"/>
      </rPr>
      <t xml:space="preserve">
• kolumienki OnGuard II Ba
• do usuwania siarczanów z próbki wody,
• zastosowanie: w chromatografii jonowej.</t>
    </r>
  </si>
  <si>
    <r>
      <rPr>
        <b/>
        <sz val="10"/>
        <rFont val="Tahoma"/>
        <family val="2"/>
        <charset val="238"/>
      </rPr>
      <t>np producent: Phenomenex 
typ: Gemini NX - C18;
nr kat. 00G-4454-EO 
lub produkt równoważny***</t>
    </r>
    <r>
      <rPr>
        <sz val="10"/>
        <rFont val="Tahoma"/>
        <family val="2"/>
        <charset val="238"/>
      </rPr>
      <t xml:space="preserve">
• z dodatkowymi wzmocnieniami struktury żelu krzenmionkowego;
• zakres pH: 1,0 - 12,0;                       
• kształt i wielkość ziaren: sferyczne, 5 μm;          
• wymiary: 250 x 4,6 mm;                                       
• powierzchnia sorpcyjna - 375 m2/g;          
 • zawartość węgla: 14 %
• upakowanie kolumny: L1.
</t>
    </r>
  </si>
  <si>
    <r>
      <rPr>
        <b/>
        <sz val="10"/>
        <rFont val="Tahoma"/>
        <family val="2"/>
        <charset val="238"/>
      </rPr>
      <t>np producent: Phenomenex 
typ: Synergi 4u Hydro-RP 
nr kat. 00G-4375-EO 
lub produkt równoważny***</t>
    </r>
    <r>
      <rPr>
        <sz val="10"/>
        <rFont val="Tahoma"/>
        <family val="2"/>
        <charset val="238"/>
      </rPr>
      <t xml:space="preserve">
• End Capping hydrofilowy;
• wielkośc porów 80Å;                       
• kształt i wielkość ziaren: sferyczne, 4μm;          
• wymiary: 250 x 4,6 mm;                                       
• powierzchnia sorpcyjna - 475 m2/g;          
• zawartość węgla: 19 %
• objętość porów: 1,05ml/g
</t>
    </r>
  </si>
  <si>
    <r>
      <rPr>
        <b/>
        <sz val="10"/>
        <rFont val="Tahoma"/>
        <family val="2"/>
        <charset val="238"/>
      </rPr>
      <t xml:space="preserve">np. producent: Phenomenex 
nr kat. AJO-7511 
lub produkt równoważny***           </t>
    </r>
    <r>
      <rPr>
        <sz val="10"/>
        <rFont val="Tahoma"/>
        <family val="2"/>
        <charset val="238"/>
      </rPr>
      <t xml:space="preserve">
• dedykowana do kolumn Synergi 4u Hydro-RP 80Å;
• wymiary prekolumny 4,0 x 3,0 mm
• pasująca do uchwytu producenta Phenomenex o nr kat.KJ0-4282.
</t>
    </r>
  </si>
  <si>
    <r>
      <rPr>
        <b/>
        <sz val="10"/>
        <rFont val="Tahoma"/>
        <family val="2"/>
        <charset val="238"/>
      </rPr>
      <t>np. producent: BIOSART 
nr kat. 16407-25-ALK 
lub produkt równoważny***</t>
    </r>
    <r>
      <rPr>
        <sz val="10"/>
        <rFont val="Tahoma"/>
        <family val="2"/>
        <charset val="238"/>
      </rPr>
      <t xml:space="preserve">
• plastikowe
• objętość 250ml, 
• kompatybilne z zestawem trójstanowiskowym Sartorius.
</t>
    </r>
  </si>
  <si>
    <t xml:space="preserve">• naczynka polietylenowe, HDPE lub PET;                                   • o pojemności  20 ml;                                       
•  wymiary: Ø 27 mm, wysokość 60-61 mm;                                        
• z zakrętką o średnicy 22 mm z PP lub tworzywa mocznikowego
</t>
  </si>
  <si>
    <t xml:space="preserve">• naczynka szklane - szkło borokrzemowe;                                   • o pojemności  20 ml;                                       
•  wymiary: Ø 28 mm, wysokość 61 mm;                                        
• z zakrętką wyposażoną w metalową wkładkę (aluminium) o średnicy 22 mm z tworzywa mocznikowego
</t>
  </si>
  <si>
    <t xml:space="preserve">• stożkowe, ze skalą
• pojemność 50 ml
• wysokość 115 ± 1 mm, średnica 29 ± 1 mm
• z zakrętką
• przejrzyste
• materiał: tworzywo PP
• RCF (względna siła odśrodkowa) powyżej      14000
• wytrzymałe na proces wirowania (niepękające, nieodkształcające się podczas wirowania przy obrotach 4000 na minutę)
• odporne na działanie stężonych kwasów i chloroformu
• przy zakręcaniu nieprzeskakujące na gwincie 
</t>
  </si>
  <si>
    <t xml:space="preserve">• stożkowe, STOJĄCE, ze skalą
• pojemność 50 ml
• wysokość 115 ± 1 mm, średnica 29 ± 1 mm
• z zakrętką
• przejrzyste
• materiał: tworzywo PP
• odporne na działanie stężonych kwasów i chloroformu
• przy zakręcaniu nieprzeskakujące na gwincie 
</t>
  </si>
  <si>
    <t xml:space="preserve">• długość 155 mm ± 5 mm;
• z podziałką, skalowanie do 3 ml
</t>
  </si>
  <si>
    <t xml:space="preserve">• pojemność 100 ml;
• skala: 20 ml
• wysokość: 75 ± 5 mm;
• średnica: 55 ± 5 mm;
• średnica otworu: 21 ± 2 mm;
• materiał: HDPE;
• zamknięcie: nakrętka z pierścieniem gwarancyjnym;
• kolor nakrętki: niebieski.
</t>
  </si>
  <si>
    <t xml:space="preserve">• pojemność 100 ml;
• skala: 20 ml
• wysokość: 75 ± 5 mm;
• średnica: 55 ± 5 mm;
• średnica otworu: 21 ± 2 mm;
• materiał: HDPE;
• zamknięcie: nakrętka z pierścieniem gwarancyjnym;
• kolor nakrętki: żółta.
</t>
  </si>
  <si>
    <r>
      <rPr>
        <b/>
        <sz val="10"/>
        <rFont val="Tahoma"/>
        <family val="2"/>
        <charset val="238"/>
      </rPr>
      <t>np. producent: Kartell
Nr katy: 1629
lub produkt równoważny***</t>
    </r>
    <r>
      <rPr>
        <sz val="10"/>
        <rFont val="Tahoma"/>
        <family val="2"/>
        <charset val="238"/>
      </rPr>
      <t xml:space="preserve">
• materiał : polipropylen
• szeroka szyja,
• z nakrętką,
• odporna na pęknięcia
• o wysokiej szczelności gwintu,
• pojemność 1000 ml 
• Ø szyjki 55 mm
• gwint GL63
</t>
    </r>
  </si>
  <si>
    <t xml:space="preserve">• zastosowanie: do analiz mikrobiologicznych "in vitro";
• pojemność do 200 μl;
• końcówki typu Eppendorf;
• kompatybilne z pipetą mL-Pette-V i pipetą typu Eppendorf.
</t>
  </si>
  <si>
    <r>
      <rPr>
        <b/>
        <sz val="10"/>
        <rFont val="Tahoma"/>
        <family val="2"/>
        <charset val="238"/>
      </rPr>
      <t>np. producent: Ulplast
nr kat. 83011
lub produkt równoważny***</t>
    </r>
    <r>
      <rPr>
        <sz val="10"/>
        <rFont val="Tahoma"/>
        <family val="2"/>
        <charset val="238"/>
      </rPr>
      <t xml:space="preserve">
• zastosowanie: do analiz mikrobiologicznych;
• objętość 200 µl;
• kompatybilne z pipetą HTL LABMATE pro;
• do wielokrotnej sterylizacji;
• końcówki żółte typu GILSON
• pasujące do pudełka z poz.15
</t>
    </r>
  </si>
  <si>
    <t xml:space="preserve">• kompatybilne z pipetą HTL LAB MATE o pojemności 1000 - 10000 µl;
• pojemność końcówki: 1 -10 ml;
• bezbarwne.
</t>
  </si>
  <si>
    <r>
      <t xml:space="preserve">• zastosowanie: do analiz mikrobiologicznych;
• objętość </t>
    </r>
    <r>
      <rPr>
        <b/>
        <sz val="10"/>
        <rFont val="Tahoma"/>
        <family val="2"/>
        <charset val="238"/>
      </rPr>
      <t>od 50 do 1000 µl;</t>
    </r>
    <r>
      <rPr>
        <sz val="10"/>
        <rFont val="Tahoma"/>
        <family val="2"/>
        <charset val="238"/>
      </rPr>
      <t xml:space="preserve">
• do wielokrotnej sterylizacji;
• kompatybilne z pipetami Transferpette;
• końcówki pakowane w worki;
• długość końcówki max. 7cm.
• krótki kołnierz -  max. 7mm.
</t>
    </r>
  </si>
  <si>
    <r>
      <t xml:space="preserve">• kompatybilne z pipetą o pojemności </t>
    </r>
    <r>
      <rPr>
        <b/>
        <sz val="10"/>
        <rFont val="Tahoma"/>
        <family val="2"/>
        <charset val="238"/>
      </rPr>
      <t>od 100-1000 µl</t>
    </r>
    <r>
      <rPr>
        <sz val="10"/>
        <rFont val="Tahoma"/>
        <family val="2"/>
        <charset val="238"/>
      </rPr>
      <t xml:space="preserve">
• końcówki pakowane w worki;
• pojemność końcówki od 0,1 -1 ml
</t>
    </r>
  </si>
  <si>
    <t xml:space="preserve">• zastosowanie: do analiz mikrobiologicznych;
• objętość 10 ml;
• do wielokrotnej sterylizacji;
• końcówki pakowane w worki.
• kompatybilne z pipetami BRAND
</t>
  </si>
  <si>
    <r>
      <t xml:space="preserve">• końcówki do pipety BIOHIT i Sartorius pojemność: </t>
    </r>
    <r>
      <rPr>
        <b/>
        <sz val="10"/>
        <rFont val="Tahoma"/>
        <family val="2"/>
        <charset val="238"/>
      </rPr>
      <t>100-5000µl;</t>
    </r>
    <r>
      <rPr>
        <sz val="10"/>
        <rFont val="Tahoma"/>
        <family val="2"/>
        <charset val="238"/>
      </rPr>
      <t xml:space="preserve">
• długość końcówki: 150mm; 
• typ: standardowe, długie, niesterylne.
</t>
    </r>
  </si>
  <si>
    <t xml:space="preserve">• zastosowanie: do analiz mikrobiologicznych;
• objętość od 100-1000 µl
• do wielokrotnej sterylizacji;
• kompatybilne z pipetami HTL, Transferpette i Lab Mate;
• końcówki pakowane w worki;
• długość końcówki - 7 ± 0,1 cm, 
• krótki kołnierz - max. 7 mm.
</t>
  </si>
  <si>
    <r>
      <rPr>
        <b/>
        <sz val="10"/>
        <rFont val="Tahoma"/>
        <family val="2"/>
        <charset val="238"/>
      </rPr>
      <t>np. producent: Ulplast 
nr kat. 83910
lub produkt równoważny***</t>
    </r>
    <r>
      <rPr>
        <sz val="10"/>
        <rFont val="Tahoma"/>
        <family val="2"/>
        <charset val="238"/>
      </rPr>
      <t xml:space="preserve">
• pojemnik z polipropylenu (PP);
• na 96 sztuk końcówek do pipet o poj. 200 µl;
• do wielokrotnej sterylizacji;
• kompatybilne z końcówkami firmy HTL i Gilson (poz. 3)
</t>
    </r>
  </si>
  <si>
    <r>
      <rPr>
        <b/>
        <sz val="10"/>
        <rFont val="Tahoma"/>
        <family val="2"/>
        <charset val="238"/>
      </rPr>
      <t>np. producent: Ulplast 
nr kat. 85910
lub produkt równoważny***</t>
    </r>
    <r>
      <rPr>
        <sz val="10"/>
        <rFont val="Tahoma"/>
        <family val="2"/>
        <charset val="238"/>
      </rPr>
      <t xml:space="preserve">
• pojemnik z polipropylenu (PP);
• na 96 sztuk końcówek do pipet o poj. 1000 µl;
• do wielokrotnej sterylizacji;
• kompatybilne z końcówkami firmy HTL i Gilson (poz. 7)
</t>
    </r>
  </si>
  <si>
    <r>
      <rPr>
        <b/>
        <sz val="10"/>
        <rFont val="Tahoma"/>
        <family val="2"/>
        <charset val="238"/>
      </rPr>
      <t>np. producent: Eppendorf 
nr kat. 0030000978 
lub produkt równoważny***</t>
    </r>
    <r>
      <rPr>
        <sz val="10"/>
        <rFont val="Tahoma"/>
        <family val="2"/>
        <charset val="238"/>
      </rPr>
      <t xml:space="preserve">
• końcówki do pipety elektronicznej Eppendorf o możliwości dozowania cieczy od 100 do 5000 µl;
• typ ep T.I.P.S. 
• długość 120 mm;
• pakowane w woreczki z możliwością wielokrotnego zamykania.
</t>
    </r>
  </si>
  <si>
    <r>
      <rPr>
        <b/>
        <sz val="10"/>
        <rFont val="Tahoma"/>
        <family val="2"/>
        <charset val="238"/>
      </rPr>
      <t>np. producent: Eppendorf 
nr kat. 0030000781 
lub produkt równoważny***</t>
    </r>
    <r>
      <rPr>
        <sz val="10"/>
        <rFont val="Tahoma"/>
        <family val="2"/>
        <charset val="238"/>
      </rPr>
      <t xml:space="preserve">
• końcówki do pipety elektronicznej Eppendorf o możliwości dozowania cieczy od 1000 do 10000 µl;                                                                         • typ ep T.I.P.S.; 
• długość 243 mm;
• nadające się do wąskich i głębokich naczyń;
• pakowane w woreczki z możliwością wielokrotnego zamykania.                                 </t>
    </r>
  </si>
  <si>
    <r>
      <rPr>
        <b/>
        <sz val="10"/>
        <rFont val="Tahoma"/>
        <family val="2"/>
        <charset val="238"/>
      </rPr>
      <t>np. producent: SHIMADZU
nr kat.:  SHI-638-92069-02
lub produkt równoważny***</t>
    </r>
    <r>
      <rPr>
        <sz val="10"/>
        <rFont val="Tahoma"/>
        <family val="2"/>
        <charset val="238"/>
      </rPr>
      <t xml:space="preserve">
Katalizator do analizatora ogólnego węgla organicznego TOC-L (CSN) </t>
    </r>
    <r>
      <rPr>
        <strike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>Zesaw zawiera:
 ● katalizator platynowy 0,5% Pt 30</t>
    </r>
    <r>
      <rPr>
        <sz val="10"/>
        <rFont val="Calibri"/>
        <family val="2"/>
        <charset val="238"/>
      </rPr>
      <t>±</t>
    </r>
    <r>
      <rPr>
        <sz val="10"/>
        <rFont val="Tahoma"/>
        <family val="2"/>
        <charset val="238"/>
      </rPr>
      <t xml:space="preserve">3 g;
 ● platynowy krążek z gazy - 2 szt.
 ●  wełna kwarcowa 1 g.
</t>
    </r>
  </si>
  <si>
    <t xml:space="preserve">• wykonane z czystej masy celulozowej;
• odporne na sterylizację parową i gorącym  powietrzem;
• do probówek o śred. wewn. 12,0-14,5 mm.
</t>
  </si>
  <si>
    <t xml:space="preserve">• wykonane z czystej masy celulozowej;
• odporne na sterylizację parową i gorącym  powietrzem;
• do probówek o śred. wewn. 9,0-10,5 mm.
</t>
  </si>
  <si>
    <t xml:space="preserve">• wykonane z czystej masy celulozowej;
• odporne na sterylizację parową i gorącym  powietrzem;
• do probówek o śred. wewn.12,5-14,5 mm.
</t>
  </si>
  <si>
    <t xml:space="preserve">• wykonane z czystej masy celulozowej;
• odporne na sterylizację parową i gorącym  powietrzem;
• do probówek o śred. wewn. 17,5–19,5 mm.
</t>
  </si>
  <si>
    <t xml:space="preserve">• zastosowanie: do analiz mikrobiologicznych "in vitro"; 
• wymazówka z tworzywa sztucznego wymiary: ø12,5-13,0 mm na dł. 150-165 mm, z wacikiem wiskozowym 
• karbowany niebieski korek;
• etykieta ; 
• sterylne; 
• podłoże Amies (zapewnia prawidłową żywotność mikroorganizamów do 72 godzin);
• pakowane indywidualnie.
</t>
  </si>
  <si>
    <t xml:space="preserve">• pałeczka polistyrenowa o wymiarach 2,2-2,5 na 150mm                                                                            • z waciekiem wizkozowym                                           • jałowa                                                                             • pakowana indywidualnie (opakowanie typu blister).
</t>
  </si>
  <si>
    <t xml:space="preserve">• Wkład przeznaczony na 12 probówek o poj. 1,5 ml
• Wnętrze pudełka wypełnione specjalnym materiałem zapewniającym utrzymanie niskiej temperatury;
• Po wyjęciu z zamrażarki przez ok. 1,5h utrzymuje się temperatura -15°C.
</t>
  </si>
  <si>
    <t xml:space="preserve">Dla poz. 1 wymagany okres ważności:  min. 12 miesięcy od daty dostawy. </t>
  </si>
  <si>
    <t xml:space="preserve">Miejsce dostawy: WSSE Kraków  ul. Prądnicka 76, 31-202 Kraków 
</t>
  </si>
  <si>
    <t xml:space="preserve">• zastosowanie: do mierzenia gęstości bakterii;
• zestaw kalibracyjny kompatybilny z DEN-1;
• skala co najmniej  w: 0,5; 1; 2; 3; 4; jednostek w probówkach o średnicy 16 mm.
</t>
  </si>
  <si>
    <t xml:space="preserve">• z możliwością podłączenia do ciemn z poz. 1i;
• moc 6W
• częstotliwość światła  254/365 nm;
• intensywność światła 400/610 µW/cm². 
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</si>
  <si>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wymagany szczegółowy opis parametrów oferowanego urządzenia zgodnie z załącznikiem do swz oraz karty katalogowe / foldery / opis techniczny producenta w jezyku polskim lub angielskim.</t>
    </r>
  </si>
  <si>
    <t>zestaw
 (lejek+ filtr)</t>
  </si>
  <si>
    <t>• lejki: plastikowe; objętość 250 ml; kompatybilne z zestawem trójstanowiskowym Microfil Millipore;
• Filtry: średnica 47mm; o średnicy porów 0,45 um; czarne, kratkowane; zawierają estry celulozowe.</t>
  </si>
  <si>
    <r>
      <t xml:space="preserve">• pojemność 2 mL;
• korpus strzykawki - polipropylen;
• tłok strzykawki - polietylen, bez gumy;
• końcówka typu Luer;
• jednorazowego użytku;
• opakowanie jednorazowe typu blister pack;
• podwójna kryza ograniczająca wysuwanie się tłoka,
</t>
    </r>
    <r>
      <rPr>
        <b/>
        <sz val="10"/>
        <rFont val="Tahoma"/>
        <family val="2"/>
        <charset val="238"/>
      </rPr>
      <t>• pakowane w opakowania po 50 lub 100 szt,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• wymagana ilość: 1100 szt
</t>
    </r>
  </si>
  <si>
    <r>
      <t>• pojemność 20  mL
• korpus strzykawki - polipropylen,
• tłok strzykawki - polietylen, bez gumy,
•</t>
    </r>
    <r>
      <rPr>
        <b/>
        <sz val="10"/>
        <rFont val="Tahoma"/>
        <family val="2"/>
        <charset val="238"/>
      </rPr>
      <t xml:space="preserve"> ekscentryczne</t>
    </r>
    <r>
      <rPr>
        <sz val="10"/>
        <rFont val="Tahoma"/>
        <family val="2"/>
        <charset val="238"/>
      </rPr>
      <t xml:space="preserve"> położenie stożka Luer,
• jednorazowego użytku, 
• opakowanie jednorazowe typu blister pack,
• podwójna kryza ograniczająca wysuwanie się tłoka,
• czytelna i niezmywalna skala w kolorze czarnym.
</t>
    </r>
    <r>
      <rPr>
        <b/>
        <sz val="10"/>
        <rFont val="Tahoma"/>
        <family val="2"/>
        <charset val="238"/>
      </rPr>
      <t>• pakowane w opakowania po 50 lub 100 szt,
• wymagana ilość: 600 szt</t>
    </r>
  </si>
  <si>
    <r>
      <t xml:space="preserve">• pojemność 10 mL;
• korpus strzykawki - polipropylen;
• tłok strzykawki - polietylen, bez gumy;
• końcówka typu Luer;
• jednorazowego użytku;
• opakowanie jednorazowe typu blister pack;
• podwójna kryza ograniczająca wysuwanie się tłoka,
</t>
    </r>
    <r>
      <rPr>
        <b/>
        <sz val="10"/>
        <rFont val="Tahoma"/>
        <family val="2"/>
        <charset val="238"/>
      </rPr>
      <t xml:space="preserve">• pakowane w opakowania po 50 lub 100 szt,
• wymagana ilość: 100 szt
</t>
    </r>
  </si>
  <si>
    <r>
      <t xml:space="preserve">• pojemność 10 ml
• przeźroczyste
• końcówka typu luer, pasująca do standardowych igieł
• tłok z końcówką gumową,
</t>
    </r>
    <r>
      <rPr>
        <b/>
        <sz val="10"/>
        <rFont val="Tahoma"/>
        <family val="2"/>
        <charset val="238"/>
      </rPr>
      <t>• pakowane w opakowania po 50 lub 100 szt,
• wymagana ilość: 200 szt.</t>
    </r>
    <r>
      <rPr>
        <sz val="10"/>
        <rFont val="Tahoma"/>
        <family val="2"/>
        <charset val="238"/>
      </rPr>
      <t xml:space="preserve">
</t>
    </r>
  </si>
  <si>
    <r>
      <t xml:space="preserve">• końcówka typu luer
• wymiar igły: 
 - grubość: min. 0,7 mm
 - długość: min. 50 mm,
</t>
    </r>
    <r>
      <rPr>
        <b/>
        <sz val="10"/>
        <rFont val="Tahoma"/>
        <family val="2"/>
        <charset val="238"/>
      </rPr>
      <t xml:space="preserve">• pakowane w opakowania po 50 lub 100 szt,
• wymagana ilość: 200 szt.
</t>
    </r>
  </si>
  <si>
    <t>Należy wpisać odpowiednio jednostkę miary i ilość oferowanych jednostek miary.                                                                                                                                                             UWAGA: Przy wskazaniu jako jednostki miary - "opakowanie" należy wpisać ile sztuk jest zawartych w opakowaniu, np. opakowanie = 100 sztuk.
Jako jednostkę miary należy wskazać opakowanie, które zostanie wycenione w kolumnie "cena jednostkowa brutto" i będzie możliwym zrealizowanie zamówienia na takie pojedyńcze opakowanie.</t>
  </si>
  <si>
    <r>
      <t xml:space="preserve">• z filtrem pełnym, przeźroczystym  z kalibrowaną mikroperforacją , porowatość filtra 280 mikronów;                                                   
• o poj. 400 ml; 
• sterylne;
• BagPage, o wymiarach 19-20 cm x 30 cm.                        </t>
    </r>
    <r>
      <rPr>
        <strike/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• pakowane w odrebne torebki po 10-25szt. w torebce 
• wymagana ilość: 500 szt.</t>
    </r>
  </si>
  <si>
    <r>
      <t xml:space="preserve">• z filtrem pełnym, przezroczystym  z kalibrowaną mikroperforacją , porowatość filtra 280 mikronów;                                                     
• o poj. 400 ml; 
• sterylny;
• BagPage, o wymiarach 19-20 cm x 30 cm;  
</t>
    </r>
    <r>
      <rPr>
        <b/>
        <sz val="10"/>
        <rFont val="Tahoma"/>
        <family val="2"/>
        <charset val="238"/>
      </rPr>
      <t xml:space="preserve">• pakowane w odrebne torebki po 10-25szt. w torebce 
• wymagana ilość: 1 000 szt.  </t>
    </r>
    <r>
      <rPr>
        <sz val="10"/>
        <rFont val="Tahoma"/>
        <family val="2"/>
        <charset val="238"/>
      </rPr>
      <t xml:space="preserve">                </t>
    </r>
  </si>
  <si>
    <t xml:space="preserve">• typ EPS-1
• zastosowanie: elektroda do pehametru  CP -511  firmy ELMETRON;
• zakres temp.pracy 0- min. 70°C ; 
• zakres pomiarów 0 - 14 pH;                                                                                             • elektrolit: nasycony r-r KCl;                                           • materiał korpusu szkło                                                   • długośc kabla 1 m;                                                         • wtyk BNC-50( w opcji DIN);                                                                      • wymiary (mm): L-12-14, Φ 12;                                      • dołączona buteleczka z nasyconym KCl nakładana na koniec elektrody                             • elektroda ze świadectwem wzorcowania   
</t>
  </si>
  <si>
    <r>
      <t>• typ ERH-11
● elektroda zespolona przeznaczona do pomiarów pH w roztworach wodnych
● zakres pomiarowy: 0÷14 pH
● zakres temperatury: 0÷80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
● punkt zerowy 7,0 ±0,5 pH (0±30mV)
● półogniwo odniesienia(chlorosrebrowe) Ag/AgCl
● Roztwór odniesienia (niewymienny) nasycony KCl+AgCl
●Minimalna głębokość zanurzenia 20 mm
● maksymalna głębokość zanurzenia 120 mm
● kształt membrany: cylindryczny
● długość przewodu: ok.1m
● wtyczka BNC
● elektroda wraz ze świadectwem wzorcowania</t>
    </r>
  </si>
  <si>
    <t>Do dostawy wymagana instrukcja obsługi oraz karta gwarancyjna w języku polskim.</t>
  </si>
  <si>
    <r>
      <t xml:space="preserve">• zastosowanie: do diagnostyki mikrobiologicznej; 
• pojemność oczka: 10 µl; 
• jednorazowego użytku;
• jałowa; 
• polistyrenowa;                                     
• twarda;
</t>
    </r>
    <r>
      <rPr>
        <b/>
        <sz val="10"/>
        <rFont val="Tahoma"/>
        <family val="2"/>
        <charset val="238"/>
      </rPr>
      <t>• pakowana w odrębne torebki po 10 - 25 sztuk 
• wymagana ilość:  31000 szt</t>
    </r>
  </si>
  <si>
    <r>
      <t xml:space="preserve">• zastosowanie: do diagnostyki mikrobiologicznej; 
• jednorazowego użytku;
• sterylne, 
• typu L, 
</t>
    </r>
    <r>
      <rPr>
        <b/>
        <sz val="10"/>
        <rFont val="Tahoma"/>
        <family val="2"/>
        <charset val="238"/>
      </rPr>
      <t>• pakowana w odrębne torebki po 5 - 10 sztuk 
•  wymagana ilość: 2500 szt</t>
    </r>
  </si>
  <si>
    <r>
      <t xml:space="preserve">• zastosowanie: do diagnostyki mikrobiologicznej; 
• jednorazowego użytku;
• sterylne, 
• typu L, 
</t>
    </r>
    <r>
      <rPr>
        <b/>
        <sz val="10"/>
        <rFont val="Tahoma"/>
        <family val="2"/>
        <charset val="238"/>
      </rPr>
      <t>• pakowana w odrębne torebki po 5 - 10 sztuk
•  wymagana ilość: 500 szt</t>
    </r>
  </si>
  <si>
    <r>
      <t xml:space="preserve">• zastosowanie: do diagnostyki mikrobiologicznej; 
• jednorazowego użytku;
• sterylne, 
• typu L, 
</t>
    </r>
    <r>
      <rPr>
        <b/>
        <sz val="10"/>
        <rFont val="Tahoma"/>
        <family val="2"/>
        <charset val="238"/>
      </rPr>
      <t>• pakowana w odrębne torebki po 5 - 10 sztuk
•  wymagana ilość: 2000 szt</t>
    </r>
  </si>
  <si>
    <r>
      <t xml:space="preserve">• zastosowanie: do analiz mikrobiologicznych "in vitro"; 
• pojemność oczka: 1 µl; 
• jednorazowego użytku;
• jałowa; 
• polistyrenowa; 
• twarda;
</t>
    </r>
    <r>
      <rPr>
        <b/>
        <sz val="10"/>
        <rFont val="Tahoma"/>
        <family val="2"/>
        <charset val="238"/>
      </rPr>
      <t xml:space="preserve">• pakowana w odrębne torebki po 10 - 25 sztuk 
• wymagana ilość: 5000 sztuk
</t>
    </r>
  </si>
  <si>
    <r>
      <t xml:space="preserve">• zastosowanie: do analiz mikrobiologicznych "in vitro"; 
• pojemność oczka: ok. 1 µl; 
• jednorazowego użytku;
• jałowa; 
• polistyrenowa; 
• twarda;
</t>
    </r>
    <r>
      <rPr>
        <b/>
        <sz val="10"/>
        <rFont val="Tahoma"/>
        <family val="2"/>
        <charset val="238"/>
      </rPr>
      <t xml:space="preserve">• pakowana w odrębne torebki po 10 - 25 sztuk 
• wymagana ilość: 6000 sztuk
</t>
    </r>
  </si>
  <si>
    <r>
      <t xml:space="preserve">• zastosowanie: do analiz mikrobiologicznych;
• pojemność oczka: 10 µl; 
• jednorazowego użytku;
• jałowa; 
• polistyrenowa;                                     
• twarda;
</t>
    </r>
    <r>
      <rPr>
        <b/>
        <sz val="10"/>
        <rFont val="Tahoma"/>
        <family val="2"/>
        <charset val="238"/>
      </rPr>
      <t xml:space="preserve">• pakowana w odrębne torebki po 10 - 25 sztuk 
•  wymagana ilość:  2000 szt
</t>
    </r>
  </si>
  <si>
    <r>
      <t xml:space="preserve">• plastikowe;
• średnica 55-60 mm;
• wysokość 14-16 mm;
• jednorazowe;
• sterylne (jałowe);
• bez żeber wentylacyjnych;
• nie dzielone
</t>
    </r>
    <r>
      <rPr>
        <b/>
        <sz val="10"/>
        <rFont val="Tahoma"/>
        <family val="2"/>
        <charset val="238"/>
      </rPr>
      <t xml:space="preserve">• pakowane w odrebne torebki/rękawy po 10-25 szt. w torebce/rękawie. 
• wymagana ilość:  12 000 szt.
</t>
    </r>
  </si>
  <si>
    <r>
      <t xml:space="preserve">• plastikowe;
• średnica 55-60 mm;
• wysokość 14-16 mm;
• jednorazowe;
• sterylne (jałowe);
• bez żeber wentylacyjnych;
• nie dzielone
</t>
    </r>
    <r>
      <rPr>
        <b/>
        <sz val="10"/>
        <rFont val="Tahoma"/>
        <family val="2"/>
        <charset val="238"/>
      </rPr>
      <t xml:space="preserve">• pakowane w odrebne torebki/rękawy po 10-25 szt. w torebce/rękawie.
• wymagana ilość:  3 000 szt.
</t>
    </r>
  </si>
  <si>
    <r>
      <t xml:space="preserve">• plastikowe;
• średnica 55-60 mm;
• wysokość 14-16 mm;
• jednorazowe;
• sterylne (jałowe);
</t>
    </r>
    <r>
      <rPr>
        <b/>
        <sz val="10"/>
        <rFont val="Tahoma"/>
        <family val="2"/>
        <charset val="238"/>
      </rPr>
      <t>• z żebrami wentylacyjnymi;</t>
    </r>
    <r>
      <rPr>
        <sz val="10"/>
        <rFont val="Tahoma"/>
        <family val="2"/>
        <charset val="238"/>
      </rPr>
      <t xml:space="preserve">
• nie dzielone;
</t>
    </r>
    <r>
      <rPr>
        <b/>
        <sz val="10"/>
        <rFont val="Tahoma"/>
        <family val="2"/>
        <charset val="238"/>
      </rPr>
      <t xml:space="preserve">• pakowane w odrebne torebki/rękawy po 10-25 szt. w torebce/rękawie.
• wymagana ilość:  1 000 szt.
</t>
    </r>
  </si>
  <si>
    <r>
      <t xml:space="preserve">• plastikowe;
• średnica 55-60 mm;
• wysokość 14-16 mm;
• jednorazowe;
• sterylne (jałowe);
</t>
    </r>
    <r>
      <rPr>
        <b/>
        <sz val="10"/>
        <rFont val="Tahoma"/>
        <family val="2"/>
        <charset val="238"/>
      </rPr>
      <t>• z żebrami wentylacyjnymi;</t>
    </r>
    <r>
      <rPr>
        <sz val="10"/>
        <rFont val="Tahoma"/>
        <family val="2"/>
        <charset val="238"/>
      </rPr>
      <t xml:space="preserve">
• nie dzielone;
</t>
    </r>
    <r>
      <rPr>
        <b/>
        <sz val="10"/>
        <rFont val="Tahoma"/>
        <family val="2"/>
        <charset val="238"/>
      </rPr>
      <t xml:space="preserve">• pakowane w odrebne torebki/rękawy po 10-25 szt. w torebce/rękawie.
• wymagana ilość:  3 000 szt.
</t>
    </r>
  </si>
  <si>
    <t>Zawiera podatek od towarów i usług (VAT) wg obowiązującej stawki oraz koszty wszystkich świadczeń niezbędnych do wykonania zamówienia, w szczególności koszty transportu, ubezpieczenia, opakowania (także kaucjonowanego). gwarancji, serwisu gwarancyjnego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</si>
</sst>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10"/>
      <name val="Tahoma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B050"/>
      <name val="Tahoma"/>
      <family val="2"/>
      <charset val="238"/>
    </font>
    <font>
      <strike/>
      <sz val="10"/>
      <name val="Tahoma"/>
      <family val="2"/>
      <charset val="238"/>
    </font>
    <font>
      <u/>
      <sz val="10"/>
      <color theme="10"/>
      <name val="Tahoma"/>
      <family val="2"/>
      <charset val="238"/>
    </font>
    <font>
      <u/>
      <sz val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indexed="31"/>
        <bgColor indexed="22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0" borderId="0"/>
    <xf numFmtId="0" fontId="15" fillId="0" borderId="0"/>
    <xf numFmtId="0" fontId="19" fillId="0" borderId="0"/>
  </cellStyleXfs>
  <cellXfs count="259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" fillId="0" borderId="3" xfId="0" applyFont="1" applyBorder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3" xfId="1" applyFont="1" applyBorder="1" applyAlignment="1">
      <alignment vertical="top" wrapText="1"/>
    </xf>
    <xf numFmtId="0" fontId="2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4" fontId="3" fillId="5" borderId="3" xfId="1" applyNumberFormat="1" applyFont="1" applyFill="1" applyBorder="1" applyAlignment="1" applyProtection="1">
      <alignment horizontal="left" vertical="top" wrapText="1"/>
      <protection locked="0"/>
    </xf>
    <xf numFmtId="0" fontId="2" fillId="5" borderId="3" xfId="1" applyFont="1" applyFill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3" xfId="1" applyFont="1" applyBorder="1" applyAlignment="1" applyProtection="1">
      <alignment vertical="top" wrapText="1"/>
      <protection locked="0"/>
    </xf>
    <xf numFmtId="0" fontId="2" fillId="0" borderId="3" xfId="1" applyFont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Alignment="1" applyProtection="1">
      <alignment vertical="top"/>
      <protection locked="0"/>
    </xf>
    <xf numFmtId="0" fontId="3" fillId="0" borderId="19" xfId="1" applyFont="1" applyBorder="1" applyAlignment="1">
      <alignment horizontal="left" vertical="top" wrapText="1"/>
    </xf>
    <xf numFmtId="0" fontId="2" fillId="4" borderId="19" xfId="1" applyFont="1" applyFill="1" applyBorder="1" applyAlignment="1">
      <alignment horizontal="left" vertical="top" wrapText="1"/>
    </xf>
    <xf numFmtId="0" fontId="2" fillId="0" borderId="19" xfId="1" applyFont="1" applyBorder="1" applyAlignment="1">
      <alignment horizontal="center" vertical="center" wrapText="1"/>
    </xf>
    <xf numFmtId="0" fontId="7" fillId="0" borderId="0" xfId="0" applyFont="1" applyAlignment="1" applyProtection="1">
      <alignment vertical="top" wrapText="1"/>
      <protection locked="0"/>
    </xf>
    <xf numFmtId="0" fontId="3" fillId="0" borderId="27" xfId="1" applyFont="1" applyBorder="1" applyAlignment="1">
      <alignment horizontal="left" vertical="top" wrapText="1"/>
    </xf>
    <xf numFmtId="0" fontId="2" fillId="5" borderId="27" xfId="1" applyFont="1" applyFill="1" applyBorder="1" applyAlignment="1">
      <alignment horizontal="left" vertical="top" wrapText="1"/>
    </xf>
    <xf numFmtId="0" fontId="2" fillId="0" borderId="5" xfId="1" applyFont="1" applyBorder="1" applyAlignment="1">
      <alignment horizontal="center" vertical="center" wrapText="1"/>
    </xf>
    <xf numFmtId="4" fontId="2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 locked="0"/>
    </xf>
    <xf numFmtId="0" fontId="13" fillId="0" borderId="0" xfId="2" applyFont="1" applyBorder="1" applyAlignment="1">
      <alignment horizontal="left"/>
    </xf>
    <xf numFmtId="0" fontId="14" fillId="0" borderId="0" xfId="0" applyFont="1" applyAlignment="1">
      <alignment horizontal="center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3" fillId="5" borderId="3" xfId="1" applyNumberFormat="1" applyFont="1" applyFill="1" applyBorder="1" applyAlignment="1" applyProtection="1">
      <alignment vertical="top" wrapText="1"/>
      <protection locked="0"/>
    </xf>
    <xf numFmtId="4" fontId="2" fillId="5" borderId="3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33" xfId="1" applyFont="1" applyBorder="1" applyAlignment="1">
      <alignment horizontal="left" vertical="top" wrapText="1"/>
    </xf>
    <xf numFmtId="0" fontId="2" fillId="0" borderId="0" xfId="3" applyFont="1" applyBorder="1" applyAlignment="1" applyProtection="1">
      <alignment vertical="top" wrapText="1"/>
      <protection locked="0"/>
    </xf>
    <xf numFmtId="0" fontId="2" fillId="0" borderId="15" xfId="1" applyFont="1" applyBorder="1" applyAlignment="1">
      <alignment horizontal="left" vertical="top" wrapText="1"/>
    </xf>
    <xf numFmtId="0" fontId="2" fillId="0" borderId="0" xfId="5" applyFont="1" applyAlignment="1" applyProtection="1">
      <alignment vertical="top" wrapText="1"/>
      <protection locked="0"/>
    </xf>
    <xf numFmtId="0" fontId="3" fillId="0" borderId="33" xfId="1" applyFont="1" applyBorder="1" applyAlignment="1" applyProtection="1">
      <alignment horizontal="left" vertical="top" wrapText="1"/>
      <protection locked="0"/>
    </xf>
    <xf numFmtId="0" fontId="3" fillId="0" borderId="5" xfId="1" applyFont="1" applyBorder="1" applyAlignment="1">
      <alignment vertical="top" wrapText="1"/>
    </xf>
    <xf numFmtId="0" fontId="3" fillId="3" borderId="3" xfId="1" applyFont="1" applyFill="1" applyBorder="1" applyAlignment="1" applyProtection="1">
      <alignment horizontal="left" vertical="top"/>
      <protection locked="0"/>
    </xf>
    <xf numFmtId="0" fontId="2" fillId="3" borderId="3" xfId="1" applyFont="1" applyFill="1" applyBorder="1" applyAlignment="1" applyProtection="1">
      <alignment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7" xfId="1" applyFont="1" applyBorder="1" applyAlignment="1" applyProtection="1">
      <alignment horizontal="left" vertical="top" wrapText="1"/>
      <protection locked="0"/>
    </xf>
    <xf numFmtId="4" fontId="2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7" xfId="1" applyFont="1" applyBorder="1" applyAlignment="1" applyProtection="1">
      <alignment horizontal="left" vertical="top" wrapText="1"/>
      <protection locked="0"/>
    </xf>
    <xf numFmtId="0" fontId="2" fillId="0" borderId="13" xfId="1" applyFont="1" applyBorder="1" applyAlignment="1" applyProtection="1">
      <alignment horizontal="left" vertical="top" wrapText="1"/>
      <protection locked="0"/>
    </xf>
    <xf numFmtId="0" fontId="2" fillId="0" borderId="29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5" applyFont="1" applyAlignment="1" applyProtection="1">
      <alignment vertical="top"/>
      <protection locked="0"/>
    </xf>
    <xf numFmtId="4" fontId="3" fillId="0" borderId="7" xfId="1" applyNumberFormat="1" applyFont="1" applyBorder="1" applyAlignment="1" applyProtection="1">
      <alignment vertical="top" wrapText="1"/>
      <protection locked="0"/>
    </xf>
    <xf numFmtId="4" fontId="2" fillId="0" borderId="7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2" fillId="0" borderId="28" xfId="1" applyNumberFormat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3" fillId="4" borderId="3" xfId="1" applyNumberFormat="1" applyFont="1" applyFill="1" applyBorder="1" applyAlignment="1" applyProtection="1">
      <alignment horizontal="left" vertical="top" wrapText="1"/>
      <protection locked="0"/>
    </xf>
    <xf numFmtId="4" fontId="2" fillId="4" borderId="3" xfId="1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1" applyFont="1"/>
    <xf numFmtId="0" fontId="0" fillId="0" borderId="0" xfId="0" applyAlignment="1">
      <alignment vertical="center"/>
    </xf>
    <xf numFmtId="0" fontId="11" fillId="0" borderId="16" xfId="2" applyBorder="1" applyProtection="1"/>
    <xf numFmtId="0" fontId="0" fillId="0" borderId="16" xfId="0" applyBorder="1"/>
    <xf numFmtId="0" fontId="0" fillId="0" borderId="32" xfId="0" applyBorder="1"/>
    <xf numFmtId="0" fontId="11" fillId="0" borderId="18" xfId="2" applyBorder="1" applyProtection="1"/>
    <xf numFmtId="0" fontId="0" fillId="0" borderId="18" xfId="0" applyBorder="1"/>
    <xf numFmtId="0" fontId="3" fillId="0" borderId="0" xfId="0" applyFont="1" applyAlignment="1" applyProtection="1">
      <alignment horizontal="left" vertical="top" wrapText="1"/>
      <protection locked="0"/>
    </xf>
    <xf numFmtId="0" fontId="3" fillId="3" borderId="33" xfId="0" applyFont="1" applyFill="1" applyBorder="1" applyAlignment="1">
      <alignment horizontal="center" vertical="top" wrapText="1"/>
    </xf>
    <xf numFmtId="0" fontId="2" fillId="0" borderId="29" xfId="1" applyFont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>
      <alignment horizontal="left" vertical="top" wrapText="1"/>
    </xf>
    <xf numFmtId="0" fontId="2" fillId="5" borderId="3" xfId="1" applyFont="1" applyFill="1" applyBorder="1" applyAlignment="1">
      <alignment horizontal="left" vertical="top" wrapText="1"/>
    </xf>
    <xf numFmtId="0" fontId="2" fillId="0" borderId="39" xfId="1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vertical="top" wrapText="1"/>
    </xf>
    <xf numFmtId="0" fontId="5" fillId="0" borderId="0" xfId="0" applyFont="1"/>
    <xf numFmtId="0" fontId="2" fillId="0" borderId="41" xfId="1" applyFont="1" applyBorder="1" applyAlignment="1">
      <alignment horizontal="left" vertical="top" wrapText="1"/>
    </xf>
    <xf numFmtId="0" fontId="2" fillId="0" borderId="4" xfId="1" applyFont="1" applyBorder="1" applyAlignment="1" applyProtection="1">
      <alignment horizontal="left" vertical="top" wrapText="1"/>
      <protection locked="0"/>
    </xf>
    <xf numFmtId="0" fontId="3" fillId="0" borderId="26" xfId="1" applyFont="1" applyBorder="1" applyAlignment="1" applyProtection="1">
      <alignment horizontal="left" vertical="top" wrapText="1"/>
      <protection locked="0"/>
    </xf>
    <xf numFmtId="0" fontId="2" fillId="0" borderId="26" xfId="1" applyFont="1" applyBorder="1" applyAlignment="1" applyProtection="1">
      <alignment horizontal="left" vertical="top" wrapText="1"/>
      <protection locked="0"/>
    </xf>
    <xf numFmtId="0" fontId="2" fillId="4" borderId="33" xfId="1" applyFont="1" applyFill="1" applyBorder="1" applyAlignment="1" applyProtection="1">
      <alignment vertical="top" wrapText="1"/>
      <protection locked="0"/>
    </xf>
    <xf numFmtId="0" fontId="2" fillId="4" borderId="3" xfId="1" applyFont="1" applyFill="1" applyBorder="1" applyAlignment="1">
      <alignment horizontal="left" vertical="top" wrapText="1"/>
    </xf>
    <xf numFmtId="4" fontId="3" fillId="0" borderId="38" xfId="1" applyNumberFormat="1" applyFont="1" applyBorder="1" applyAlignment="1" applyProtection="1">
      <alignment horizontal="left" vertical="top" wrapText="1"/>
      <protection locked="0"/>
    </xf>
    <xf numFmtId="4" fontId="2" fillId="0" borderId="7" xfId="1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/>
    <xf numFmtId="0" fontId="3" fillId="3" borderId="29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2" fillId="0" borderId="43" xfId="0" applyFont="1" applyBorder="1"/>
    <xf numFmtId="0" fontId="3" fillId="3" borderId="43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3" borderId="44" xfId="0" applyFont="1" applyFill="1" applyBorder="1" applyAlignment="1">
      <alignment horizontal="center" vertical="top" wrapText="1"/>
    </xf>
    <xf numFmtId="0" fontId="3" fillId="0" borderId="35" xfId="1" applyFont="1" applyBorder="1" applyAlignment="1">
      <alignment horizontal="left" vertical="top" wrapText="1"/>
    </xf>
    <xf numFmtId="0" fontId="2" fillId="4" borderId="36" xfId="1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27" xfId="3" applyFont="1" applyBorder="1" applyAlignment="1">
      <alignment horizontal="left" vertical="top" wrapText="1"/>
    </xf>
    <xf numFmtId="0" fontId="2" fillId="0" borderId="27" xfId="3" applyFont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/>
    </xf>
    <xf numFmtId="0" fontId="3" fillId="3" borderId="46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vertical="top"/>
    </xf>
    <xf numFmtId="0" fontId="3" fillId="3" borderId="51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vertical="center"/>
    </xf>
    <xf numFmtId="0" fontId="3" fillId="0" borderId="28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4" fontId="2" fillId="0" borderId="0" xfId="1" applyNumberFormat="1" applyFont="1" applyProtection="1">
      <protection locked="0"/>
    </xf>
    <xf numFmtId="0" fontId="3" fillId="0" borderId="29" xfId="1" applyFont="1" applyBorder="1" applyAlignment="1">
      <alignment horizontal="center" vertical="top"/>
    </xf>
    <xf numFmtId="0" fontId="3" fillId="0" borderId="33" xfId="1" applyFont="1" applyBorder="1" applyAlignment="1" applyProtection="1">
      <alignment vertical="top" wrapText="1"/>
      <protection locked="0"/>
    </xf>
    <xf numFmtId="0" fontId="2" fillId="0" borderId="48" xfId="1" applyFont="1" applyBorder="1" applyAlignment="1">
      <alignment horizontal="center" vertical="center" wrapText="1"/>
    </xf>
    <xf numFmtId="0" fontId="3" fillId="0" borderId="3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vertical="top" wrapText="1"/>
    </xf>
    <xf numFmtId="0" fontId="2" fillId="0" borderId="47" xfId="1" applyFont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top"/>
    </xf>
    <xf numFmtId="0" fontId="3" fillId="3" borderId="33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2" fillId="0" borderId="44" xfId="1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/>
    </xf>
    <xf numFmtId="0" fontId="11" fillId="0" borderId="17" xfId="2" applyBorder="1" applyProtection="1"/>
    <xf numFmtId="0" fontId="0" fillId="0" borderId="17" xfId="0" applyBorder="1"/>
    <xf numFmtId="0" fontId="0" fillId="0" borderId="31" xfId="0" applyBorder="1"/>
    <xf numFmtId="0" fontId="22" fillId="0" borderId="0" xfId="2" applyFont="1" applyBorder="1" applyAlignment="1">
      <alignment horizontal="left" vertical="center"/>
    </xf>
    <xf numFmtId="0" fontId="7" fillId="0" borderId="0" xfId="0" applyFont="1"/>
    <xf numFmtId="0" fontId="3" fillId="0" borderId="44" xfId="1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2" fillId="0" borderId="0" xfId="2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2" fillId="0" borderId="0" xfId="2" applyFont="1" applyBorder="1" applyAlignment="1">
      <alignment horizontal="left"/>
    </xf>
    <xf numFmtId="0" fontId="2" fillId="0" borderId="5" xfId="1" applyFont="1" applyBorder="1" applyAlignment="1" applyProtection="1">
      <alignment horizontal="center" vertical="center" wrapText="1"/>
      <protection locked="0"/>
    </xf>
    <xf numFmtId="3" fontId="7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 vertical="top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2" fillId="0" borderId="37" xfId="1" applyFont="1" applyBorder="1" applyAlignment="1" applyProtection="1">
      <alignment horizontal="center" vertical="center" wrapText="1"/>
      <protection locked="0"/>
    </xf>
    <xf numFmtId="0" fontId="2" fillId="0" borderId="45" xfId="1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3" fillId="0" borderId="3" xfId="1" applyNumberFormat="1" applyFont="1" applyBorder="1" applyAlignment="1" applyProtection="1">
      <alignment vertical="top" wrapText="1"/>
      <protection locked="0"/>
    </xf>
    <xf numFmtId="4" fontId="2" fillId="0" borderId="3" xfId="1" applyNumberFormat="1" applyFont="1" applyBorder="1" applyAlignment="1" applyProtection="1">
      <alignment vertical="top" wrapText="1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3" fillId="0" borderId="0" xfId="2" applyFont="1" applyBorder="1" applyAlignment="1">
      <alignment horizontal="left"/>
    </xf>
    <xf numFmtId="0" fontId="2" fillId="6" borderId="27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34" xfId="1" applyFont="1" applyBorder="1" applyAlignment="1" applyProtection="1">
      <alignment horizontal="left" vertical="top" wrapText="1"/>
      <protection locked="0"/>
    </xf>
    <xf numFmtId="0" fontId="3" fillId="0" borderId="33" xfId="1" applyFont="1" applyBorder="1" applyAlignment="1">
      <alignment horizontal="left" vertical="top" wrapText="1"/>
    </xf>
    <xf numFmtId="0" fontId="3" fillId="0" borderId="44" xfId="1" applyFont="1" applyBorder="1" applyAlignment="1">
      <alignment horizontal="left" vertical="top" wrapText="1"/>
    </xf>
    <xf numFmtId="0" fontId="2" fillId="5" borderId="44" xfId="1" applyFont="1" applyFill="1" applyBorder="1" applyAlignment="1">
      <alignment horizontal="left" vertical="top" wrapText="1"/>
    </xf>
    <xf numFmtId="0" fontId="3" fillId="0" borderId="3" xfId="1" applyFont="1" applyBorder="1" applyAlignment="1" applyProtection="1">
      <alignment horizontal="left" vertical="top"/>
      <protection locked="0"/>
    </xf>
    <xf numFmtId="4" fontId="3" fillId="0" borderId="41" xfId="1" applyNumberFormat="1" applyFont="1" applyBorder="1" applyAlignment="1" applyProtection="1">
      <alignment horizontal="left" vertical="top"/>
      <protection locked="0"/>
    </xf>
    <xf numFmtId="0" fontId="2" fillId="0" borderId="4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3" fontId="2" fillId="0" borderId="3" xfId="1" applyNumberFormat="1" applyFont="1" applyBorder="1" applyAlignment="1" applyProtection="1">
      <alignment horizontal="center" vertical="center"/>
      <protection locked="0"/>
    </xf>
    <xf numFmtId="3" fontId="2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40" xfId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9" fontId="2" fillId="0" borderId="0" xfId="1" applyNumberFormat="1" applyFont="1" applyAlignment="1" applyProtection="1">
      <alignment horizontal="center"/>
      <protection locked="0"/>
    </xf>
    <xf numFmtId="0" fontId="2" fillId="0" borderId="47" xfId="1" applyFont="1" applyBorder="1" applyAlignment="1" applyProtection="1">
      <alignment horizontal="center" vertical="center" wrapText="1"/>
      <protection locked="0"/>
    </xf>
    <xf numFmtId="3" fontId="2" fillId="0" borderId="33" xfId="1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8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3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right" vertical="center"/>
    </xf>
    <xf numFmtId="0" fontId="3" fillId="2" borderId="53" xfId="0" applyFont="1" applyFill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3" fillId="0" borderId="44" xfId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5" applyFont="1" applyAlignment="1" applyProtection="1">
      <alignment horizontal="left" vertical="top" wrapText="1"/>
      <protection locked="0"/>
    </xf>
    <xf numFmtId="0" fontId="5" fillId="0" borderId="0" xfId="5" applyFont="1" applyAlignment="1" applyProtection="1">
      <alignment horizontal="left" vertical="top" wrapText="1"/>
      <protection locked="0"/>
    </xf>
  </cellXfs>
  <cellStyles count="8">
    <cellStyle name="Excel Built-in Normal" xfId="5" xr:uid="{00000000-0005-0000-0000-000000000000}"/>
    <cellStyle name="Excel_BuiltIn_20% - akcent 1" xfId="4" xr:uid="{00000000-0005-0000-0000-000001000000}"/>
    <cellStyle name="Hiperłącze" xfId="2" builtinId="8"/>
    <cellStyle name="Normalny" xfId="0" builtinId="0"/>
    <cellStyle name="Normalny 2" xfId="1" xr:uid="{00000000-0005-0000-0000-000004000000}"/>
    <cellStyle name="Normalny 3" xfId="6" xr:uid="{00000000-0005-0000-0000-000005000000}"/>
    <cellStyle name="Normalny 4" xfId="7" xr:uid="{00000000-0005-0000-0000-000006000000}"/>
    <cellStyle name="Tekst objaśnienia" xfId="3" builtinId="53"/>
  </cellStyles>
  <dxfs count="0"/>
  <tableStyles count="0" defaultTableStyle="TableStyleMedium2" defaultPivotStyle="PivotStyleLight16"/>
  <colors>
    <mruColors>
      <color rgb="FFFFFF99"/>
      <color rgb="FFCCFFCC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371475</xdr:colOff>
      <xdr:row>16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3000-000028010000}"/>
            </a:ext>
          </a:extLst>
        </xdr:cNvPr>
        <xdr:cNvSpPr txBox="1"/>
      </xdr:nvSpPr>
      <xdr:spPr>
        <a:xfrm>
          <a:off x="5076825" y="59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371475</xdr:colOff>
      <xdr:row>16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3000-000029010000}"/>
            </a:ext>
          </a:extLst>
        </xdr:cNvPr>
        <xdr:cNvSpPr txBox="1"/>
      </xdr:nvSpPr>
      <xdr:spPr>
        <a:xfrm>
          <a:off x="5076825" y="59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29"/>
  <sheetViews>
    <sheetView workbookViewId="0">
      <pane xSplit="3" ySplit="3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A19" sqref="A19"/>
    </sheetView>
  </sheetViews>
  <sheetFormatPr defaultRowHeight="15"/>
  <cols>
    <col min="1" max="1" width="11.28515625" customWidth="1"/>
    <col min="3" max="3" width="89.5703125" customWidth="1"/>
  </cols>
  <sheetData>
    <row r="1" spans="1:3" ht="15.75" thickBot="1"/>
    <row r="2" spans="1:3" s="93" customFormat="1" ht="34.5" customHeight="1">
      <c r="A2" s="199" t="s">
        <v>37</v>
      </c>
      <c r="B2" s="197" t="s">
        <v>36</v>
      </c>
      <c r="C2" s="197" t="s">
        <v>35</v>
      </c>
    </row>
    <row r="3" spans="1:3" ht="38.25" customHeight="1" thickBot="1">
      <c r="A3" s="200"/>
      <c r="B3" s="198"/>
      <c r="C3" s="198"/>
    </row>
    <row r="4" spans="1:3">
      <c r="A4" s="94" t="str">
        <f>HYPERLINK("#'Część 01'!A1","przejdz do")</f>
        <v>przejdz do</v>
      </c>
      <c r="B4" s="95" t="str">
        <f ca="1">'Część 01'!$A$4</f>
        <v>Część 01</v>
      </c>
      <c r="C4" s="96" t="str">
        <f>'Część 01'!$A$5</f>
        <v>Wialki chromatograficzne</v>
      </c>
    </row>
    <row r="5" spans="1:3">
      <c r="A5" s="97" t="str">
        <f>HYPERLINK("#'Część 02'!A1","przejdz do")</f>
        <v>przejdz do</v>
      </c>
      <c r="B5" s="98" t="str">
        <f ca="1">'Część 02'!$A$4</f>
        <v>Część 02</v>
      </c>
      <c r="C5" s="96" t="str">
        <f>'Część 02'!$A$5</f>
        <v>Filtry strzykawkowe</v>
      </c>
    </row>
    <row r="6" spans="1:3">
      <c r="A6" s="97" t="str">
        <f>HYPERLINK("#'Część 03'!A1","przejdz do")</f>
        <v>przejdz do</v>
      </c>
      <c r="B6" s="98" t="str">
        <f ca="1">'Część 03'!$A$4</f>
        <v>Część 03</v>
      </c>
      <c r="C6" s="96" t="str">
        <f>'Część 03'!$A$5</f>
        <v>Mikrostrzykawka oraz igły</v>
      </c>
    </row>
    <row r="7" spans="1:3">
      <c r="A7" s="97" t="str">
        <f>HYPERLINK("#'Część 04'!A1","przejdz do")</f>
        <v>przejdz do</v>
      </c>
      <c r="B7" s="98" t="str">
        <f ca="1">'Część 04'!$A$4</f>
        <v>Część 04</v>
      </c>
      <c r="C7" s="96" t="str">
        <f>'Część 04'!$A$5</f>
        <v>Uszczelka do zestawu SPE RESTEK</v>
      </c>
    </row>
    <row r="8" spans="1:3">
      <c r="A8" s="97" t="str">
        <f>HYPERLINK("#'Część 05'!A1","przejdz do")</f>
        <v>przejdz do</v>
      </c>
      <c r="B8" s="98" t="str">
        <f ca="1">'Część 05'!$A$4</f>
        <v>Część 05</v>
      </c>
      <c r="C8" s="96" t="str">
        <f>'Część 05'!$A$5</f>
        <v>Wyposażenie do chromatografu jonowego</v>
      </c>
    </row>
    <row r="9" spans="1:3">
      <c r="A9" s="97" t="str">
        <f>HYPERLINK("#'Część 06'!A1","przejdz do")</f>
        <v>przejdz do</v>
      </c>
      <c r="B9" s="98" t="str">
        <f ca="1">'Część 06'!$A$4</f>
        <v>Część 06</v>
      </c>
      <c r="C9" s="96" t="str">
        <f>'Część 06'!$A$5</f>
        <v>Kolumna chromatograficzna</v>
      </c>
    </row>
    <row r="10" spans="1:3">
      <c r="A10" s="97" t="str">
        <f>HYPERLINK("#'Część 07'!A1","przejdz do")</f>
        <v>przejdz do</v>
      </c>
      <c r="B10" s="98" t="str">
        <f ca="1">'Część 07'!$A$4</f>
        <v>Część 07</v>
      </c>
      <c r="C10" s="96" t="str">
        <f>'Część 07'!$A$5</f>
        <v xml:space="preserve">Lejki polipropylenowe </v>
      </c>
    </row>
    <row r="11" spans="1:3">
      <c r="A11" s="97" t="str">
        <f>HYPERLINK("#'Część 08'!A1","przejdz do")</f>
        <v>przejdz do</v>
      </c>
      <c r="B11" s="98" t="str">
        <f ca="1">'Część 08'!$A$4</f>
        <v>Część 08</v>
      </c>
      <c r="C11" s="96" t="str">
        <f>'Część 08'!$A$5</f>
        <v>Fiolki scyntylacyjne</v>
      </c>
    </row>
    <row r="12" spans="1:3">
      <c r="A12" s="97" t="str">
        <f>HYPERLINK("#'Część 09'!A1","przejdz do")</f>
        <v>przejdz do</v>
      </c>
      <c r="B12" s="98" t="str">
        <f ca="1">'Część 09'!$A$4</f>
        <v>Część 09</v>
      </c>
      <c r="C12" s="96" t="str">
        <f>'Część 09'!$A$5</f>
        <v>Probówki wirówkowe typu Falcon</v>
      </c>
    </row>
    <row r="13" spans="1:3">
      <c r="A13" s="97" t="str">
        <f>HYPERLINK("#'Część 10'!A1","przejdz do")</f>
        <v>przejdz do</v>
      </c>
      <c r="B13" s="98" t="str">
        <f ca="1">'Część 10'!$A$4</f>
        <v>Część 10</v>
      </c>
      <c r="C13" s="96" t="str">
        <f>'Część 10'!$A$5</f>
        <v>Naczynia z tworzyw sztucznych</v>
      </c>
    </row>
    <row r="14" spans="1:3">
      <c r="A14" s="97" t="str">
        <f>HYPERLINK("#'Część 11'!A1","przejdz do")</f>
        <v>przejdz do</v>
      </c>
      <c r="B14" s="98" t="str">
        <f ca="1">'Część 11'!$A$4</f>
        <v>Część 11</v>
      </c>
      <c r="C14" s="96" t="str">
        <f>'Część 11'!$A$5</f>
        <v xml:space="preserve">Probówki do poboru prób wirusologicznych </v>
      </c>
    </row>
    <row r="15" spans="1:3">
      <c r="A15" s="97" t="str">
        <f>HYPERLINK("#'Część 12'!A1","przejdz do")</f>
        <v>przejdz do</v>
      </c>
      <c r="B15" s="98" t="str">
        <f ca="1">'Część 12'!$A$4</f>
        <v>Część 12</v>
      </c>
      <c r="C15" s="96" t="str">
        <f>'Część 12'!$A$5</f>
        <v>Końcówki do pipet</v>
      </c>
    </row>
    <row r="16" spans="1:3">
      <c r="A16" s="97" t="str">
        <f>HYPERLINK("#'Część 13'!A1","przejdz do")</f>
        <v>przejdz do</v>
      </c>
      <c r="B16" s="98" t="str">
        <f ca="1">'Część 13'!$A$4</f>
        <v>Część 13</v>
      </c>
      <c r="C16" s="96" t="str">
        <f>'Część 13'!$A$5</f>
        <v>Końcówki do pipet Eppendorf</v>
      </c>
    </row>
    <row r="17" spans="1:3">
      <c r="A17" s="97" t="str">
        <f>HYPERLINK("#'Część 14'!A1","przejdz do")</f>
        <v>przejdz do</v>
      </c>
      <c r="B17" s="98" t="str">
        <f ca="1">'Część 14'!$A$4</f>
        <v>Część 14</v>
      </c>
      <c r="C17" s="96" t="str">
        <f>'Część 14'!$A$5</f>
        <v>Strzykawki jednorazowe</v>
      </c>
    </row>
    <row r="18" spans="1:3">
      <c r="A18" s="97" t="str">
        <f>HYPERLINK("#'Część 15'!A1","przejdz do")</f>
        <v>przejdz do</v>
      </c>
      <c r="B18" s="98" t="str">
        <f ca="1">'Część 15'!$A$4</f>
        <v>Część 15</v>
      </c>
      <c r="C18" s="96" t="str">
        <f>'Część 15'!$A$5</f>
        <v xml:space="preserve">Woreczki do homogenizatora </v>
      </c>
    </row>
    <row r="19" spans="1:3">
      <c r="A19" s="97" t="str">
        <f>HYPERLINK("#'Część 16'!A1","przejdz do")</f>
        <v>przejdz do</v>
      </c>
      <c r="B19" s="98" t="str">
        <f ca="1">'Część 16'!$A$4</f>
        <v>Część 16</v>
      </c>
      <c r="C19" s="96" t="str">
        <f>'Część 16'!$A$5</f>
        <v xml:space="preserve">Licznik kolonii bakterii i łysinek fagowych </v>
      </c>
    </row>
    <row r="20" spans="1:3">
      <c r="A20" s="97" t="str">
        <f>HYPERLINK("#'Część 17'!A1","przejdz do")</f>
        <v>przejdz do</v>
      </c>
      <c r="B20" s="98" t="str">
        <f ca="1">'Część 17'!$A$4</f>
        <v>Część 17</v>
      </c>
      <c r="C20" s="96" t="str">
        <f>'Część 17'!$A$5</f>
        <v>Elektroda pehametryczna</v>
      </c>
    </row>
    <row r="21" spans="1:3">
      <c r="A21" s="97" t="str">
        <f>HYPERLINK("#'Część 18'!A1","przejdz do")</f>
        <v>przejdz do</v>
      </c>
      <c r="B21" s="98" t="str">
        <f ca="1">'Część 18'!$A$4</f>
        <v>Część 18</v>
      </c>
      <c r="C21" s="96" t="str">
        <f>'Część 18'!$A$5</f>
        <v>Katalizator do analizatora ogólnego węgla organicznego TOC-L (CSN)</v>
      </c>
    </row>
    <row r="22" spans="1:3">
      <c r="A22" s="97" t="str">
        <f>HYPERLINK("#'Część 19'!A1","przejdz do")</f>
        <v>przejdz do</v>
      </c>
      <c r="B22" s="98" t="str">
        <f ca="1">'Część 19'!$A$4</f>
        <v>Część 19</v>
      </c>
      <c r="C22" s="96" t="str">
        <f>'Część 19'!$A$5</f>
        <v>Ezy polistyrenowe, paleczki i głaszczki</v>
      </c>
    </row>
    <row r="23" spans="1:3">
      <c r="A23" s="97" t="str">
        <f>HYPERLINK("#'Część 20'!A1","przejdz do")</f>
        <v>przejdz do</v>
      </c>
      <c r="B23" s="98" t="str">
        <f ca="1">'Część 20'!$A$4</f>
        <v>Część 20</v>
      </c>
      <c r="C23" s="96" t="str">
        <f>'Część 20'!$A$5</f>
        <v>Korki celulozowe</v>
      </c>
    </row>
    <row r="24" spans="1:3">
      <c r="A24" s="97" t="str">
        <f>HYPERLINK("#'Część 21'!A1","przejdz do")</f>
        <v>przejdz do</v>
      </c>
      <c r="B24" s="98" t="str">
        <f ca="1">'Część 21'!$A$4</f>
        <v>Część 21</v>
      </c>
      <c r="C24" s="96" t="str">
        <f>'Część 21'!$A$5</f>
        <v>Płytki Petriego</v>
      </c>
    </row>
    <row r="25" spans="1:3">
      <c r="A25" s="97" t="str">
        <f>HYPERLINK("#'Część 22'!A1","przejdz do")</f>
        <v>przejdz do</v>
      </c>
      <c r="B25" s="98" t="str">
        <f ca="1">'Część 22'!$A$4</f>
        <v>Część 22</v>
      </c>
      <c r="C25" s="96" t="str">
        <f>'Część 22'!$A$5</f>
        <v>Wymazówki z podłożem transportowym AMIES oraz bez podłoża</v>
      </c>
    </row>
    <row r="26" spans="1:3">
      <c r="A26" s="97" t="str">
        <f>HYPERLINK("#'Część 23'!A1","przejdz do")</f>
        <v>przejdz do</v>
      </c>
      <c r="B26" s="98" t="str">
        <f ca="1">'Część 23'!$A$4</f>
        <v>Część 23</v>
      </c>
      <c r="C26" s="96" t="str">
        <f>'Część 23'!$A$5</f>
        <v>System do przechowywania mikroorganizmów w stanie zamrożonym</v>
      </c>
    </row>
    <row r="27" spans="1:3">
      <c r="A27" s="97" t="str">
        <f>HYPERLINK("#'Część 24'!A1","przejdz do")</f>
        <v>przejdz do</v>
      </c>
      <c r="B27" s="98" t="str">
        <f ca="1">'Część 24'!$A$4</f>
        <v>Część 24</v>
      </c>
      <c r="C27" s="96" t="str">
        <f>'Część 24'!$A$5</f>
        <v>Skala Mac-Farlanda</v>
      </c>
    </row>
    <row r="28" spans="1:3">
      <c r="A28" s="97" t="str">
        <f>HYPERLINK("#'Część 25'!A1","przejdz do")</f>
        <v>przejdz do</v>
      </c>
      <c r="B28" s="98" t="str">
        <f ca="1">'Część 25'!$A$4</f>
        <v>Część 25</v>
      </c>
      <c r="C28" s="96" t="str">
        <f>'Część 25'!$A$5</f>
        <v>Miniciemnia z lampą UV</v>
      </c>
    </row>
    <row r="29" spans="1:3" ht="15.75" thickBot="1">
      <c r="A29" s="154" t="str">
        <f>HYPERLINK("#'Część 26'!A1","przejdz do")</f>
        <v>przejdz do</v>
      </c>
      <c r="B29" s="155" t="str">
        <f ca="1">'Część 26'!$A$4</f>
        <v>Część 26</v>
      </c>
      <c r="C29" s="156" t="str">
        <f>'Część 26'!$A$5</f>
        <v xml:space="preserve">Zestaw lejków plastikowych oraz filtrów do filtracji membranowej </v>
      </c>
    </row>
  </sheetData>
  <autoFilter ref="A1:C30" xr:uid="{00000000-0009-0000-0000-000000000000}"/>
  <mergeCells count="3">
    <mergeCell ref="B2:B3"/>
    <mergeCell ref="A2:A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36"/>
  <dimension ref="A1:J21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09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122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91.25">
      <c r="B10" s="9" t="s">
        <v>17</v>
      </c>
      <c r="C10" s="68" t="s">
        <v>123</v>
      </c>
      <c r="D10" s="90" t="s">
        <v>247</v>
      </c>
      <c r="E10" s="11"/>
      <c r="F10" s="11"/>
      <c r="G10" s="52" t="s">
        <v>153</v>
      </c>
      <c r="H10" s="164">
        <v>25</v>
      </c>
      <c r="I10" s="13"/>
      <c r="J10" s="14">
        <f>H10*I10</f>
        <v>0</v>
      </c>
    </row>
    <row r="11" spans="1:10" s="2" customFormat="1" ht="127.5">
      <c r="B11" s="9" t="s">
        <v>18</v>
      </c>
      <c r="C11" s="68" t="s">
        <v>123</v>
      </c>
      <c r="D11" s="90" t="s">
        <v>248</v>
      </c>
      <c r="E11" s="11"/>
      <c r="F11" s="11"/>
      <c r="G11" s="52" t="s">
        <v>153</v>
      </c>
      <c r="H11" s="164">
        <v>10</v>
      </c>
      <c r="I11" s="13"/>
      <c r="J11" s="14">
        <f>H11*I11</f>
        <v>0</v>
      </c>
    </row>
    <row r="12" spans="1:10" s="2" customFormat="1" ht="30" customHeight="1">
      <c r="B12" s="234" t="s">
        <v>0</v>
      </c>
      <c r="C12" s="239"/>
      <c r="D12" s="239"/>
      <c r="E12" s="239"/>
      <c r="F12" s="239"/>
      <c r="G12" s="239"/>
      <c r="H12" s="239"/>
      <c r="I12" s="239"/>
      <c r="J12" s="1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ht="35.1" customHeight="1">
      <c r="B14" s="3" t="s">
        <v>3</v>
      </c>
      <c r="C14" s="205" t="s">
        <v>233</v>
      </c>
      <c r="D14" s="202"/>
      <c r="E14" s="202"/>
      <c r="F14" s="202"/>
      <c r="G14" s="202"/>
      <c r="H14" s="202"/>
      <c r="I14" s="202"/>
      <c r="J14" s="202"/>
    </row>
    <row r="15" spans="1:10" s="28" customFormat="1" ht="11.25" customHeight="1">
      <c r="A15" s="20"/>
      <c r="B15" s="3"/>
      <c r="C15" s="99"/>
      <c r="D15" s="79"/>
      <c r="E15" s="79"/>
      <c r="F15" s="79"/>
      <c r="G15" s="79"/>
      <c r="H15" s="79"/>
      <c r="I15" s="79"/>
      <c r="J15" s="79"/>
    </row>
    <row r="16" spans="1:10" s="28" customFormat="1" ht="15" customHeight="1">
      <c r="A16" s="21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2:10" ht="15" customHeight="1">
      <c r="B17" s="21"/>
      <c r="C17" s="31"/>
      <c r="D17" s="22"/>
      <c r="E17" s="22"/>
      <c r="F17" s="22"/>
      <c r="G17" s="17"/>
      <c r="H17" s="17"/>
      <c r="I17" s="17"/>
      <c r="J17" s="31"/>
    </row>
    <row r="18" spans="2:10" s="28" customFormat="1" ht="15.75" customHeight="1">
      <c r="B18" s="41" t="s">
        <v>17</v>
      </c>
      <c r="C18" s="32" t="s">
        <v>26</v>
      </c>
      <c r="D18" s="25" t="s">
        <v>53</v>
      </c>
      <c r="E18" s="158"/>
      <c r="F18" s="158"/>
      <c r="G18" s="158"/>
      <c r="H18" s="158"/>
      <c r="I18" s="158"/>
      <c r="J18" s="158"/>
    </row>
    <row r="19" spans="2:10">
      <c r="B19" s="41"/>
    </row>
    <row r="20" spans="2:10">
      <c r="B20" s="41"/>
    </row>
    <row r="21" spans="2:10">
      <c r="B21" s="41"/>
    </row>
  </sheetData>
  <mergeCells count="17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B12:I12"/>
    <mergeCell ref="I7:I9"/>
    <mergeCell ref="J7:J9"/>
    <mergeCell ref="C13:J13"/>
    <mergeCell ref="C14:J14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35"/>
  <dimension ref="A1:J25"/>
  <sheetViews>
    <sheetView view="pageBreakPreview" zoomScaleNormal="100" zoomScaleSheetLayoutView="100" workbookViewId="0"/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10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119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27.5">
      <c r="B10" s="9" t="s">
        <v>17</v>
      </c>
      <c r="C10" s="86" t="s">
        <v>120</v>
      </c>
      <c r="D10" s="87" t="s">
        <v>250</v>
      </c>
      <c r="E10" s="11"/>
      <c r="F10" s="11"/>
      <c r="G10" s="172" t="s">
        <v>55</v>
      </c>
      <c r="H10" s="164">
        <v>50</v>
      </c>
      <c r="I10" s="13"/>
      <c r="J10" s="14">
        <f>H10*I10</f>
        <v>0</v>
      </c>
    </row>
    <row r="11" spans="1:10" s="2" customFormat="1" ht="127.5">
      <c r="B11" s="9" t="s">
        <v>18</v>
      </c>
      <c r="C11" s="86" t="s">
        <v>120</v>
      </c>
      <c r="D11" s="87" t="s">
        <v>251</v>
      </c>
      <c r="E11" s="11"/>
      <c r="F11" s="11"/>
      <c r="G11" s="173" t="s">
        <v>55</v>
      </c>
      <c r="H11" s="164">
        <v>20</v>
      </c>
      <c r="I11" s="13"/>
      <c r="J11" s="14">
        <f t="shared" ref="J11:J13" si="0">H11*I11</f>
        <v>0</v>
      </c>
    </row>
    <row r="12" spans="1:10" s="2" customFormat="1" ht="38.25">
      <c r="B12" s="123" t="s">
        <v>19</v>
      </c>
      <c r="C12" s="159" t="s">
        <v>121</v>
      </c>
      <c r="D12" s="160" t="s">
        <v>249</v>
      </c>
      <c r="E12" s="11"/>
      <c r="F12" s="11"/>
      <c r="G12" s="174" t="s">
        <v>154</v>
      </c>
      <c r="H12" s="170">
        <v>3</v>
      </c>
      <c r="I12" s="13"/>
      <c r="J12" s="14">
        <f t="shared" si="0"/>
        <v>0</v>
      </c>
    </row>
    <row r="13" spans="1:10" s="106" customFormat="1" ht="153">
      <c r="B13" s="9" t="s">
        <v>20</v>
      </c>
      <c r="C13" s="88" t="s">
        <v>178</v>
      </c>
      <c r="D13" s="89" t="s">
        <v>252</v>
      </c>
      <c r="E13" s="11"/>
      <c r="F13" s="11"/>
      <c r="G13" s="129" t="s">
        <v>56</v>
      </c>
      <c r="H13" s="171">
        <v>30</v>
      </c>
      <c r="I13" s="13"/>
      <c r="J13" s="14">
        <f t="shared" si="0"/>
        <v>0</v>
      </c>
    </row>
    <row r="14" spans="1:10" s="2" customFormat="1" ht="30" customHeight="1">
      <c r="B14" s="229" t="s">
        <v>0</v>
      </c>
      <c r="C14" s="235"/>
      <c r="D14" s="235"/>
      <c r="E14" s="235"/>
      <c r="F14" s="235"/>
      <c r="G14" s="235"/>
      <c r="H14" s="235"/>
      <c r="I14" s="235"/>
      <c r="J14" s="54">
        <f>SUM(J10:J13)</f>
        <v>0</v>
      </c>
    </row>
    <row r="15" spans="1:10" s="2" customFormat="1" ht="35.1" customHeight="1">
      <c r="B15" s="3" t="s">
        <v>1</v>
      </c>
      <c r="C15" s="203" t="s">
        <v>2</v>
      </c>
      <c r="D15" s="236"/>
      <c r="E15" s="236"/>
      <c r="F15" s="236"/>
      <c r="G15" s="236"/>
      <c r="H15" s="236"/>
      <c r="I15" s="236"/>
      <c r="J15" s="236"/>
    </row>
    <row r="16" spans="1:10" s="2" customFormat="1" ht="35.1" customHeight="1">
      <c r="B16" s="3" t="s">
        <v>3</v>
      </c>
      <c r="C16" s="205" t="s">
        <v>233</v>
      </c>
      <c r="D16" s="202"/>
      <c r="E16" s="202"/>
      <c r="F16" s="202"/>
      <c r="G16" s="202"/>
      <c r="H16" s="202"/>
      <c r="I16" s="202"/>
      <c r="J16" s="202"/>
    </row>
    <row r="17" spans="1:10" s="2" customFormat="1" ht="35.1" customHeight="1">
      <c r="B17" s="3" t="s">
        <v>4</v>
      </c>
      <c r="C17" s="201" t="s">
        <v>42</v>
      </c>
      <c r="D17" s="202"/>
      <c r="E17" s="202"/>
      <c r="F17" s="202"/>
      <c r="G17" s="202"/>
      <c r="H17" s="202"/>
      <c r="I17" s="202"/>
      <c r="J17" s="202"/>
    </row>
    <row r="19" spans="1:10" s="28" customFormat="1" ht="11.25" customHeight="1">
      <c r="A19" s="20"/>
      <c r="B19" s="20" t="s">
        <v>24</v>
      </c>
      <c r="C19" s="4"/>
      <c r="D19" s="4"/>
      <c r="E19" s="4"/>
      <c r="F19" s="4"/>
      <c r="G19" s="4"/>
      <c r="H19" s="4"/>
      <c r="I19" s="4"/>
      <c r="J19" s="4"/>
    </row>
    <row r="20" spans="1:10" s="28" customFormat="1" ht="15" customHeight="1">
      <c r="A20" s="21"/>
      <c r="B20" s="21"/>
      <c r="C20" s="31"/>
      <c r="D20" s="22"/>
      <c r="E20" s="22"/>
      <c r="F20" s="22"/>
      <c r="G20" s="17"/>
      <c r="H20" s="17"/>
      <c r="I20" s="17"/>
      <c r="J20" s="31"/>
    </row>
    <row r="21" spans="1:10" ht="15" customHeight="1">
      <c r="B21" s="41" t="s">
        <v>17</v>
      </c>
      <c r="C21" s="32" t="s">
        <v>26</v>
      </c>
      <c r="D21" s="25" t="s">
        <v>27</v>
      </c>
    </row>
    <row r="22" spans="1:10">
      <c r="B22" s="41"/>
    </row>
    <row r="23" spans="1:10">
      <c r="B23" s="41"/>
    </row>
    <row r="24" spans="1:10">
      <c r="B24" s="41"/>
    </row>
    <row r="25" spans="1:10">
      <c r="B25" s="41"/>
    </row>
  </sheetData>
  <autoFilter ref="A3:J17" xr:uid="{00000000-0009-0000-0000-00000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C17:J17"/>
    <mergeCell ref="C15:J15"/>
    <mergeCell ref="C16:J16"/>
    <mergeCell ref="B14:I14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honeticPr fontId="18" type="noConversion"/>
  <pageMargins left="0.7" right="0.7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47"/>
  <dimension ref="A1:J23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11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133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216.75">
      <c r="B10" s="105" t="s">
        <v>17</v>
      </c>
      <c r="C10" s="175" t="s">
        <v>134</v>
      </c>
      <c r="D10" s="176" t="s">
        <v>199</v>
      </c>
      <c r="E10" s="101"/>
      <c r="F10" s="11"/>
      <c r="G10" s="13" t="s">
        <v>135</v>
      </c>
      <c r="H10" s="39">
        <v>4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9"/>
      <c r="D11" s="239"/>
      <c r="E11" s="239"/>
      <c r="F11" s="239"/>
      <c r="G11" s="239"/>
      <c r="H11" s="239"/>
      <c r="I11" s="239"/>
      <c r="J11" s="1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4" spans="1:10" ht="15" customHeight="1">
      <c r="B14" s="3"/>
      <c r="C14" s="99"/>
      <c r="D14" s="79"/>
      <c r="E14" s="79"/>
      <c r="F14" s="79"/>
      <c r="G14" s="79"/>
      <c r="H14" s="79"/>
      <c r="I14" s="79"/>
      <c r="J14" s="79"/>
    </row>
    <row r="15" spans="1:10" s="28" customFormat="1" ht="11.25" customHeight="1">
      <c r="A15" s="20"/>
      <c r="B15" s="20" t="s">
        <v>24</v>
      </c>
      <c r="C15" s="4"/>
      <c r="D15" s="4"/>
      <c r="E15" s="4"/>
      <c r="F15" s="4"/>
      <c r="G15" s="4"/>
      <c r="H15" s="4"/>
      <c r="I15" s="4"/>
      <c r="J15" s="4"/>
    </row>
    <row r="16" spans="1:10" s="28" customFormat="1" ht="15" customHeight="1">
      <c r="A16" s="21"/>
      <c r="B16" s="21"/>
      <c r="C16" s="31"/>
      <c r="D16" s="22"/>
      <c r="E16" s="22"/>
      <c r="F16" s="22"/>
      <c r="G16" s="17"/>
      <c r="H16" s="17"/>
      <c r="I16" s="17"/>
      <c r="J16" s="31"/>
    </row>
    <row r="17" spans="1:10" s="28" customFormat="1">
      <c r="A17" s="21"/>
      <c r="B17" s="41" t="s">
        <v>17</v>
      </c>
      <c r="C17" s="80" t="s">
        <v>156</v>
      </c>
      <c r="D17" s="66"/>
      <c r="E17" s="66"/>
      <c r="F17" s="66"/>
      <c r="G17" s="66"/>
      <c r="H17" s="66"/>
      <c r="I17" s="66"/>
      <c r="J17" s="66"/>
    </row>
    <row r="18" spans="1:10" s="28" customFormat="1">
      <c r="A18" s="21"/>
      <c r="B18" s="41" t="s">
        <v>18</v>
      </c>
      <c r="C18" s="80" t="s">
        <v>155</v>
      </c>
      <c r="D18" s="66"/>
      <c r="E18" s="66"/>
      <c r="F18" s="66"/>
      <c r="G18" s="66"/>
      <c r="H18" s="66"/>
      <c r="I18" s="66"/>
      <c r="J18" s="66"/>
    </row>
    <row r="19" spans="1:10">
      <c r="B19" s="41" t="s">
        <v>19</v>
      </c>
      <c r="C19" s="32" t="s">
        <v>26</v>
      </c>
      <c r="D19" s="32" t="s">
        <v>126</v>
      </c>
    </row>
    <row r="20" spans="1:10">
      <c r="B20" s="41"/>
    </row>
    <row r="21" spans="1:10">
      <c r="B21" s="41"/>
    </row>
    <row r="22" spans="1:10">
      <c r="B22" s="41"/>
    </row>
    <row r="23" spans="1:10">
      <c r="B23" s="41"/>
    </row>
  </sheetData>
  <mergeCells count="17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C13:J13"/>
    <mergeCell ref="B11:I11"/>
    <mergeCell ref="I7:I9"/>
    <mergeCell ref="J7:J9"/>
    <mergeCell ref="E8:E9"/>
    <mergeCell ref="F8:F9"/>
    <mergeCell ref="C12:J12"/>
  </mergeCells>
  <pageMargins left="0.7" right="0.7" top="0.75" bottom="0.75" header="0.3" footer="0.3"/>
  <pageSetup paperSize="9"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2">
    <pageSetUpPr fitToPage="1"/>
  </sheetPr>
  <dimension ref="A1:J3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5" customHeigh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12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11" t="s">
        <v>77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s="2" customFormat="1">
      <c r="A6" s="178" t="str">
        <f>HYPERLINK("#'Suma'!A1","wstecz")</f>
        <v>wstecz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1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 ht="15" customHeigh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15" customHeigh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89.25">
      <c r="B10" s="9" t="s">
        <v>17</v>
      </c>
      <c r="C10" s="46" t="s">
        <v>75</v>
      </c>
      <c r="D10" s="47" t="s">
        <v>253</v>
      </c>
      <c r="E10" s="11"/>
      <c r="F10" s="11"/>
      <c r="G10" s="48" t="s">
        <v>78</v>
      </c>
      <c r="H10" s="177">
        <v>20</v>
      </c>
      <c r="I10" s="13"/>
      <c r="J10" s="14">
        <f>H10*I10</f>
        <v>0</v>
      </c>
    </row>
    <row r="11" spans="1:10" s="2" customFormat="1" ht="89.25">
      <c r="B11" s="9" t="s">
        <v>18</v>
      </c>
      <c r="C11" s="46" t="s">
        <v>71</v>
      </c>
      <c r="D11" s="47" t="s">
        <v>188</v>
      </c>
      <c r="E11" s="11"/>
      <c r="F11" s="11"/>
      <c r="G11" s="141" t="s">
        <v>132</v>
      </c>
      <c r="H11" s="177">
        <v>15</v>
      </c>
      <c r="I11" s="13"/>
      <c r="J11" s="14">
        <f t="shared" ref="J11:J22" si="0">H11*I11</f>
        <v>0</v>
      </c>
    </row>
    <row r="12" spans="1:10" s="2" customFormat="1" ht="127.5">
      <c r="B12" s="9" t="s">
        <v>19</v>
      </c>
      <c r="C12" s="140" t="s">
        <v>75</v>
      </c>
      <c r="D12" s="111" t="s">
        <v>254</v>
      </c>
      <c r="E12" s="11"/>
      <c r="F12" s="11"/>
      <c r="G12" s="48" t="s">
        <v>78</v>
      </c>
      <c r="H12" s="177">
        <v>1</v>
      </c>
      <c r="I12" s="13"/>
      <c r="J12" s="14">
        <f t="shared" si="0"/>
        <v>0</v>
      </c>
    </row>
    <row r="13" spans="1:10" s="2" customFormat="1" ht="63.75">
      <c r="B13" s="9" t="s">
        <v>20</v>
      </c>
      <c r="C13" s="124" t="s">
        <v>72</v>
      </c>
      <c r="D13" s="125" t="s">
        <v>255</v>
      </c>
      <c r="E13" s="11"/>
      <c r="F13" s="11"/>
      <c r="G13" s="48" t="s">
        <v>79</v>
      </c>
      <c r="H13" s="177">
        <v>3</v>
      </c>
      <c r="I13" s="13"/>
      <c r="J13" s="14">
        <f t="shared" si="0"/>
        <v>0</v>
      </c>
    </row>
    <row r="14" spans="1:10" s="2" customFormat="1" ht="102">
      <c r="B14" s="9" t="s">
        <v>21</v>
      </c>
      <c r="C14" s="46" t="s">
        <v>74</v>
      </c>
      <c r="D14" s="47" t="s">
        <v>256</v>
      </c>
      <c r="E14" s="11"/>
      <c r="F14" s="11"/>
      <c r="G14" s="48" t="s">
        <v>78</v>
      </c>
      <c r="H14" s="177">
        <v>3</v>
      </c>
      <c r="I14" s="13"/>
      <c r="J14" s="14">
        <f t="shared" si="0"/>
        <v>0</v>
      </c>
    </row>
    <row r="15" spans="1:10" s="2" customFormat="1" ht="63.75">
      <c r="B15" s="9" t="s">
        <v>22</v>
      </c>
      <c r="C15" s="46" t="s">
        <v>71</v>
      </c>
      <c r="D15" s="47" t="s">
        <v>257</v>
      </c>
      <c r="E15" s="11"/>
      <c r="F15" s="11"/>
      <c r="G15" s="48" t="s">
        <v>83</v>
      </c>
      <c r="H15" s="177">
        <v>1</v>
      </c>
      <c r="I15" s="13"/>
      <c r="J15" s="14">
        <f t="shared" si="0"/>
        <v>0</v>
      </c>
    </row>
    <row r="16" spans="1:10" s="2" customFormat="1" ht="127.5">
      <c r="B16" s="9" t="s">
        <v>23</v>
      </c>
      <c r="C16" s="102" t="s">
        <v>75</v>
      </c>
      <c r="D16" s="19" t="s">
        <v>187</v>
      </c>
      <c r="E16" s="11"/>
      <c r="F16" s="11"/>
      <c r="G16" s="12" t="s">
        <v>143</v>
      </c>
      <c r="H16" s="39">
        <v>4</v>
      </c>
      <c r="I16" s="13"/>
      <c r="J16" s="14">
        <f t="shared" si="0"/>
        <v>0</v>
      </c>
    </row>
    <row r="17" spans="1:10" s="2" customFormat="1" ht="140.25">
      <c r="B17" s="9" t="s">
        <v>25</v>
      </c>
      <c r="C17" s="46" t="s">
        <v>81</v>
      </c>
      <c r="D17" s="47" t="s">
        <v>200</v>
      </c>
      <c r="E17" s="11"/>
      <c r="F17" s="11"/>
      <c r="G17" s="48" t="s">
        <v>143</v>
      </c>
      <c r="H17" s="177">
        <v>20</v>
      </c>
      <c r="I17" s="13"/>
      <c r="J17" s="14">
        <f t="shared" si="0"/>
        <v>0</v>
      </c>
    </row>
    <row r="18" spans="1:10" s="2" customFormat="1" ht="76.5">
      <c r="B18" s="9" t="s">
        <v>28</v>
      </c>
      <c r="C18" s="46" t="s">
        <v>73</v>
      </c>
      <c r="D18" s="47" t="s">
        <v>258</v>
      </c>
      <c r="E18" s="11"/>
      <c r="F18" s="11"/>
      <c r="G18" s="48" t="s">
        <v>142</v>
      </c>
      <c r="H18" s="177">
        <v>5</v>
      </c>
      <c r="I18" s="13"/>
      <c r="J18" s="14">
        <f t="shared" si="0"/>
        <v>0</v>
      </c>
    </row>
    <row r="19" spans="1:10" s="2" customFormat="1" ht="63.75">
      <c r="B19" s="9" t="s">
        <v>29</v>
      </c>
      <c r="C19" s="46" t="s">
        <v>75</v>
      </c>
      <c r="D19" s="47" t="s">
        <v>259</v>
      </c>
      <c r="E19" s="11"/>
      <c r="F19" s="11"/>
      <c r="G19" s="48" t="s">
        <v>48</v>
      </c>
      <c r="H19" s="177">
        <v>4</v>
      </c>
      <c r="I19" s="13"/>
      <c r="J19" s="14">
        <f t="shared" si="0"/>
        <v>0</v>
      </c>
    </row>
    <row r="20" spans="1:10" s="2" customFormat="1" ht="114.75">
      <c r="B20" s="9" t="s">
        <v>30</v>
      </c>
      <c r="C20" s="46" t="s">
        <v>76</v>
      </c>
      <c r="D20" s="47" t="s">
        <v>260</v>
      </c>
      <c r="E20" s="11"/>
      <c r="F20" s="11"/>
      <c r="G20" s="48" t="s">
        <v>78</v>
      </c>
      <c r="H20" s="177">
        <v>5</v>
      </c>
      <c r="I20" s="13"/>
      <c r="J20" s="14">
        <f t="shared" si="0"/>
        <v>0</v>
      </c>
    </row>
    <row r="21" spans="1:10" s="2" customFormat="1" ht="114.75">
      <c r="B21" s="9" t="s">
        <v>39</v>
      </c>
      <c r="C21" s="102" t="s">
        <v>176</v>
      </c>
      <c r="D21" s="112" t="s">
        <v>261</v>
      </c>
      <c r="E21" s="11"/>
      <c r="F21" s="11"/>
      <c r="G21" s="48" t="s">
        <v>55</v>
      </c>
      <c r="H21" s="177">
        <v>1</v>
      </c>
      <c r="I21" s="13"/>
      <c r="J21" s="14">
        <f t="shared" si="0"/>
        <v>0</v>
      </c>
    </row>
    <row r="22" spans="1:10" s="2" customFormat="1" ht="114.75">
      <c r="B22" s="9" t="s">
        <v>152</v>
      </c>
      <c r="C22" s="102" t="s">
        <v>176</v>
      </c>
      <c r="D22" s="112" t="s">
        <v>262</v>
      </c>
      <c r="E22" s="11"/>
      <c r="F22" s="11"/>
      <c r="G22" s="48" t="s">
        <v>55</v>
      </c>
      <c r="H22" s="177">
        <v>1</v>
      </c>
      <c r="I22" s="13"/>
      <c r="J22" s="14">
        <f t="shared" si="0"/>
        <v>0</v>
      </c>
    </row>
    <row r="23" spans="1:10" s="2" customFormat="1" ht="30" customHeight="1">
      <c r="B23" s="244" t="s">
        <v>0</v>
      </c>
      <c r="C23" s="235"/>
      <c r="D23" s="235"/>
      <c r="E23" s="235"/>
      <c r="F23" s="235"/>
      <c r="G23" s="235"/>
      <c r="H23" s="235"/>
      <c r="I23" s="235"/>
      <c r="J23" s="54">
        <f>SUM(J10:J22)</f>
        <v>0</v>
      </c>
    </row>
    <row r="24" spans="1:10" s="2" customFormat="1" ht="35.1" customHeight="1">
      <c r="B24" s="3" t="s">
        <v>1</v>
      </c>
      <c r="C24" s="203" t="s">
        <v>2</v>
      </c>
      <c r="D24" s="236"/>
      <c r="E24" s="236"/>
      <c r="F24" s="236"/>
      <c r="G24" s="236"/>
      <c r="H24" s="236"/>
      <c r="I24" s="236"/>
      <c r="J24" s="236"/>
    </row>
    <row r="25" spans="1:10" s="2" customFormat="1" ht="35.1" customHeight="1">
      <c r="B25" s="3" t="s">
        <v>3</v>
      </c>
      <c r="C25" s="243" t="s">
        <v>233</v>
      </c>
      <c r="D25" s="202"/>
      <c r="E25" s="202"/>
      <c r="F25" s="202"/>
      <c r="G25" s="202"/>
      <c r="H25" s="202"/>
      <c r="I25" s="202"/>
      <c r="J25" s="202"/>
    </row>
    <row r="26" spans="1:10" ht="47.25" customHeight="1">
      <c r="A26" s="2"/>
      <c r="B26" s="3" t="s">
        <v>4</v>
      </c>
      <c r="C26" s="201" t="s">
        <v>70</v>
      </c>
      <c r="D26" s="202"/>
      <c r="E26" s="202"/>
      <c r="F26" s="202"/>
      <c r="G26" s="202"/>
      <c r="H26" s="202"/>
      <c r="I26" s="202"/>
      <c r="J26" s="202"/>
    </row>
    <row r="27" spans="1:10" s="28" customFormat="1" ht="11.2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s="28" customFormat="1" ht="15" customHeight="1">
      <c r="A28" s="20"/>
      <c r="B28" s="20" t="s">
        <v>24</v>
      </c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21"/>
      <c r="B29" s="21"/>
      <c r="C29" s="31"/>
      <c r="D29" s="22"/>
      <c r="E29" s="22"/>
      <c r="F29" s="22"/>
      <c r="G29" s="17"/>
      <c r="H29" s="17"/>
      <c r="I29" s="17"/>
      <c r="J29" s="31"/>
    </row>
    <row r="30" spans="1:10" ht="15" customHeight="1">
      <c r="B30" s="41" t="s">
        <v>17</v>
      </c>
      <c r="C30" s="49" t="s">
        <v>40</v>
      </c>
      <c r="D30" s="45" t="s">
        <v>201</v>
      </c>
      <c r="E30" s="24"/>
      <c r="F30" s="24"/>
      <c r="G30" s="24"/>
      <c r="H30" s="24"/>
      <c r="I30" s="24"/>
      <c r="J30" s="24"/>
    </row>
    <row r="31" spans="1:10" ht="14.25" customHeight="1">
      <c r="B31" s="41"/>
      <c r="C31" s="15"/>
      <c r="D31" s="15" t="s">
        <v>189</v>
      </c>
      <c r="E31" s="26"/>
      <c r="F31" s="26"/>
      <c r="G31" s="15"/>
      <c r="H31" s="26"/>
      <c r="I31" s="26"/>
      <c r="J31" s="26"/>
    </row>
    <row r="32" spans="1:10" s="28" customFormat="1" ht="16.5" customHeight="1">
      <c r="A32" s="158"/>
      <c r="B32" s="41"/>
      <c r="C32" s="24"/>
      <c r="D32" s="242" t="s">
        <v>190</v>
      </c>
      <c r="E32" s="242"/>
      <c r="F32" s="242"/>
      <c r="G32" s="242"/>
      <c r="H32" s="242"/>
      <c r="I32" s="242"/>
      <c r="J32" s="242"/>
    </row>
    <row r="33" spans="2:2">
      <c r="B33" s="41"/>
    </row>
    <row r="34" spans="2:2">
      <c r="B34" s="41"/>
    </row>
    <row r="35" spans="2:2">
      <c r="B35" s="168"/>
    </row>
  </sheetData>
  <autoFilter ref="A3:J26" xr:uid="{00000000-0009-0000-0000-00000C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D32:J32"/>
    <mergeCell ref="C25:J25"/>
    <mergeCell ref="C26:J26"/>
    <mergeCell ref="B23:I23"/>
    <mergeCell ref="C24:J2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honeticPr fontId="18" type="noConversion"/>
  <pageMargins left="0.7" right="0.7" top="0.75" bottom="0.75" header="0.3" footer="0.3"/>
  <pageSetup paperSize="9" scale="7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3"/>
  <dimension ref="A1:J24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13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82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27.5">
      <c r="B10" s="9" t="s">
        <v>17</v>
      </c>
      <c r="C10" s="127" t="s">
        <v>130</v>
      </c>
      <c r="D10" s="128" t="s">
        <v>263</v>
      </c>
      <c r="E10" s="11"/>
      <c r="F10" s="11"/>
      <c r="G10" s="179" t="s">
        <v>83</v>
      </c>
      <c r="H10" s="180">
        <v>2</v>
      </c>
      <c r="I10" s="13"/>
      <c r="J10" s="14">
        <f>H10*I10</f>
        <v>0</v>
      </c>
    </row>
    <row r="11" spans="1:10" s="2" customFormat="1" ht="140.25">
      <c r="B11" s="9" t="s">
        <v>18</v>
      </c>
      <c r="C11" s="142" t="s">
        <v>131</v>
      </c>
      <c r="D11" s="143" t="s">
        <v>264</v>
      </c>
      <c r="E11" s="11"/>
      <c r="F11" s="11"/>
      <c r="G11" s="179" t="s">
        <v>80</v>
      </c>
      <c r="H11" s="180">
        <v>1</v>
      </c>
      <c r="I11" s="13"/>
      <c r="J11" s="14">
        <f>H11*I11</f>
        <v>0</v>
      </c>
    </row>
    <row r="12" spans="1:10" s="2" customFormat="1" ht="30" customHeight="1">
      <c r="B12" s="229" t="s">
        <v>0</v>
      </c>
      <c r="C12" s="235"/>
      <c r="D12" s="235"/>
      <c r="E12" s="235"/>
      <c r="F12" s="235"/>
      <c r="G12" s="235"/>
      <c r="H12" s="235"/>
      <c r="I12" s="235"/>
      <c r="J12" s="54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s="2" customFormat="1" ht="35.1" customHeight="1">
      <c r="B14" s="3" t="s">
        <v>3</v>
      </c>
      <c r="C14" s="205" t="s">
        <v>233</v>
      </c>
      <c r="D14" s="202"/>
      <c r="E14" s="202"/>
      <c r="F14" s="202"/>
      <c r="G14" s="202"/>
      <c r="H14" s="202"/>
      <c r="I14" s="202"/>
      <c r="J14" s="202"/>
    </row>
    <row r="15" spans="1:10" s="2" customFormat="1" ht="35.1" customHeight="1">
      <c r="B15" s="3" t="s">
        <v>4</v>
      </c>
      <c r="C15" s="201" t="s">
        <v>42</v>
      </c>
      <c r="D15" s="202"/>
      <c r="E15" s="202"/>
      <c r="F15" s="202"/>
      <c r="G15" s="202"/>
      <c r="H15" s="202"/>
      <c r="I15" s="202"/>
      <c r="J15" s="202"/>
    </row>
    <row r="17" spans="1:10" s="28" customFormat="1" ht="11.25" customHeight="1">
      <c r="A17" s="20"/>
      <c r="B17" s="20" t="s">
        <v>24</v>
      </c>
      <c r="C17" s="4"/>
      <c r="D17" s="4"/>
      <c r="E17" s="4"/>
      <c r="F17" s="4"/>
      <c r="G17" s="4"/>
      <c r="H17" s="4"/>
      <c r="I17" s="4"/>
      <c r="J17" s="4"/>
    </row>
    <row r="18" spans="1:10" s="28" customFormat="1" ht="15" customHeight="1">
      <c r="A18" s="21"/>
      <c r="B18" s="21"/>
      <c r="C18" s="31"/>
      <c r="D18" s="22"/>
      <c r="E18" s="22"/>
      <c r="F18" s="22"/>
      <c r="G18" s="17"/>
      <c r="H18" s="17"/>
      <c r="I18" s="17"/>
      <c r="J18" s="31"/>
    </row>
    <row r="19" spans="1:10">
      <c r="B19" s="41" t="s">
        <v>17</v>
      </c>
      <c r="C19" s="62" t="s">
        <v>34</v>
      </c>
      <c r="D19" s="32" t="s">
        <v>202</v>
      </c>
      <c r="E19" s="64"/>
      <c r="F19" s="64"/>
      <c r="G19" s="64"/>
      <c r="H19" s="64"/>
      <c r="I19" s="64"/>
      <c r="J19" s="64"/>
    </row>
    <row r="20" spans="1:10">
      <c r="B20" s="41"/>
    </row>
    <row r="21" spans="1:10">
      <c r="B21" s="41"/>
    </row>
    <row r="22" spans="1:10">
      <c r="B22" s="41"/>
    </row>
    <row r="23" spans="1:10">
      <c r="B23" s="168"/>
    </row>
    <row r="24" spans="1:10">
      <c r="B24" s="168"/>
    </row>
  </sheetData>
  <autoFilter ref="A3:J15" xr:uid="{00000000-0009-0000-0000-00000D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C15:J15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B12:I12"/>
    <mergeCell ref="C13:J13"/>
    <mergeCell ref="C14:J14"/>
  </mergeCells>
  <pageMargins left="0.7" right="0.7" top="0.75" bottom="0.75" header="0.3" footer="0.3"/>
  <pageSetup paperSize="9" scale="4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J22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14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88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96</v>
      </c>
      <c r="H7" s="218" t="s">
        <v>97</v>
      </c>
      <c r="I7" s="221" t="s">
        <v>13</v>
      </c>
      <c r="J7" s="221" t="s">
        <v>14</v>
      </c>
    </row>
    <row r="8" spans="1:10" s="2" customFormat="1" ht="12.75" customHeigh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12.75" customHeigh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53">
      <c r="B10" s="100" t="s">
        <v>17</v>
      </c>
      <c r="C10" s="182" t="s">
        <v>84</v>
      </c>
      <c r="D10" s="63" t="s">
        <v>280</v>
      </c>
      <c r="E10" s="11"/>
      <c r="F10" s="11"/>
      <c r="G10" s="12"/>
      <c r="H10" s="12"/>
      <c r="I10" s="13"/>
      <c r="J10" s="14">
        <f>H10*I10</f>
        <v>0</v>
      </c>
    </row>
    <row r="11" spans="1:10" s="2" customFormat="1" ht="165.75">
      <c r="B11" s="123" t="s">
        <v>18</v>
      </c>
      <c r="C11" s="183" t="s">
        <v>84</v>
      </c>
      <c r="D11" s="184" t="s">
        <v>281</v>
      </c>
      <c r="E11" s="11"/>
      <c r="F11" s="11"/>
      <c r="G11" s="12"/>
      <c r="H11" s="12"/>
      <c r="I11" s="13"/>
      <c r="J11" s="14">
        <f t="shared" ref="J11:J14" si="0">H11*I11</f>
        <v>0</v>
      </c>
    </row>
    <row r="12" spans="1:10" s="2" customFormat="1" ht="153">
      <c r="B12" s="100" t="s">
        <v>19</v>
      </c>
      <c r="C12" s="148" t="s">
        <v>84</v>
      </c>
      <c r="D12" s="149" t="s">
        <v>282</v>
      </c>
      <c r="E12" s="11"/>
      <c r="F12" s="11"/>
      <c r="G12" s="12"/>
      <c r="H12" s="12"/>
      <c r="I12" s="13"/>
      <c r="J12" s="14">
        <f t="shared" si="0"/>
        <v>0</v>
      </c>
    </row>
    <row r="13" spans="1:10" s="2" customFormat="1" ht="114.75">
      <c r="B13" s="9" t="s">
        <v>20</v>
      </c>
      <c r="C13" s="50" t="s">
        <v>85</v>
      </c>
      <c r="D13" s="51" t="s">
        <v>283</v>
      </c>
      <c r="E13" s="11"/>
      <c r="F13" s="11"/>
      <c r="G13" s="12"/>
      <c r="H13" s="12"/>
      <c r="I13" s="13"/>
      <c r="J13" s="14">
        <f t="shared" si="0"/>
        <v>0</v>
      </c>
    </row>
    <row r="14" spans="1:10" s="2" customFormat="1" ht="102">
      <c r="B14" s="9" t="s">
        <v>21</v>
      </c>
      <c r="C14" s="102" t="s">
        <v>86</v>
      </c>
      <c r="D14" s="103" t="s">
        <v>284</v>
      </c>
      <c r="E14" s="11"/>
      <c r="F14" s="11"/>
      <c r="G14" s="12" t="s">
        <v>87</v>
      </c>
      <c r="H14" s="12">
        <v>2</v>
      </c>
      <c r="I14" s="13"/>
      <c r="J14" s="14">
        <f t="shared" si="0"/>
        <v>0</v>
      </c>
    </row>
    <row r="15" spans="1:10" s="2" customFormat="1" ht="30" customHeight="1">
      <c r="B15" s="229" t="s">
        <v>0</v>
      </c>
      <c r="C15" s="235"/>
      <c r="D15" s="235"/>
      <c r="E15" s="235"/>
      <c r="F15" s="235"/>
      <c r="G15" s="235"/>
      <c r="H15" s="235"/>
      <c r="I15" s="235"/>
      <c r="J15" s="54">
        <f>SUM(J10:J14)</f>
        <v>0</v>
      </c>
    </row>
    <row r="16" spans="1:10" s="2" customFormat="1" ht="35.1" customHeight="1">
      <c r="B16" s="3" t="s">
        <v>1</v>
      </c>
      <c r="C16" s="203" t="s">
        <v>2</v>
      </c>
      <c r="D16" s="236"/>
      <c r="E16" s="236"/>
      <c r="F16" s="236"/>
      <c r="G16" s="236"/>
      <c r="H16" s="236"/>
      <c r="I16" s="236"/>
      <c r="J16" s="236"/>
    </row>
    <row r="17" spans="1:10" s="2" customFormat="1" ht="35.1" customHeight="1">
      <c r="B17" s="3" t="s">
        <v>3</v>
      </c>
      <c r="C17" s="205" t="s">
        <v>233</v>
      </c>
      <c r="D17" s="202"/>
      <c r="E17" s="202"/>
      <c r="F17" s="202"/>
      <c r="G17" s="202"/>
      <c r="H17" s="202"/>
      <c r="I17" s="202"/>
      <c r="J17" s="202"/>
    </row>
    <row r="18" spans="1:10" ht="58.5" customHeight="1">
      <c r="B18" s="3" t="s">
        <v>4</v>
      </c>
      <c r="C18" s="201" t="s">
        <v>285</v>
      </c>
      <c r="D18" s="201"/>
      <c r="E18" s="201"/>
      <c r="F18" s="201"/>
      <c r="G18" s="201"/>
      <c r="H18" s="201"/>
      <c r="I18" s="245"/>
      <c r="J18" s="245"/>
    </row>
    <row r="19" spans="1:10">
      <c r="B19" s="3"/>
      <c r="C19" s="99"/>
      <c r="D19" s="99"/>
      <c r="E19" s="99"/>
      <c r="F19" s="99"/>
      <c r="G19" s="99"/>
      <c r="H19" s="99"/>
    </row>
    <row r="20" spans="1:10" s="28" customFormat="1" ht="11.25" customHeight="1">
      <c r="A20" s="20"/>
      <c r="B20" s="20" t="s">
        <v>24</v>
      </c>
      <c r="C20" s="4"/>
      <c r="D20" s="4"/>
      <c r="E20" s="4"/>
      <c r="F20" s="4"/>
      <c r="G20" s="4"/>
      <c r="H20" s="4"/>
      <c r="I20" s="4"/>
      <c r="J20" s="4"/>
    </row>
    <row r="21" spans="1:10" s="28" customFormat="1" ht="15" customHeight="1">
      <c r="A21" s="21"/>
      <c r="B21" s="21"/>
      <c r="C21" s="31"/>
      <c r="D21" s="22"/>
      <c r="E21" s="22"/>
      <c r="F21" s="22"/>
      <c r="G21" s="17"/>
      <c r="H21" s="17"/>
      <c r="I21" s="17"/>
      <c r="J21" s="31"/>
    </row>
    <row r="22" spans="1:10" ht="15" customHeight="1">
      <c r="B22" s="41" t="s">
        <v>17</v>
      </c>
      <c r="C22" s="16" t="s">
        <v>31</v>
      </c>
      <c r="D22" s="25" t="s">
        <v>53</v>
      </c>
      <c r="E22" s="24"/>
      <c r="F22" s="24"/>
      <c r="G22" s="24"/>
      <c r="H22" s="24"/>
      <c r="I22" s="24"/>
      <c r="J22" s="24"/>
    </row>
  </sheetData>
  <mergeCells count="18">
    <mergeCell ref="E8:E9"/>
    <mergeCell ref="F8:F9"/>
    <mergeCell ref="C18:J18"/>
    <mergeCell ref="C17:J17"/>
    <mergeCell ref="B15:I15"/>
    <mergeCell ref="C16:J16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</mergeCells>
  <pageMargins left="0.7" right="0.7" top="0.75" bottom="0.75" header="0.3" footer="0.3"/>
  <pageSetup paperSize="9" scale="4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34"/>
  <dimension ref="A1:J22"/>
  <sheetViews>
    <sheetView view="pageBreakPreview" zoomScaleNormal="100" zoomScaleSheetLayoutView="100" workbookViewId="0">
      <selection activeCell="C14" sqref="C14:J14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15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118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96</v>
      </c>
      <c r="H7" s="218" t="s">
        <v>97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14.75">
      <c r="B10" s="9" t="s">
        <v>17</v>
      </c>
      <c r="C10" s="10" t="s">
        <v>117</v>
      </c>
      <c r="D10" s="192" t="s">
        <v>286</v>
      </c>
      <c r="E10" s="11"/>
      <c r="F10" s="11"/>
      <c r="G10" s="39"/>
      <c r="H10" s="191"/>
      <c r="I10" s="13"/>
      <c r="J10" s="14">
        <f t="shared" ref="J10:J11" si="0">H10*I10</f>
        <v>0</v>
      </c>
    </row>
    <row r="11" spans="1:10" s="2" customFormat="1" ht="114.75">
      <c r="B11" s="9" t="s">
        <v>18</v>
      </c>
      <c r="C11" s="85" t="s">
        <v>117</v>
      </c>
      <c r="D11" s="192" t="s">
        <v>287</v>
      </c>
      <c r="E11" s="11"/>
      <c r="F11" s="11"/>
      <c r="G11" s="39"/>
      <c r="H11" s="39"/>
      <c r="I11" s="13"/>
      <c r="J11" s="14">
        <f t="shared" si="0"/>
        <v>0</v>
      </c>
    </row>
    <row r="12" spans="1:10" s="2" customFormat="1" ht="30" customHeight="1">
      <c r="B12" s="229" t="s">
        <v>0</v>
      </c>
      <c r="C12" s="235"/>
      <c r="D12" s="235"/>
      <c r="E12" s="235"/>
      <c r="F12" s="235"/>
      <c r="G12" s="235"/>
      <c r="H12" s="235"/>
      <c r="I12" s="235"/>
      <c r="J12" s="54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s="2" customFormat="1" ht="35.1" customHeight="1">
      <c r="B14" s="3" t="s">
        <v>3</v>
      </c>
      <c r="C14" s="205" t="s">
        <v>233</v>
      </c>
      <c r="D14" s="202"/>
      <c r="E14" s="202"/>
      <c r="F14" s="202"/>
      <c r="G14" s="202"/>
      <c r="H14" s="202"/>
      <c r="I14" s="202"/>
      <c r="J14" s="202"/>
    </row>
    <row r="15" spans="1:10" s="2" customFormat="1" ht="60.75" customHeight="1">
      <c r="B15" s="3" t="s">
        <v>4</v>
      </c>
      <c r="C15" s="201" t="s">
        <v>124</v>
      </c>
      <c r="D15" s="202"/>
      <c r="E15" s="202"/>
      <c r="F15" s="202"/>
      <c r="G15" s="202"/>
      <c r="H15" s="202"/>
      <c r="I15" s="202"/>
      <c r="J15" s="202"/>
    </row>
    <row r="16" spans="1:10" s="28" customFormat="1" ht="11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4"/>
    </row>
    <row r="17" spans="1:10" s="28" customFormat="1" ht="15" customHeight="1">
      <c r="A17" s="20"/>
      <c r="B17" s="20" t="s">
        <v>24</v>
      </c>
      <c r="C17" s="4"/>
      <c r="D17" s="4"/>
      <c r="E17" s="4"/>
      <c r="F17" s="4"/>
      <c r="G17" s="4"/>
      <c r="H17" s="4"/>
      <c r="I17" s="4"/>
      <c r="J17" s="31"/>
    </row>
    <row r="18" spans="1:10">
      <c r="A18" s="21"/>
      <c r="B18" s="21"/>
      <c r="C18" s="31"/>
      <c r="D18" s="22"/>
      <c r="E18" s="22"/>
      <c r="F18" s="22"/>
      <c r="G18" s="17"/>
      <c r="H18" s="17"/>
      <c r="I18" s="17"/>
    </row>
    <row r="19" spans="1:10">
      <c r="B19" s="41" t="s">
        <v>17</v>
      </c>
      <c r="C19" s="32" t="s">
        <v>26</v>
      </c>
      <c r="D19" s="32" t="s">
        <v>203</v>
      </c>
    </row>
    <row r="20" spans="1:10">
      <c r="C20" s="56"/>
      <c r="D20" s="32" t="s">
        <v>204</v>
      </c>
    </row>
    <row r="21" spans="1:10">
      <c r="B21" s="41"/>
    </row>
    <row r="22" spans="1:10">
      <c r="B22" s="41"/>
    </row>
  </sheetData>
  <mergeCells count="18">
    <mergeCell ref="C15:J15"/>
    <mergeCell ref="E8:E9"/>
    <mergeCell ref="F8:F9"/>
    <mergeCell ref="B12:I12"/>
    <mergeCell ref="I7:I9"/>
    <mergeCell ref="J7:J9"/>
    <mergeCell ref="C13:J13"/>
    <mergeCell ref="C14:J14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0866141732283472" right="0.70866141732283472" top="0.74803149606299213" bottom="0.74803149606299213" header="0.31496062992125984" footer="0.31496062992125984"/>
  <pageSetup paperSize="9" scale="46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6"/>
  <dimension ref="A1:J23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16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183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202.5" customHeight="1">
      <c r="B10" s="9" t="s">
        <v>17</v>
      </c>
      <c r="C10" s="113" t="s">
        <v>182</v>
      </c>
      <c r="D10" s="114" t="s">
        <v>181</v>
      </c>
      <c r="E10" s="11"/>
      <c r="F10" s="11"/>
      <c r="G10" s="53" t="s">
        <v>55</v>
      </c>
      <c r="H10" s="188">
        <v>1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9"/>
      <c r="D11" s="239"/>
      <c r="E11" s="239"/>
      <c r="F11" s="239"/>
      <c r="G11" s="239"/>
      <c r="H11" s="239"/>
      <c r="I11" s="239"/>
      <c r="J11" s="1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5" spans="1:10" s="28" customFormat="1" ht="11.25" customHeight="1">
      <c r="A15" s="20"/>
      <c r="B15" s="20" t="s">
        <v>24</v>
      </c>
      <c r="C15" s="4"/>
      <c r="D15" s="4"/>
      <c r="E15" s="4"/>
      <c r="F15" s="4"/>
      <c r="G15" s="4"/>
      <c r="H15" s="4"/>
      <c r="I15" s="4"/>
      <c r="J15" s="4"/>
    </row>
    <row r="16" spans="1:10" s="28" customFormat="1" ht="15" customHeight="1">
      <c r="A16" s="21"/>
      <c r="B16" s="21"/>
      <c r="C16" s="31"/>
      <c r="D16" s="22"/>
      <c r="E16" s="22"/>
      <c r="F16" s="22"/>
      <c r="G16" s="17"/>
      <c r="H16" s="17"/>
      <c r="I16" s="17"/>
      <c r="J16" s="31"/>
    </row>
    <row r="17" spans="2:10" ht="27" customHeight="1">
      <c r="B17" s="41" t="s">
        <v>17</v>
      </c>
      <c r="C17" s="202" t="s">
        <v>208</v>
      </c>
      <c r="D17" s="202"/>
      <c r="E17" s="202"/>
      <c r="F17" s="202"/>
      <c r="G17" s="202"/>
      <c r="H17" s="202"/>
      <c r="I17" s="202"/>
      <c r="J17" s="202"/>
    </row>
    <row r="18" spans="2:10" ht="26.25" customHeight="1">
      <c r="B18" s="41" t="s">
        <v>18</v>
      </c>
      <c r="C18" s="202" t="s">
        <v>207</v>
      </c>
      <c r="D18" s="202"/>
      <c r="E18" s="202"/>
      <c r="F18" s="202"/>
      <c r="G18" s="202"/>
      <c r="H18" s="202"/>
      <c r="I18" s="202"/>
      <c r="J18" s="202"/>
    </row>
    <row r="19" spans="2:10" ht="15.75" customHeight="1">
      <c r="B19" s="41" t="s">
        <v>19</v>
      </c>
      <c r="C19" s="246" t="s">
        <v>186</v>
      </c>
      <c r="D19" s="246"/>
      <c r="E19" s="246"/>
      <c r="F19" s="246"/>
      <c r="G19" s="246"/>
      <c r="H19" s="246"/>
      <c r="I19" s="246"/>
      <c r="J19" s="246"/>
    </row>
    <row r="20" spans="2:10" ht="15.75" customHeight="1">
      <c r="B20" s="41" t="s">
        <v>20</v>
      </c>
      <c r="C20" s="202" t="s">
        <v>205</v>
      </c>
      <c r="D20" s="202"/>
      <c r="E20" s="202"/>
      <c r="F20" s="202"/>
      <c r="G20" s="202"/>
      <c r="H20" s="202"/>
      <c r="I20" s="202"/>
      <c r="J20" s="202"/>
    </row>
    <row r="21" spans="2:10" ht="15.75" customHeight="1">
      <c r="B21" s="41" t="s">
        <v>21</v>
      </c>
      <c r="C21" s="91" t="s">
        <v>162</v>
      </c>
      <c r="D21" s="79"/>
      <c r="E21" s="79"/>
      <c r="F21" s="79"/>
      <c r="G21" s="79"/>
      <c r="H21" s="79"/>
      <c r="I21" s="79"/>
      <c r="J21" s="79"/>
    </row>
    <row r="22" spans="2:10" ht="15.75" customHeight="1">
      <c r="B22" s="41" t="s">
        <v>22</v>
      </c>
      <c r="C22" s="91" t="s">
        <v>206</v>
      </c>
      <c r="D22" s="79"/>
      <c r="E22" s="79"/>
      <c r="F22" s="79"/>
      <c r="G22" s="79"/>
      <c r="H22" s="79"/>
      <c r="I22" s="79"/>
      <c r="J22" s="79"/>
    </row>
    <row r="23" spans="2:10">
      <c r="B23" s="41" t="s">
        <v>23</v>
      </c>
      <c r="C23" s="25" t="s">
        <v>41</v>
      </c>
      <c r="D23" s="28" t="s">
        <v>90</v>
      </c>
      <c r="E23" s="91"/>
      <c r="F23" s="91"/>
      <c r="G23" s="91"/>
      <c r="H23" s="91"/>
      <c r="I23" s="91"/>
      <c r="J23" s="91"/>
    </row>
  </sheetData>
  <mergeCells count="21">
    <mergeCell ref="B11:I11"/>
    <mergeCell ref="C12:J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18:J18"/>
    <mergeCell ref="C17:J17"/>
    <mergeCell ref="C19:J19"/>
    <mergeCell ref="C20:J20"/>
    <mergeCell ref="C13:J13"/>
  </mergeCells>
  <pageMargins left="0.7" right="0.7" top="0.75" bottom="0.75" header="0.3" footer="0.3"/>
  <pageSetup paperSize="9" scale="4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A1:J21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17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91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78.5">
      <c r="B10" s="123" t="s">
        <v>17</v>
      </c>
      <c r="C10" s="59" t="s">
        <v>168</v>
      </c>
      <c r="D10" s="36" t="s">
        <v>288</v>
      </c>
      <c r="E10" s="11"/>
      <c r="F10" s="11"/>
      <c r="G10" s="12" t="s">
        <v>55</v>
      </c>
      <c r="H10" s="39">
        <v>1</v>
      </c>
      <c r="I10" s="13"/>
      <c r="J10" s="14">
        <f>H10*I10</f>
        <v>0</v>
      </c>
    </row>
    <row r="11" spans="1:10" s="2" customFormat="1" ht="205.5">
      <c r="B11" s="123" t="s">
        <v>18</v>
      </c>
      <c r="C11" s="42" t="s">
        <v>191</v>
      </c>
      <c r="D11" s="43" t="s">
        <v>289</v>
      </c>
      <c r="E11" s="11"/>
      <c r="F11" s="11"/>
      <c r="G11" s="144" t="s">
        <v>55</v>
      </c>
      <c r="H11" s="195">
        <v>1</v>
      </c>
      <c r="I11" s="13"/>
      <c r="J11" s="14">
        <f>H11*I11</f>
        <v>0</v>
      </c>
    </row>
    <row r="12" spans="1:10" s="2" customFormat="1" ht="30" customHeight="1">
      <c r="B12" s="229" t="s">
        <v>0</v>
      </c>
      <c r="C12" s="235"/>
      <c r="D12" s="235"/>
      <c r="E12" s="235"/>
      <c r="F12" s="235"/>
      <c r="G12" s="235"/>
      <c r="H12" s="235"/>
      <c r="I12" s="235"/>
      <c r="J12" s="54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s="2" customFormat="1" ht="35.1" customHeight="1">
      <c r="B14" s="3" t="s">
        <v>3</v>
      </c>
      <c r="C14" s="205" t="s">
        <v>233</v>
      </c>
      <c r="D14" s="202"/>
      <c r="E14" s="202"/>
      <c r="F14" s="202"/>
      <c r="G14" s="202"/>
      <c r="H14" s="202"/>
      <c r="I14" s="202"/>
      <c r="J14" s="202"/>
    </row>
    <row r="16" spans="1:10" s="28" customFormat="1" ht="11.25" customHeight="1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28" customFormat="1" ht="15" customHeight="1">
      <c r="A17" s="21"/>
      <c r="B17" s="21"/>
      <c r="C17" s="31"/>
      <c r="D17" s="22"/>
      <c r="E17" s="22"/>
      <c r="F17" s="22"/>
      <c r="G17" s="17"/>
      <c r="H17" s="17"/>
      <c r="I17" s="17"/>
      <c r="J17" s="31"/>
    </row>
    <row r="18" spans="1:10" ht="41.25" customHeight="1">
      <c r="B18" s="41" t="s">
        <v>17</v>
      </c>
      <c r="C18" s="247" t="s">
        <v>198</v>
      </c>
      <c r="D18" s="247"/>
      <c r="E18" s="247"/>
      <c r="F18" s="247"/>
      <c r="G18" s="247"/>
      <c r="H18" s="247"/>
      <c r="I18" s="247"/>
      <c r="J18" s="247"/>
    </row>
    <row r="19" spans="1:10" ht="15.75" customHeight="1">
      <c r="B19" s="41" t="s">
        <v>18</v>
      </c>
      <c r="C19" s="23" t="s">
        <v>89</v>
      </c>
      <c r="D19" s="23"/>
      <c r="E19" s="6"/>
      <c r="F19" s="193"/>
      <c r="G19" s="193"/>
      <c r="H19" s="194"/>
      <c r="I19" s="194"/>
      <c r="J19" s="194"/>
    </row>
    <row r="20" spans="1:10" ht="15.75" customHeight="1">
      <c r="B20" s="41" t="s">
        <v>19</v>
      </c>
      <c r="C20" s="23" t="s">
        <v>290</v>
      </c>
      <c r="D20" s="23"/>
      <c r="E20" s="6"/>
      <c r="F20" s="193"/>
      <c r="G20" s="193"/>
      <c r="H20" s="194"/>
      <c r="I20" s="194"/>
      <c r="J20" s="194"/>
    </row>
    <row r="21" spans="1:10">
      <c r="B21" s="41" t="s">
        <v>20</v>
      </c>
      <c r="C21" s="62" t="s">
        <v>34</v>
      </c>
      <c r="D21" s="92" t="s">
        <v>192</v>
      </c>
      <c r="E21" s="6"/>
      <c r="F21" s="193"/>
      <c r="G21" s="194"/>
      <c r="H21" s="62"/>
      <c r="I21" s="62"/>
      <c r="J21" s="62"/>
    </row>
  </sheetData>
  <mergeCells count="18">
    <mergeCell ref="C18:J18"/>
    <mergeCell ref="B12:I12"/>
    <mergeCell ref="C13:J13"/>
    <mergeCell ref="C14:J1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/>
  <dimension ref="A1:J20"/>
  <sheetViews>
    <sheetView view="pageBreakPreview" zoomScaleNormal="100" zoomScaleSheetLayoutView="100" workbookViewId="0">
      <selection activeCell="C13" sqref="C13:J1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5703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 ht="12.75">
      <c r="A4" s="224" t="str">
        <f ca="1">MID(CELL("nazwa_pliku",A1),FIND("]",CELL("nazwa_pliku",A1),1)+1,100)</f>
        <v>Część 18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194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 ht="18.75">
      <c r="A6" s="57" t="str">
        <f>HYPERLINK("#'Suma'!A1","wstecz")</f>
        <v>wstecz</v>
      </c>
      <c r="B6" s="58"/>
      <c r="C6" s="58"/>
      <c r="D6" s="8"/>
      <c r="E6" s="8"/>
      <c r="F6" s="8"/>
      <c r="G6" s="8"/>
      <c r="H6" s="8"/>
      <c r="I6" s="8"/>
      <c r="J6" s="8"/>
    </row>
    <row r="7" spans="1:10" s="2" customFormat="1" ht="12.75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 ht="12.75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12.75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27.5">
      <c r="B10" s="100" t="s">
        <v>17</v>
      </c>
      <c r="C10" s="42" t="s">
        <v>193</v>
      </c>
      <c r="D10" s="43" t="s">
        <v>265</v>
      </c>
      <c r="E10" s="11"/>
      <c r="F10" s="11"/>
      <c r="G10" s="39" t="s">
        <v>55</v>
      </c>
      <c r="H10" s="39">
        <v>1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5"/>
      <c r="D11" s="235"/>
      <c r="E11" s="235"/>
      <c r="F11" s="235"/>
      <c r="G11" s="235"/>
      <c r="H11" s="235"/>
      <c r="I11" s="235"/>
      <c r="J11" s="54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4" spans="1:10" s="2" customFormat="1" ht="35.1" customHeight="1">
      <c r="B14" s="3" t="s">
        <v>4</v>
      </c>
      <c r="C14" s="201" t="s">
        <v>42</v>
      </c>
      <c r="D14" s="202"/>
      <c r="E14" s="202"/>
      <c r="F14" s="202"/>
      <c r="G14" s="202"/>
      <c r="H14" s="202"/>
      <c r="I14" s="202"/>
      <c r="J14" s="202"/>
    </row>
    <row r="16" spans="1:10" s="28" customFormat="1" ht="11.25" customHeight="1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28" customFormat="1" ht="15" customHeight="1">
      <c r="A17" s="21"/>
      <c r="B17" s="21"/>
      <c r="C17" s="29"/>
      <c r="D17" s="22"/>
      <c r="E17" s="22"/>
      <c r="F17" s="22"/>
      <c r="G17" s="17"/>
      <c r="H17" s="17"/>
      <c r="I17" s="17"/>
      <c r="J17" s="29"/>
    </row>
    <row r="18" spans="1:10">
      <c r="B18" s="41" t="s">
        <v>17</v>
      </c>
      <c r="C18" s="115" t="s">
        <v>136</v>
      </c>
      <c r="D18" s="116"/>
      <c r="E18" s="116"/>
      <c r="F18" s="116"/>
      <c r="G18" s="116"/>
      <c r="H18" s="116"/>
      <c r="I18" s="116"/>
      <c r="J18" s="116"/>
    </row>
    <row r="19" spans="1:10">
      <c r="B19" s="41" t="s">
        <v>18</v>
      </c>
      <c r="C19" s="115" t="s">
        <v>92</v>
      </c>
      <c r="D19" s="116"/>
      <c r="E19" s="116"/>
      <c r="F19" s="116"/>
      <c r="G19" s="116"/>
      <c r="H19" s="116"/>
      <c r="I19" s="116"/>
      <c r="J19" s="116"/>
    </row>
    <row r="20" spans="1:10" ht="15.75" customHeight="1">
      <c r="B20" s="41" t="s">
        <v>19</v>
      </c>
      <c r="C20" s="25" t="s">
        <v>31</v>
      </c>
      <c r="D20" s="32" t="s">
        <v>32</v>
      </c>
      <c r="E20" s="117"/>
      <c r="F20" s="117"/>
      <c r="G20" s="117"/>
      <c r="H20" s="117"/>
      <c r="I20" s="117"/>
      <c r="J20" s="117"/>
    </row>
  </sheetData>
  <mergeCells count="18">
    <mergeCell ref="C14:J14"/>
    <mergeCell ref="B11:I11"/>
    <mergeCell ref="C12:J12"/>
    <mergeCell ref="C13:J13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HW24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 ht="12.75" customHeight="1">
      <c r="B1" s="4"/>
      <c r="C1" s="2" t="s">
        <v>222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 ht="15" customHeight="1">
      <c r="A4" s="224" t="str">
        <f ca="1">MID(CELL("nazwa_pliku",A1),FIND("]",CELL("nazwa_pliku",A1),1)+1,100)</f>
        <v>Część 01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5" customHeight="1">
      <c r="A5" s="224" t="s">
        <v>52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57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5" customHeight="1">
      <c r="A7" s="209"/>
      <c r="B7" s="212" t="s">
        <v>7</v>
      </c>
      <c r="C7" s="215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 ht="12.75" customHeight="1">
      <c r="A8" s="209"/>
      <c r="B8" s="213"/>
      <c r="C8" s="21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A9" s="209"/>
      <c r="B9" s="214"/>
      <c r="C9" s="217"/>
      <c r="D9" s="219"/>
      <c r="E9" s="223"/>
      <c r="F9" s="223"/>
      <c r="G9" s="219"/>
      <c r="H9" s="219"/>
      <c r="I9" s="222"/>
      <c r="J9" s="222"/>
    </row>
    <row r="10" spans="1:10" s="2" customFormat="1" ht="114.75">
      <c r="A10" s="147"/>
      <c r="B10" s="132" t="s">
        <v>17</v>
      </c>
      <c r="C10" s="150" t="s">
        <v>127</v>
      </c>
      <c r="D10" s="63" t="s">
        <v>128</v>
      </c>
      <c r="E10" s="11"/>
      <c r="F10" s="11"/>
      <c r="G10" s="12" t="s">
        <v>45</v>
      </c>
      <c r="H10" s="39">
        <v>82</v>
      </c>
      <c r="I10" s="13"/>
      <c r="J10" s="14">
        <f>H10*I10</f>
        <v>0</v>
      </c>
    </row>
    <row r="11" spans="1:10" s="2" customFormat="1" ht="153">
      <c r="A11" s="147"/>
      <c r="B11" s="132" t="s">
        <v>18</v>
      </c>
      <c r="C11" s="146" t="s">
        <v>43</v>
      </c>
      <c r="D11" s="63" t="s">
        <v>223</v>
      </c>
      <c r="E11" s="11"/>
      <c r="F11" s="11"/>
      <c r="G11" s="12" t="s">
        <v>45</v>
      </c>
      <c r="H11" s="39">
        <v>3</v>
      </c>
      <c r="I11" s="13"/>
      <c r="J11" s="14">
        <f>H11*I11</f>
        <v>0</v>
      </c>
    </row>
    <row r="12" spans="1:10" s="2" customFormat="1" ht="140.25">
      <c r="A12" s="133"/>
      <c r="B12" s="132" t="s">
        <v>19</v>
      </c>
      <c r="C12" s="83" t="s">
        <v>46</v>
      </c>
      <c r="D12" s="19" t="s">
        <v>197</v>
      </c>
      <c r="E12" s="11"/>
      <c r="F12" s="11"/>
      <c r="G12" s="12" t="s">
        <v>45</v>
      </c>
      <c r="H12" s="39">
        <v>3</v>
      </c>
      <c r="I12" s="13"/>
      <c r="J12" s="14">
        <f>H12*I12</f>
        <v>0</v>
      </c>
    </row>
    <row r="13" spans="1:10" s="2" customFormat="1" ht="76.5">
      <c r="A13" s="147"/>
      <c r="B13" s="132" t="s">
        <v>20</v>
      </c>
      <c r="C13" s="151" t="s">
        <v>137</v>
      </c>
      <c r="D13" s="152" t="s">
        <v>224</v>
      </c>
      <c r="E13" s="11"/>
      <c r="F13" s="11"/>
      <c r="G13" s="12" t="s">
        <v>44</v>
      </c>
      <c r="H13" s="39">
        <v>7</v>
      </c>
      <c r="I13" s="13"/>
      <c r="J13" s="14">
        <f t="shared" ref="J13" si="0">H13*I13</f>
        <v>0</v>
      </c>
    </row>
    <row r="14" spans="1:10" s="2" customFormat="1" ht="30" customHeight="1">
      <c r="B14" s="206" t="s">
        <v>0</v>
      </c>
      <c r="C14" s="207"/>
      <c r="D14" s="207"/>
      <c r="E14" s="207"/>
      <c r="F14" s="207"/>
      <c r="G14" s="207"/>
      <c r="H14" s="207"/>
      <c r="I14" s="208"/>
      <c r="J14" s="1">
        <f>SUM(J10:J13)</f>
        <v>0</v>
      </c>
    </row>
    <row r="15" spans="1:10" s="2" customFormat="1" ht="35.1" customHeight="1">
      <c r="B15" s="3" t="s">
        <v>1</v>
      </c>
      <c r="C15" s="203" t="s">
        <v>2</v>
      </c>
      <c r="D15" s="203"/>
      <c r="E15" s="203"/>
      <c r="F15" s="203"/>
      <c r="G15" s="203"/>
      <c r="H15" s="203"/>
      <c r="I15" s="203"/>
      <c r="J15" s="204"/>
    </row>
    <row r="16" spans="1:10" s="2" customFormat="1" ht="35.1" customHeight="1">
      <c r="B16" s="3" t="s">
        <v>3</v>
      </c>
      <c r="C16" s="205" t="s">
        <v>233</v>
      </c>
      <c r="D16" s="205"/>
      <c r="E16" s="205"/>
      <c r="F16" s="205"/>
      <c r="G16" s="205"/>
      <c r="H16" s="205"/>
      <c r="I16" s="205"/>
      <c r="J16" s="205"/>
    </row>
    <row r="17" spans="1:231" s="2" customFormat="1" ht="35.1" customHeight="1">
      <c r="B17" s="3" t="s">
        <v>4</v>
      </c>
      <c r="C17" s="201" t="s">
        <v>42</v>
      </c>
      <c r="D17" s="202"/>
      <c r="E17" s="202"/>
      <c r="F17" s="202"/>
      <c r="G17" s="202"/>
      <c r="H17" s="202"/>
      <c r="I17" s="202"/>
      <c r="J17" s="202"/>
    </row>
    <row r="19" spans="1:231" s="28" customFormat="1" ht="11.25" customHeight="1">
      <c r="A19" s="20"/>
      <c r="B19" s="20" t="s">
        <v>24</v>
      </c>
      <c r="C19" s="4"/>
      <c r="D19" s="4"/>
      <c r="E19" s="4"/>
      <c r="F19" s="4"/>
      <c r="G19" s="4"/>
      <c r="H19" s="4"/>
      <c r="I19" s="4"/>
      <c r="J19" s="4"/>
    </row>
    <row r="20" spans="1:231" s="28" customFormat="1" ht="15" customHeight="1">
      <c r="A20" s="21"/>
      <c r="B20" s="21"/>
      <c r="C20" s="31"/>
      <c r="D20" s="22"/>
      <c r="E20" s="22"/>
      <c r="F20" s="22"/>
      <c r="G20" s="17"/>
      <c r="H20" s="17"/>
      <c r="I20" s="17"/>
      <c r="J20" s="31"/>
    </row>
    <row r="21" spans="1:231" s="28" customFormat="1" ht="13.5" customHeight="1">
      <c r="B21" s="30" t="s">
        <v>17</v>
      </c>
      <c r="C21" s="25" t="s">
        <v>26</v>
      </c>
      <c r="D21" s="32" t="s">
        <v>27</v>
      </c>
      <c r="E21" s="16"/>
      <c r="F21" s="16"/>
      <c r="G21" s="16"/>
      <c r="H21" s="16"/>
      <c r="I21" s="16"/>
      <c r="J21" s="16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</row>
    <row r="22" spans="1:231">
      <c r="B22" s="33"/>
    </row>
    <row r="23" spans="1:231">
      <c r="B23" s="33"/>
    </row>
    <row r="24" spans="1:231">
      <c r="B24" s="33"/>
    </row>
  </sheetData>
  <mergeCells count="19">
    <mergeCell ref="G1:J1"/>
    <mergeCell ref="A3:J3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A4:J4"/>
    <mergeCell ref="C17:J17"/>
    <mergeCell ref="C15:J15"/>
    <mergeCell ref="C16:J16"/>
    <mergeCell ref="B14:I14"/>
    <mergeCell ref="A7:A9"/>
  </mergeCells>
  <pageMargins left="0.7" right="0.7" top="0.75" bottom="0.75" header="0.3" footer="0.3"/>
  <pageSetup paperSize="9" scale="3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2"/>
  <dimension ref="A1:J29"/>
  <sheetViews>
    <sheetView tabSelected="1" view="pageBreakPreview" topLeftCell="B1" zoomScaleNormal="100" zoomScaleSheetLayoutView="100" workbookViewId="0">
      <selection activeCell="A3" sqref="A3:H3"/>
    </sheetView>
  </sheetViews>
  <sheetFormatPr defaultRowHeight="12.75"/>
  <cols>
    <col min="1" max="1" width="8.5703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210"/>
      <c r="F1" s="210"/>
      <c r="G1" s="210"/>
      <c r="H1" s="210"/>
      <c r="I1" s="131"/>
      <c r="J1" s="131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7"/>
      <c r="J3" s="7"/>
    </row>
    <row r="4" spans="1:10" s="2" customFormat="1">
      <c r="A4" s="224" t="str">
        <f ca="1">MID(CELL("nazwa_pliku",A1),FIND("]",CELL("nazwa_pliku",A1),1)+1,100)</f>
        <v>Część 19</v>
      </c>
      <c r="B4" s="224"/>
      <c r="C4" s="224"/>
      <c r="D4" s="224"/>
      <c r="E4" s="224"/>
      <c r="F4" s="224"/>
      <c r="G4" s="224"/>
      <c r="H4" s="224"/>
      <c r="I4" s="8"/>
      <c r="J4" s="8"/>
    </row>
    <row r="5" spans="1:10" s="2" customFormat="1" ht="12.75" customHeight="1">
      <c r="A5" s="224" t="s">
        <v>125</v>
      </c>
      <c r="B5" s="224"/>
      <c r="C5" s="224"/>
      <c r="D5" s="224"/>
      <c r="E5" s="224"/>
      <c r="F5" s="224"/>
      <c r="G5" s="224"/>
      <c r="H5" s="224"/>
      <c r="I5" s="8"/>
      <c r="J5" s="8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96</v>
      </c>
      <c r="H7" s="218" t="s">
        <v>97</v>
      </c>
      <c r="I7" s="221" t="s">
        <v>13</v>
      </c>
      <c r="J7" s="221" t="s">
        <v>14</v>
      </c>
    </row>
    <row r="8" spans="1:10" s="2" customFormat="1" ht="12.75" customHeigh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A9" s="120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40.25">
      <c r="A10" s="121"/>
      <c r="B10" s="119" t="s">
        <v>17</v>
      </c>
      <c r="C10" s="185" t="s">
        <v>93</v>
      </c>
      <c r="D10" s="71" t="s">
        <v>295</v>
      </c>
      <c r="E10" s="11"/>
      <c r="F10" s="11"/>
      <c r="G10" s="13"/>
      <c r="H10" s="190"/>
      <c r="I10" s="13"/>
      <c r="J10" s="14">
        <f>H10*I10</f>
        <v>0</v>
      </c>
    </row>
    <row r="11" spans="1:10" s="2" customFormat="1" ht="140.25">
      <c r="A11" s="121"/>
      <c r="B11" s="118" t="s">
        <v>18</v>
      </c>
      <c r="C11" s="185" t="s">
        <v>93</v>
      </c>
      <c r="D11" s="71" t="s">
        <v>296</v>
      </c>
      <c r="E11" s="11"/>
      <c r="F11" s="11"/>
      <c r="G11" s="13"/>
      <c r="H11" s="190"/>
      <c r="I11" s="13"/>
      <c r="J11" s="14">
        <f t="shared" ref="J11:J16" si="0">H11*I11</f>
        <v>0</v>
      </c>
    </row>
    <row r="12" spans="1:10" s="2" customFormat="1" ht="127.5">
      <c r="A12" s="121"/>
      <c r="B12" s="119" t="s">
        <v>19</v>
      </c>
      <c r="C12" s="185" t="s">
        <v>93</v>
      </c>
      <c r="D12" s="71" t="s">
        <v>291</v>
      </c>
      <c r="E12" s="11"/>
      <c r="F12" s="11"/>
      <c r="G12" s="13"/>
      <c r="H12" s="190"/>
      <c r="I12" s="13"/>
      <c r="J12" s="14">
        <f t="shared" si="0"/>
        <v>0</v>
      </c>
    </row>
    <row r="13" spans="1:10" s="2" customFormat="1" ht="127.5">
      <c r="A13" s="121"/>
      <c r="B13" s="118" t="s">
        <v>20</v>
      </c>
      <c r="C13" s="69" t="s">
        <v>93</v>
      </c>
      <c r="D13" s="70" t="s">
        <v>297</v>
      </c>
      <c r="E13" s="11"/>
      <c r="F13" s="11"/>
      <c r="G13" s="13"/>
      <c r="H13" s="190"/>
      <c r="I13" s="13"/>
      <c r="J13" s="14">
        <f t="shared" si="0"/>
        <v>0</v>
      </c>
    </row>
    <row r="14" spans="1:10" s="2" customFormat="1" ht="102">
      <c r="A14" s="121"/>
      <c r="B14" s="119" t="s">
        <v>21</v>
      </c>
      <c r="C14" s="186" t="s">
        <v>94</v>
      </c>
      <c r="D14" s="187" t="s">
        <v>292</v>
      </c>
      <c r="E14" s="11"/>
      <c r="F14" s="11"/>
      <c r="G14" s="13"/>
      <c r="H14" s="190"/>
      <c r="I14" s="13"/>
      <c r="J14" s="14">
        <f t="shared" si="0"/>
        <v>0</v>
      </c>
    </row>
    <row r="15" spans="1:10" s="2" customFormat="1" ht="102">
      <c r="A15" s="121"/>
      <c r="B15" s="118" t="s">
        <v>22</v>
      </c>
      <c r="C15" s="69" t="s">
        <v>94</v>
      </c>
      <c r="D15" s="70" t="s">
        <v>293</v>
      </c>
      <c r="E15" s="11"/>
      <c r="F15" s="11"/>
      <c r="G15" s="13"/>
      <c r="H15" s="190"/>
      <c r="I15" s="13"/>
      <c r="J15" s="14">
        <f t="shared" si="0"/>
        <v>0</v>
      </c>
    </row>
    <row r="16" spans="1:10" s="2" customFormat="1" ht="102">
      <c r="A16" s="121"/>
      <c r="B16" s="118" t="s">
        <v>23</v>
      </c>
      <c r="C16" s="59" t="s">
        <v>94</v>
      </c>
      <c r="D16" s="71" t="s">
        <v>294</v>
      </c>
      <c r="E16" s="11"/>
      <c r="F16" s="11"/>
      <c r="G16" s="13"/>
      <c r="H16" s="190"/>
      <c r="I16" s="13"/>
      <c r="J16" s="14">
        <f t="shared" si="0"/>
        <v>0</v>
      </c>
    </row>
    <row r="17" spans="1:10" s="2" customFormat="1" ht="30" customHeight="1">
      <c r="B17" s="234" t="s">
        <v>0</v>
      </c>
      <c r="C17" s="239"/>
      <c r="D17" s="239"/>
      <c r="E17" s="248"/>
      <c r="F17" s="248"/>
      <c r="G17" s="248"/>
      <c r="H17" s="239"/>
      <c r="I17" s="44"/>
      <c r="J17" s="54">
        <f>SUM(J10:J16)</f>
        <v>0</v>
      </c>
    </row>
    <row r="18" spans="1:10" s="2" customFormat="1" ht="35.1" customHeight="1">
      <c r="B18" s="3" t="s">
        <v>1</v>
      </c>
      <c r="C18" s="249" t="s">
        <v>2</v>
      </c>
      <c r="D18" s="250"/>
      <c r="E18" s="250"/>
      <c r="F18" s="250"/>
      <c r="G18" s="250"/>
      <c r="H18" s="250"/>
      <c r="I18" s="251"/>
      <c r="J18" s="251"/>
    </row>
    <row r="19" spans="1:10" s="2" customFormat="1" ht="35.1" customHeight="1">
      <c r="B19" s="3" t="s">
        <v>3</v>
      </c>
      <c r="C19" s="205" t="s">
        <v>233</v>
      </c>
      <c r="D19" s="202"/>
      <c r="E19" s="202"/>
      <c r="F19" s="202"/>
      <c r="G19" s="202"/>
      <c r="H19" s="202"/>
      <c r="I19" s="233"/>
      <c r="J19" s="233"/>
    </row>
    <row r="20" spans="1:10" s="2" customFormat="1" ht="60.75" customHeight="1">
      <c r="B20" s="3" t="s">
        <v>4</v>
      </c>
      <c r="C20" s="201" t="s">
        <v>124</v>
      </c>
      <c r="D20" s="201"/>
      <c r="E20" s="201"/>
      <c r="F20" s="201"/>
      <c r="G20" s="201"/>
      <c r="H20" s="201"/>
      <c r="I20" s="233"/>
      <c r="J20" s="233"/>
    </row>
    <row r="22" spans="1:10" s="28" customFormat="1" ht="11.25" customHeight="1">
      <c r="A22" s="20"/>
      <c r="B22" s="20" t="s">
        <v>24</v>
      </c>
      <c r="C22" s="4"/>
      <c r="D22" s="4"/>
      <c r="E22" s="4"/>
      <c r="F22" s="4"/>
      <c r="G22" s="4"/>
      <c r="H22" s="4"/>
      <c r="I22" s="4"/>
      <c r="J22" s="4"/>
    </row>
    <row r="23" spans="1:10" s="28" customFormat="1" ht="15" customHeight="1">
      <c r="A23" s="21"/>
      <c r="B23" s="21"/>
      <c r="C23" s="31"/>
      <c r="D23" s="22"/>
      <c r="E23" s="17"/>
      <c r="F23" s="17"/>
      <c r="G23" s="17"/>
      <c r="H23" s="17"/>
      <c r="I23" s="17"/>
      <c r="J23" s="17"/>
    </row>
    <row r="24" spans="1:10" ht="15" customHeight="1">
      <c r="B24" s="41" t="s">
        <v>17</v>
      </c>
      <c r="C24" s="247" t="s">
        <v>95</v>
      </c>
      <c r="D24" s="247"/>
      <c r="E24" s="16"/>
      <c r="F24" s="16"/>
      <c r="G24" s="16"/>
      <c r="H24" s="16"/>
      <c r="I24" s="16"/>
      <c r="J24" s="16"/>
    </row>
    <row r="25" spans="1:10">
      <c r="B25" s="41" t="s">
        <v>18</v>
      </c>
      <c r="C25" s="32" t="s">
        <v>26</v>
      </c>
      <c r="D25" s="32" t="s">
        <v>209</v>
      </c>
    </row>
    <row r="26" spans="1:10">
      <c r="C26" s="56"/>
      <c r="D26" s="32" t="s">
        <v>210</v>
      </c>
    </row>
    <row r="27" spans="1:10">
      <c r="C27" s="2"/>
      <c r="D27" s="23" t="s">
        <v>157</v>
      </c>
    </row>
    <row r="28" spans="1:10">
      <c r="B28" s="41"/>
    </row>
    <row r="29" spans="1:10">
      <c r="B29" s="41"/>
    </row>
  </sheetData>
  <autoFilter ref="A3:J20" xr:uid="{00000000-0009-0000-0000-000013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hiddenButton="1" showButton="0"/>
    <filterColumn colId="6" hiddenButton="1" showButton="0"/>
  </autoFilter>
  <mergeCells count="19">
    <mergeCell ref="J7:J9"/>
    <mergeCell ref="I7:I9"/>
    <mergeCell ref="B17:H17"/>
    <mergeCell ref="C24:D24"/>
    <mergeCell ref="C18:J18"/>
    <mergeCell ref="C19:J19"/>
    <mergeCell ref="C20:J20"/>
    <mergeCell ref="E1:H1"/>
    <mergeCell ref="A3:H3"/>
    <mergeCell ref="A4:H4"/>
    <mergeCell ref="B7:B9"/>
    <mergeCell ref="C7:C9"/>
    <mergeCell ref="D7:D9"/>
    <mergeCell ref="G7:G9"/>
    <mergeCell ref="H7:H9"/>
    <mergeCell ref="A5:H5"/>
    <mergeCell ref="E7:F7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46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4"/>
  <dimension ref="A1:J2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20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98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63.75">
      <c r="B10" s="100" t="s">
        <v>17</v>
      </c>
      <c r="C10" s="75" t="s">
        <v>98</v>
      </c>
      <c r="D10" s="108" t="s">
        <v>267</v>
      </c>
      <c r="E10" s="11"/>
      <c r="F10" s="11"/>
      <c r="G10" s="73" t="s">
        <v>55</v>
      </c>
      <c r="H10" s="189">
        <v>45000</v>
      </c>
      <c r="I10" s="13"/>
      <c r="J10" s="14">
        <f t="shared" ref="J10:J13" si="0">H10*I10</f>
        <v>0</v>
      </c>
    </row>
    <row r="11" spans="1:10" s="2" customFormat="1" ht="63.75">
      <c r="B11" s="100" t="s">
        <v>18</v>
      </c>
      <c r="C11" s="67" t="s">
        <v>98</v>
      </c>
      <c r="D11" s="181" t="s">
        <v>266</v>
      </c>
      <c r="E11" s="11"/>
      <c r="F11" s="11"/>
      <c r="G11" s="74" t="s">
        <v>55</v>
      </c>
      <c r="H11" s="189">
        <v>47000</v>
      </c>
      <c r="I11" s="13"/>
      <c r="J11" s="14">
        <f t="shared" si="0"/>
        <v>0</v>
      </c>
    </row>
    <row r="12" spans="1:10" s="2" customFormat="1" ht="63.75">
      <c r="B12" s="9" t="s">
        <v>19</v>
      </c>
      <c r="C12" s="76" t="s">
        <v>98</v>
      </c>
      <c r="D12" s="72" t="s">
        <v>268</v>
      </c>
      <c r="E12" s="11"/>
      <c r="F12" s="11"/>
      <c r="G12" s="53" t="s">
        <v>55</v>
      </c>
      <c r="H12" s="189">
        <v>3000</v>
      </c>
      <c r="I12" s="13"/>
      <c r="J12" s="14">
        <f t="shared" si="0"/>
        <v>0</v>
      </c>
    </row>
    <row r="13" spans="1:10" s="2" customFormat="1" ht="63.75">
      <c r="B13" s="9" t="s">
        <v>20</v>
      </c>
      <c r="C13" s="75" t="s">
        <v>98</v>
      </c>
      <c r="D13" s="145" t="s">
        <v>269</v>
      </c>
      <c r="E13" s="11"/>
      <c r="F13" s="11"/>
      <c r="G13" s="53" t="s">
        <v>55</v>
      </c>
      <c r="H13" s="189">
        <v>500</v>
      </c>
      <c r="I13" s="13"/>
      <c r="J13" s="14">
        <f t="shared" si="0"/>
        <v>0</v>
      </c>
    </row>
    <row r="14" spans="1:10" s="2" customFormat="1" ht="30" customHeight="1">
      <c r="B14" s="234" t="s">
        <v>0</v>
      </c>
      <c r="C14" s="235"/>
      <c r="D14" s="235"/>
      <c r="E14" s="235"/>
      <c r="F14" s="235"/>
      <c r="G14" s="235"/>
      <c r="H14" s="235"/>
      <c r="I14" s="235"/>
      <c r="J14" s="54">
        <f>SUM(J10:J13)</f>
        <v>0</v>
      </c>
    </row>
    <row r="15" spans="1:10" s="2" customFormat="1" ht="35.1" customHeight="1">
      <c r="B15" s="3" t="s">
        <v>1</v>
      </c>
      <c r="C15" s="203" t="s">
        <v>2</v>
      </c>
      <c r="D15" s="236"/>
      <c r="E15" s="236"/>
      <c r="F15" s="236"/>
      <c r="G15" s="236"/>
      <c r="H15" s="236"/>
      <c r="I15" s="236"/>
      <c r="J15" s="236"/>
    </row>
    <row r="16" spans="1:10" s="2" customFormat="1" ht="35.1" customHeight="1">
      <c r="B16" s="3" t="s">
        <v>3</v>
      </c>
      <c r="C16" s="205" t="s">
        <v>233</v>
      </c>
      <c r="D16" s="202"/>
      <c r="E16" s="202"/>
      <c r="F16" s="202"/>
      <c r="G16" s="202"/>
      <c r="H16" s="202"/>
      <c r="I16" s="202"/>
      <c r="J16" s="202"/>
    </row>
    <row r="18" spans="1:10" s="28" customFormat="1" ht="11.25" customHeight="1">
      <c r="A18" s="20"/>
      <c r="B18" s="20" t="s">
        <v>24</v>
      </c>
      <c r="C18" s="4"/>
      <c r="D18" s="4"/>
      <c r="E18" s="4"/>
      <c r="F18" s="4"/>
      <c r="G18" s="4"/>
      <c r="H18" s="4"/>
      <c r="I18" s="4"/>
      <c r="J18" s="4"/>
    </row>
    <row r="19" spans="1:10" s="28" customFormat="1" ht="15" customHeight="1">
      <c r="A19" s="21"/>
      <c r="B19" s="21"/>
      <c r="C19" s="31"/>
      <c r="D19" s="22"/>
      <c r="E19" s="22"/>
      <c r="F19" s="22"/>
      <c r="G19" s="17"/>
      <c r="H19" s="17"/>
      <c r="I19" s="17"/>
      <c r="J19" s="31"/>
    </row>
    <row r="20" spans="1:10">
      <c r="B20" s="41" t="s">
        <v>17</v>
      </c>
      <c r="C20" s="32" t="s">
        <v>26</v>
      </c>
      <c r="D20" s="32" t="s">
        <v>195</v>
      </c>
    </row>
    <row r="21" spans="1:10">
      <c r="C21" s="56"/>
      <c r="D21" s="32" t="s">
        <v>148</v>
      </c>
    </row>
    <row r="22" spans="1:10">
      <c r="B22" s="41"/>
    </row>
    <row r="23" spans="1:10">
      <c r="B23" s="41"/>
    </row>
    <row r="24" spans="1:10">
      <c r="B24" s="41"/>
    </row>
    <row r="25" spans="1:10">
      <c r="B25" s="41"/>
    </row>
  </sheetData>
  <autoFilter ref="A3:J16" xr:uid="{00000000-0009-0000-0000-00001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7">
    <mergeCell ref="C16:J16"/>
    <mergeCell ref="E8:E9"/>
    <mergeCell ref="F8:F9"/>
    <mergeCell ref="B14:I14"/>
    <mergeCell ref="I7:I9"/>
    <mergeCell ref="C15:J15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J7:J9"/>
  </mergeCells>
  <pageMargins left="0.7" right="0.7" top="0.75" bottom="0.75" header="0.3" footer="0.3"/>
  <pageSetup paperSize="9" scale="4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5"/>
  <dimension ref="A1:J25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8" customHeigh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21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7.25" customHeight="1">
      <c r="A5" s="224" t="s">
        <v>99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 ht="16.5" customHeigh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7.2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96</v>
      </c>
      <c r="H7" s="218" t="s">
        <v>97</v>
      </c>
      <c r="I7" s="221" t="s">
        <v>13</v>
      </c>
      <c r="J7" s="221" t="s">
        <v>14</v>
      </c>
    </row>
    <row r="8" spans="1:10" s="2" customFormat="1" ht="12" customHeigh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29.25" customHeigh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40.25">
      <c r="B10" s="9" t="s">
        <v>17</v>
      </c>
      <c r="C10" s="75" t="s">
        <v>99</v>
      </c>
      <c r="D10" s="71" t="s">
        <v>298</v>
      </c>
      <c r="E10" s="11"/>
      <c r="F10" s="11"/>
      <c r="G10" s="78"/>
      <c r="H10" s="190"/>
      <c r="I10" s="13"/>
      <c r="J10" s="14">
        <f t="shared" ref="J10:J13" si="0">H10*I10</f>
        <v>0</v>
      </c>
    </row>
    <row r="11" spans="1:10" s="2" customFormat="1" ht="140.25">
      <c r="B11" s="9" t="s">
        <v>18</v>
      </c>
      <c r="C11" s="75" t="s">
        <v>99</v>
      </c>
      <c r="D11" s="71" t="s">
        <v>299</v>
      </c>
      <c r="E11" s="11"/>
      <c r="F11" s="11"/>
      <c r="G11" s="39"/>
      <c r="H11" s="190"/>
      <c r="I11" s="13"/>
      <c r="J11" s="14">
        <f t="shared" si="0"/>
        <v>0</v>
      </c>
    </row>
    <row r="12" spans="1:10" s="2" customFormat="1" ht="140.25">
      <c r="B12" s="9" t="s">
        <v>19</v>
      </c>
      <c r="C12" s="76" t="s">
        <v>99</v>
      </c>
      <c r="D12" s="77" t="s">
        <v>300</v>
      </c>
      <c r="E12" s="11"/>
      <c r="F12" s="11"/>
      <c r="G12" s="104"/>
      <c r="H12" s="196"/>
      <c r="I12" s="13"/>
      <c r="J12" s="14">
        <f t="shared" si="0"/>
        <v>0</v>
      </c>
    </row>
    <row r="13" spans="1:10" s="2" customFormat="1" ht="140.25">
      <c r="B13" s="9" t="s">
        <v>20</v>
      </c>
      <c r="C13" s="109" t="s">
        <v>99</v>
      </c>
      <c r="D13" s="110" t="s">
        <v>301</v>
      </c>
      <c r="E13" s="11"/>
      <c r="F13" s="11"/>
      <c r="G13" s="39"/>
      <c r="H13" s="190"/>
      <c r="I13" s="13"/>
      <c r="J13" s="14">
        <f t="shared" si="0"/>
        <v>0</v>
      </c>
    </row>
    <row r="14" spans="1:10" s="2" customFormat="1" ht="30" customHeight="1">
      <c r="B14" s="229" t="s">
        <v>0</v>
      </c>
      <c r="C14" s="235"/>
      <c r="D14" s="235"/>
      <c r="E14" s="235"/>
      <c r="F14" s="235"/>
      <c r="G14" s="235"/>
      <c r="H14" s="235"/>
      <c r="I14" s="235"/>
      <c r="J14" s="54">
        <f>SUM(J10:J13)</f>
        <v>0</v>
      </c>
    </row>
    <row r="15" spans="1:10" s="2" customFormat="1" ht="35.1" customHeight="1">
      <c r="B15" s="3" t="s">
        <v>1</v>
      </c>
      <c r="C15" s="203" t="s">
        <v>2</v>
      </c>
      <c r="D15" s="236"/>
      <c r="E15" s="236"/>
      <c r="F15" s="236"/>
      <c r="G15" s="236"/>
      <c r="H15" s="236"/>
      <c r="I15" s="236"/>
      <c r="J15" s="236"/>
    </row>
    <row r="16" spans="1:10" s="2" customFormat="1" ht="35.1" customHeight="1">
      <c r="B16" s="3" t="s">
        <v>3</v>
      </c>
      <c r="C16" s="205" t="s">
        <v>233</v>
      </c>
      <c r="D16" s="202"/>
      <c r="E16" s="202"/>
      <c r="F16" s="202"/>
      <c r="G16" s="202"/>
      <c r="H16" s="202"/>
      <c r="I16" s="202"/>
      <c r="J16" s="202"/>
    </row>
    <row r="17" spans="1:10" s="2" customFormat="1" ht="61.5" customHeight="1">
      <c r="B17" s="3" t="s">
        <v>4</v>
      </c>
      <c r="C17" s="201" t="s">
        <v>124</v>
      </c>
      <c r="D17" s="202"/>
      <c r="E17" s="202"/>
      <c r="F17" s="202"/>
      <c r="G17" s="202"/>
      <c r="H17" s="202"/>
      <c r="I17" s="202"/>
      <c r="J17" s="202"/>
    </row>
    <row r="19" spans="1:10" s="28" customFormat="1" ht="11.25" customHeight="1">
      <c r="A19" s="20"/>
      <c r="B19" s="20" t="s">
        <v>24</v>
      </c>
      <c r="C19" s="4"/>
      <c r="D19" s="4"/>
      <c r="E19" s="4"/>
      <c r="F19" s="4"/>
      <c r="G19" s="4"/>
      <c r="H19" s="4"/>
      <c r="I19" s="4"/>
      <c r="J19" s="4"/>
    </row>
    <row r="20" spans="1:10" s="28" customFormat="1" ht="15" customHeight="1">
      <c r="A20" s="21"/>
      <c r="B20" s="21"/>
      <c r="C20" s="31"/>
      <c r="D20" s="22"/>
      <c r="E20" s="22"/>
      <c r="F20" s="22"/>
      <c r="G20" s="17"/>
      <c r="H20" s="17"/>
      <c r="I20" s="17"/>
      <c r="J20" s="31"/>
    </row>
    <row r="21" spans="1:10" ht="15" customHeight="1">
      <c r="B21" s="41" t="s">
        <v>17</v>
      </c>
      <c r="C21" s="23" t="s">
        <v>100</v>
      </c>
      <c r="D21" s="79"/>
      <c r="E21" s="16"/>
      <c r="F21" s="16"/>
      <c r="G21" s="16"/>
      <c r="H21" s="16"/>
      <c r="I21" s="16"/>
      <c r="J21" s="16"/>
    </row>
    <row r="22" spans="1:10" ht="28.5" customHeight="1">
      <c r="B22" s="41" t="s">
        <v>18</v>
      </c>
      <c r="C22" s="202" t="s">
        <v>101</v>
      </c>
      <c r="D22" s="202"/>
      <c r="E22" s="202"/>
      <c r="F22" s="202"/>
      <c r="G22" s="202"/>
      <c r="H22" s="202"/>
      <c r="I22" s="202"/>
      <c r="J22" s="202"/>
    </row>
    <row r="23" spans="1:10" ht="18" customHeight="1">
      <c r="B23" s="41" t="s">
        <v>19</v>
      </c>
      <c r="C23" s="55" t="s">
        <v>38</v>
      </c>
      <c r="D23" s="247" t="s">
        <v>211</v>
      </c>
      <c r="E23" s="247"/>
      <c r="F23" s="247"/>
      <c r="G23" s="247"/>
      <c r="H23" s="247"/>
      <c r="I23" s="247"/>
      <c r="J23" s="247"/>
    </row>
    <row r="24" spans="1:10" ht="18" customHeight="1">
      <c r="B24" s="41"/>
      <c r="C24" s="2"/>
      <c r="D24" s="23" t="s">
        <v>213</v>
      </c>
      <c r="E24" s="16"/>
      <c r="F24" s="16"/>
      <c r="G24" s="16"/>
      <c r="H24" s="16"/>
      <c r="I24" s="16"/>
      <c r="J24" s="16"/>
    </row>
    <row r="25" spans="1:10" ht="18" customHeight="1">
      <c r="C25" s="2"/>
      <c r="D25" s="23" t="s">
        <v>212</v>
      </c>
    </row>
  </sheetData>
  <autoFilter ref="A3:J17" xr:uid="{00000000-0009-0000-0000-00001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D23:J23"/>
    <mergeCell ref="C16:J16"/>
    <mergeCell ref="E8:E9"/>
    <mergeCell ref="F8:F9"/>
    <mergeCell ref="B14:I14"/>
    <mergeCell ref="I7:I9"/>
    <mergeCell ref="J7:J9"/>
    <mergeCell ref="C17:J17"/>
    <mergeCell ref="C22:J22"/>
    <mergeCell ref="C15:J15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6"/>
  <dimension ref="A1:J28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22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102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52"/>
      <c r="E9" s="253"/>
      <c r="F9" s="253"/>
      <c r="G9" s="252"/>
      <c r="H9" s="252"/>
      <c r="I9" s="254"/>
      <c r="J9" s="254"/>
    </row>
    <row r="10" spans="1:10" s="2" customFormat="1" ht="153">
      <c r="B10" s="9" t="s">
        <v>17</v>
      </c>
      <c r="C10" s="59" t="s">
        <v>103</v>
      </c>
      <c r="D10" s="36" t="s">
        <v>270</v>
      </c>
      <c r="E10" s="11"/>
      <c r="F10" s="11"/>
      <c r="G10" s="13" t="s">
        <v>145</v>
      </c>
      <c r="H10" s="190">
        <v>300</v>
      </c>
      <c r="I10" s="13"/>
      <c r="J10" s="14">
        <f>H10*I10</f>
        <v>0</v>
      </c>
    </row>
    <row r="11" spans="1:10" s="2" customFormat="1" ht="153">
      <c r="B11" s="9" t="s">
        <v>18</v>
      </c>
      <c r="C11" s="59" t="s">
        <v>139</v>
      </c>
      <c r="D11" s="36" t="s">
        <v>140</v>
      </c>
      <c r="E11" s="11"/>
      <c r="F11" s="11"/>
      <c r="G11" s="13" t="s">
        <v>149</v>
      </c>
      <c r="H11" s="190">
        <v>2</v>
      </c>
      <c r="I11" s="13"/>
      <c r="J11" s="14">
        <f>H11*I11</f>
        <v>0</v>
      </c>
    </row>
    <row r="12" spans="1:10" s="2" customFormat="1" ht="89.25">
      <c r="B12" s="9" t="s">
        <v>19</v>
      </c>
      <c r="C12" s="59" t="s">
        <v>138</v>
      </c>
      <c r="D12" s="36" t="s">
        <v>271</v>
      </c>
      <c r="E12" s="11"/>
      <c r="F12" s="11"/>
      <c r="G12" s="13" t="s">
        <v>147</v>
      </c>
      <c r="H12" s="190">
        <v>1</v>
      </c>
      <c r="I12" s="13"/>
      <c r="J12" s="14">
        <f>H12*I12</f>
        <v>0</v>
      </c>
    </row>
    <row r="13" spans="1:10" s="2" customFormat="1" ht="89.25">
      <c r="B13" s="9" t="s">
        <v>20</v>
      </c>
      <c r="C13" s="59" t="s">
        <v>138</v>
      </c>
      <c r="D13" s="36" t="s">
        <v>271</v>
      </c>
      <c r="E13" s="11"/>
      <c r="F13" s="11"/>
      <c r="G13" s="13" t="s">
        <v>147</v>
      </c>
      <c r="H13" s="190">
        <v>20</v>
      </c>
      <c r="I13" s="13"/>
      <c r="J13" s="14">
        <f>H13*I13</f>
        <v>0</v>
      </c>
    </row>
    <row r="14" spans="1:10" s="2" customFormat="1" ht="30" customHeight="1">
      <c r="B14" s="229" t="s">
        <v>0</v>
      </c>
      <c r="C14" s="235"/>
      <c r="D14" s="235"/>
      <c r="E14" s="235"/>
      <c r="F14" s="235"/>
      <c r="G14" s="235"/>
      <c r="H14" s="235"/>
      <c r="I14" s="235"/>
      <c r="J14" s="54">
        <f>SUM(J10:J13)</f>
        <v>0</v>
      </c>
    </row>
    <row r="15" spans="1:10" s="2" customFormat="1" ht="35.1" customHeight="1">
      <c r="B15" s="3" t="s">
        <v>1</v>
      </c>
      <c r="C15" s="203" t="s">
        <v>2</v>
      </c>
      <c r="D15" s="236"/>
      <c r="E15" s="236"/>
      <c r="F15" s="236"/>
      <c r="G15" s="236"/>
      <c r="H15" s="236"/>
      <c r="I15" s="236"/>
      <c r="J15" s="236"/>
    </row>
    <row r="16" spans="1:10" s="2" customFormat="1" ht="35.1" customHeight="1">
      <c r="B16" s="3" t="s">
        <v>3</v>
      </c>
      <c r="C16" s="205" t="s">
        <v>233</v>
      </c>
      <c r="D16" s="202"/>
      <c r="E16" s="202"/>
      <c r="F16" s="202"/>
      <c r="G16" s="202"/>
      <c r="H16" s="202"/>
      <c r="I16" s="202"/>
      <c r="J16" s="202"/>
    </row>
    <row r="18" spans="1:10" s="28" customFormat="1" ht="11.25" customHeight="1">
      <c r="A18" s="20"/>
      <c r="B18" s="20" t="s">
        <v>24</v>
      </c>
      <c r="C18" s="4"/>
      <c r="D18" s="4"/>
      <c r="E18" s="4"/>
      <c r="F18" s="4"/>
      <c r="G18" s="4"/>
      <c r="H18" s="4"/>
      <c r="I18" s="4"/>
      <c r="J18" s="4"/>
    </row>
    <row r="19" spans="1:10" s="28" customFormat="1" ht="15" customHeight="1">
      <c r="A19" s="21"/>
      <c r="B19" s="21"/>
      <c r="C19" s="31"/>
      <c r="D19" s="22"/>
      <c r="E19" s="22"/>
      <c r="F19" s="22"/>
      <c r="G19" s="17"/>
      <c r="H19" s="17"/>
      <c r="I19" s="17"/>
      <c r="J19" s="31"/>
    </row>
    <row r="20" spans="1:10" ht="18.75" customHeight="1">
      <c r="B20" s="41" t="s">
        <v>17</v>
      </c>
      <c r="C20" s="247" t="s">
        <v>150</v>
      </c>
      <c r="D20" s="247"/>
      <c r="E20" s="247"/>
      <c r="F20" s="247"/>
      <c r="G20" s="247"/>
      <c r="H20" s="247"/>
      <c r="I20" s="247"/>
      <c r="J20" s="247"/>
    </row>
    <row r="21" spans="1:10" ht="18" customHeight="1">
      <c r="B21" s="41" t="s">
        <v>18</v>
      </c>
      <c r="C21" s="23" t="s">
        <v>104</v>
      </c>
      <c r="D21" s="16"/>
      <c r="E21" s="16"/>
      <c r="F21" s="16"/>
      <c r="G21" s="16"/>
      <c r="H21" s="31"/>
      <c r="I21" s="31"/>
      <c r="J21" s="31"/>
    </row>
    <row r="22" spans="1:10" ht="15" customHeight="1">
      <c r="B22" s="41" t="s">
        <v>19</v>
      </c>
      <c r="C22" s="62" t="s">
        <v>105</v>
      </c>
      <c r="D22" s="62"/>
      <c r="E22" s="62"/>
      <c r="F22" s="62"/>
      <c r="G22" s="62"/>
      <c r="H22" s="31"/>
      <c r="I22" s="31"/>
      <c r="J22" s="31"/>
    </row>
    <row r="23" spans="1:10">
      <c r="B23" s="41" t="s">
        <v>20</v>
      </c>
      <c r="C23" s="32" t="s">
        <v>26</v>
      </c>
      <c r="D23" s="32" t="s">
        <v>214</v>
      </c>
    </row>
    <row r="24" spans="1:10">
      <c r="B24" s="41"/>
      <c r="C24" s="32"/>
      <c r="D24" s="32" t="s">
        <v>148</v>
      </c>
    </row>
    <row r="25" spans="1:10">
      <c r="B25" s="41"/>
    </row>
    <row r="26" spans="1:10">
      <c r="B26" s="41"/>
    </row>
    <row r="27" spans="1:10">
      <c r="B27" s="41"/>
    </row>
    <row r="28" spans="1:10">
      <c r="B28" s="41"/>
    </row>
  </sheetData>
  <mergeCells count="18">
    <mergeCell ref="C20:J20"/>
    <mergeCell ref="C15:J15"/>
    <mergeCell ref="C16:J16"/>
    <mergeCell ref="E8:E9"/>
    <mergeCell ref="F8:F9"/>
    <mergeCell ref="B14:I14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7"/>
  <dimension ref="A1:J20"/>
  <sheetViews>
    <sheetView view="pageBreakPreview" zoomScaleNormal="100" zoomScaleSheetLayoutView="100" workbookViewId="0">
      <selection activeCell="C14" sqref="C14:J14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23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106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90.75">
      <c r="B10" s="9" t="s">
        <v>17</v>
      </c>
      <c r="C10" s="67" t="s">
        <v>107</v>
      </c>
      <c r="D10" s="63" t="s">
        <v>108</v>
      </c>
      <c r="E10" s="11"/>
      <c r="F10" s="11"/>
      <c r="G10" s="39" t="s">
        <v>109</v>
      </c>
      <c r="H10" s="164">
        <v>1</v>
      </c>
      <c r="I10" s="13"/>
      <c r="J10" s="14">
        <v>0</v>
      </c>
    </row>
    <row r="11" spans="1:10" s="2" customFormat="1" ht="102">
      <c r="B11" s="9" t="s">
        <v>18</v>
      </c>
      <c r="C11" s="67" t="s">
        <v>144</v>
      </c>
      <c r="D11" s="63" t="s">
        <v>272</v>
      </c>
      <c r="E11" s="11"/>
      <c r="F11" s="11"/>
      <c r="G11" s="39" t="s">
        <v>55</v>
      </c>
      <c r="H11" s="164">
        <v>1</v>
      </c>
      <c r="I11" s="13"/>
      <c r="J11" s="14">
        <v>0</v>
      </c>
    </row>
    <row r="12" spans="1:10" s="2" customFormat="1" ht="30" customHeight="1">
      <c r="B12" s="234" t="s">
        <v>0</v>
      </c>
      <c r="C12" s="239"/>
      <c r="D12" s="239"/>
      <c r="E12" s="239"/>
      <c r="F12" s="239"/>
      <c r="G12" s="239"/>
      <c r="H12" s="239"/>
      <c r="I12" s="239"/>
      <c r="J12" s="1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s="2" customFormat="1" ht="35.1" customHeight="1">
      <c r="B14" s="3" t="s">
        <v>3</v>
      </c>
      <c r="C14" s="205" t="s">
        <v>233</v>
      </c>
      <c r="D14" s="202"/>
      <c r="E14" s="202"/>
      <c r="F14" s="202"/>
      <c r="G14" s="202"/>
      <c r="H14" s="202"/>
      <c r="I14" s="202"/>
      <c r="J14" s="202"/>
    </row>
    <row r="16" spans="1:10" s="28" customFormat="1" ht="11.25" customHeight="1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28" customFormat="1" ht="15" customHeight="1">
      <c r="A17" s="21"/>
      <c r="B17" s="21"/>
      <c r="C17" s="31"/>
      <c r="D17" s="22"/>
      <c r="E17" s="22"/>
      <c r="F17" s="22"/>
      <c r="G17" s="17"/>
      <c r="H17" s="17"/>
      <c r="I17" s="17"/>
      <c r="J17" s="31"/>
    </row>
    <row r="18" spans="1:10" ht="30" customHeight="1">
      <c r="B18" s="41" t="s">
        <v>17</v>
      </c>
      <c r="C18" s="257" t="s">
        <v>151</v>
      </c>
      <c r="D18" s="257"/>
      <c r="E18" s="257"/>
      <c r="F18" s="257"/>
      <c r="G18" s="257"/>
      <c r="H18" s="257"/>
      <c r="I18" s="257"/>
      <c r="J18" s="257"/>
    </row>
    <row r="19" spans="1:10" ht="15" customHeight="1">
      <c r="B19" s="41" t="s">
        <v>18</v>
      </c>
      <c r="C19" s="257" t="s">
        <v>273</v>
      </c>
      <c r="D19" s="257"/>
      <c r="E19" s="257"/>
      <c r="F19" s="257"/>
      <c r="G19" s="257"/>
      <c r="H19" s="257"/>
      <c r="I19" s="257"/>
      <c r="J19" s="257"/>
    </row>
    <row r="20" spans="1:10" ht="15" customHeight="1">
      <c r="B20" s="41" t="s">
        <v>19</v>
      </c>
      <c r="C20" s="255" t="s">
        <v>274</v>
      </c>
      <c r="D20" s="256"/>
    </row>
  </sheetData>
  <mergeCells count="20">
    <mergeCell ref="B12:I12"/>
    <mergeCell ref="I7:I9"/>
    <mergeCell ref="J7:J9"/>
    <mergeCell ref="C20:D20"/>
    <mergeCell ref="C19:J19"/>
    <mergeCell ref="C18:J18"/>
    <mergeCell ref="C13:J13"/>
    <mergeCell ref="C14:J14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</mergeCells>
  <pageMargins left="0.7" right="0.7" top="0.75" bottom="0.75" header="0.3" footer="0.3"/>
  <pageSetup paperSize="9" scale="4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8"/>
  <dimension ref="A1:J21"/>
  <sheetViews>
    <sheetView view="pageBreakPreview" zoomScaleNormal="100" zoomScaleSheetLayoutView="100" workbookViewId="0">
      <selection activeCell="E15" sqref="E15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24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179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63.75">
      <c r="B10" s="9" t="s">
        <v>17</v>
      </c>
      <c r="C10" s="34" t="s">
        <v>167</v>
      </c>
      <c r="D10" s="35" t="s">
        <v>275</v>
      </c>
      <c r="E10" s="11"/>
      <c r="F10" s="11"/>
      <c r="G10" s="12" t="s">
        <v>164</v>
      </c>
      <c r="H10" s="39">
        <v>1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9"/>
      <c r="D11" s="239"/>
      <c r="E11" s="239"/>
      <c r="F11" s="239"/>
      <c r="G11" s="239"/>
      <c r="H11" s="239"/>
      <c r="I11" s="239"/>
      <c r="J11" s="1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5" spans="1:10" s="28" customFormat="1" ht="11.25" customHeight="1">
      <c r="A15" s="20"/>
      <c r="B15" s="20" t="s">
        <v>24</v>
      </c>
      <c r="C15" s="4"/>
      <c r="D15" s="4"/>
      <c r="E15" s="4"/>
      <c r="F15" s="4"/>
      <c r="G15" s="4"/>
      <c r="H15" s="4"/>
      <c r="I15" s="4"/>
      <c r="J15" s="4"/>
    </row>
    <row r="16" spans="1:10" s="28" customFormat="1" ht="15" customHeight="1">
      <c r="A16" s="21"/>
      <c r="B16" s="21"/>
      <c r="C16" s="31"/>
      <c r="D16" s="22"/>
      <c r="E16" s="22"/>
      <c r="F16" s="22"/>
      <c r="G16" s="17"/>
      <c r="H16" s="17"/>
      <c r="I16" s="17"/>
      <c r="J16" s="31"/>
    </row>
    <row r="17" spans="1:10" s="28" customFormat="1" ht="15" customHeight="1">
      <c r="A17" s="21"/>
      <c r="B17" s="30" t="s">
        <v>17</v>
      </c>
      <c r="C17" s="80" t="s">
        <v>165</v>
      </c>
      <c r="D17" s="80"/>
      <c r="E17" s="80"/>
      <c r="F17" s="80"/>
      <c r="G17" s="80"/>
      <c r="H17" s="80"/>
      <c r="I17" s="80"/>
      <c r="J17" s="80"/>
    </row>
    <row r="18" spans="1:10" s="28" customFormat="1" ht="27.75" customHeight="1">
      <c r="A18" s="21"/>
      <c r="B18" s="30" t="s">
        <v>18</v>
      </c>
      <c r="C18" s="257" t="s">
        <v>166</v>
      </c>
      <c r="D18" s="257"/>
      <c r="E18" s="257"/>
      <c r="F18" s="257"/>
      <c r="G18" s="257"/>
      <c r="H18" s="257"/>
      <c r="I18" s="257"/>
      <c r="J18" s="257"/>
    </row>
    <row r="19" spans="1:10" ht="15" customHeight="1">
      <c r="B19" s="30" t="s">
        <v>19</v>
      </c>
      <c r="C19" s="32" t="s">
        <v>26</v>
      </c>
      <c r="D19" s="25" t="s">
        <v>53</v>
      </c>
    </row>
    <row r="20" spans="1:10">
      <c r="B20" s="41"/>
    </row>
    <row r="21" spans="1:10">
      <c r="B21" s="41"/>
    </row>
  </sheetData>
  <mergeCells count="18">
    <mergeCell ref="C18:J18"/>
    <mergeCell ref="C12:J12"/>
    <mergeCell ref="C13:J13"/>
    <mergeCell ref="E8:E9"/>
    <mergeCell ref="F8:F9"/>
    <mergeCell ref="B11:I11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30"/>
  <dimension ref="A1:J25"/>
  <sheetViews>
    <sheetView view="pageBreakPreview" zoomScaleNormal="100" zoomScaleSheetLayoutView="100" workbookViewId="0">
      <selection activeCell="F16" sqref="F16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25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180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8"/>
      <c r="E9" s="223"/>
      <c r="F9" s="223"/>
      <c r="G9" s="219"/>
      <c r="H9" s="219"/>
      <c r="I9" s="222"/>
      <c r="J9" s="222"/>
    </row>
    <row r="10" spans="1:10" s="2" customFormat="1" ht="89.25">
      <c r="B10" s="105" t="s">
        <v>17</v>
      </c>
      <c r="C10" s="59" t="s">
        <v>159</v>
      </c>
      <c r="D10" s="36" t="s">
        <v>196</v>
      </c>
      <c r="E10" s="101"/>
      <c r="F10" s="11"/>
      <c r="G10" s="12" t="s">
        <v>55</v>
      </c>
      <c r="H10" s="39">
        <v>1</v>
      </c>
      <c r="I10" s="13"/>
      <c r="J10" s="14">
        <f>H10*I10</f>
        <v>0</v>
      </c>
    </row>
    <row r="11" spans="1:10" s="2" customFormat="1" ht="63.75">
      <c r="B11" s="105" t="s">
        <v>18</v>
      </c>
      <c r="C11" s="59" t="s">
        <v>160</v>
      </c>
      <c r="D11" s="36" t="s">
        <v>276</v>
      </c>
      <c r="E11" s="101"/>
      <c r="F11" s="11"/>
      <c r="G11" s="12" t="s">
        <v>55</v>
      </c>
      <c r="H11" s="39">
        <v>1</v>
      </c>
      <c r="I11" s="13"/>
      <c r="J11" s="14">
        <f>H11*I11</f>
        <v>0</v>
      </c>
    </row>
    <row r="12" spans="1:10" s="2" customFormat="1" ht="30" customHeight="1">
      <c r="B12" s="234" t="s">
        <v>0</v>
      </c>
      <c r="C12" s="239"/>
      <c r="D12" s="239"/>
      <c r="E12" s="239"/>
      <c r="F12" s="239"/>
      <c r="G12" s="239"/>
      <c r="H12" s="239"/>
      <c r="I12" s="239"/>
      <c r="J12" s="1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s="2" customFormat="1" ht="35.1" customHeight="1">
      <c r="B14" s="3" t="s">
        <v>3</v>
      </c>
      <c r="C14" s="205" t="s">
        <v>302</v>
      </c>
      <c r="D14" s="202"/>
      <c r="E14" s="202"/>
      <c r="F14" s="202"/>
      <c r="G14" s="202"/>
      <c r="H14" s="202"/>
      <c r="I14" s="202"/>
      <c r="J14" s="202"/>
    </row>
    <row r="15" spans="1:10" ht="13.5" customHeight="1">
      <c r="C15" s="258"/>
      <c r="D15" s="258"/>
      <c r="E15" s="258"/>
      <c r="F15" s="258"/>
      <c r="G15" s="258"/>
      <c r="H15" s="258"/>
      <c r="I15" s="258"/>
      <c r="J15" s="258"/>
    </row>
    <row r="16" spans="1:10" s="28" customFormat="1" ht="11.25" customHeight="1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28" customFormat="1" ht="15" customHeight="1">
      <c r="A17" s="21"/>
      <c r="B17" s="21"/>
      <c r="C17" s="31"/>
      <c r="D17" s="22"/>
      <c r="E17" s="22"/>
      <c r="F17" s="22"/>
      <c r="G17" s="17"/>
      <c r="H17" s="17"/>
      <c r="I17" s="17"/>
      <c r="J17" s="31"/>
    </row>
    <row r="18" spans="1:10" s="28" customFormat="1" ht="27.75" customHeight="1">
      <c r="A18" s="21"/>
      <c r="B18" s="41" t="s">
        <v>17</v>
      </c>
      <c r="C18" s="202" t="s">
        <v>277</v>
      </c>
      <c r="D18" s="202"/>
      <c r="E18" s="202"/>
      <c r="F18" s="202"/>
      <c r="G18" s="202"/>
      <c r="H18" s="202"/>
      <c r="I18" s="202"/>
      <c r="J18" s="202"/>
    </row>
    <row r="19" spans="1:10" s="28" customFormat="1" ht="28.5" customHeight="1">
      <c r="A19" s="21"/>
      <c r="B19" s="41" t="s">
        <v>18</v>
      </c>
      <c r="C19" s="202" t="s">
        <v>161</v>
      </c>
      <c r="D19" s="202"/>
      <c r="E19" s="202"/>
      <c r="F19" s="202"/>
      <c r="G19" s="202"/>
      <c r="H19" s="202"/>
      <c r="I19" s="202"/>
      <c r="J19" s="202"/>
    </row>
    <row r="20" spans="1:10" s="28" customFormat="1" ht="15" customHeight="1">
      <c r="A20" s="21"/>
      <c r="B20" s="41" t="s">
        <v>19</v>
      </c>
      <c r="C20" s="91" t="s">
        <v>92</v>
      </c>
      <c r="D20" s="79"/>
      <c r="E20" s="79"/>
      <c r="F20" s="79"/>
      <c r="G20" s="79"/>
      <c r="H20" s="79"/>
      <c r="I20" s="79"/>
      <c r="J20" s="79"/>
    </row>
    <row r="21" spans="1:10" s="28" customFormat="1" ht="15" customHeight="1">
      <c r="A21" s="21"/>
      <c r="B21" s="41" t="s">
        <v>20</v>
      </c>
      <c r="C21" s="91" t="s">
        <v>162</v>
      </c>
      <c r="D21" s="79"/>
      <c r="E21" s="79"/>
      <c r="F21" s="79"/>
      <c r="G21" s="79"/>
      <c r="H21" s="79"/>
      <c r="I21" s="79"/>
      <c r="J21" s="79"/>
    </row>
    <row r="22" spans="1:10" ht="15.75" customHeight="1">
      <c r="B22" s="41" t="s">
        <v>21</v>
      </c>
      <c r="C22" s="122" t="s">
        <v>163</v>
      </c>
      <c r="D22" s="130"/>
      <c r="E22" s="130"/>
      <c r="F22" s="130"/>
      <c r="G22" s="130"/>
      <c r="H22" s="130"/>
      <c r="I22" s="130"/>
      <c r="J22" s="130"/>
    </row>
    <row r="23" spans="1:10" ht="15" customHeight="1">
      <c r="B23" s="41" t="s">
        <v>22</v>
      </c>
      <c r="C23" s="32" t="s">
        <v>26</v>
      </c>
      <c r="D23" s="32" t="s">
        <v>27</v>
      </c>
    </row>
    <row r="24" spans="1:10">
      <c r="B24" s="41"/>
    </row>
    <row r="25" spans="1:10">
      <c r="B25" s="41"/>
    </row>
  </sheetData>
  <mergeCells count="20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I7:I9"/>
    <mergeCell ref="J7:J9"/>
    <mergeCell ref="B12:I12"/>
    <mergeCell ref="C18:J18"/>
    <mergeCell ref="C19:J19"/>
    <mergeCell ref="C13:J13"/>
    <mergeCell ref="C14:J14"/>
    <mergeCell ref="C15:J15"/>
  </mergeCells>
  <pageMargins left="0.7" right="0.7" top="0.75" bottom="0.75" header="0.3" footer="0.3"/>
  <pageSetup paperSize="9" scale="4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31"/>
  <dimension ref="A1:J20"/>
  <sheetViews>
    <sheetView view="pageBreakPreview" zoomScaleNormal="100" zoomScaleSheetLayoutView="100" workbookViewId="0">
      <selection activeCell="C12" sqref="C12:J12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26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112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40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40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41"/>
      <c r="C9" s="227"/>
      <c r="D9" s="219"/>
      <c r="E9" s="223"/>
      <c r="F9" s="223"/>
      <c r="G9" s="219"/>
      <c r="H9" s="219"/>
      <c r="I9" s="222"/>
      <c r="J9" s="222"/>
    </row>
    <row r="10" spans="1:10" s="2" customFormat="1" ht="76.5">
      <c r="B10" s="9" t="s">
        <v>17</v>
      </c>
      <c r="C10" s="81" t="s">
        <v>110</v>
      </c>
      <c r="D10" s="82" t="s">
        <v>279</v>
      </c>
      <c r="E10" s="11"/>
      <c r="F10" s="11"/>
      <c r="G10" s="53" t="s">
        <v>278</v>
      </c>
      <c r="H10" s="164">
        <v>150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9"/>
      <c r="D11" s="239"/>
      <c r="E11" s="239"/>
      <c r="F11" s="239"/>
      <c r="G11" s="239"/>
      <c r="H11" s="239"/>
      <c r="I11" s="239"/>
      <c r="J11" s="1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5" spans="1:10" s="28" customFormat="1" ht="11.25" customHeight="1">
      <c r="A15" s="20"/>
      <c r="B15" s="20" t="s">
        <v>24</v>
      </c>
      <c r="C15" s="4"/>
      <c r="D15" s="4"/>
      <c r="E15" s="4"/>
      <c r="F15" s="4"/>
      <c r="G15" s="4"/>
      <c r="H15" s="4"/>
      <c r="I15" s="4"/>
      <c r="J15" s="4"/>
    </row>
    <row r="16" spans="1:10" s="28" customFormat="1" ht="15" customHeight="1">
      <c r="A16" s="21"/>
      <c r="B16" s="21"/>
      <c r="C16" s="31"/>
      <c r="D16" s="22"/>
      <c r="E16" s="22"/>
      <c r="F16" s="22"/>
      <c r="G16" s="17"/>
      <c r="H16" s="17"/>
      <c r="I16" s="17"/>
      <c r="J16" s="31"/>
    </row>
    <row r="17" spans="2:10" ht="15" customHeight="1">
      <c r="B17" s="41" t="s">
        <v>17</v>
      </c>
      <c r="C17" s="32" t="s">
        <v>111</v>
      </c>
      <c r="D17" s="24"/>
      <c r="E17" s="24"/>
      <c r="F17" s="24"/>
      <c r="G17" s="24"/>
      <c r="H17" s="24"/>
      <c r="I17" s="24"/>
      <c r="J17" s="24"/>
    </row>
    <row r="18" spans="2:10" ht="15" customHeight="1">
      <c r="B18" s="41" t="s">
        <v>18</v>
      </c>
      <c r="C18" s="32" t="s">
        <v>26</v>
      </c>
      <c r="D18" s="25" t="s">
        <v>27</v>
      </c>
    </row>
    <row r="19" spans="2:10">
      <c r="B19" s="41"/>
    </row>
    <row r="20" spans="2:10">
      <c r="B20" s="41"/>
    </row>
  </sheetData>
  <mergeCells count="17">
    <mergeCell ref="C12:J12"/>
    <mergeCell ref="C13:J13"/>
    <mergeCell ref="E8:E9"/>
    <mergeCell ref="F8:F9"/>
    <mergeCell ref="B11:I11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J29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02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51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57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>
      <c r="A7" s="228"/>
      <c r="B7" s="225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220</v>
      </c>
      <c r="H7" s="218" t="s">
        <v>221</v>
      </c>
      <c r="I7" s="221" t="s">
        <v>13</v>
      </c>
      <c r="J7" s="221" t="s">
        <v>14</v>
      </c>
    </row>
    <row r="8" spans="1:10" s="2" customFormat="1">
      <c r="A8" s="228"/>
      <c r="B8" s="225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A9" s="228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2" customFormat="1" ht="76.5">
      <c r="A10" s="135"/>
      <c r="B10" s="134" t="s">
        <v>17</v>
      </c>
      <c r="C10" s="126" t="s">
        <v>47</v>
      </c>
      <c r="D10" s="107" t="s">
        <v>215</v>
      </c>
      <c r="E10" s="11"/>
      <c r="F10" s="11"/>
      <c r="G10" s="12"/>
      <c r="H10" s="39"/>
      <c r="I10" s="13"/>
      <c r="J10" s="14">
        <f>H10*I10</f>
        <v>0</v>
      </c>
    </row>
    <row r="11" spans="1:10" s="2" customFormat="1" ht="76.5">
      <c r="A11" s="153"/>
      <c r="B11" s="134" t="s">
        <v>18</v>
      </c>
      <c r="C11" s="151" t="s">
        <v>47</v>
      </c>
      <c r="D11" s="152" t="s">
        <v>216</v>
      </c>
      <c r="E11" s="11"/>
      <c r="F11" s="11"/>
      <c r="G11" s="12"/>
      <c r="H11" s="39"/>
      <c r="I11" s="13"/>
      <c r="J11" s="14">
        <f t="shared" ref="J11" si="0">H11*I11</f>
        <v>0</v>
      </c>
    </row>
    <row r="12" spans="1:10" s="2" customFormat="1" ht="76.5">
      <c r="A12" s="135"/>
      <c r="B12" s="134" t="s">
        <v>19</v>
      </c>
      <c r="C12" s="83" t="s">
        <v>47</v>
      </c>
      <c r="D12" s="19" t="s">
        <v>217</v>
      </c>
      <c r="E12" s="11"/>
      <c r="F12" s="11"/>
      <c r="G12" s="12"/>
      <c r="H12" s="39"/>
      <c r="I12" s="13"/>
      <c r="J12" s="14">
        <f t="shared" ref="J12:J16" si="1">H12*I12</f>
        <v>0</v>
      </c>
    </row>
    <row r="13" spans="1:10" s="2" customFormat="1" ht="76.5">
      <c r="A13" s="135"/>
      <c r="B13" s="134" t="s">
        <v>20</v>
      </c>
      <c r="C13" s="18" t="s">
        <v>47</v>
      </c>
      <c r="D13" s="19" t="s">
        <v>231</v>
      </c>
      <c r="E13" s="11"/>
      <c r="F13" s="11"/>
      <c r="G13" s="12"/>
      <c r="H13" s="39"/>
      <c r="I13" s="13"/>
      <c r="J13" s="14">
        <f>H13*I13</f>
        <v>0</v>
      </c>
    </row>
    <row r="14" spans="1:10" s="2" customFormat="1" ht="76.5">
      <c r="A14" s="135"/>
      <c r="B14" s="134" t="s">
        <v>21</v>
      </c>
      <c r="C14" s="83" t="s">
        <v>47</v>
      </c>
      <c r="D14" s="19" t="s">
        <v>225</v>
      </c>
      <c r="E14" s="11"/>
      <c r="F14" s="11"/>
      <c r="G14" s="12"/>
      <c r="H14" s="39"/>
      <c r="I14" s="13"/>
      <c r="J14" s="14">
        <f t="shared" si="1"/>
        <v>0</v>
      </c>
    </row>
    <row r="15" spans="1:10" s="2" customFormat="1" ht="76.5">
      <c r="A15" s="135"/>
      <c r="B15" s="134" t="s">
        <v>22</v>
      </c>
      <c r="C15" s="18" t="s">
        <v>47</v>
      </c>
      <c r="D15" s="19" t="s">
        <v>232</v>
      </c>
      <c r="E15" s="11"/>
      <c r="F15" s="11"/>
      <c r="G15" s="12"/>
      <c r="H15" s="39"/>
      <c r="I15" s="13"/>
      <c r="J15" s="14">
        <f>H15*I15</f>
        <v>0</v>
      </c>
    </row>
    <row r="16" spans="1:10" s="2" customFormat="1" ht="87.75" customHeight="1">
      <c r="A16" s="135"/>
      <c r="B16" s="134" t="s">
        <v>23</v>
      </c>
      <c r="C16" s="83" t="s">
        <v>173</v>
      </c>
      <c r="D16" s="19" t="s">
        <v>177</v>
      </c>
      <c r="E16" s="11"/>
      <c r="F16" s="11"/>
      <c r="G16" s="12" t="s">
        <v>49</v>
      </c>
      <c r="H16" s="39">
        <v>1</v>
      </c>
      <c r="I16" s="13"/>
      <c r="J16" s="14">
        <f t="shared" si="1"/>
        <v>0</v>
      </c>
    </row>
    <row r="17" spans="1:10" s="2" customFormat="1" ht="89.25">
      <c r="A17" s="135"/>
      <c r="B17" s="134" t="s">
        <v>25</v>
      </c>
      <c r="C17" s="83" t="s">
        <v>129</v>
      </c>
      <c r="D17" s="19" t="s">
        <v>226</v>
      </c>
      <c r="E17" s="11"/>
      <c r="F17" s="11"/>
      <c r="G17" s="12" t="s">
        <v>49</v>
      </c>
      <c r="H17" s="39">
        <v>1</v>
      </c>
      <c r="I17" s="13"/>
      <c r="J17" s="14">
        <f t="shared" ref="J17:J18" si="2">H17*I17</f>
        <v>0</v>
      </c>
    </row>
    <row r="18" spans="1:10" s="2" customFormat="1" ht="76.5">
      <c r="A18" s="135"/>
      <c r="B18" s="134" t="s">
        <v>28</v>
      </c>
      <c r="C18" s="18" t="s">
        <v>174</v>
      </c>
      <c r="D18" s="19" t="s">
        <v>227</v>
      </c>
      <c r="E18" s="11"/>
      <c r="F18" s="11"/>
      <c r="G18" s="12" t="s">
        <v>49</v>
      </c>
      <c r="H18" s="39">
        <v>6</v>
      </c>
      <c r="I18" s="13"/>
      <c r="J18" s="14">
        <f t="shared" si="2"/>
        <v>0</v>
      </c>
    </row>
    <row r="19" spans="1:10" s="2" customFormat="1" ht="76.5">
      <c r="A19" s="135"/>
      <c r="B19" s="134" t="s">
        <v>29</v>
      </c>
      <c r="C19" s="18" t="s">
        <v>174</v>
      </c>
      <c r="D19" s="19" t="s">
        <v>228</v>
      </c>
      <c r="E19" s="11"/>
      <c r="F19" s="11"/>
      <c r="G19" s="12" t="s">
        <v>50</v>
      </c>
      <c r="H19" s="39">
        <v>6</v>
      </c>
      <c r="I19" s="13"/>
      <c r="J19" s="14">
        <f>H19*I19</f>
        <v>0</v>
      </c>
    </row>
    <row r="20" spans="1:10" ht="30" customHeight="1">
      <c r="B20" s="229" t="s">
        <v>0</v>
      </c>
      <c r="C20" s="230"/>
      <c r="D20" s="230"/>
      <c r="E20" s="230"/>
      <c r="F20" s="230"/>
      <c r="G20" s="230"/>
      <c r="H20" s="230"/>
      <c r="I20" s="231"/>
      <c r="J20" s="54">
        <f>SUM(J10:J19)</f>
        <v>0</v>
      </c>
    </row>
    <row r="21" spans="1:10" ht="35.1" customHeight="1">
      <c r="B21" s="3" t="s">
        <v>1</v>
      </c>
      <c r="C21" s="203" t="s">
        <v>2</v>
      </c>
      <c r="D21" s="203"/>
      <c r="E21" s="203"/>
      <c r="F21" s="203"/>
      <c r="G21" s="203"/>
      <c r="H21" s="203"/>
      <c r="I21" s="203"/>
      <c r="J21" s="204"/>
    </row>
    <row r="22" spans="1:10" ht="35.1" customHeight="1">
      <c r="B22" s="3" t="s">
        <v>3</v>
      </c>
      <c r="C22" s="205" t="s">
        <v>233</v>
      </c>
      <c r="D22" s="202"/>
      <c r="E22" s="202"/>
      <c r="F22" s="202"/>
      <c r="G22" s="202"/>
      <c r="H22" s="202"/>
      <c r="I22" s="202"/>
      <c r="J22" s="202"/>
    </row>
    <row r="23" spans="1:10" ht="35.1" customHeight="1">
      <c r="B23" s="3" t="s">
        <v>4</v>
      </c>
      <c r="C23" s="201" t="s">
        <v>42</v>
      </c>
      <c r="D23" s="202"/>
      <c r="E23" s="202"/>
      <c r="F23" s="202"/>
      <c r="G23" s="202"/>
      <c r="H23" s="202"/>
      <c r="I23" s="202"/>
      <c r="J23" s="202"/>
    </row>
    <row r="24" spans="1:10" s="2" customFormat="1" ht="60" customHeight="1">
      <c r="B24" s="3" t="s">
        <v>218</v>
      </c>
      <c r="C24" s="232" t="s">
        <v>219</v>
      </c>
      <c r="D24" s="232"/>
      <c r="E24" s="232"/>
      <c r="F24" s="232"/>
      <c r="G24" s="232"/>
      <c r="H24" s="232"/>
      <c r="I24" s="233"/>
      <c r="J24" s="233"/>
    </row>
    <row r="25" spans="1:10" ht="16.5" customHeight="1"/>
    <row r="26" spans="1:10">
      <c r="B26" s="20" t="s">
        <v>24</v>
      </c>
      <c r="C26" s="4"/>
      <c r="D26" s="4"/>
      <c r="E26" s="4"/>
      <c r="F26" s="4"/>
      <c r="G26" s="4"/>
      <c r="H26" s="4"/>
      <c r="I26" s="4"/>
      <c r="J26" s="4"/>
    </row>
    <row r="27" spans="1:10">
      <c r="B27" s="21"/>
      <c r="C27" s="31"/>
      <c r="D27" s="22"/>
      <c r="E27" s="22"/>
      <c r="F27" s="22"/>
      <c r="G27" s="17"/>
      <c r="H27" s="17"/>
      <c r="I27" s="17"/>
      <c r="J27" s="31"/>
    </row>
    <row r="28" spans="1:10" ht="15" customHeight="1">
      <c r="B28" s="41" t="s">
        <v>17</v>
      </c>
      <c r="C28" s="25" t="s">
        <v>26</v>
      </c>
      <c r="D28" s="32" t="s">
        <v>185</v>
      </c>
    </row>
    <row r="29" spans="1:10" ht="15" customHeight="1">
      <c r="B29" s="41"/>
      <c r="C29" s="25"/>
      <c r="D29" s="32" t="s">
        <v>184</v>
      </c>
    </row>
  </sheetData>
  <autoFilter ref="A3:J23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C23:J23"/>
    <mergeCell ref="B20:I20"/>
    <mergeCell ref="C21:J21"/>
    <mergeCell ref="C22:J22"/>
    <mergeCell ref="C24:J2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A7:A9"/>
  </mergeCells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J18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03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146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1" t="str">
        <f>HYPERLINK("#'Suma'!A1","wstecz")</f>
        <v>wstecz</v>
      </c>
      <c r="B6" s="162"/>
      <c r="C6" s="162"/>
      <c r="D6" s="8"/>
      <c r="E6" s="8"/>
      <c r="F6" s="8"/>
      <c r="G6" s="8"/>
      <c r="H6" s="8"/>
      <c r="I6" s="8"/>
      <c r="J6" s="8"/>
    </row>
    <row r="7" spans="1:10" s="2" customFormat="1">
      <c r="A7" s="228"/>
      <c r="B7" s="225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A8" s="228"/>
      <c r="B8" s="225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A9" s="228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2" customFormat="1" ht="76.5">
      <c r="A10" s="135"/>
      <c r="B10" s="136" t="s">
        <v>17</v>
      </c>
      <c r="C10" s="83" t="s">
        <v>175</v>
      </c>
      <c r="D10" s="43" t="s">
        <v>229</v>
      </c>
      <c r="E10" s="11"/>
      <c r="F10" s="11"/>
      <c r="G10" s="12" t="s">
        <v>141</v>
      </c>
      <c r="H10" s="39">
        <v>1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5"/>
      <c r="D11" s="235"/>
      <c r="E11" s="235"/>
      <c r="F11" s="235"/>
      <c r="G11" s="235"/>
      <c r="H11" s="235"/>
      <c r="I11" s="235"/>
      <c r="J11" s="54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4" spans="1:10" s="28" customFormat="1" ht="35.1" customHeight="1">
      <c r="A14" s="20"/>
      <c r="B14" s="3" t="s">
        <v>4</v>
      </c>
      <c r="C14" s="201" t="s">
        <v>42</v>
      </c>
      <c r="D14" s="202"/>
      <c r="E14" s="202"/>
      <c r="F14" s="202"/>
      <c r="G14" s="202"/>
      <c r="H14" s="202"/>
      <c r="I14" s="202"/>
      <c r="J14" s="202"/>
    </row>
    <row r="15" spans="1:10" s="28" customFormat="1" ht="15" customHeight="1">
      <c r="A15" s="21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ht="15" customHeight="1"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2:10" ht="15" customHeight="1">
      <c r="B17" s="21"/>
      <c r="C17" s="31"/>
      <c r="D17" s="22"/>
      <c r="E17" s="22"/>
      <c r="F17" s="22"/>
      <c r="G17" s="17"/>
      <c r="H17" s="17"/>
      <c r="I17" s="17"/>
      <c r="J17" s="31"/>
    </row>
    <row r="18" spans="2:10" s="28" customFormat="1" ht="14.25" customHeight="1">
      <c r="B18" s="41" t="s">
        <v>17</v>
      </c>
      <c r="C18" s="25" t="s">
        <v>26</v>
      </c>
      <c r="D18" s="16" t="s">
        <v>27</v>
      </c>
      <c r="E18" s="158"/>
      <c r="F18" s="158"/>
      <c r="G18" s="158"/>
      <c r="H18" s="158"/>
      <c r="I18" s="158"/>
      <c r="J18" s="158"/>
    </row>
  </sheetData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A7:A9"/>
    <mergeCell ref="C14:J14"/>
    <mergeCell ref="J7:J9"/>
    <mergeCell ref="E8:E9"/>
    <mergeCell ref="F8:F9"/>
    <mergeCell ref="B11:I11"/>
    <mergeCell ref="C12:J12"/>
    <mergeCell ref="C13:J13"/>
  </mergeCells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J18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3.28515625" style="158" customWidth="1"/>
    <col min="5" max="5" width="19" style="158" customWidth="1"/>
    <col min="6" max="6" width="18.5703125" style="158" customWidth="1"/>
    <col min="7" max="7" width="11.42578125" style="158" customWidth="1"/>
    <col min="8" max="8" width="10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 ht="15" customHeight="1">
      <c r="A4" s="211" t="str">
        <f ca="1">MID(CELL("nazwa_pliku",A1),FIND("]",CELL("nazwa_pliku",A1),1)+1,100)</f>
        <v>Część 04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169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A7" s="228"/>
      <c r="B7" s="225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 ht="12.75" customHeight="1">
      <c r="A8" s="228"/>
      <c r="B8" s="225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12.75" customHeight="1">
      <c r="A9" s="228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106" customFormat="1" ht="63.75">
      <c r="A10" s="135"/>
      <c r="B10" s="118" t="s">
        <v>17</v>
      </c>
      <c r="C10" s="10" t="s">
        <v>169</v>
      </c>
      <c r="D10" s="27" t="s">
        <v>230</v>
      </c>
      <c r="E10" s="11"/>
      <c r="F10" s="11"/>
      <c r="G10" s="12" t="s">
        <v>158</v>
      </c>
      <c r="H10" s="39">
        <v>1</v>
      </c>
      <c r="I10" s="13"/>
      <c r="J10" s="14">
        <f>H10*I10</f>
        <v>0</v>
      </c>
    </row>
    <row r="11" spans="1:10" s="2" customFormat="1" ht="30" customHeight="1">
      <c r="B11" s="229" t="s">
        <v>0</v>
      </c>
      <c r="C11" s="235"/>
      <c r="D11" s="235"/>
      <c r="E11" s="235"/>
      <c r="F11" s="235"/>
      <c r="G11" s="235"/>
      <c r="H11" s="235"/>
      <c r="I11" s="235"/>
      <c r="J11" s="54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4" spans="1:10" ht="35.1" customHeight="1">
      <c r="B14" s="3" t="s">
        <v>4</v>
      </c>
      <c r="C14" s="201" t="s">
        <v>42</v>
      </c>
      <c r="D14" s="202"/>
      <c r="E14" s="202"/>
      <c r="F14" s="202"/>
      <c r="G14" s="202"/>
      <c r="H14" s="202"/>
      <c r="I14" s="202"/>
      <c r="J14" s="202"/>
    </row>
    <row r="16" spans="1:10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>
      <c r="A17" s="21"/>
      <c r="B17" s="21"/>
      <c r="C17" s="31"/>
      <c r="D17" s="22"/>
      <c r="E17" s="22"/>
      <c r="F17" s="22"/>
      <c r="G17" s="17"/>
      <c r="H17" s="17"/>
      <c r="I17" s="17"/>
      <c r="J17" s="31"/>
    </row>
    <row r="18" spans="1:10" ht="15" customHeight="1">
      <c r="B18" s="41" t="s">
        <v>17</v>
      </c>
      <c r="C18" s="25" t="s">
        <v>26</v>
      </c>
      <c r="D18" s="16" t="s">
        <v>53</v>
      </c>
    </row>
  </sheetData>
  <mergeCells count="19">
    <mergeCell ref="F8:F9"/>
    <mergeCell ref="A5:J5"/>
    <mergeCell ref="A7:A9"/>
    <mergeCell ref="C14:J14"/>
    <mergeCell ref="B11:I11"/>
    <mergeCell ref="C12:J12"/>
    <mergeCell ref="C13:J13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</mergeCells>
  <pageMargins left="0.7" right="0.7" top="0.75" bottom="0.75" header="0.3" footer="0.3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K24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1" width="11.5703125" style="158" customWidth="1"/>
    <col min="12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05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54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A7" s="228"/>
      <c r="B7" s="225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 ht="12.75" customHeight="1">
      <c r="A8" s="228"/>
      <c r="B8" s="225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12.75" customHeight="1">
      <c r="A9" s="228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14.75">
      <c r="A10" s="135"/>
      <c r="B10" s="118" t="s">
        <v>17</v>
      </c>
      <c r="C10" s="37" t="s">
        <v>59</v>
      </c>
      <c r="D10" s="38" t="s">
        <v>234</v>
      </c>
      <c r="E10" s="11"/>
      <c r="F10" s="11"/>
      <c r="G10" s="39" t="s">
        <v>55</v>
      </c>
      <c r="H10" s="39">
        <v>1</v>
      </c>
      <c r="I10" s="13"/>
      <c r="J10" s="14">
        <f t="shared" ref="J10:J15" si="0">H10*I10</f>
        <v>0</v>
      </c>
    </row>
    <row r="11" spans="1:10" s="2" customFormat="1" ht="127.5">
      <c r="A11" s="135"/>
      <c r="B11" s="9" t="s">
        <v>18</v>
      </c>
      <c r="C11" s="37" t="s">
        <v>60</v>
      </c>
      <c r="D11" s="38" t="s">
        <v>238</v>
      </c>
      <c r="E11" s="11"/>
      <c r="F11" s="11"/>
      <c r="G11" s="39" t="s">
        <v>56</v>
      </c>
      <c r="H11" s="39">
        <v>1</v>
      </c>
      <c r="I11" s="13"/>
      <c r="J11" s="14">
        <f t="shared" si="0"/>
        <v>0</v>
      </c>
    </row>
    <row r="12" spans="1:10" s="2" customFormat="1" ht="102">
      <c r="A12" s="135"/>
      <c r="B12" s="9" t="s">
        <v>19</v>
      </c>
      <c r="C12" s="37" t="s">
        <v>61</v>
      </c>
      <c r="D12" s="38" t="s">
        <v>239</v>
      </c>
      <c r="E12" s="11"/>
      <c r="F12" s="11"/>
      <c r="G12" s="39" t="s">
        <v>57</v>
      </c>
      <c r="H12" s="39">
        <v>4</v>
      </c>
      <c r="I12" s="13"/>
      <c r="J12" s="14">
        <f t="shared" si="0"/>
        <v>0</v>
      </c>
    </row>
    <row r="13" spans="1:10" s="2" customFormat="1" ht="89.25">
      <c r="A13" s="135"/>
      <c r="B13" s="9" t="s">
        <v>20</v>
      </c>
      <c r="C13" s="37" t="s">
        <v>62</v>
      </c>
      <c r="D13" s="38" t="s">
        <v>235</v>
      </c>
      <c r="E13" s="11"/>
      <c r="F13" s="11"/>
      <c r="G13" s="39" t="s">
        <v>58</v>
      </c>
      <c r="H13" s="39">
        <v>1</v>
      </c>
      <c r="I13" s="13"/>
      <c r="J13" s="14">
        <f t="shared" si="0"/>
        <v>0</v>
      </c>
    </row>
    <row r="14" spans="1:10" s="2" customFormat="1" ht="89.25">
      <c r="A14" s="135"/>
      <c r="B14" s="9" t="s">
        <v>21</v>
      </c>
      <c r="C14" s="37" t="s">
        <v>170</v>
      </c>
      <c r="D14" s="38" t="s">
        <v>236</v>
      </c>
      <c r="E14" s="11"/>
      <c r="F14" s="11"/>
      <c r="G14" s="39" t="s">
        <v>58</v>
      </c>
      <c r="H14" s="39">
        <v>1</v>
      </c>
      <c r="I14" s="13"/>
      <c r="J14" s="14">
        <f t="shared" si="0"/>
        <v>0</v>
      </c>
    </row>
    <row r="15" spans="1:10" s="2" customFormat="1" ht="96" customHeight="1">
      <c r="A15" s="135"/>
      <c r="B15" s="9" t="s">
        <v>22</v>
      </c>
      <c r="C15" s="37" t="s">
        <v>171</v>
      </c>
      <c r="D15" s="38" t="s">
        <v>240</v>
      </c>
      <c r="E15" s="11"/>
      <c r="F15" s="11"/>
      <c r="G15" s="39" t="s">
        <v>58</v>
      </c>
      <c r="H15" s="39">
        <v>1</v>
      </c>
      <c r="I15" s="13"/>
      <c r="J15" s="14">
        <f t="shared" si="0"/>
        <v>0</v>
      </c>
    </row>
    <row r="16" spans="1:10" s="2" customFormat="1" ht="89.25">
      <c r="A16" s="135"/>
      <c r="B16" s="9" t="s">
        <v>23</v>
      </c>
      <c r="C16" s="37" t="s">
        <v>172</v>
      </c>
      <c r="D16" s="38" t="s">
        <v>237</v>
      </c>
      <c r="E16" s="11"/>
      <c r="F16" s="11"/>
      <c r="G16" s="39" t="s">
        <v>55</v>
      </c>
      <c r="H16" s="39">
        <v>1</v>
      </c>
      <c r="I16" s="13"/>
      <c r="J16" s="14">
        <f>H16*I16</f>
        <v>0</v>
      </c>
    </row>
    <row r="17" spans="1:11" s="2" customFormat="1" ht="30" customHeight="1">
      <c r="B17" s="229" t="s">
        <v>0</v>
      </c>
      <c r="C17" s="235"/>
      <c r="D17" s="235"/>
      <c r="E17" s="235"/>
      <c r="F17" s="235"/>
      <c r="G17" s="235"/>
      <c r="H17" s="235"/>
      <c r="I17" s="235"/>
      <c r="J17" s="54">
        <f>SUM(J10:J16)</f>
        <v>0</v>
      </c>
      <c r="K17" s="138"/>
    </row>
    <row r="18" spans="1:11" s="2" customFormat="1" ht="35.1" customHeight="1">
      <c r="B18" s="3" t="s">
        <v>1</v>
      </c>
      <c r="C18" s="203" t="s">
        <v>2</v>
      </c>
      <c r="D18" s="236"/>
      <c r="E18" s="236"/>
      <c r="F18" s="236"/>
      <c r="G18" s="236"/>
      <c r="H18" s="236"/>
      <c r="I18" s="236"/>
      <c r="J18" s="236"/>
    </row>
    <row r="19" spans="1:11" s="2" customFormat="1" ht="35.1" customHeight="1">
      <c r="B19" s="3" t="s">
        <v>3</v>
      </c>
      <c r="C19" s="205" t="s">
        <v>233</v>
      </c>
      <c r="D19" s="202"/>
      <c r="E19" s="202"/>
      <c r="F19" s="202"/>
      <c r="G19" s="202"/>
      <c r="H19" s="202"/>
      <c r="I19" s="202"/>
      <c r="J19" s="202"/>
    </row>
    <row r="20" spans="1:11" s="2" customFormat="1" ht="35.1" customHeight="1">
      <c r="B20" s="3" t="s">
        <v>4</v>
      </c>
      <c r="C20" s="201" t="s">
        <v>42</v>
      </c>
      <c r="D20" s="202"/>
      <c r="E20" s="202"/>
      <c r="F20" s="202"/>
      <c r="G20" s="202"/>
      <c r="H20" s="202"/>
      <c r="I20" s="202"/>
      <c r="J20" s="202"/>
    </row>
    <row r="22" spans="1:11" s="28" customFormat="1" ht="11.25" customHeight="1">
      <c r="A22" s="20"/>
      <c r="B22" s="20" t="s">
        <v>24</v>
      </c>
      <c r="C22" s="4"/>
      <c r="D22" s="4"/>
      <c r="E22" s="4"/>
      <c r="F22" s="4"/>
      <c r="G22" s="4"/>
      <c r="H22" s="4"/>
      <c r="I22" s="4"/>
      <c r="J22" s="4"/>
    </row>
    <row r="23" spans="1:11" s="28" customFormat="1" ht="15" customHeight="1">
      <c r="A23" s="21"/>
      <c r="B23" s="21"/>
      <c r="C23" s="31"/>
      <c r="D23" s="22"/>
      <c r="E23" s="22"/>
      <c r="F23" s="22"/>
      <c r="G23" s="17"/>
      <c r="H23" s="17"/>
      <c r="I23" s="17"/>
      <c r="J23" s="31"/>
    </row>
    <row r="24" spans="1:11" ht="15" customHeight="1">
      <c r="B24" s="41" t="s">
        <v>17</v>
      </c>
      <c r="C24" s="25" t="s">
        <v>31</v>
      </c>
      <c r="D24" s="32" t="s">
        <v>32</v>
      </c>
    </row>
  </sheetData>
  <mergeCells count="19">
    <mergeCell ref="B17:I17"/>
    <mergeCell ref="C18:J18"/>
    <mergeCell ref="C19:J19"/>
    <mergeCell ref="A7:A9"/>
    <mergeCell ref="C20:J20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</mergeCells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J20"/>
  <sheetViews>
    <sheetView view="pageBreakPreview" zoomScaleNormal="8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06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63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>
      <c r="A7" s="228"/>
      <c r="B7" s="225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A8" s="228"/>
      <c r="B8" s="225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A9" s="228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2" customFormat="1" ht="165.75">
      <c r="A10" s="135"/>
      <c r="B10" s="137" t="s">
        <v>17</v>
      </c>
      <c r="C10" s="60" t="s">
        <v>65</v>
      </c>
      <c r="D10" s="61" t="s">
        <v>241</v>
      </c>
      <c r="E10" s="11"/>
      <c r="F10" s="11"/>
      <c r="G10" s="40" t="s">
        <v>55</v>
      </c>
      <c r="H10" s="164">
        <v>1</v>
      </c>
      <c r="I10" s="13"/>
      <c r="J10" s="14">
        <f>H10*I10</f>
        <v>0</v>
      </c>
    </row>
    <row r="11" spans="1:10" s="2" customFormat="1" ht="153">
      <c r="A11" s="135"/>
      <c r="B11" s="132" t="s">
        <v>18</v>
      </c>
      <c r="C11" s="18" t="s">
        <v>65</v>
      </c>
      <c r="D11" s="19" t="s">
        <v>242</v>
      </c>
      <c r="E11" s="11"/>
      <c r="F11" s="11"/>
      <c r="G11" s="12" t="s">
        <v>55</v>
      </c>
      <c r="H11" s="39">
        <v>2</v>
      </c>
      <c r="I11" s="13"/>
      <c r="J11" s="14">
        <f>H11*I11</f>
        <v>0</v>
      </c>
    </row>
    <row r="12" spans="1:10" s="2" customFormat="1" ht="114.75">
      <c r="A12" s="135"/>
      <c r="B12" s="118" t="s">
        <v>19</v>
      </c>
      <c r="C12" s="18" t="s">
        <v>66</v>
      </c>
      <c r="D12" s="19" t="s">
        <v>243</v>
      </c>
      <c r="E12" s="11"/>
      <c r="F12" s="11"/>
      <c r="G12" s="12" t="s">
        <v>64</v>
      </c>
      <c r="H12" s="39">
        <v>1</v>
      </c>
      <c r="I12" s="13"/>
      <c r="J12" s="14">
        <v>0</v>
      </c>
    </row>
    <row r="13" spans="1:10" s="2" customFormat="1" ht="30" customHeight="1">
      <c r="B13" s="229" t="s">
        <v>0</v>
      </c>
      <c r="C13" s="235"/>
      <c r="D13" s="235"/>
      <c r="E13" s="235"/>
      <c r="F13" s="235"/>
      <c r="G13" s="235"/>
      <c r="H13" s="235"/>
      <c r="I13" s="235"/>
      <c r="J13" s="54">
        <f>SUM(J10:J12)</f>
        <v>0</v>
      </c>
    </row>
    <row r="14" spans="1:10" s="2" customFormat="1" ht="35.1" customHeight="1">
      <c r="B14" s="3" t="s">
        <v>1</v>
      </c>
      <c r="C14" s="203" t="s">
        <v>2</v>
      </c>
      <c r="D14" s="236"/>
      <c r="E14" s="236"/>
      <c r="F14" s="236"/>
      <c r="G14" s="236"/>
      <c r="H14" s="236"/>
      <c r="I14" s="236"/>
      <c r="J14" s="236"/>
    </row>
    <row r="15" spans="1:10" s="2" customFormat="1" ht="35.1" customHeight="1">
      <c r="B15" s="3" t="s">
        <v>3</v>
      </c>
      <c r="C15" s="205" t="s">
        <v>233</v>
      </c>
      <c r="D15" s="202"/>
      <c r="E15" s="202"/>
      <c r="F15" s="202"/>
      <c r="G15" s="202"/>
      <c r="H15" s="202"/>
      <c r="I15" s="202"/>
      <c r="J15" s="202"/>
    </row>
    <row r="16" spans="1:10" ht="35.1" customHeight="1">
      <c r="B16" s="3" t="s">
        <v>4</v>
      </c>
      <c r="C16" s="201" t="s">
        <v>42</v>
      </c>
      <c r="D16" s="202"/>
      <c r="E16" s="202"/>
      <c r="F16" s="202"/>
      <c r="G16" s="202"/>
      <c r="H16" s="202"/>
      <c r="I16" s="202"/>
      <c r="J16" s="202"/>
    </row>
    <row r="17" spans="1:10" s="28" customFormat="1" ht="11.25" customHeight="1">
      <c r="A17" s="20"/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s="28" customFormat="1" ht="15" customHeight="1">
      <c r="A18" s="21"/>
      <c r="B18" s="20" t="s">
        <v>24</v>
      </c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B19" s="21"/>
      <c r="C19" s="31"/>
      <c r="D19" s="22"/>
      <c r="E19" s="22"/>
      <c r="F19" s="22"/>
      <c r="G19" s="17"/>
      <c r="H19" s="17"/>
      <c r="I19" s="17"/>
      <c r="J19" s="31"/>
    </row>
    <row r="20" spans="1:10" s="28" customFormat="1" ht="15.75" customHeight="1">
      <c r="B20" s="41" t="s">
        <v>17</v>
      </c>
      <c r="C20" s="25" t="s">
        <v>31</v>
      </c>
      <c r="D20" s="32" t="s">
        <v>33</v>
      </c>
      <c r="E20" s="158"/>
      <c r="F20" s="158"/>
      <c r="G20" s="158"/>
      <c r="H20" s="158"/>
      <c r="I20" s="158"/>
      <c r="J20" s="158"/>
    </row>
  </sheetData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A7:A9"/>
    <mergeCell ref="C16:J16"/>
    <mergeCell ref="B13:I13"/>
    <mergeCell ref="C14:J14"/>
    <mergeCell ref="C15:J15"/>
  </mergeCells>
  <pageMargins left="0.7" right="0.7" top="0.75" bottom="0.75" header="0.3" footer="0.3"/>
  <pageSetup paperSize="9" scale="4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33"/>
  <dimension ref="A1:J22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24" t="str">
        <f ca="1">MID(CELL("nazwa_pliku",A1),FIND("]",CELL("nazwa_pliku",A1),1)+1,100)</f>
        <v>Część 07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s="2" customFormat="1" ht="12.75" customHeight="1">
      <c r="A5" s="224" t="s">
        <v>114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37" t="s">
        <v>7</v>
      </c>
      <c r="C7" s="218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>
      <c r="B8" s="237"/>
      <c r="C8" s="218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>
      <c r="B9" s="238"/>
      <c r="C9" s="218"/>
      <c r="D9" s="218"/>
      <c r="E9" s="223"/>
      <c r="F9" s="223"/>
      <c r="G9" s="219"/>
      <c r="H9" s="219"/>
      <c r="I9" s="222"/>
      <c r="J9" s="222"/>
    </row>
    <row r="10" spans="1:10" s="2" customFormat="1" ht="102">
      <c r="B10" s="9" t="s">
        <v>17</v>
      </c>
      <c r="C10" s="65" t="s">
        <v>116</v>
      </c>
      <c r="D10" s="65" t="s">
        <v>244</v>
      </c>
      <c r="E10" s="11"/>
      <c r="F10" s="11"/>
      <c r="G10" s="84" t="s">
        <v>115</v>
      </c>
      <c r="H10" s="165">
        <v>4</v>
      </c>
      <c r="I10" s="13"/>
      <c r="J10" s="14">
        <f>H10*I10</f>
        <v>0</v>
      </c>
    </row>
    <row r="11" spans="1:10" s="2" customFormat="1" ht="30" customHeight="1">
      <c r="B11" s="234" t="s">
        <v>0</v>
      </c>
      <c r="C11" s="239"/>
      <c r="D11" s="239"/>
      <c r="E11" s="239"/>
      <c r="F11" s="239"/>
      <c r="G11" s="239"/>
      <c r="H11" s="239"/>
      <c r="I11" s="239"/>
      <c r="J11" s="1">
        <f>SUM(J10:J10)</f>
        <v>0</v>
      </c>
    </row>
    <row r="12" spans="1:10" s="2" customFormat="1" ht="35.1" customHeight="1">
      <c r="B12" s="3" t="s">
        <v>1</v>
      </c>
      <c r="C12" s="203" t="s">
        <v>2</v>
      </c>
      <c r="D12" s="236"/>
      <c r="E12" s="236"/>
      <c r="F12" s="236"/>
      <c r="G12" s="236"/>
      <c r="H12" s="236"/>
      <c r="I12" s="236"/>
      <c r="J12" s="236"/>
    </row>
    <row r="13" spans="1:10" s="2" customFormat="1" ht="35.1" customHeight="1">
      <c r="B13" s="3" t="s">
        <v>3</v>
      </c>
      <c r="C13" s="205" t="s">
        <v>233</v>
      </c>
      <c r="D13" s="202"/>
      <c r="E13" s="202"/>
      <c r="F13" s="202"/>
      <c r="G13" s="202"/>
      <c r="H13" s="202"/>
      <c r="I13" s="202"/>
      <c r="J13" s="202"/>
    </row>
    <row r="14" spans="1:10" s="2" customFormat="1" ht="35.1" customHeight="1">
      <c r="B14" s="3" t="s">
        <v>4</v>
      </c>
      <c r="C14" s="201" t="s">
        <v>42</v>
      </c>
      <c r="D14" s="202"/>
      <c r="E14" s="202"/>
      <c r="F14" s="202"/>
      <c r="G14" s="202"/>
      <c r="H14" s="202"/>
      <c r="I14" s="202"/>
      <c r="J14" s="202"/>
    </row>
    <row r="16" spans="1:10" s="28" customFormat="1" ht="11.25" customHeight="1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28" customFormat="1" ht="15" customHeight="1">
      <c r="A17" s="21"/>
      <c r="B17" s="21"/>
      <c r="C17" s="31"/>
      <c r="D17" s="22"/>
      <c r="E17" s="22"/>
      <c r="F17" s="22"/>
      <c r="G17" s="17"/>
      <c r="H17" s="17"/>
      <c r="I17" s="17"/>
      <c r="J17" s="31"/>
    </row>
    <row r="18" spans="1:10">
      <c r="B18" s="41" t="s">
        <v>17</v>
      </c>
      <c r="C18" s="32" t="s">
        <v>26</v>
      </c>
      <c r="D18" s="32" t="s">
        <v>113</v>
      </c>
    </row>
    <row r="19" spans="1:10">
      <c r="B19" s="41"/>
    </row>
    <row r="20" spans="1:10">
      <c r="B20" s="41"/>
    </row>
    <row r="21" spans="1:10">
      <c r="B21" s="41"/>
    </row>
    <row r="22" spans="1:10">
      <c r="B22" s="41"/>
    </row>
  </sheetData>
  <mergeCells count="18">
    <mergeCell ref="C14:J14"/>
    <mergeCell ref="C12:J12"/>
    <mergeCell ref="C13:J13"/>
    <mergeCell ref="E8:E9"/>
    <mergeCell ref="F8:F9"/>
    <mergeCell ref="B11:I11"/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</mergeCells>
  <pageMargins left="0.7" right="0.7" top="0.75" bottom="0.75" header="0.3" footer="0.3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J18"/>
  <sheetViews>
    <sheetView view="pageBreakPreview" zoomScaleNormal="100" zoomScaleSheetLayoutView="100" workbookViewId="0">
      <selection activeCell="C1" sqref="C1"/>
    </sheetView>
  </sheetViews>
  <sheetFormatPr defaultRowHeight="12.75"/>
  <cols>
    <col min="1" max="1" width="5.42578125" style="158" customWidth="1"/>
    <col min="2" max="2" width="5.5703125" style="158" customWidth="1"/>
    <col min="3" max="3" width="22.7109375" style="158" customWidth="1"/>
    <col min="4" max="4" width="42.42578125" style="158" customWidth="1"/>
    <col min="5" max="5" width="19" style="158" customWidth="1"/>
    <col min="6" max="6" width="18.5703125" style="158" customWidth="1"/>
    <col min="7" max="7" width="10.85546875" style="158" customWidth="1"/>
    <col min="8" max="8" width="8.28515625" style="158" customWidth="1"/>
    <col min="9" max="9" width="15.42578125" style="158" customWidth="1"/>
    <col min="10" max="10" width="16.140625" style="158" customWidth="1"/>
    <col min="11" max="16384" width="9.140625" style="158"/>
  </cols>
  <sheetData>
    <row r="1" spans="1:10" s="2" customFormat="1">
      <c r="B1" s="4"/>
      <c r="C1" s="2" t="str">
        <f>'Część 01'!$C$1</f>
        <v>AGZ.272.6.2024</v>
      </c>
      <c r="D1" s="5"/>
      <c r="E1" s="5"/>
      <c r="F1" s="5"/>
      <c r="G1" s="210" t="s">
        <v>5</v>
      </c>
      <c r="H1" s="210"/>
      <c r="I1" s="210"/>
      <c r="J1" s="210"/>
    </row>
    <row r="2" spans="1:10" s="2" customFormat="1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>
      <c r="A3" s="211" t="s">
        <v>6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2" customFormat="1">
      <c r="A4" s="211" t="str">
        <f ca="1">MID(CELL("nazwa_pliku",A1),FIND("]",CELL("nazwa_pliku",A1),1)+1,100)</f>
        <v>Część 08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" customFormat="1" ht="12.75" customHeight="1">
      <c r="A5" s="224" t="s">
        <v>67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s="2" customFormat="1">
      <c r="A6" s="163" t="str">
        <f>HYPERLINK("#'Suma'!A1","wstecz")</f>
        <v>wstecz</v>
      </c>
      <c r="B6" s="8"/>
      <c r="C6" s="166"/>
      <c r="D6" s="167"/>
      <c r="E6" s="8"/>
      <c r="F6" s="8"/>
      <c r="G6" s="8"/>
      <c r="H6" s="8"/>
      <c r="I6" s="8"/>
      <c r="J6" s="8"/>
    </row>
    <row r="7" spans="1:10" s="2" customFormat="1" ht="12.75" customHeight="1">
      <c r="A7" s="228"/>
      <c r="B7" s="225" t="s">
        <v>7</v>
      </c>
      <c r="C7" s="226" t="s">
        <v>8</v>
      </c>
      <c r="D7" s="218" t="s">
        <v>9</v>
      </c>
      <c r="E7" s="218" t="s">
        <v>10</v>
      </c>
      <c r="F7" s="220"/>
      <c r="G7" s="218" t="s">
        <v>11</v>
      </c>
      <c r="H7" s="218" t="s">
        <v>12</v>
      </c>
      <c r="I7" s="221" t="s">
        <v>13</v>
      </c>
      <c r="J7" s="221" t="s">
        <v>14</v>
      </c>
    </row>
    <row r="8" spans="1:10" s="2" customFormat="1" ht="12.75" customHeight="1">
      <c r="A8" s="228"/>
      <c r="B8" s="225"/>
      <c r="C8" s="226"/>
      <c r="D8" s="218"/>
      <c r="E8" s="218" t="s">
        <v>15</v>
      </c>
      <c r="F8" s="218" t="s">
        <v>16</v>
      </c>
      <c r="G8" s="218"/>
      <c r="H8" s="218"/>
      <c r="I8" s="221"/>
      <c r="J8" s="221"/>
    </row>
    <row r="9" spans="1:10" s="2" customFormat="1" ht="12.75" customHeight="1">
      <c r="A9" s="228"/>
      <c r="B9" s="212"/>
      <c r="C9" s="227"/>
      <c r="D9" s="219"/>
      <c r="E9" s="223"/>
      <c r="F9" s="223"/>
      <c r="G9" s="219"/>
      <c r="H9" s="219"/>
      <c r="I9" s="222"/>
      <c r="J9" s="222"/>
    </row>
    <row r="10" spans="1:10" s="2" customFormat="1" ht="76.5">
      <c r="A10" s="135"/>
      <c r="B10" s="139" t="s">
        <v>17</v>
      </c>
      <c r="C10" s="10" t="s">
        <v>67</v>
      </c>
      <c r="D10" s="27" t="s">
        <v>245</v>
      </c>
      <c r="E10" s="11"/>
      <c r="F10" s="11"/>
      <c r="G10" s="12" t="s">
        <v>68</v>
      </c>
      <c r="H10" s="39">
        <v>1</v>
      </c>
      <c r="I10" s="13"/>
      <c r="J10" s="14">
        <f>H10*I10</f>
        <v>0</v>
      </c>
    </row>
    <row r="11" spans="1:10" s="2" customFormat="1" ht="89.25">
      <c r="A11" s="135"/>
      <c r="B11" s="118" t="s">
        <v>18</v>
      </c>
      <c r="C11" s="10" t="s">
        <v>67</v>
      </c>
      <c r="D11" s="27" t="s">
        <v>246</v>
      </c>
      <c r="E11" s="11"/>
      <c r="F11" s="11"/>
      <c r="G11" s="12" t="s">
        <v>68</v>
      </c>
      <c r="H11" s="169">
        <v>2</v>
      </c>
      <c r="I11" s="13"/>
      <c r="J11" s="14">
        <f>H11*I11</f>
        <v>0</v>
      </c>
    </row>
    <row r="12" spans="1:10" s="2" customFormat="1" ht="30" customHeight="1">
      <c r="B12" s="234" t="s">
        <v>0</v>
      </c>
      <c r="C12" s="239"/>
      <c r="D12" s="239"/>
      <c r="E12" s="239"/>
      <c r="F12" s="239"/>
      <c r="G12" s="239"/>
      <c r="H12" s="239"/>
      <c r="I12" s="239"/>
      <c r="J12" s="1">
        <f>SUM(J10:J11)</f>
        <v>0</v>
      </c>
    </row>
    <row r="13" spans="1:10" s="2" customFormat="1" ht="35.1" customHeight="1">
      <c r="B13" s="3" t="s">
        <v>1</v>
      </c>
      <c r="C13" s="203" t="s">
        <v>2</v>
      </c>
      <c r="D13" s="236"/>
      <c r="E13" s="236"/>
      <c r="F13" s="236"/>
      <c r="G13" s="236"/>
      <c r="H13" s="236"/>
      <c r="I13" s="236"/>
      <c r="J13" s="236"/>
    </row>
    <row r="14" spans="1:10" s="2" customFormat="1" ht="35.1" customHeight="1">
      <c r="B14" s="3" t="s">
        <v>3</v>
      </c>
      <c r="C14" s="205" t="s">
        <v>233</v>
      </c>
      <c r="D14" s="202"/>
      <c r="E14" s="202"/>
      <c r="F14" s="202"/>
      <c r="G14" s="202"/>
      <c r="H14" s="202"/>
      <c r="I14" s="202"/>
      <c r="J14" s="202"/>
    </row>
    <row r="16" spans="1:10" s="28" customFormat="1" ht="11.25" customHeight="1">
      <c r="A16" s="20"/>
      <c r="B16" s="20" t="s">
        <v>24</v>
      </c>
      <c r="C16" s="4"/>
      <c r="D16" s="4"/>
      <c r="E16" s="4"/>
      <c r="F16" s="4"/>
      <c r="G16" s="4"/>
      <c r="H16" s="4"/>
      <c r="I16" s="4"/>
      <c r="J16" s="4"/>
    </row>
    <row r="17" spans="1:10" s="28" customFormat="1" ht="15" customHeight="1">
      <c r="A17" s="21"/>
      <c r="B17" s="21"/>
      <c r="C17" s="31"/>
      <c r="D17" s="22"/>
      <c r="E17" s="22"/>
      <c r="F17" s="22"/>
      <c r="G17" s="17"/>
      <c r="H17" s="17"/>
      <c r="I17" s="17"/>
      <c r="J17" s="31"/>
    </row>
    <row r="18" spans="1:10" ht="15" customHeight="1">
      <c r="B18" s="41" t="s">
        <v>17</v>
      </c>
      <c r="C18" s="25" t="s">
        <v>26</v>
      </c>
      <c r="D18" s="32" t="s">
        <v>69</v>
      </c>
    </row>
  </sheetData>
  <mergeCells count="18">
    <mergeCell ref="F8:F9"/>
    <mergeCell ref="B12:I12"/>
    <mergeCell ref="C13:J13"/>
    <mergeCell ref="A7:A9"/>
    <mergeCell ref="C14:J1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Nazwane zakresy</vt:lpstr>
      </vt:variant>
      <vt:variant>
        <vt:i4>26</vt:i4>
      </vt:variant>
    </vt:vector>
  </HeadingPairs>
  <TitlesOfParts>
    <vt:vector size="54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Arkusz1</vt:lpstr>
      <vt:lpstr>'Część 01'!Obszar_wydruku</vt:lpstr>
      <vt:lpstr>'Część 02'!Obszar_wydruku</vt:lpstr>
      <vt:lpstr>'Część 03'!Obszar_wydruku</vt:lpstr>
      <vt:lpstr>'Część 04'!Obszar_wydruku</vt:lpstr>
      <vt:lpstr>'Część 05'!Obszar_wydruku</vt:lpstr>
      <vt:lpstr>'Część 06'!Obszar_wydruku</vt:lpstr>
      <vt:lpstr>'Część 07'!Obszar_wydruku</vt:lpstr>
      <vt:lpstr>'Część 08'!Obszar_wydruku</vt:lpstr>
      <vt:lpstr>'Część 09'!Obszar_wydruku</vt:lpstr>
      <vt:lpstr>'Część 10'!Obszar_wydruku</vt:lpstr>
      <vt:lpstr>'Część 11'!Obszar_wydruku</vt:lpstr>
      <vt:lpstr>'Część 12'!Obszar_wydruku</vt:lpstr>
      <vt:lpstr>'Część 13'!Obszar_wydruku</vt:lpstr>
      <vt:lpstr>'Część 14'!Obszar_wydruku</vt:lpstr>
      <vt:lpstr>'Część 15'!Obszar_wydruku</vt:lpstr>
      <vt:lpstr>'Część 16'!Obszar_wydruku</vt:lpstr>
      <vt:lpstr>'Część 17'!Obszar_wydruku</vt:lpstr>
      <vt:lpstr>'Część 18'!Obszar_wydruku</vt:lpstr>
      <vt:lpstr>'Część 19'!Obszar_wydruku</vt:lpstr>
      <vt:lpstr>'Część 20'!Obszar_wydruku</vt:lpstr>
      <vt:lpstr>'Część 21'!Obszar_wydruku</vt:lpstr>
      <vt:lpstr>'Część 22'!Obszar_wydruku</vt:lpstr>
      <vt:lpstr>'Część 23'!Obszar_wydruku</vt:lpstr>
      <vt:lpstr>'Część 24'!Obszar_wydruku</vt:lpstr>
      <vt:lpstr>'Część 25'!Obszar_wydruku</vt:lpstr>
      <vt:lpstr>'Część 26'!Obszar_wydruku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Paweł Sukiennik</cp:lastModifiedBy>
  <cp:lastPrinted>2024-02-16T10:28:28Z</cp:lastPrinted>
  <dcterms:created xsi:type="dcterms:W3CDTF">2022-05-19T07:08:26Z</dcterms:created>
  <dcterms:modified xsi:type="dcterms:W3CDTF">2024-05-22T08:12:27Z</dcterms:modified>
</cp:coreProperties>
</file>