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epowania\DIR\2022\13_Budowa_sw_Zajęcza_Milcz\"/>
    </mc:Choice>
  </mc:AlternateContent>
  <xr:revisionPtr revIDLastSave="0" documentId="13_ncr:1_{535CB65D-ABB5-4749-A36D-75CD20E32E28}" xr6:coauthVersionLast="47" xr6:coauthVersionMax="47" xr10:uidLastSave="{00000000-0000-0000-0000-000000000000}"/>
  <bookViews>
    <workbookView xWindow="-120" yWindow="-120" windowWidth="29040" windowHeight="15840" xr2:uid="{DED3CF03-5DCD-4946-85BD-1D79B0A95FAD}"/>
  </bookViews>
  <sheets>
    <sheet name="Milcz _wod-kan " sheetId="4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1" i="4" l="1"/>
  <c r="H47" i="4"/>
  <c r="H32" i="4"/>
  <c r="H12" i="4"/>
  <c r="H22" i="4"/>
  <c r="H50" i="4"/>
  <c r="H49" i="4"/>
  <c r="E63" i="4" s="1"/>
  <c r="H42" i="4"/>
  <c r="H41" i="4"/>
  <c r="H40" i="4"/>
  <c r="H39" i="4"/>
  <c r="D58" i="4"/>
  <c r="H36" i="4"/>
  <c r="H37" i="4"/>
  <c r="H38" i="4"/>
  <c r="H43" i="4"/>
  <c r="F30" i="4" l="1"/>
  <c r="H19" i="4"/>
  <c r="H18" i="4"/>
  <c r="H16" i="4"/>
  <c r="H15" i="4" l="1"/>
  <c r="H46" i="4"/>
  <c r="H45" i="4"/>
  <c r="H35" i="4"/>
  <c r="H31" i="4"/>
  <c r="H30" i="4"/>
  <c r="H28" i="4"/>
  <c r="H27" i="4"/>
  <c r="H26" i="4"/>
  <c r="H25" i="4"/>
  <c r="E61" i="4" l="1"/>
  <c r="E62" i="4"/>
  <c r="H14" i="4"/>
  <c r="H21" i="4"/>
  <c r="H20" i="4"/>
  <c r="H17" i="4"/>
  <c r="H11" i="4"/>
  <c r="H10" i="4"/>
  <c r="H9" i="4"/>
  <c r="H8" i="4"/>
  <c r="E59" i="4" l="1"/>
  <c r="E60" i="4"/>
  <c r="E64" i="4" l="1"/>
  <c r="E65" i="4" s="1"/>
  <c r="E66" i="4" s="1"/>
</calcChain>
</file>

<file path=xl/sharedStrings.xml><?xml version="1.0" encoding="utf-8"?>
<sst xmlns="http://schemas.openxmlformats.org/spreadsheetml/2006/main" count="195" uniqueCount="146">
  <si>
    <t>Nr pozycji przedmiaru</t>
  </si>
  <si>
    <t xml:space="preserve">Nr ST </t>
  </si>
  <si>
    <t xml:space="preserve">Kod pozycji przedmiarowej </t>
  </si>
  <si>
    <t>Opis Robót</t>
  </si>
  <si>
    <t>Jed. miary</t>
  </si>
  <si>
    <t>Obmiar</t>
  </si>
  <si>
    <t>Cena jedn. [PLN]</t>
  </si>
  <si>
    <t>Wartość [PLN]</t>
  </si>
  <si>
    <t>1.</t>
  </si>
  <si>
    <t>RACHUNEK NR 1 - Pozycje ogólne</t>
  </si>
  <si>
    <t>2.</t>
  </si>
  <si>
    <t>ryczałt</t>
  </si>
  <si>
    <t>3.</t>
  </si>
  <si>
    <t>4.</t>
  </si>
  <si>
    <t>1.3</t>
  </si>
  <si>
    <t>Obsługa geodezyjna</t>
  </si>
  <si>
    <t>5.</t>
  </si>
  <si>
    <t>1.4</t>
  </si>
  <si>
    <t>6.</t>
  </si>
  <si>
    <t>Koszt wykonania dokumentacji powykonawczej i odbiorowej</t>
  </si>
  <si>
    <t>9.</t>
  </si>
  <si>
    <t>Opłaty za zajęcie pasa drogowego</t>
  </si>
  <si>
    <t>Suma dla Rachunku nr 1</t>
  </si>
  <si>
    <t>2.1</t>
  </si>
  <si>
    <t>m</t>
  </si>
  <si>
    <t>2.2</t>
  </si>
  <si>
    <t>2.3</t>
  </si>
  <si>
    <t>kpl.</t>
  </si>
  <si>
    <t>szt.</t>
  </si>
  <si>
    <t>2.4</t>
  </si>
  <si>
    <t>19.</t>
  </si>
  <si>
    <t>3.1</t>
  </si>
  <si>
    <t>20.</t>
  </si>
  <si>
    <t>3.2</t>
  </si>
  <si>
    <t>Kanalizacja sanitarna grawitacyjna</t>
  </si>
  <si>
    <t>ST-02.00
ST-03.03</t>
  </si>
  <si>
    <t>22.</t>
  </si>
  <si>
    <t>szt</t>
  </si>
  <si>
    <t xml:space="preserve">Kanały boczne </t>
  </si>
  <si>
    <t>16.</t>
  </si>
  <si>
    <t xml:space="preserve">Z E S T A W I E N I E   K O S Z T Ó W </t>
  </si>
  <si>
    <t>Lp.</t>
  </si>
  <si>
    <t>Opis</t>
  </si>
  <si>
    <t xml:space="preserve">Rachunek nr 1 </t>
  </si>
  <si>
    <t>Rachunek nr 2</t>
  </si>
  <si>
    <t>Rachunek nr 3</t>
  </si>
  <si>
    <t>Należny  podatek  VAT</t>
  </si>
  <si>
    <t xml:space="preserve">Cena  Ofertowa  z  VAT </t>
  </si>
  <si>
    <t>podpis uprawomocnionego przedstawiciela(li)</t>
  </si>
  <si>
    <t xml:space="preserve">Wykonawcy </t>
  </si>
  <si>
    <t>ST-00-00</t>
  </si>
  <si>
    <t>ST-01-00
ST-01.00</t>
  </si>
  <si>
    <t>Zaplecze Budowy z urządzeniem, utrzymaniem i likwidacją wraz z zabezpieczeniem  terenu budowy</t>
  </si>
  <si>
    <t>8.</t>
  </si>
  <si>
    <t>RACHUNEK NR 2 - Sieć wodociągowa</t>
  </si>
  <si>
    <t>ST-02.00,ST-04.00</t>
  </si>
  <si>
    <t>mb</t>
  </si>
  <si>
    <t>10.</t>
  </si>
  <si>
    <t>11.</t>
  </si>
  <si>
    <t>Montaż węzła  wodociągowego W1 wraz z niezbędnymi robotami ziemnymi, montażem, osprzętem, próbami oraz oznakowaniem</t>
  </si>
  <si>
    <t>13.</t>
  </si>
  <si>
    <t>14.</t>
  </si>
  <si>
    <t>15.</t>
  </si>
  <si>
    <t>17.</t>
  </si>
  <si>
    <t>18.</t>
  </si>
  <si>
    <t>Suma dla Rachunku nr 2</t>
  </si>
  <si>
    <t>3.3</t>
  </si>
  <si>
    <t>3.4</t>
  </si>
  <si>
    <t>Suma dla Rachunku nr 3</t>
  </si>
  <si>
    <t>Montaż trójników PVC 200x160 mm wraz z niezbędnymi robotami ziemnymi,próbami</t>
  </si>
  <si>
    <t>Kanał z rur PVC  średnicy 160  mm z niezbędnymi robotami ziemnymi, montażem i osprzętem, próbami oraz oznakowaniem rurociągów</t>
  </si>
  <si>
    <t>Studnie PCV o Średnicy 315 mm, z niezbędnymi robotami ziemnymi, montażem i osprzętem</t>
  </si>
  <si>
    <t>ST-02.00
ST-03.02</t>
  </si>
  <si>
    <t xml:space="preserve">Rurociąg tłoczny </t>
  </si>
  <si>
    <t>ST-02.00
ST-03.01</t>
  </si>
  <si>
    <t>Studnie rewizyjne z kręgów betonowych C35/45 o średnicy 1000 mm, z niezbędnymi robotami ziemnymi montażem i osprzętem</t>
  </si>
  <si>
    <t>Studnie PCV o średnicy 425 mm, wraz  z niezbędnymi robotami ziemnymi, montażem i osprzętem</t>
  </si>
  <si>
    <t>LOKALNA PRZEPOMPOWNIA ŚCIEKÓW -PL -działka oznaczona nr 391/11</t>
  </si>
  <si>
    <t>Kanał z rur PCV -U klasy S (SDR 34)  średnicy 200 mm (w pozycji należy ująć wszystkie elementy niezbędne do jego wykonania, wraz z robotami ziemnymi, zabezpieczeniem wykopów, wymianą gruntu, odwodnieniem ,inspekcją kamerą telewizyjną itp.)</t>
  </si>
  <si>
    <t>4.1</t>
  </si>
  <si>
    <t>4.2</t>
  </si>
  <si>
    <t>4.3</t>
  </si>
  <si>
    <t>Suma dla Rachunku nr 4</t>
  </si>
  <si>
    <t>Rachunek nr 4</t>
  </si>
  <si>
    <t>21.</t>
  </si>
  <si>
    <t>3.1.1</t>
  </si>
  <si>
    <t>3.1.2</t>
  </si>
  <si>
    <t>4.4</t>
  </si>
  <si>
    <t>23.</t>
  </si>
  <si>
    <t>24.</t>
  </si>
  <si>
    <t>RACHUNEK NR 3- Kanalizacja sanitarna grawitacyjna</t>
  </si>
  <si>
    <t>4.5</t>
  </si>
  <si>
    <t>4.6</t>
  </si>
  <si>
    <t>RACHUNEK NR 4 - Przepompownia ścieków</t>
  </si>
  <si>
    <t>Rurociąg z polietylenu  PE-RC 100, SDR 17 o średnicy zewnętrznej 160 mm wykonany metodą wykopową z niezbędnymi robotami ziemnymi, montażem, osprzętem, próbami oraz oznakowaniem rurociągu</t>
  </si>
  <si>
    <t>Rurociąg z polietylenu  PE-RC 100, SDR 17 o średnicy zewnętrznej 160 mm wykonany metodą przewiertu sterowanego z niezbędnymi robotami ziemnymi, montażem, osprzętem, próbami oraz oznakowaniem rurociągu</t>
  </si>
  <si>
    <t>Rurociąg z polietylenu  PE100-RC , SDR 17 o średnicy zewnętrznej 50 mm  wraz z robotami ziemnymi, zabezpieczeniem wykopów, wymianą gruntu, odwodnieniem,  próbą szczelności.</t>
  </si>
  <si>
    <t>Montaż rury osłonowej PE-RC 100  SDR 17 o średnicy zewnętrznej 225 mm wykonanej metodą przewiertu sterowanego z niezbędnymi robotami ziemnymi, montażem, osprzętem, próbami oraz oznakowaniem rurociągu</t>
  </si>
  <si>
    <t>Montaż węzła  wodociągowego W2 wraz z niezbędnymi robotami ziemnymi, montażem, osprzętem, próbami oraz oznakowaniem</t>
  </si>
  <si>
    <t>Montaż węzła  wodociągowego T13 wraz z niezbędnymi robotami ziemnymi, montażem, osprzętem, próbami oraz oznakowaniem</t>
  </si>
  <si>
    <t xml:space="preserve"> Przeniesienie  węzła hydrantowego HP-1 wraz z zasuwą DN 80  z niezbędnymi robotami ziemnymi, montażem, osprzętem, próbami oraz oznakowaniem (węzeł t12)</t>
  </si>
  <si>
    <t>2.5</t>
  </si>
  <si>
    <t>2.6</t>
  </si>
  <si>
    <t>2.7</t>
  </si>
  <si>
    <t>2.8</t>
  </si>
  <si>
    <t xml:space="preserve">Zagospodarowanie terenu:,utwardzenie kostką polbruk 8 cm na podbudowie betonowej </t>
  </si>
  <si>
    <r>
      <rPr>
        <sz val="9"/>
        <rFont val="Arial"/>
        <family val="2"/>
        <charset val="238"/>
      </rPr>
      <t>m</t>
    </r>
    <r>
      <rPr>
        <vertAlign val="superscript"/>
        <sz val="9"/>
        <rFont val="Arial"/>
        <family val="2"/>
        <charset val="238"/>
      </rPr>
      <t>2</t>
    </r>
  </si>
  <si>
    <t>Zbiornik przepompowni -z kręgów betonowych d=1200 mm ,B-45  (w pozycji należy ująć wszystkie elementy niezbędne do jego wykonania, wraz z robotami ziemnymi, zabezpieczeniem wykopów, wymianą gruntu, odwodnieniem ,próbą szczelności</t>
  </si>
  <si>
    <t>ST-02.00
ST-03.04</t>
  </si>
  <si>
    <t>ST-02.00
ST-03.05</t>
  </si>
  <si>
    <t>ST-02.00
ST-03.06</t>
  </si>
  <si>
    <t xml:space="preserve">Montaż opaski  110/50 na rurociągu tłocznym  PE 110 wraz z montażem zasuwki odcinającej  DN 40 przeznaczonej do ścieków  dla rurociągów tłocznych. </t>
  </si>
  <si>
    <t>P R Z E D M I A R    R O B Ó T  NR 1</t>
  </si>
  <si>
    <t>4.7</t>
  </si>
  <si>
    <t>4.8</t>
  </si>
  <si>
    <t>25.</t>
  </si>
  <si>
    <t>26.</t>
  </si>
  <si>
    <t>1.1</t>
  </si>
  <si>
    <t>1.2</t>
  </si>
  <si>
    <t>7.</t>
  </si>
  <si>
    <t>12.</t>
  </si>
  <si>
    <t>Zadanie nr 1 - Budowa sieci wodociągowej i kanalizacji sanitarnej ul. Zajęcza w Milczu</t>
  </si>
  <si>
    <t>Montaż  opornika betonowego (w pozycji należy ująć wszystkie elementy niezbędne do jego wykonania)</t>
  </si>
  <si>
    <t>Montaż  krawężnika najazdowego (w pozycji należy ująć wszystkie elementy niezbędne do jego wykonania)</t>
  </si>
  <si>
    <t>Ogrodzenie systemowe panelowe  z niezbędnymi robotami ziemnymi, montażem i osprzętem</t>
  </si>
  <si>
    <t>Brama dwuskrzydłowa panelowa  z niezbędnymi robotami ziemnymi, montażem i osprzętem</t>
  </si>
  <si>
    <t>Dostawa i montaż pomp  z niezbędnymi robotami ziemnymi, montażem i osprzętem</t>
  </si>
  <si>
    <t>27.</t>
  </si>
  <si>
    <t>28.</t>
  </si>
  <si>
    <t>4.9</t>
  </si>
  <si>
    <t>4.9.1</t>
  </si>
  <si>
    <t>4.9.2</t>
  </si>
  <si>
    <t>29.</t>
  </si>
  <si>
    <t>Rachunek nr 5</t>
  </si>
  <si>
    <r>
      <t>m</t>
    </r>
    <r>
      <rPr>
        <vertAlign val="superscript"/>
        <sz val="10"/>
        <rFont val="Arial"/>
        <family val="2"/>
        <charset val="238"/>
      </rPr>
      <t>2</t>
    </r>
  </si>
  <si>
    <t>Roboty rozbiórkowe nawierzchni kamiennej (w pozycji należy ująć wszystkie elementy niezbędne do jego wykonania)</t>
  </si>
  <si>
    <t>Odtworzenie nawierzchni drogi kamiennej,  (w pozycji należy ująć wszystkie elementy niezbędne do jego wykonania)</t>
  </si>
  <si>
    <t>Suma dla Rachunku nr 5</t>
  </si>
  <si>
    <t>R A Z E M  (1+2+3+4+5)  wartość netto</t>
  </si>
  <si>
    <t>5.1</t>
  </si>
  <si>
    <t>5.2</t>
  </si>
  <si>
    <t>ST-05-05</t>
  </si>
  <si>
    <t xml:space="preserve">RACHUNEK NR 5 - Roboty rozbiórkowe i odtworzeniowe </t>
  </si>
  <si>
    <t>Montaż nawiertki 160/32  mm  z niezbędnymi robotami ziemnymi, montażem, osprzętem</t>
  </si>
  <si>
    <t>Roboty instalacyjno-montażowe wraz z rurociągami, osprzętem i  armaturą, próbami ,szkoleniem obsługi</t>
  </si>
  <si>
    <t>Montaż lampy oświetleniowej wraz z przedodem zasilającym na terenie przepompowni z niezbędnymi robotami ziemnymi, montażem i osprzętem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</si>
</sst>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\-#,##0.00\ 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i/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indexed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6"/>
      <name val="Arial"/>
      <family val="2"/>
      <charset val="238"/>
    </font>
    <font>
      <b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 CE"/>
      <family val="2"/>
      <charset val="238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 CE"/>
      <family val="2"/>
      <charset val="238"/>
    </font>
    <font>
      <sz val="10"/>
      <name val="Arial CE"/>
      <charset val="238"/>
    </font>
    <font>
      <sz val="8"/>
      <color indexed="10"/>
      <name val="Arial"/>
      <family val="2"/>
      <charset val="238"/>
    </font>
    <font>
      <i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vertAlign val="superscript"/>
      <sz val="9"/>
      <name val="Arial"/>
      <family val="2"/>
      <charset val="238"/>
    </font>
    <font>
      <sz val="10"/>
      <color indexed="10"/>
      <name val="Arial"/>
      <family val="2"/>
      <charset val="238"/>
    </font>
    <font>
      <sz val="16"/>
      <name val="Arial CE"/>
      <charset val="238"/>
    </font>
    <font>
      <vertAlign val="superscript"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</cellStyleXfs>
  <cellXfs count="209">
    <xf numFmtId="0" fontId="0" fillId="0" borderId="0" xfId="0"/>
    <xf numFmtId="0" fontId="7" fillId="2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2" fillId="0" borderId="0" xfId="0" applyFont="1" applyFill="1" applyBorder="1" applyAlignment="1"/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/>
    <xf numFmtId="0" fontId="7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horizontal="center" vertical="center"/>
    </xf>
    <xf numFmtId="4" fontId="17" fillId="2" borderId="10" xfId="0" applyNumberFormat="1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 wrapText="1"/>
    </xf>
    <xf numFmtId="0" fontId="18" fillId="2" borderId="8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4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left" vertical="top"/>
    </xf>
    <xf numFmtId="0" fontId="12" fillId="0" borderId="0" xfId="0" applyFont="1" applyFill="1" applyAlignment="1"/>
    <xf numFmtId="0" fontId="18" fillId="2" borderId="8" xfId="0" applyFont="1" applyFill="1" applyBorder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165" fontId="8" fillId="2" borderId="10" xfId="1" applyNumberFormat="1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 wrapText="1"/>
    </xf>
    <xf numFmtId="0" fontId="5" fillId="0" borderId="22" xfId="2" applyFont="1" applyFill="1" applyBorder="1" applyAlignment="1">
      <alignment vertical="center" wrapText="1"/>
    </xf>
    <xf numFmtId="0" fontId="5" fillId="0" borderId="6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8" xfId="2" applyFont="1" applyFill="1" applyBorder="1" applyAlignment="1">
      <alignment horizontal="center" vertical="top" wrapText="1"/>
    </xf>
    <xf numFmtId="0" fontId="5" fillId="0" borderId="8" xfId="2" applyFont="1" applyFill="1" applyBorder="1" applyAlignment="1">
      <alignment vertical="center" wrapText="1"/>
    </xf>
    <xf numFmtId="0" fontId="5" fillId="0" borderId="8" xfId="2" applyFont="1" applyFill="1" applyBorder="1" applyAlignment="1">
      <alignment vertical="top" wrapText="1"/>
    </xf>
    <xf numFmtId="0" fontId="5" fillId="0" borderId="8" xfId="2" applyFont="1" applyFill="1" applyBorder="1" applyAlignment="1">
      <alignment wrapText="1"/>
    </xf>
    <xf numFmtId="0" fontId="5" fillId="0" borderId="6" xfId="2" applyFont="1" applyFill="1" applyBorder="1" applyAlignment="1">
      <alignment vertical="top" wrapText="1"/>
    </xf>
    <xf numFmtId="4" fontId="4" fillId="0" borderId="6" xfId="2" applyNumberFormat="1" applyFont="1" applyFill="1" applyBorder="1" applyAlignment="1">
      <alignment horizontal="center" vertical="center"/>
    </xf>
    <xf numFmtId="4" fontId="4" fillId="0" borderId="7" xfId="2" applyNumberFormat="1" applyFont="1" applyFill="1" applyBorder="1" applyAlignment="1">
      <alignment horizontal="center" vertical="center"/>
    </xf>
    <xf numFmtId="4" fontId="4" fillId="0" borderId="8" xfId="2" applyNumberFormat="1" applyFont="1" applyFill="1" applyBorder="1" applyAlignment="1">
      <alignment horizontal="center" vertical="center"/>
    </xf>
    <xf numFmtId="4" fontId="4" fillId="0" borderId="8" xfId="2" applyNumberFormat="1" applyFont="1" applyFill="1" applyBorder="1" applyAlignment="1">
      <alignment horizontal="center" vertical="center" wrapText="1"/>
    </xf>
    <xf numFmtId="4" fontId="4" fillId="0" borderId="10" xfId="2" applyNumberFormat="1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vertical="center" wrapText="1"/>
    </xf>
    <xf numFmtId="0" fontId="3" fillId="3" borderId="6" xfId="2" applyFont="1" applyFill="1" applyBorder="1" applyAlignment="1">
      <alignment horizontal="right" vertical="top" wrapText="1"/>
    </xf>
    <xf numFmtId="0" fontId="4" fillId="3" borderId="6" xfId="2" applyFont="1" applyFill="1" applyBorder="1" applyAlignment="1">
      <alignment horizontal="center" vertical="top" wrapText="1"/>
    </xf>
    <xf numFmtId="0" fontId="4" fillId="3" borderId="6" xfId="2" applyFont="1" applyFill="1" applyBorder="1" applyAlignment="1"/>
    <xf numFmtId="0" fontId="6" fillId="3" borderId="6" xfId="2" applyFont="1" applyFill="1" applyBorder="1" applyAlignment="1">
      <alignment horizontal="center"/>
    </xf>
    <xf numFmtId="4" fontId="24" fillId="3" borderId="6" xfId="2" applyNumberFormat="1" applyFont="1" applyFill="1" applyBorder="1" applyAlignment="1">
      <alignment horizontal="center" vertical="center"/>
    </xf>
    <xf numFmtId="4" fontId="4" fillId="3" borderId="7" xfId="2" applyNumberFormat="1" applyFont="1" applyFill="1" applyBorder="1" applyAlignment="1">
      <alignment horizontal="center" vertical="center"/>
    </xf>
    <xf numFmtId="0" fontId="4" fillId="3" borderId="6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vertical="center" wrapText="1"/>
    </xf>
    <xf numFmtId="4" fontId="6" fillId="3" borderId="6" xfId="2" applyNumberFormat="1" applyFont="1" applyFill="1" applyBorder="1" applyAlignment="1">
      <alignment horizontal="center"/>
    </xf>
    <xf numFmtId="4" fontId="5" fillId="3" borderId="6" xfId="2" applyNumberFormat="1" applyFont="1" applyFill="1" applyBorder="1" applyAlignment="1">
      <alignment horizontal="center" vertical="center"/>
    </xf>
    <xf numFmtId="4" fontId="5" fillId="3" borderId="7" xfId="2" applyNumberFormat="1" applyFont="1" applyFill="1" applyBorder="1" applyAlignment="1">
      <alignment horizontal="center" vertical="center"/>
    </xf>
    <xf numFmtId="0" fontId="4" fillId="3" borderId="8" xfId="2" applyFont="1" applyFill="1" applyBorder="1" applyAlignment="1">
      <alignment vertical="center" wrapText="1"/>
    </xf>
    <xf numFmtId="0" fontId="6" fillId="3" borderId="8" xfId="2" applyFont="1" applyFill="1" applyBorder="1" applyAlignment="1">
      <alignment horizontal="center"/>
    </xf>
    <xf numFmtId="4" fontId="6" fillId="3" borderId="8" xfId="2" applyNumberFormat="1" applyFont="1" applyFill="1" applyBorder="1" applyAlignment="1">
      <alignment horizontal="center"/>
    </xf>
    <xf numFmtId="4" fontId="5" fillId="3" borderId="8" xfId="2" applyNumberFormat="1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top"/>
    </xf>
    <xf numFmtId="0" fontId="11" fillId="3" borderId="9" xfId="2" applyFont="1" applyFill="1" applyBorder="1" applyAlignment="1">
      <alignment horizontal="center" vertical="center" wrapText="1"/>
    </xf>
    <xf numFmtId="0" fontId="23" fillId="3" borderId="6" xfId="2" applyFont="1" applyFill="1" applyBorder="1" applyAlignment="1">
      <alignment horizontal="center"/>
    </xf>
    <xf numFmtId="0" fontId="11" fillId="3" borderId="6" xfId="2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top"/>
    </xf>
    <xf numFmtId="0" fontId="8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vertical="top" wrapText="1"/>
    </xf>
    <xf numFmtId="0" fontId="7" fillId="3" borderId="6" xfId="0" applyFont="1" applyFill="1" applyBorder="1" applyAlignment="1">
      <alignment horizontal="center" vertical="top"/>
    </xf>
    <xf numFmtId="0" fontId="0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/>
    <xf numFmtId="0" fontId="9" fillId="3" borderId="8" xfId="0" applyFont="1" applyFill="1" applyBorder="1" applyAlignment="1">
      <alignment horizontal="center" vertical="top"/>
    </xf>
    <xf numFmtId="0" fontId="16" fillId="3" borderId="10" xfId="0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/>
    </xf>
    <xf numFmtId="0" fontId="15" fillId="2" borderId="16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/>
    </xf>
    <xf numFmtId="0" fontId="16" fillId="2" borderId="28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vertical="top" wrapText="1"/>
    </xf>
    <xf numFmtId="0" fontId="19" fillId="2" borderId="0" xfId="0" applyFont="1" applyFill="1" applyBorder="1" applyAlignment="1">
      <alignment horizontal="center" vertical="top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Alignment="1">
      <alignment horizontal="left"/>
    </xf>
    <xf numFmtId="0" fontId="5" fillId="2" borderId="0" xfId="0" applyFont="1" applyFill="1" applyBorder="1"/>
    <xf numFmtId="4" fontId="5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5" fillId="2" borderId="0" xfId="0" applyFont="1" applyFill="1"/>
    <xf numFmtId="0" fontId="9" fillId="2" borderId="16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vertical="center" wrapText="1"/>
    </xf>
    <xf numFmtId="4" fontId="5" fillId="2" borderId="0" xfId="0" applyNumberFormat="1" applyFont="1" applyFill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vertical="top" wrapText="1"/>
    </xf>
    <xf numFmtId="4" fontId="5" fillId="2" borderId="0" xfId="0" applyNumberFormat="1" applyFont="1" applyFill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16" xfId="0" applyFont="1" applyFill="1" applyBorder="1" applyAlignment="1"/>
    <xf numFmtId="0" fontId="7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vertical="center" wrapText="1"/>
    </xf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11" fillId="2" borderId="0" xfId="0" applyFont="1" applyFill="1" applyAlignment="1"/>
    <xf numFmtId="4" fontId="11" fillId="2" borderId="0" xfId="0" applyNumberFormat="1" applyFont="1" applyFill="1" applyAlignment="1">
      <alignment horizontal="center" vertical="center"/>
    </xf>
    <xf numFmtId="0" fontId="12" fillId="2" borderId="0" xfId="0" applyFont="1" applyFill="1"/>
    <xf numFmtId="0" fontId="12" fillId="2" borderId="0" xfId="0" applyFont="1" applyFill="1" applyBorder="1"/>
    <xf numFmtId="0" fontId="14" fillId="2" borderId="0" xfId="0" applyFont="1" applyFill="1" applyBorder="1" applyAlignment="1">
      <alignment vertical="center" wrapText="1"/>
    </xf>
    <xf numFmtId="0" fontId="21" fillId="2" borderId="0" xfId="0" applyFont="1" applyFill="1" applyBorder="1" applyAlignment="1">
      <alignment horizontal="left" vertical="top"/>
    </xf>
    <xf numFmtId="4" fontId="4" fillId="2" borderId="22" xfId="2" applyNumberFormat="1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vertical="top" wrapText="1"/>
    </xf>
    <xf numFmtId="0" fontId="5" fillId="2" borderId="8" xfId="2" applyFont="1" applyFill="1" applyBorder="1" applyAlignment="1">
      <alignment vertical="top" wrapText="1"/>
    </xf>
    <xf numFmtId="4" fontId="8" fillId="2" borderId="10" xfId="0" applyNumberFormat="1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vertical="center" wrapText="1"/>
    </xf>
    <xf numFmtId="0" fontId="25" fillId="2" borderId="11" xfId="0" applyFont="1" applyFill="1" applyBorder="1" applyAlignment="1">
      <alignment vertical="center" wrapText="1"/>
    </xf>
    <xf numFmtId="0" fontId="17" fillId="2" borderId="0" xfId="0" applyFont="1" applyFill="1" applyBorder="1" applyAlignment="1">
      <alignment horizontal="right"/>
    </xf>
    <xf numFmtId="2" fontId="8" fillId="2" borderId="0" xfId="0" applyNumberFormat="1" applyFont="1" applyFill="1" applyBorder="1" applyAlignment="1">
      <alignment horizontal="center" vertical="center"/>
    </xf>
    <xf numFmtId="0" fontId="5" fillId="2" borderId="8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2" fontId="8" fillId="3" borderId="8" xfId="0" applyNumberFormat="1" applyFont="1" applyFill="1" applyBorder="1" applyAlignment="1">
      <alignment horizontal="center" vertical="center"/>
    </xf>
    <xf numFmtId="2" fontId="15" fillId="2" borderId="15" xfId="0" applyNumberFormat="1" applyFont="1" applyFill="1" applyBorder="1" applyAlignment="1">
      <alignment horizontal="center" vertical="center" wrapText="1"/>
    </xf>
    <xf numFmtId="165" fontId="8" fillId="2" borderId="6" xfId="1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2" fontId="12" fillId="2" borderId="0" xfId="0" applyNumberFormat="1" applyFont="1" applyFill="1" applyBorder="1" applyAlignment="1">
      <alignment horizontal="center" vertical="center"/>
    </xf>
    <xf numFmtId="2" fontId="12" fillId="2" borderId="0" xfId="0" applyNumberFormat="1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8" fillId="0" borderId="8" xfId="0" applyFont="1" applyBorder="1" applyAlignment="1">
      <alignment horizontal="center" vertical="center"/>
    </xf>
    <xf numFmtId="165" fontId="7" fillId="0" borderId="6" xfId="3" applyNumberFormat="1" applyFont="1" applyFill="1" applyBorder="1" applyAlignment="1">
      <alignment horizontal="center" vertical="center"/>
    </xf>
    <xf numFmtId="165" fontId="8" fillId="0" borderId="10" xfId="3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wrapText="1"/>
    </xf>
    <xf numFmtId="4" fontId="4" fillId="0" borderId="22" xfId="2" applyNumberFormat="1" applyFont="1" applyFill="1" applyBorder="1" applyAlignment="1">
      <alignment horizontal="center" vertical="center" wrapText="1"/>
    </xf>
    <xf numFmtId="0" fontId="27" fillId="0" borderId="8" xfId="2" applyFont="1" applyFill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right"/>
    </xf>
    <xf numFmtId="4" fontId="8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0" fontId="29" fillId="0" borderId="0" xfId="0" applyFont="1"/>
    <xf numFmtId="3" fontId="7" fillId="0" borderId="8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vertical="center" wrapText="1"/>
    </xf>
    <xf numFmtId="0" fontId="28" fillId="3" borderId="6" xfId="0" applyFont="1" applyFill="1" applyBorder="1" applyAlignment="1">
      <alignment horizontal="center"/>
    </xf>
    <xf numFmtId="2" fontId="9" fillId="3" borderId="6" xfId="0" applyNumberFormat="1" applyFont="1" applyFill="1" applyBorder="1" applyAlignment="1">
      <alignment horizontal="center" vertical="top"/>
    </xf>
    <xf numFmtId="0" fontId="8" fillId="3" borderId="7" xfId="0" applyFont="1" applyFill="1" applyBorder="1" applyAlignment="1">
      <alignment horizontal="center"/>
    </xf>
    <xf numFmtId="0" fontId="29" fillId="3" borderId="0" xfId="0" applyFont="1" applyFill="1"/>
    <xf numFmtId="0" fontId="12" fillId="3" borderId="0" xfId="0" applyFont="1" applyFill="1" applyAlignment="1">
      <alignment wrapText="1"/>
    </xf>
    <xf numFmtId="0" fontId="12" fillId="3" borderId="0" xfId="0" applyFont="1" applyFill="1"/>
    <xf numFmtId="0" fontId="8" fillId="2" borderId="27" xfId="0" applyFont="1" applyFill="1" applyBorder="1" applyAlignment="1">
      <alignment horizontal="center" vertical="center" wrapText="1"/>
    </xf>
    <xf numFmtId="0" fontId="5" fillId="0" borderId="20" xfId="2" applyFont="1" applyFill="1" applyBorder="1" applyAlignment="1">
      <alignment horizontal="center" vertical="top" wrapText="1"/>
    </xf>
    <xf numFmtId="0" fontId="5" fillId="2" borderId="29" xfId="2" applyFont="1" applyFill="1" applyBorder="1" applyAlignment="1">
      <alignment horizontal="center" vertical="center" wrapText="1"/>
    </xf>
    <xf numFmtId="0" fontId="5" fillId="2" borderId="16" xfId="2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/>
    </xf>
    <xf numFmtId="4" fontId="8" fillId="0" borderId="7" xfId="3" applyNumberFormat="1" applyFont="1" applyFill="1" applyBorder="1" applyAlignment="1">
      <alignment horizontal="center" vertical="center"/>
    </xf>
    <xf numFmtId="0" fontId="0" fillId="0" borderId="30" xfId="0" applyBorder="1"/>
    <xf numFmtId="2" fontId="8" fillId="3" borderId="10" xfId="0" applyNumberFormat="1" applyFont="1" applyFill="1" applyBorder="1" applyAlignment="1">
      <alignment horizontal="center" vertical="center"/>
    </xf>
    <xf numFmtId="4" fontId="8" fillId="3" borderId="10" xfId="2" applyNumberFormat="1" applyFont="1" applyFill="1" applyBorder="1" applyAlignment="1">
      <alignment horizontal="center" vertical="center"/>
    </xf>
    <xf numFmtId="4" fontId="8" fillId="3" borderId="28" xfId="2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7" fillId="3" borderId="20" xfId="0" applyFont="1" applyFill="1" applyBorder="1" applyAlignment="1">
      <alignment horizontal="right"/>
    </xf>
    <xf numFmtId="0" fontId="17" fillId="3" borderId="21" xfId="0" applyFont="1" applyFill="1" applyBorder="1" applyAlignment="1">
      <alignment horizontal="right"/>
    </xf>
    <xf numFmtId="0" fontId="17" fillId="3" borderId="9" xfId="0" applyFont="1" applyFill="1" applyBorder="1" applyAlignment="1">
      <alignment horizontal="right"/>
    </xf>
    <xf numFmtId="3" fontId="9" fillId="2" borderId="12" xfId="0" applyNumberFormat="1" applyFont="1" applyFill="1" applyBorder="1" applyAlignment="1">
      <alignment horizontal="center" vertical="center" wrapText="1"/>
    </xf>
    <xf numFmtId="3" fontId="9" fillId="2" borderId="14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4" fontId="8" fillId="2" borderId="14" xfId="0" applyNumberFormat="1" applyFont="1" applyFill="1" applyBorder="1" applyAlignment="1">
      <alignment horizontal="center" vertical="center" wrapText="1"/>
    </xf>
    <xf numFmtId="0" fontId="8" fillId="3" borderId="18" xfId="2" applyFont="1" applyFill="1" applyBorder="1" applyAlignment="1">
      <alignment horizontal="right"/>
    </xf>
    <xf numFmtId="0" fontId="8" fillId="3" borderId="22" xfId="2" applyFont="1" applyFill="1" applyBorder="1" applyAlignment="1">
      <alignment horizontal="right"/>
    </xf>
    <xf numFmtId="0" fontId="8" fillId="3" borderId="5" xfId="2" applyFont="1" applyFill="1" applyBorder="1" applyAlignment="1">
      <alignment horizontal="right"/>
    </xf>
    <xf numFmtId="4" fontId="10" fillId="2" borderId="12" xfId="0" applyNumberFormat="1" applyFont="1" applyFill="1" applyBorder="1" applyAlignment="1">
      <alignment horizontal="center" vertical="center" wrapText="1"/>
    </xf>
    <xf numFmtId="4" fontId="10" fillId="2" borderId="14" xfId="0" applyNumberFormat="1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 horizontal="left" vertical="top"/>
    </xf>
    <xf numFmtId="0" fontId="0" fillId="2" borderId="22" xfId="0" applyFill="1" applyBorder="1" applyAlignment="1"/>
    <xf numFmtId="0" fontId="21" fillId="2" borderId="0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4" fontId="10" fillId="2" borderId="12" xfId="0" applyNumberFormat="1" applyFont="1" applyFill="1" applyBorder="1" applyAlignment="1">
      <alignment horizontal="center" vertical="center"/>
    </xf>
    <xf numFmtId="4" fontId="10" fillId="2" borderId="14" xfId="0" applyNumberFormat="1" applyFont="1" applyFill="1" applyBorder="1" applyAlignment="1">
      <alignment horizontal="center" vertical="center"/>
    </xf>
    <xf numFmtId="0" fontId="4" fillId="3" borderId="20" xfId="2" applyFont="1" applyFill="1" applyBorder="1" applyAlignment="1">
      <alignment horizontal="right" vertical="center"/>
    </xf>
    <xf numFmtId="0" fontId="4" fillId="3" borderId="21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4" fillId="3" borderId="20" xfId="2" applyFont="1" applyFill="1" applyBorder="1" applyAlignment="1">
      <alignment horizontal="left" vertical="center"/>
    </xf>
    <xf numFmtId="0" fontId="4" fillId="3" borderId="9" xfId="2" applyFont="1" applyFill="1" applyBorder="1" applyAlignment="1">
      <alignment horizontal="left" vertical="center"/>
    </xf>
  </cellXfs>
  <cellStyles count="4">
    <cellStyle name="Dziesiętny" xfId="1" builtinId="3"/>
    <cellStyle name="Dziesiętny 2" xfId="3" xr:uid="{00000000-0005-0000-0000-00002F000000}"/>
    <cellStyle name="Normalny" xfId="0" builtinId="0"/>
    <cellStyle name="Normalny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FA7F-7006-451D-AADC-1F03E92FDFA8}">
  <dimension ref="A1:J80"/>
  <sheetViews>
    <sheetView tabSelected="1" topLeftCell="A46" workbookViewId="0">
      <selection activeCell="K45" sqref="K45"/>
    </sheetView>
  </sheetViews>
  <sheetFormatPr defaultRowHeight="15" x14ac:dyDescent="0.25"/>
  <cols>
    <col min="1" max="1" width="7" style="17" customWidth="1"/>
    <col min="2" max="2" width="11.28515625" style="19" customWidth="1"/>
    <col min="3" max="3" width="8.7109375" style="19" customWidth="1"/>
    <col min="4" max="4" width="41.28515625" style="22" customWidth="1"/>
    <col min="5" max="5" width="10.28515625" style="18" customWidth="1"/>
    <col min="6" max="6" width="9.140625" style="18" customWidth="1"/>
    <col min="7" max="7" width="12.5703125" style="139" customWidth="1"/>
    <col min="8" max="8" width="13.140625" style="18" customWidth="1"/>
  </cols>
  <sheetData>
    <row r="1" spans="1:10" ht="20.25" x14ac:dyDescent="0.3">
      <c r="A1" s="2"/>
      <c r="B1" s="3"/>
      <c r="C1" s="3"/>
      <c r="D1" s="4" t="s">
        <v>112</v>
      </c>
      <c r="E1" s="5"/>
      <c r="F1" s="6"/>
      <c r="G1" s="132"/>
      <c r="H1" s="6"/>
    </row>
    <row r="2" spans="1:10" x14ac:dyDescent="0.25">
      <c r="A2" s="181" t="s">
        <v>121</v>
      </c>
      <c r="B2" s="182"/>
      <c r="C2" s="182"/>
      <c r="D2" s="182"/>
      <c r="E2" s="182"/>
      <c r="F2" s="182"/>
      <c r="G2" s="182"/>
      <c r="H2" s="182"/>
    </row>
    <row r="3" spans="1:10" ht="15.75" x14ac:dyDescent="0.25">
      <c r="A3" s="181"/>
      <c r="B3" s="181"/>
      <c r="C3" s="181"/>
      <c r="D3" s="181"/>
      <c r="E3" s="181"/>
      <c r="F3" s="181"/>
      <c r="G3" s="181"/>
      <c r="H3" s="181"/>
    </row>
    <row r="4" spans="1:10" ht="15.75" thickBot="1" x14ac:dyDescent="0.3">
      <c r="A4" s="2"/>
      <c r="B4" s="3"/>
      <c r="C4" s="3"/>
      <c r="D4" s="7"/>
      <c r="E4" s="6"/>
      <c r="F4" s="6"/>
      <c r="G4" s="132"/>
      <c r="H4" s="6"/>
    </row>
    <row r="5" spans="1:10" ht="64.5" thickBot="1" x14ac:dyDescent="0.3">
      <c r="A5" s="76" t="s">
        <v>0</v>
      </c>
      <c r="B5" s="77" t="s">
        <v>1</v>
      </c>
      <c r="C5" s="78" t="s">
        <v>2</v>
      </c>
      <c r="D5" s="79" t="s">
        <v>3</v>
      </c>
      <c r="E5" s="77" t="s">
        <v>4</v>
      </c>
      <c r="F5" s="77" t="s">
        <v>5</v>
      </c>
      <c r="G5" s="130" t="s">
        <v>6</v>
      </c>
      <c r="H5" s="80" t="s">
        <v>7</v>
      </c>
    </row>
    <row r="6" spans="1:10" ht="15.75" thickBot="1" x14ac:dyDescent="0.3">
      <c r="A6" s="81">
        <v>1</v>
      </c>
      <c r="B6" s="82">
        <v>2</v>
      </c>
      <c r="C6" s="82">
        <v>3</v>
      </c>
      <c r="D6" s="83">
        <v>4</v>
      </c>
      <c r="E6" s="84">
        <v>5</v>
      </c>
      <c r="F6" s="84">
        <v>6</v>
      </c>
      <c r="G6" s="133">
        <v>7</v>
      </c>
      <c r="H6" s="85">
        <v>8</v>
      </c>
    </row>
    <row r="7" spans="1:10" x14ac:dyDescent="0.25">
      <c r="A7" s="64" t="s">
        <v>8</v>
      </c>
      <c r="B7" s="65"/>
      <c r="C7" s="66" t="s">
        <v>8</v>
      </c>
      <c r="D7" s="67" t="s">
        <v>9</v>
      </c>
      <c r="E7" s="68"/>
      <c r="F7" s="68"/>
      <c r="G7" s="134"/>
      <c r="H7" s="69"/>
    </row>
    <row r="8" spans="1:10" ht="25.5" x14ac:dyDescent="0.25">
      <c r="A8" s="8" t="s">
        <v>8</v>
      </c>
      <c r="B8" s="1" t="s">
        <v>51</v>
      </c>
      <c r="C8" s="9" t="s">
        <v>117</v>
      </c>
      <c r="D8" s="13" t="s">
        <v>15</v>
      </c>
      <c r="E8" s="10" t="s">
        <v>11</v>
      </c>
      <c r="F8" s="11">
        <v>1</v>
      </c>
      <c r="G8" s="11">
        <v>0</v>
      </c>
      <c r="H8" s="12">
        <f t="shared" ref="H8:H11" si="0">ROUND(F8*G8,2)</f>
        <v>0</v>
      </c>
    </row>
    <row r="9" spans="1:10" ht="38.25" x14ac:dyDescent="0.25">
      <c r="A9" s="8" t="s">
        <v>10</v>
      </c>
      <c r="B9" s="1" t="s">
        <v>50</v>
      </c>
      <c r="C9" s="9" t="s">
        <v>118</v>
      </c>
      <c r="D9" s="14" t="s">
        <v>52</v>
      </c>
      <c r="E9" s="10" t="s">
        <v>11</v>
      </c>
      <c r="F9" s="11">
        <v>1</v>
      </c>
      <c r="G9" s="11">
        <v>0</v>
      </c>
      <c r="H9" s="12">
        <f t="shared" si="0"/>
        <v>0</v>
      </c>
    </row>
    <row r="10" spans="1:10" ht="25.5" x14ac:dyDescent="0.25">
      <c r="A10" s="8" t="s">
        <v>12</v>
      </c>
      <c r="B10" s="1" t="s">
        <v>50</v>
      </c>
      <c r="C10" s="9" t="s">
        <v>14</v>
      </c>
      <c r="D10" s="123" t="s">
        <v>19</v>
      </c>
      <c r="E10" s="10" t="s">
        <v>11</v>
      </c>
      <c r="F10" s="11">
        <v>1</v>
      </c>
      <c r="G10" s="11">
        <v>0</v>
      </c>
      <c r="H10" s="122">
        <f t="shared" si="0"/>
        <v>0</v>
      </c>
    </row>
    <row r="11" spans="1:10" x14ac:dyDescent="0.25">
      <c r="A11" s="8" t="s">
        <v>13</v>
      </c>
      <c r="B11" s="15" t="s">
        <v>50</v>
      </c>
      <c r="C11" s="9" t="s">
        <v>17</v>
      </c>
      <c r="D11" s="124" t="s">
        <v>21</v>
      </c>
      <c r="E11" s="15" t="s">
        <v>11</v>
      </c>
      <c r="F11" s="86">
        <v>1</v>
      </c>
      <c r="G11" s="11">
        <v>0</v>
      </c>
      <c r="H11" s="122">
        <f t="shared" si="0"/>
        <v>0</v>
      </c>
    </row>
    <row r="12" spans="1:10" x14ac:dyDescent="0.25">
      <c r="A12" s="183" t="s">
        <v>22</v>
      </c>
      <c r="B12" s="184"/>
      <c r="C12" s="184"/>
      <c r="D12" s="184"/>
      <c r="E12" s="184"/>
      <c r="F12" s="184"/>
      <c r="G12" s="185"/>
      <c r="H12" s="178">
        <f>SUM(H8:H11)</f>
        <v>0</v>
      </c>
    </row>
    <row r="13" spans="1:10" x14ac:dyDescent="0.25">
      <c r="A13" s="70"/>
      <c r="B13" s="71"/>
      <c r="C13" s="71"/>
      <c r="D13" s="72" t="s">
        <v>54</v>
      </c>
      <c r="E13" s="73"/>
      <c r="F13" s="73"/>
      <c r="G13" s="135"/>
      <c r="H13" s="74"/>
    </row>
    <row r="14" spans="1:10" ht="63.75" x14ac:dyDescent="0.25">
      <c r="A14" s="16" t="s">
        <v>16</v>
      </c>
      <c r="B14" s="1" t="s">
        <v>55</v>
      </c>
      <c r="C14" s="1" t="s">
        <v>23</v>
      </c>
      <c r="D14" s="14" t="s">
        <v>94</v>
      </c>
      <c r="E14" s="23" t="s">
        <v>56</v>
      </c>
      <c r="F14" s="149">
        <v>148.5</v>
      </c>
      <c r="G14" s="131">
        <v>0</v>
      </c>
      <c r="H14" s="25">
        <f t="shared" ref="H14:H21" si="1">ROUND(F14*G14,2)</f>
        <v>0</v>
      </c>
    </row>
    <row r="15" spans="1:10" ht="63.75" x14ac:dyDescent="0.25">
      <c r="A15" s="16" t="s">
        <v>18</v>
      </c>
      <c r="B15" s="1" t="s">
        <v>55</v>
      </c>
      <c r="C15" s="1" t="s">
        <v>25</v>
      </c>
      <c r="D15" s="14" t="s">
        <v>95</v>
      </c>
      <c r="E15" s="23" t="s">
        <v>56</v>
      </c>
      <c r="F15" s="149">
        <v>90</v>
      </c>
      <c r="G15" s="131">
        <v>0</v>
      </c>
      <c r="H15" s="25">
        <f t="shared" ref="H15:H16" si="2">ROUND(F15*G15,2)</f>
        <v>0</v>
      </c>
    </row>
    <row r="16" spans="1:10" s="145" customFormat="1" ht="63.75" x14ac:dyDescent="0.2">
      <c r="A16" s="16" t="s">
        <v>119</v>
      </c>
      <c r="B16" s="140" t="s">
        <v>55</v>
      </c>
      <c r="C16" s="1" t="s">
        <v>26</v>
      </c>
      <c r="D16" s="141" t="s">
        <v>97</v>
      </c>
      <c r="E16" s="142" t="s">
        <v>56</v>
      </c>
      <c r="F16" s="149">
        <v>20</v>
      </c>
      <c r="G16" s="143">
        <v>0</v>
      </c>
      <c r="H16" s="144">
        <f t="shared" si="2"/>
        <v>0</v>
      </c>
      <c r="J16" s="146"/>
    </row>
    <row r="17" spans="1:8" ht="38.25" x14ac:dyDescent="0.25">
      <c r="A17" s="16" t="s">
        <v>53</v>
      </c>
      <c r="B17" s="1" t="s">
        <v>55</v>
      </c>
      <c r="C17" s="1" t="s">
        <v>29</v>
      </c>
      <c r="D17" s="14" t="s">
        <v>59</v>
      </c>
      <c r="E17" s="23" t="s">
        <v>27</v>
      </c>
      <c r="F17" s="24">
        <v>1</v>
      </c>
      <c r="G17" s="131">
        <v>0</v>
      </c>
      <c r="H17" s="25">
        <f t="shared" si="1"/>
        <v>0</v>
      </c>
    </row>
    <row r="18" spans="1:8" ht="38.25" x14ac:dyDescent="0.25">
      <c r="A18" s="16" t="s">
        <v>20</v>
      </c>
      <c r="B18" s="1" t="s">
        <v>55</v>
      </c>
      <c r="C18" s="1" t="s">
        <v>101</v>
      </c>
      <c r="D18" s="14" t="s">
        <v>98</v>
      </c>
      <c r="E18" s="23" t="s">
        <v>27</v>
      </c>
      <c r="F18" s="24">
        <v>1</v>
      </c>
      <c r="G18" s="131">
        <v>0</v>
      </c>
      <c r="H18" s="25">
        <f t="shared" ref="H18" si="3">ROUND(F18*G18,2)</f>
        <v>0</v>
      </c>
    </row>
    <row r="19" spans="1:8" ht="38.25" x14ac:dyDescent="0.25">
      <c r="A19" s="16" t="s">
        <v>57</v>
      </c>
      <c r="B19" s="1" t="s">
        <v>55</v>
      </c>
      <c r="C19" s="1" t="s">
        <v>102</v>
      </c>
      <c r="D19" s="14" t="s">
        <v>99</v>
      </c>
      <c r="E19" s="23" t="s">
        <v>27</v>
      </c>
      <c r="F19" s="24">
        <v>1</v>
      </c>
      <c r="G19" s="131">
        <v>0</v>
      </c>
      <c r="H19" s="25">
        <f t="shared" ref="H19" si="4">ROUND(F19*G19,2)</f>
        <v>0</v>
      </c>
    </row>
    <row r="20" spans="1:8" ht="51" x14ac:dyDescent="0.25">
      <c r="A20" s="16" t="s">
        <v>58</v>
      </c>
      <c r="B20" s="1" t="s">
        <v>55</v>
      </c>
      <c r="C20" s="1" t="s">
        <v>103</v>
      </c>
      <c r="D20" s="14" t="s">
        <v>100</v>
      </c>
      <c r="E20" s="23" t="s">
        <v>27</v>
      </c>
      <c r="F20" s="24">
        <v>1</v>
      </c>
      <c r="G20" s="131">
        <v>0</v>
      </c>
      <c r="H20" s="25">
        <f t="shared" si="1"/>
        <v>0</v>
      </c>
    </row>
    <row r="21" spans="1:8" ht="25.5" x14ac:dyDescent="0.25">
      <c r="A21" s="16" t="s">
        <v>120</v>
      </c>
      <c r="B21" s="1" t="s">
        <v>55</v>
      </c>
      <c r="C21" s="1" t="s">
        <v>104</v>
      </c>
      <c r="D21" s="14" t="s">
        <v>143</v>
      </c>
      <c r="E21" s="23" t="s">
        <v>28</v>
      </c>
      <c r="F21" s="24">
        <v>11</v>
      </c>
      <c r="G21" s="131">
        <v>0</v>
      </c>
      <c r="H21" s="25">
        <f t="shared" si="1"/>
        <v>0</v>
      </c>
    </row>
    <row r="22" spans="1:8" x14ac:dyDescent="0.25">
      <c r="A22" s="183" t="s">
        <v>65</v>
      </c>
      <c r="B22" s="184"/>
      <c r="C22" s="184"/>
      <c r="D22" s="184"/>
      <c r="E22" s="184"/>
      <c r="F22" s="184"/>
      <c r="G22" s="185"/>
      <c r="H22" s="129">
        <f>SUM(H14:H21)</f>
        <v>0</v>
      </c>
    </row>
    <row r="23" spans="1:8" x14ac:dyDescent="0.25">
      <c r="A23" s="60"/>
      <c r="B23" s="45"/>
      <c r="C23" s="46"/>
      <c r="D23" s="47" t="s">
        <v>90</v>
      </c>
      <c r="E23" s="48"/>
      <c r="F23" s="48"/>
      <c r="G23" s="49"/>
      <c r="H23" s="50"/>
    </row>
    <row r="24" spans="1:8" x14ac:dyDescent="0.25">
      <c r="A24" s="61"/>
      <c r="B24" s="45"/>
      <c r="C24" s="51" t="s">
        <v>12</v>
      </c>
      <c r="D24" s="52" t="s">
        <v>34</v>
      </c>
      <c r="E24" s="48"/>
      <c r="F24" s="53"/>
      <c r="G24" s="54"/>
      <c r="H24" s="55"/>
    </row>
    <row r="25" spans="1:8" ht="72" x14ac:dyDescent="0.25">
      <c r="A25" s="26" t="s">
        <v>60</v>
      </c>
      <c r="B25" s="27" t="s">
        <v>35</v>
      </c>
      <c r="C25" s="127" t="s">
        <v>31</v>
      </c>
      <c r="D25" s="33" t="s">
        <v>78</v>
      </c>
      <c r="E25" s="31" t="s">
        <v>24</v>
      </c>
      <c r="F25" s="39">
        <v>128</v>
      </c>
      <c r="G25" s="37">
        <v>0</v>
      </c>
      <c r="H25" s="38">
        <f t="shared" ref="H25:H46" si="5">ROUND(F25*G25,2)</f>
        <v>0</v>
      </c>
    </row>
    <row r="26" spans="1:8" ht="36" x14ac:dyDescent="0.25">
      <c r="A26" s="26" t="s">
        <v>61</v>
      </c>
      <c r="B26" s="27" t="s">
        <v>35</v>
      </c>
      <c r="C26" s="127" t="s">
        <v>33</v>
      </c>
      <c r="D26" s="121" t="s">
        <v>75</v>
      </c>
      <c r="E26" s="31" t="s">
        <v>27</v>
      </c>
      <c r="F26" s="39">
        <v>1</v>
      </c>
      <c r="G26" s="37">
        <v>0</v>
      </c>
      <c r="H26" s="38">
        <f t="shared" si="5"/>
        <v>0</v>
      </c>
    </row>
    <row r="27" spans="1:8" ht="36" x14ac:dyDescent="0.25">
      <c r="A27" s="26" t="s">
        <v>62</v>
      </c>
      <c r="B27" s="27" t="s">
        <v>35</v>
      </c>
      <c r="C27" s="127" t="s">
        <v>66</v>
      </c>
      <c r="D27" s="34" t="s">
        <v>76</v>
      </c>
      <c r="E27" s="31" t="s">
        <v>27</v>
      </c>
      <c r="F27" s="37">
        <v>5</v>
      </c>
      <c r="G27" s="37">
        <v>0</v>
      </c>
      <c r="H27" s="38">
        <f t="shared" si="5"/>
        <v>0</v>
      </c>
    </row>
    <row r="28" spans="1:8" ht="24" x14ac:dyDescent="0.25">
      <c r="A28" s="26" t="s">
        <v>39</v>
      </c>
      <c r="B28" s="27" t="s">
        <v>35</v>
      </c>
      <c r="C28" s="127" t="s">
        <v>67</v>
      </c>
      <c r="D28" s="28" t="s">
        <v>69</v>
      </c>
      <c r="E28" s="29" t="s">
        <v>37</v>
      </c>
      <c r="F28" s="147">
        <v>3</v>
      </c>
      <c r="G28" s="37">
        <v>0</v>
      </c>
      <c r="H28" s="38">
        <f t="shared" si="5"/>
        <v>0</v>
      </c>
    </row>
    <row r="29" spans="1:8" x14ac:dyDescent="0.25">
      <c r="A29" s="61"/>
      <c r="B29" s="45"/>
      <c r="C29" s="51" t="s">
        <v>85</v>
      </c>
      <c r="D29" s="52" t="s">
        <v>38</v>
      </c>
      <c r="E29" s="48"/>
      <c r="F29" s="53"/>
      <c r="G29" s="54"/>
      <c r="H29" s="55"/>
    </row>
    <row r="30" spans="1:8" ht="36.75" x14ac:dyDescent="0.25">
      <c r="A30" s="30" t="s">
        <v>63</v>
      </c>
      <c r="B30" s="27" t="s">
        <v>35</v>
      </c>
      <c r="C30" s="128" t="s">
        <v>85</v>
      </c>
      <c r="D30" s="35" t="s">
        <v>70</v>
      </c>
      <c r="E30" s="27" t="s">
        <v>24</v>
      </c>
      <c r="F30" s="40">
        <f>42+12</f>
        <v>54</v>
      </c>
      <c r="G30" s="37">
        <v>0</v>
      </c>
      <c r="H30" s="38">
        <f t="shared" si="5"/>
        <v>0</v>
      </c>
    </row>
    <row r="31" spans="1:8" ht="24" x14ac:dyDescent="0.25">
      <c r="A31" s="30" t="s">
        <v>64</v>
      </c>
      <c r="B31" s="32" t="s">
        <v>35</v>
      </c>
      <c r="C31" s="128" t="s">
        <v>86</v>
      </c>
      <c r="D31" s="33" t="s">
        <v>71</v>
      </c>
      <c r="E31" s="31" t="s">
        <v>27</v>
      </c>
      <c r="F31" s="39">
        <v>12</v>
      </c>
      <c r="G31" s="39">
        <v>0</v>
      </c>
      <c r="H31" s="38">
        <f t="shared" si="5"/>
        <v>0</v>
      </c>
    </row>
    <row r="32" spans="1:8" x14ac:dyDescent="0.25">
      <c r="A32" s="204" t="s">
        <v>68</v>
      </c>
      <c r="B32" s="205"/>
      <c r="C32" s="205"/>
      <c r="D32" s="205"/>
      <c r="E32" s="205"/>
      <c r="F32" s="205"/>
      <c r="G32" s="206"/>
      <c r="H32" s="50">
        <f>SUM(H25:H28,H30:H31)</f>
        <v>0</v>
      </c>
    </row>
    <row r="33" spans="1:10" x14ac:dyDescent="0.25">
      <c r="A33" s="75"/>
      <c r="B33" s="75"/>
      <c r="C33" s="75"/>
      <c r="D33" s="207" t="s">
        <v>93</v>
      </c>
      <c r="E33" s="208"/>
      <c r="F33" s="75"/>
      <c r="G33" s="75"/>
      <c r="H33" s="50"/>
    </row>
    <row r="34" spans="1:10" ht="24" x14ac:dyDescent="0.25">
      <c r="A34" s="62"/>
      <c r="B34" s="45"/>
      <c r="C34" s="51">
        <v>4</v>
      </c>
      <c r="D34" s="52" t="s">
        <v>77</v>
      </c>
      <c r="E34" s="48"/>
      <c r="F34" s="53"/>
      <c r="G34" s="54"/>
      <c r="H34" s="55"/>
    </row>
    <row r="35" spans="1:10" ht="72" x14ac:dyDescent="0.25">
      <c r="A35" s="30" t="s">
        <v>30</v>
      </c>
      <c r="B35" s="27" t="s">
        <v>72</v>
      </c>
      <c r="C35" s="127" t="s">
        <v>79</v>
      </c>
      <c r="D35" s="120" t="s">
        <v>107</v>
      </c>
      <c r="E35" s="27" t="s">
        <v>27</v>
      </c>
      <c r="F35" s="39">
        <v>1</v>
      </c>
      <c r="G35" s="40">
        <v>0</v>
      </c>
      <c r="H35" s="41">
        <f t="shared" si="5"/>
        <v>0</v>
      </c>
    </row>
    <row r="36" spans="1:10" ht="24" x14ac:dyDescent="0.25">
      <c r="A36" s="30" t="s">
        <v>32</v>
      </c>
      <c r="B36" s="27" t="s">
        <v>35</v>
      </c>
      <c r="C36" s="127" t="s">
        <v>80</v>
      </c>
      <c r="D36" s="36" t="s">
        <v>105</v>
      </c>
      <c r="E36" s="148" t="s">
        <v>106</v>
      </c>
      <c r="F36" s="39">
        <v>24</v>
      </c>
      <c r="G36" s="40">
        <v>0</v>
      </c>
      <c r="H36" s="41">
        <f t="shared" si="5"/>
        <v>0</v>
      </c>
    </row>
    <row r="37" spans="1:10" ht="36" x14ac:dyDescent="0.25">
      <c r="A37" s="30" t="s">
        <v>84</v>
      </c>
      <c r="B37" s="27" t="s">
        <v>108</v>
      </c>
      <c r="C37" s="127" t="s">
        <v>81</v>
      </c>
      <c r="D37" s="36" t="s">
        <v>122</v>
      </c>
      <c r="E37" s="27" t="s">
        <v>24</v>
      </c>
      <c r="F37" s="39">
        <v>16</v>
      </c>
      <c r="G37" s="40">
        <v>0</v>
      </c>
      <c r="H37" s="41">
        <f t="shared" si="5"/>
        <v>0</v>
      </c>
    </row>
    <row r="38" spans="1:10" ht="24" x14ac:dyDescent="0.25">
      <c r="A38" s="30" t="s">
        <v>36</v>
      </c>
      <c r="B38" s="27" t="s">
        <v>109</v>
      </c>
      <c r="C38" s="127" t="s">
        <v>87</v>
      </c>
      <c r="D38" s="36" t="s">
        <v>124</v>
      </c>
      <c r="E38" s="27" t="s">
        <v>24</v>
      </c>
      <c r="F38" s="39">
        <v>16</v>
      </c>
      <c r="G38" s="40">
        <v>0</v>
      </c>
      <c r="H38" s="41">
        <f t="shared" si="5"/>
        <v>0</v>
      </c>
    </row>
    <row r="39" spans="1:10" ht="24" x14ac:dyDescent="0.25">
      <c r="A39" s="30" t="s">
        <v>88</v>
      </c>
      <c r="B39" s="27" t="s">
        <v>109</v>
      </c>
      <c r="C39" s="127" t="s">
        <v>91</v>
      </c>
      <c r="D39" s="36" t="s">
        <v>125</v>
      </c>
      <c r="E39" s="27" t="s">
        <v>24</v>
      </c>
      <c r="F39" s="39">
        <v>3</v>
      </c>
      <c r="G39" s="40">
        <v>0</v>
      </c>
      <c r="H39" s="41">
        <f t="shared" ref="H39:H42" si="6">ROUND(F39*G39,2)</f>
        <v>0</v>
      </c>
    </row>
    <row r="40" spans="1:10" ht="36" x14ac:dyDescent="0.25">
      <c r="A40" s="30" t="s">
        <v>89</v>
      </c>
      <c r="B40" s="27" t="s">
        <v>108</v>
      </c>
      <c r="C40" s="127" t="s">
        <v>92</v>
      </c>
      <c r="D40" s="36" t="s">
        <v>123</v>
      </c>
      <c r="E40" s="27" t="s">
        <v>24</v>
      </c>
      <c r="F40" s="39">
        <v>3</v>
      </c>
      <c r="G40" s="40">
        <v>0</v>
      </c>
      <c r="H40" s="41">
        <f t="shared" si="6"/>
        <v>0</v>
      </c>
    </row>
    <row r="41" spans="1:10" ht="24" x14ac:dyDescent="0.25">
      <c r="A41" s="30" t="s">
        <v>115</v>
      </c>
      <c r="B41" s="27" t="s">
        <v>108</v>
      </c>
      <c r="C41" s="127" t="s">
        <v>113</v>
      </c>
      <c r="D41" s="36" t="s">
        <v>126</v>
      </c>
      <c r="E41" s="27" t="s">
        <v>27</v>
      </c>
      <c r="F41" s="39">
        <v>2</v>
      </c>
      <c r="G41" s="40">
        <v>0</v>
      </c>
      <c r="H41" s="41">
        <f t="shared" si="6"/>
        <v>0</v>
      </c>
    </row>
    <row r="42" spans="1:10" ht="48" x14ac:dyDescent="0.25">
      <c r="A42" s="30" t="s">
        <v>116</v>
      </c>
      <c r="B42" s="27" t="s">
        <v>108</v>
      </c>
      <c r="C42" s="127" t="s">
        <v>114</v>
      </c>
      <c r="D42" s="36" t="s">
        <v>145</v>
      </c>
      <c r="E42" s="27" t="s">
        <v>27</v>
      </c>
      <c r="F42" s="39">
        <v>1</v>
      </c>
      <c r="G42" s="40">
        <v>0</v>
      </c>
      <c r="H42" s="41">
        <f t="shared" si="6"/>
        <v>0</v>
      </c>
    </row>
    <row r="43" spans="1:10" ht="36" x14ac:dyDescent="0.25">
      <c r="A43" s="30" t="s">
        <v>127</v>
      </c>
      <c r="B43" s="27" t="s">
        <v>110</v>
      </c>
      <c r="C43" s="127" t="s">
        <v>129</v>
      </c>
      <c r="D43" s="33" t="s">
        <v>144</v>
      </c>
      <c r="E43" s="27" t="s">
        <v>27</v>
      </c>
      <c r="F43" s="39">
        <v>1</v>
      </c>
      <c r="G43" s="40">
        <v>0</v>
      </c>
      <c r="H43" s="41">
        <f t="shared" si="5"/>
        <v>0</v>
      </c>
    </row>
    <row r="44" spans="1:10" x14ac:dyDescent="0.25">
      <c r="A44" s="63"/>
      <c r="B44" s="45"/>
      <c r="C44" s="51"/>
      <c r="D44" s="56" t="s">
        <v>73</v>
      </c>
      <c r="E44" s="57"/>
      <c r="F44" s="58"/>
      <c r="G44" s="59"/>
      <c r="H44" s="55"/>
    </row>
    <row r="45" spans="1:10" ht="48.75" thickBot="1" x14ac:dyDescent="0.3">
      <c r="A45" s="42" t="s">
        <v>128</v>
      </c>
      <c r="B45" s="27" t="s">
        <v>74</v>
      </c>
      <c r="C45" s="173" t="s">
        <v>130</v>
      </c>
      <c r="D45" s="44" t="s">
        <v>96</v>
      </c>
      <c r="E45" s="43" t="s">
        <v>24</v>
      </c>
      <c r="F45" s="40">
        <v>15</v>
      </c>
      <c r="G45" s="39">
        <v>0</v>
      </c>
      <c r="H45" s="38">
        <f t="shared" si="5"/>
        <v>0</v>
      </c>
    </row>
    <row r="46" spans="1:10" ht="48.75" thickBot="1" x14ac:dyDescent="0.3">
      <c r="A46" s="42" t="s">
        <v>132</v>
      </c>
      <c r="B46" s="172" t="s">
        <v>74</v>
      </c>
      <c r="C46" s="174" t="s">
        <v>131</v>
      </c>
      <c r="D46" s="28" t="s">
        <v>111</v>
      </c>
      <c r="E46" s="29" t="s">
        <v>27</v>
      </c>
      <c r="F46" s="119">
        <v>1</v>
      </c>
      <c r="G46" s="39">
        <v>0</v>
      </c>
      <c r="H46" s="38">
        <f t="shared" si="5"/>
        <v>0</v>
      </c>
    </row>
    <row r="47" spans="1:10" x14ac:dyDescent="0.25">
      <c r="A47" s="190" t="s">
        <v>82</v>
      </c>
      <c r="B47" s="191"/>
      <c r="C47" s="191"/>
      <c r="D47" s="191"/>
      <c r="E47" s="191"/>
      <c r="F47" s="191"/>
      <c r="G47" s="192"/>
      <c r="H47" s="179">
        <f>SUM(H35:H43,H45:H46)</f>
        <v>0</v>
      </c>
      <c r="I47" s="177"/>
    </row>
    <row r="48" spans="1:10" s="170" customFormat="1" ht="25.5" x14ac:dyDescent="0.3">
      <c r="A48" s="161"/>
      <c r="B48" s="162"/>
      <c r="C48" s="163">
        <v>5</v>
      </c>
      <c r="D48" s="164" t="s">
        <v>142</v>
      </c>
      <c r="E48" s="165"/>
      <c r="F48" s="165"/>
      <c r="G48" s="166"/>
      <c r="H48" s="167"/>
      <c r="I48" s="168"/>
      <c r="J48" s="169"/>
    </row>
    <row r="49" spans="1:10" s="145" customFormat="1" ht="38.25" x14ac:dyDescent="0.3">
      <c r="A49" s="154">
        <v>30</v>
      </c>
      <c r="B49" s="154" t="s">
        <v>141</v>
      </c>
      <c r="C49" s="154" t="s">
        <v>139</v>
      </c>
      <c r="D49" s="155" t="s">
        <v>135</v>
      </c>
      <c r="E49" s="156" t="s">
        <v>134</v>
      </c>
      <c r="F49" s="157">
        <v>12</v>
      </c>
      <c r="G49" s="158">
        <v>0</v>
      </c>
      <c r="H49" s="175">
        <f>ROUND(F49*G49,2)</f>
        <v>0</v>
      </c>
      <c r="I49" s="153"/>
      <c r="J49" s="146"/>
    </row>
    <row r="50" spans="1:10" s="145" customFormat="1" ht="38.25" x14ac:dyDescent="0.3">
      <c r="A50" s="154">
        <v>31</v>
      </c>
      <c r="B50" s="159" t="s">
        <v>141</v>
      </c>
      <c r="C50" s="154" t="s">
        <v>140</v>
      </c>
      <c r="D50" s="155" t="s">
        <v>136</v>
      </c>
      <c r="E50" s="156" t="s">
        <v>134</v>
      </c>
      <c r="F50" s="160">
        <v>12</v>
      </c>
      <c r="G50" s="158">
        <v>0</v>
      </c>
      <c r="H50" s="176">
        <f>ROUND(F50*G50,2)</f>
        <v>0</v>
      </c>
      <c r="I50" s="153"/>
      <c r="J50" s="146"/>
    </row>
    <row r="51" spans="1:10" ht="15.75" thickBot="1" x14ac:dyDescent="0.3">
      <c r="A51" s="190" t="s">
        <v>137</v>
      </c>
      <c r="B51" s="191"/>
      <c r="C51" s="191"/>
      <c r="D51" s="191"/>
      <c r="E51" s="191"/>
      <c r="F51" s="191"/>
      <c r="G51" s="192"/>
      <c r="H51" s="180">
        <f>SUM(H49:H50)</f>
        <v>0</v>
      </c>
    </row>
    <row r="52" spans="1:10" s="152" customFormat="1" x14ac:dyDescent="0.25">
      <c r="A52" s="150"/>
      <c r="B52" s="150"/>
      <c r="C52" s="150"/>
      <c r="D52" s="150"/>
      <c r="E52" s="150"/>
      <c r="F52" s="150"/>
      <c r="G52" s="150"/>
      <c r="H52" s="151"/>
    </row>
    <row r="53" spans="1:10" x14ac:dyDescent="0.25">
      <c r="A53" s="125"/>
      <c r="B53" s="125"/>
      <c r="C53" s="125"/>
      <c r="D53" s="125"/>
      <c r="E53" s="125"/>
      <c r="F53" s="125"/>
      <c r="G53" s="136"/>
      <c r="H53" s="126"/>
    </row>
    <row r="54" spans="1:10" ht="15.75" thickBot="1" x14ac:dyDescent="0.3">
      <c r="A54" s="87"/>
      <c r="B54" s="88"/>
      <c r="C54" s="88"/>
      <c r="D54" s="89"/>
      <c r="E54" s="90"/>
      <c r="F54" s="90"/>
      <c r="G54" s="137"/>
      <c r="H54" s="91"/>
    </row>
    <row r="55" spans="1:10" ht="15.75" thickBot="1" x14ac:dyDescent="0.3">
      <c r="A55" s="92"/>
      <c r="B55" s="93"/>
      <c r="C55" s="199" t="s">
        <v>40</v>
      </c>
      <c r="D55" s="200"/>
      <c r="E55" s="200"/>
      <c r="F55" s="201"/>
      <c r="G55" s="94"/>
      <c r="H55" s="95"/>
    </row>
    <row r="56" spans="1:10" ht="15" customHeight="1" thickBot="1" x14ac:dyDescent="0.3">
      <c r="A56" s="92"/>
      <c r="B56" s="96"/>
      <c r="C56" s="97" t="s">
        <v>41</v>
      </c>
      <c r="D56" s="98" t="s">
        <v>42</v>
      </c>
      <c r="E56" s="186" t="s">
        <v>7</v>
      </c>
      <c r="F56" s="187"/>
      <c r="G56" s="99"/>
      <c r="H56" s="95"/>
    </row>
    <row r="57" spans="1:10" ht="15.75" thickBot="1" x14ac:dyDescent="0.3">
      <c r="A57" s="92"/>
      <c r="B57" s="96"/>
      <c r="C57" s="100">
        <v>1</v>
      </c>
      <c r="D57" s="101">
        <v>2</v>
      </c>
      <c r="E57" s="186">
        <v>3</v>
      </c>
      <c r="F57" s="187"/>
      <c r="G57" s="99"/>
      <c r="H57" s="95"/>
    </row>
    <row r="58" spans="1:10" ht="42.75" customHeight="1" thickBot="1" x14ac:dyDescent="0.3">
      <c r="A58" s="92"/>
      <c r="B58" s="96"/>
      <c r="C58" s="102"/>
      <c r="D58" s="103" t="str">
        <f>A2</f>
        <v>Zadanie nr 1 - Budowa sieci wodociągowej i kanalizacji sanitarnej ul. Zajęcza w Milczu</v>
      </c>
      <c r="E58" s="188"/>
      <c r="F58" s="189"/>
      <c r="G58" s="104"/>
      <c r="H58" s="95"/>
    </row>
    <row r="59" spans="1:10" ht="15.75" thickBot="1" x14ac:dyDescent="0.3">
      <c r="A59" s="92"/>
      <c r="B59" s="96"/>
      <c r="C59" s="105">
        <v>1</v>
      </c>
      <c r="D59" s="106" t="s">
        <v>43</v>
      </c>
      <c r="E59" s="188">
        <f>H12</f>
        <v>0</v>
      </c>
      <c r="F59" s="189"/>
      <c r="G59" s="99"/>
      <c r="H59" s="95"/>
    </row>
    <row r="60" spans="1:10" ht="15.75" thickBot="1" x14ac:dyDescent="0.3">
      <c r="A60" s="92"/>
      <c r="B60" s="96"/>
      <c r="C60" s="105">
        <v>2</v>
      </c>
      <c r="D60" s="107" t="s">
        <v>44</v>
      </c>
      <c r="E60" s="193">
        <f>H22</f>
        <v>0</v>
      </c>
      <c r="F60" s="194"/>
      <c r="G60" s="99"/>
      <c r="H60" s="95"/>
    </row>
    <row r="61" spans="1:10" ht="15.75" thickBot="1" x14ac:dyDescent="0.3">
      <c r="A61" s="92"/>
      <c r="B61" s="96"/>
      <c r="C61" s="105">
        <v>3</v>
      </c>
      <c r="D61" s="107" t="s">
        <v>45</v>
      </c>
      <c r="E61" s="193">
        <f>H32</f>
        <v>0</v>
      </c>
      <c r="F61" s="194"/>
      <c r="G61" s="99"/>
      <c r="H61" s="95"/>
    </row>
    <row r="62" spans="1:10" ht="15.75" thickBot="1" x14ac:dyDescent="0.3">
      <c r="A62" s="92"/>
      <c r="B62" s="96"/>
      <c r="C62" s="105">
        <v>4</v>
      </c>
      <c r="D62" s="107" t="s">
        <v>83</v>
      </c>
      <c r="E62" s="193">
        <f>H47</f>
        <v>0</v>
      </c>
      <c r="F62" s="194"/>
      <c r="G62" s="99"/>
      <c r="H62" s="95"/>
    </row>
    <row r="63" spans="1:10" ht="15.75" thickBot="1" x14ac:dyDescent="0.3">
      <c r="A63" s="92"/>
      <c r="B63" s="96"/>
      <c r="C63" s="105">
        <v>5</v>
      </c>
      <c r="D63" s="107" t="s">
        <v>133</v>
      </c>
      <c r="E63" s="193">
        <f>H51</f>
        <v>0</v>
      </c>
      <c r="F63" s="194"/>
      <c r="G63" s="99"/>
      <c r="H63" s="95"/>
    </row>
    <row r="64" spans="1:10" ht="15.75" thickBot="1" x14ac:dyDescent="0.3">
      <c r="A64" s="92"/>
      <c r="B64" s="96"/>
      <c r="C64" s="171"/>
      <c r="D64" s="108" t="s">
        <v>138</v>
      </c>
      <c r="E64" s="202">
        <f>SUM(E59:F62)</f>
        <v>0</v>
      </c>
      <c r="F64" s="203"/>
      <c r="G64" s="99"/>
      <c r="H64" s="95"/>
    </row>
    <row r="65" spans="1:8" ht="15.75" thickBot="1" x14ac:dyDescent="0.3">
      <c r="A65" s="92"/>
      <c r="B65" s="96"/>
      <c r="C65" s="109"/>
      <c r="D65" s="108" t="s">
        <v>46</v>
      </c>
      <c r="E65" s="202">
        <f>ROUND(E64*0.23,2)</f>
        <v>0</v>
      </c>
      <c r="F65" s="203"/>
      <c r="G65" s="99"/>
      <c r="H65" s="95"/>
    </row>
    <row r="66" spans="1:8" ht="15.75" thickBot="1" x14ac:dyDescent="0.3">
      <c r="A66" s="92"/>
      <c r="B66" s="96"/>
      <c r="C66" s="109"/>
      <c r="D66" s="110" t="s">
        <v>47</v>
      </c>
      <c r="E66" s="202">
        <f>SUM(E64:F65)</f>
        <v>0</v>
      </c>
      <c r="F66" s="203"/>
      <c r="G66" s="99"/>
      <c r="H66" s="95"/>
    </row>
    <row r="67" spans="1:8" x14ac:dyDescent="0.25">
      <c r="A67" s="92"/>
      <c r="B67" s="111"/>
      <c r="C67" s="112"/>
      <c r="D67" s="113"/>
      <c r="E67" s="112"/>
      <c r="F67" s="112"/>
      <c r="G67" s="114"/>
      <c r="H67" s="95"/>
    </row>
    <row r="68" spans="1:8" ht="15.75" x14ac:dyDescent="0.25">
      <c r="A68" s="92"/>
      <c r="B68" s="115"/>
      <c r="C68" s="116"/>
      <c r="D68" s="117"/>
      <c r="E68" s="118"/>
      <c r="F68" s="118"/>
      <c r="G68" s="138"/>
      <c r="H68" s="95"/>
    </row>
    <row r="69" spans="1:8" ht="15.75" x14ac:dyDescent="0.25">
      <c r="A69" s="92"/>
      <c r="B69" s="115"/>
      <c r="C69" s="116"/>
      <c r="D69" s="117"/>
      <c r="E69" s="118"/>
      <c r="F69" s="118"/>
      <c r="G69" s="138"/>
      <c r="H69" s="95"/>
    </row>
    <row r="70" spans="1:8" ht="15.75" x14ac:dyDescent="0.25">
      <c r="A70" s="92"/>
      <c r="B70" s="115"/>
      <c r="C70" s="116"/>
      <c r="D70" s="117"/>
      <c r="E70" s="195"/>
      <c r="F70" s="196"/>
      <c r="G70" s="196"/>
      <c r="H70" s="95"/>
    </row>
    <row r="71" spans="1:8" ht="15.75" x14ac:dyDescent="0.25">
      <c r="A71" s="92"/>
      <c r="B71" s="115"/>
      <c r="C71" s="116"/>
      <c r="D71" s="117"/>
      <c r="E71" s="118" t="s">
        <v>48</v>
      </c>
      <c r="F71" s="118"/>
      <c r="G71" s="138"/>
      <c r="H71" s="95"/>
    </row>
    <row r="72" spans="1:8" ht="15.75" x14ac:dyDescent="0.25">
      <c r="A72" s="92"/>
      <c r="B72" s="115"/>
      <c r="C72" s="116"/>
      <c r="D72" s="117"/>
      <c r="E72" s="197" t="s">
        <v>49</v>
      </c>
      <c r="F72" s="198"/>
      <c r="G72" s="198"/>
      <c r="H72" s="95"/>
    </row>
    <row r="73" spans="1:8" ht="15.75" x14ac:dyDescent="0.25">
      <c r="C73" s="3"/>
      <c r="D73" s="20"/>
      <c r="E73" s="21"/>
      <c r="F73" s="21"/>
    </row>
    <row r="74" spans="1:8" ht="15.75" x14ac:dyDescent="0.25">
      <c r="C74" s="3"/>
      <c r="D74" s="20"/>
      <c r="E74" s="21"/>
      <c r="F74" s="21"/>
    </row>
    <row r="75" spans="1:8" ht="15.75" x14ac:dyDescent="0.25">
      <c r="C75" s="3"/>
      <c r="D75" s="20"/>
      <c r="E75" s="21"/>
      <c r="F75" s="21"/>
    </row>
    <row r="76" spans="1:8" ht="15.75" x14ac:dyDescent="0.25">
      <c r="C76" s="3"/>
      <c r="D76" s="20"/>
      <c r="E76" s="21"/>
      <c r="F76" s="21"/>
    </row>
    <row r="77" spans="1:8" ht="15.75" x14ac:dyDescent="0.25">
      <c r="C77" s="3"/>
      <c r="D77" s="20"/>
      <c r="E77" s="21"/>
      <c r="F77" s="21"/>
    </row>
    <row r="78" spans="1:8" ht="15.75" x14ac:dyDescent="0.25">
      <c r="C78" s="3"/>
      <c r="D78" s="20"/>
      <c r="E78" s="21"/>
      <c r="F78" s="21"/>
    </row>
    <row r="79" spans="1:8" ht="15.75" x14ac:dyDescent="0.25">
      <c r="C79" s="3"/>
      <c r="D79" s="20"/>
      <c r="E79" s="21"/>
      <c r="F79" s="21"/>
    </row>
    <row r="80" spans="1:8" ht="15.75" x14ac:dyDescent="0.25">
      <c r="C80" s="3"/>
      <c r="D80" s="20"/>
      <c r="E80" s="21"/>
      <c r="F80" s="21"/>
    </row>
  </sheetData>
  <mergeCells count="22">
    <mergeCell ref="E60:F60"/>
    <mergeCell ref="E70:G70"/>
    <mergeCell ref="E72:G72"/>
    <mergeCell ref="A22:G22"/>
    <mergeCell ref="C55:F55"/>
    <mergeCell ref="E59:F59"/>
    <mergeCell ref="E64:F64"/>
    <mergeCell ref="E65:F65"/>
    <mergeCell ref="E66:F66"/>
    <mergeCell ref="A32:G32"/>
    <mergeCell ref="D33:E33"/>
    <mergeCell ref="A47:G47"/>
    <mergeCell ref="E61:F61"/>
    <mergeCell ref="E62:F62"/>
    <mergeCell ref="E63:F63"/>
    <mergeCell ref="A2:H2"/>
    <mergeCell ref="A12:G12"/>
    <mergeCell ref="E56:F56"/>
    <mergeCell ref="E57:F57"/>
    <mergeCell ref="E58:F58"/>
    <mergeCell ref="A3:H3"/>
    <mergeCell ref="A51:G51"/>
  </mergeCells>
  <phoneticPr fontId="2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Milcz _wod-kan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Dubiał</dc:creator>
  <cp:lastModifiedBy>Paweł Dubiał</cp:lastModifiedBy>
  <dcterms:created xsi:type="dcterms:W3CDTF">2018-06-07T06:10:59Z</dcterms:created>
  <dcterms:modified xsi:type="dcterms:W3CDTF">2022-08-25T06:19:47Z</dcterms:modified>
</cp:coreProperties>
</file>