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020" windowHeight="4320"/>
  </bookViews>
  <sheets>
    <sheet name="Kosztorys ofertowy" sheetId="4" r:id="rId1"/>
    <sheet name="Branża konstrukcyjno-budowlana" sheetId="1" r:id="rId2"/>
    <sheet name="Branża sanitarna" sheetId="5" r:id="rId3"/>
    <sheet name="Branża elektryczna" sheetId="3" r:id="rId4"/>
  </sheets>
  <calcPr calcId="145621"/>
</workbook>
</file>

<file path=xl/calcChain.xml><?xml version="1.0" encoding="utf-8"?>
<calcChain xmlns="http://schemas.openxmlformats.org/spreadsheetml/2006/main">
  <c r="M164" i="5" l="1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63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38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12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81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55" i="5"/>
  <c r="M45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6" i="5"/>
  <c r="M47" i="5"/>
  <c r="M48" i="5"/>
  <c r="M49" i="5"/>
  <c r="M50" i="5"/>
  <c r="M51" i="5"/>
  <c r="M52" i="5"/>
  <c r="M29" i="5"/>
  <c r="M20" i="5"/>
  <c r="M21" i="5"/>
  <c r="M22" i="5"/>
  <c r="M23" i="5"/>
  <c r="M24" i="5"/>
  <c r="M25" i="5"/>
  <c r="M26" i="5"/>
  <c r="M19" i="5"/>
  <c r="M8" i="5"/>
  <c r="M9" i="5"/>
  <c r="M10" i="5"/>
  <c r="M11" i="5"/>
  <c r="M12" i="5"/>
  <c r="M13" i="5"/>
  <c r="M14" i="5"/>
  <c r="M15" i="5"/>
  <c r="M16" i="5"/>
  <c r="M7" i="5"/>
  <c r="M181" i="5" l="1"/>
  <c r="M161" i="5"/>
  <c r="M53" i="5"/>
  <c r="M136" i="5"/>
  <c r="M110" i="5"/>
  <c r="M79" i="5"/>
  <c r="M27" i="5"/>
  <c r="M17" i="5"/>
  <c r="M100" i="3"/>
  <c r="M102" i="3"/>
  <c r="M104" i="3"/>
  <c r="M106" i="3"/>
  <c r="M108" i="3"/>
  <c r="M110" i="3"/>
  <c r="M112" i="3"/>
  <c r="M114" i="3"/>
  <c r="M116" i="3"/>
  <c r="M118" i="3"/>
  <c r="M120" i="3"/>
  <c r="M122" i="3"/>
  <c r="M98" i="3"/>
  <c r="M81" i="3"/>
  <c r="M83" i="3"/>
  <c r="M85" i="3"/>
  <c r="M87" i="3"/>
  <c r="M89" i="3"/>
  <c r="M91" i="3"/>
  <c r="M93" i="3"/>
  <c r="M95" i="3"/>
  <c r="M79" i="3"/>
  <c r="M70" i="3"/>
  <c r="M72" i="3"/>
  <c r="M74" i="3"/>
  <c r="M76" i="3"/>
  <c r="M68" i="3"/>
  <c r="M55" i="3"/>
  <c r="M57" i="3"/>
  <c r="M59" i="3"/>
  <c r="M61" i="3"/>
  <c r="M63" i="3"/>
  <c r="M65" i="3"/>
  <c r="M53" i="3"/>
  <c r="M26" i="3"/>
  <c r="M28" i="3"/>
  <c r="M30" i="3"/>
  <c r="M32" i="3"/>
  <c r="M34" i="3"/>
  <c r="M36" i="3"/>
  <c r="M38" i="3"/>
  <c r="M40" i="3"/>
  <c r="M42" i="3"/>
  <c r="M44" i="3"/>
  <c r="M46" i="3"/>
  <c r="M48" i="3"/>
  <c r="M50" i="3"/>
  <c r="M24" i="3"/>
  <c r="M19" i="3"/>
  <c r="M21" i="3"/>
  <c r="M17" i="3"/>
  <c r="M16" i="3" s="1"/>
  <c r="M14" i="3"/>
  <c r="M8" i="3"/>
  <c r="M10" i="3"/>
  <c r="M12" i="3"/>
  <c r="M6" i="3"/>
  <c r="J182" i="1"/>
  <c r="J183" i="1"/>
  <c r="J184" i="1"/>
  <c r="J185" i="1"/>
  <c r="J181" i="1"/>
  <c r="J179" i="1"/>
  <c r="J178" i="1" s="1"/>
  <c r="J177" i="1"/>
  <c r="J167" i="1"/>
  <c r="J155" i="1"/>
  <c r="J153" i="1"/>
  <c r="J157" i="1"/>
  <c r="J159" i="1"/>
  <c r="J161" i="1"/>
  <c r="J163" i="1"/>
  <c r="J165" i="1"/>
  <c r="J169" i="1"/>
  <c r="J171" i="1"/>
  <c r="J173" i="1"/>
  <c r="J175" i="1"/>
  <c r="J151" i="1"/>
  <c r="J146" i="1"/>
  <c r="J147" i="1"/>
  <c r="J148" i="1"/>
  <c r="J149" i="1"/>
  <c r="J145" i="1"/>
  <c r="J142" i="1"/>
  <c r="J143" i="1"/>
  <c r="J141" i="1"/>
  <c r="J135" i="1"/>
  <c r="J136" i="1"/>
  <c r="J137" i="1"/>
  <c r="J138" i="1"/>
  <c r="J139" i="1"/>
  <c r="J134" i="1"/>
  <c r="J128" i="1"/>
  <c r="J127" i="1"/>
  <c r="J129" i="1"/>
  <c r="J130" i="1"/>
  <c r="J131" i="1"/>
  <c r="J132" i="1"/>
  <c r="J126" i="1"/>
  <c r="J123" i="1"/>
  <c r="J122" i="1"/>
  <c r="J121" i="1"/>
  <c r="J119" i="1"/>
  <c r="J115" i="1"/>
  <c r="J116" i="1"/>
  <c r="J117" i="1"/>
  <c r="J114" i="1"/>
  <c r="J107" i="1"/>
  <c r="J108" i="1"/>
  <c r="J109" i="1"/>
  <c r="J110" i="1"/>
  <c r="J111" i="1"/>
  <c r="J112" i="1"/>
  <c r="J106" i="1"/>
  <c r="J102" i="1"/>
  <c r="J104" i="1"/>
  <c r="J86" i="1"/>
  <c r="J88" i="1"/>
  <c r="J90" i="1"/>
  <c r="J92" i="1"/>
  <c r="J94" i="1"/>
  <c r="J96" i="1"/>
  <c r="J98" i="1"/>
  <c r="J100" i="1"/>
  <c r="J84" i="1"/>
  <c r="J77" i="1"/>
  <c r="J78" i="1"/>
  <c r="J79" i="1"/>
  <c r="J80" i="1"/>
  <c r="J81" i="1"/>
  <c r="J82" i="1"/>
  <c r="J76" i="1"/>
  <c r="J74" i="1"/>
  <c r="J68" i="1"/>
  <c r="J69" i="1"/>
  <c r="J70" i="1"/>
  <c r="J71" i="1"/>
  <c r="J72" i="1"/>
  <c r="J73" i="1"/>
  <c r="J65" i="1"/>
  <c r="J67" i="1"/>
  <c r="J64" i="1"/>
  <c r="J63" i="1"/>
  <c r="J58" i="1"/>
  <c r="J59" i="1"/>
  <c r="J60" i="1"/>
  <c r="J61" i="1"/>
  <c r="J57" i="1"/>
  <c r="J54" i="1"/>
  <c r="J53" i="1"/>
  <c r="J51" i="1"/>
  <c r="J43" i="1"/>
  <c r="J45" i="1"/>
  <c r="J47" i="1"/>
  <c r="J49" i="1"/>
  <c r="J41" i="1"/>
  <c r="J38" i="1"/>
  <c r="J36" i="1"/>
  <c r="J34" i="1"/>
  <c r="J32" i="1"/>
  <c r="J30" i="1"/>
  <c r="J28" i="1"/>
  <c r="J26" i="1"/>
  <c r="J24" i="1"/>
  <c r="J23" i="1"/>
  <c r="J21" i="1"/>
  <c r="J18" i="1"/>
  <c r="J16" i="1"/>
  <c r="J15" i="1"/>
  <c r="J14" i="1"/>
  <c r="J12" i="1"/>
  <c r="J11" i="1"/>
  <c r="J10" i="1"/>
  <c r="J9" i="1"/>
  <c r="J7" i="1"/>
  <c r="J144" i="1" l="1"/>
  <c r="J180" i="1"/>
  <c r="J150" i="1"/>
  <c r="J140" i="1"/>
  <c r="J118" i="1"/>
  <c r="J113" i="1"/>
  <c r="J83" i="1"/>
  <c r="J75" i="1"/>
  <c r="J62" i="1"/>
  <c r="J40" i="1"/>
  <c r="J6" i="1"/>
  <c r="H5" i="4"/>
  <c r="M97" i="3"/>
  <c r="M78" i="3"/>
  <c r="M67" i="3"/>
  <c r="M52" i="3"/>
  <c r="M23" i="3"/>
  <c r="M5" i="3"/>
  <c r="J56" i="1"/>
  <c r="J133" i="1"/>
  <c r="J55" i="1" l="1"/>
  <c r="J5" i="1"/>
  <c r="H6" i="4"/>
  <c r="H4" i="4" l="1"/>
  <c r="H7" i="4" s="1"/>
  <c r="H8" i="4" s="1"/>
  <c r="H9" i="4" s="1"/>
</calcChain>
</file>

<file path=xl/sharedStrings.xml><?xml version="1.0" encoding="utf-8"?>
<sst xmlns="http://schemas.openxmlformats.org/spreadsheetml/2006/main" count="1251" uniqueCount="819">
  <si>
    <t>Cena jednostkowa netto</t>
  </si>
  <si>
    <t>Cena netto pozycji</t>
  </si>
  <si>
    <t xml:space="preserve"> m2</t>
  </si>
  <si>
    <t>m2</t>
  </si>
  <si>
    <t>Podstawa nakładu, opis pozycji, wyliczenie ilości robót</t>
  </si>
  <si>
    <t>Ilość</t>
  </si>
  <si>
    <t>Krot.</t>
  </si>
  <si>
    <t>Jedn.</t>
  </si>
  <si>
    <t>1 Roboty na budynku istniejącym (administracyjno-magazynowym)</t>
  </si>
  <si>
    <t>1.1  Elewacje</t>
  </si>
  <si>
    <r>
      <rPr>
        <sz val="8"/>
        <rFont val="Arial"/>
        <family val="2"/>
        <charset val="238"/>
      </rPr>
      <t xml:space="preserve">1.1.2  KNR 401/535/8
Rozebranie obróbek blacharskich: murów ogniowych, okapów kołnierzy, gzymsów itp. z blachy nie nadającej się do użytku
podokienniki                                (3*3,0+0,90)*0,25                       =               2,475000
ogniomur                                     (20,25+4,98)*0,40                      =        </t>
    </r>
    <r>
      <rPr>
        <u/>
        <sz val="8"/>
        <rFont val="Arial"/>
        <family val="2"/>
        <charset val="238"/>
      </rPr>
      <t>     10,092000</t>
    </r>
    <r>
      <rPr>
        <sz val="8"/>
        <rFont val="Arial"/>
        <family val="2"/>
        <charset val="238"/>
      </rPr>
      <t xml:space="preserve"> 12,567</t>
    </r>
  </si>
  <si>
    <r>
      <rPr>
        <sz val="8"/>
        <rFont val="Arial"/>
        <family val="2"/>
        <charset val="238"/>
      </rPr>
      <t xml:space="preserve">1.1.3  KNR 728/305/3
Naprawa tynków, przetarcie tynków (w miejscach zniszczonych przez warunki atmosferyczne) - 15 % powierzchni ścian
126,956                                       =        </t>
    </r>
    <r>
      <rPr>
        <u/>
        <sz val="8"/>
        <rFont val="Arial"/>
        <family val="2"/>
        <charset val="238"/>
      </rPr>
      <t xml:space="preserve">   126,956000
</t>
    </r>
    <r>
      <rPr>
        <sz val="8"/>
        <rFont val="Arial"/>
        <family val="2"/>
        <charset val="238"/>
      </rPr>
      <t>126,956</t>
    </r>
  </si>
  <si>
    <r>
      <rPr>
        <sz val="8"/>
        <rFont val="Arial"/>
        <family val="2"/>
        <charset val="238"/>
      </rPr>
      <t xml:space="preserve">1.1.6  KNR 23/2611/2
Przygotowanie podłoża pod docieplenie metodą lekką - mokrą, gruntowanie emulsją gruntującą, 1-krotne
0,396                                           =        </t>
    </r>
    <r>
      <rPr>
        <u/>
        <sz val="8"/>
        <rFont val="Arial"/>
        <family val="2"/>
        <charset val="238"/>
      </rPr>
      <t xml:space="preserve">       0,396000
</t>
    </r>
    <r>
      <rPr>
        <sz val="8"/>
        <rFont val="Arial"/>
        <family val="2"/>
        <charset val="238"/>
      </rPr>
      <t>0,396</t>
    </r>
  </si>
  <si>
    <t>=</t>
  </si>
  <si>
    <t>mb</t>
  </si>
  <si>
    <r>
      <rPr>
        <sz val="8"/>
        <rFont val="Arial"/>
        <family val="2"/>
        <charset val="238"/>
      </rPr>
      <t>1.1.12  KNR 202/506/2
Różne obróbki z blachy ocynkowanej przy szerokości w rozwinięciu ponad 25 cm parapety                                     0,90*0,35                                   =               0,315000
ogniomur                                    (20,25+4,98)*0,50                     =             12,615000</t>
    </r>
  </si>
  <si>
    <r>
      <rPr>
        <sz val="8"/>
        <rFont val="Arial"/>
        <family val="2"/>
        <charset val="238"/>
      </rPr>
      <t>1.1.13  KNR202/1604/2
Rusztowania  zewnętrzne rurowe o wysokości do 15 m, nakłady podstawowe
20,25*5,97                                 =           120,892500
4,98*4,1O                                   =             20,418000</t>
    </r>
  </si>
  <si>
    <r>
      <rPr>
        <sz val="8"/>
        <rFont val="Arial"/>
        <family val="2"/>
        <charset val="238"/>
      </rPr>
      <t xml:space="preserve">1.1.14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>2/1505/1
Osłony z siatki na rusztowaniach zewnętrznych
141,311</t>
    </r>
  </si>
  <si>
    <r>
      <rPr>
        <sz val="8"/>
        <rFont val="Arial"/>
        <family val="2"/>
        <charset val="238"/>
      </rPr>
      <t xml:space="preserve">1.1.15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>2/1506/1
Instalacje odgromowe rusztowań, rusztowania zewnętrzne przyścienne, wysokość do 20 m
141,311                                      =           141,311000</t>
    </r>
  </si>
  <si>
    <r>
      <rPr>
        <sz val="8"/>
        <rFont val="Arial"/>
        <family val="2"/>
        <charset val="238"/>
      </rPr>
      <t>1.1.16  Kal. w/. Czas pracy rusztowań
555</t>
    </r>
  </si>
  <si>
    <t>=           555,000000</t>
  </si>
  <si>
    <t>mg</t>
  </si>
  <si>
    <r>
      <rPr>
        <sz val="8"/>
        <rFont val="Arial"/>
        <family val="2"/>
        <charset val="238"/>
      </rPr>
      <t>1.1.17  KNR 401/108/11
Wywóz gruzu spryzmowanego  samochodami samowyładowczymi do 1·km, wraz z opłatą wysypiskową
126,956*0,1O                             =             12,695600</t>
    </r>
  </si>
  <si>
    <t>m3</t>
  </si>
  <si>
    <r>
      <rPr>
        <sz val="8"/>
        <rFont val="Arial"/>
        <family val="2"/>
        <charset val="238"/>
      </rPr>
      <t>1.1.18  KNR 401/108/12
Wywóz gruzu spryzmowanego  samochodami samowyładowczymi na każdy następny 1·km
12,696                                        =             12,696000</t>
    </r>
  </si>
  <si>
    <t>t</t>
  </si>
  <si>
    <t>1.2  Zamurowania,  wymiana okna ppoż.</t>
  </si>
  <si>
    <r>
      <rPr>
        <sz val="8"/>
        <rFont val="Arial"/>
        <family val="2"/>
        <charset val="238"/>
      </rPr>
      <t>1.2.1  KNR 19/928/10 (1)
Demontaż stolarki drzwi i okien zewnętrznych i wewnetrznych, do 2,5·m2,
R= 1,000   M= 0,000   S= 1,000
(3*3,0*1,45+0,90*1,45)               =             14,355000</t>
    </r>
  </si>
  <si>
    <r>
      <rPr>
        <sz val="8"/>
        <rFont val="Arial"/>
        <family val="2"/>
        <charset val="238"/>
      </rPr>
      <t xml:space="preserve">1.2.2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401/304/2 (1)
Uzupełnienie ścian lub zamurowanie otworów, zaprawa cementowo-wapienna, bloczkami z betonu komórkowego
okna hali magazynowej              0,25*(3,0*1,45*3)                        =               3,262500</t>
    </r>
  </si>
  <si>
    <r>
      <rPr>
        <sz val="8"/>
        <rFont val="Arial"/>
        <family val="2"/>
        <charset val="238"/>
      </rPr>
      <t>1.2.3  KNR 401/711/3 (2)
Uzupełnienie tynków zwykłych wewnętrznych kat. Ili, (ściany płaskie, slupy prostokątne, z cegły, pustaków ceramicznych, gazo- i pianobetonu) zaprawa cem-wap, do 5·m2 (w 1 miejscu) - zamurowania
3,263*2                                       =               6,526000
0,90*(1,45-1,20)*2                      =               0,450000
0,90*0,25                                    =               0,225000</t>
    </r>
  </si>
  <si>
    <r>
      <rPr>
        <sz val="8"/>
        <rFont val="Arial"/>
        <family val="2"/>
        <charset val="238"/>
      </rPr>
      <t>1.2.4  KNR 202/126/5
Ułożenie nadproży prefabrykowanych - obniżenie okna elewacji frontowej - anal.
1,20*2                                         =               2,400000</t>
    </r>
  </si>
  <si>
    <t>m</t>
  </si>
  <si>
    <r>
      <rPr>
        <sz val="8"/>
        <rFont val="Arial"/>
        <family val="2"/>
        <charset val="238"/>
      </rPr>
      <t>1.2.5  KNRW 202/1040/6
Drzwi i ścianki aluminiowe, witryny - analogia - z obróbką osadzenia, Umin-wg dok. proj; kolorystyka, podział do uzgodnienia z inwestorem - okna ppoż. El-30 = 1 sztuki
0,90*1,20                                    =               1,080000</t>
    </r>
  </si>
  <si>
    <r>
      <rPr>
        <sz val="8"/>
        <rFont val="Arial"/>
        <family val="2"/>
        <charset val="238"/>
      </rPr>
      <t>=               3,263000
=               0,225000
=               0,225000</t>
    </r>
  </si>
  <si>
    <r>
      <rPr>
        <sz val="8"/>
        <rFont val="Arial"/>
        <family val="2"/>
        <charset val="238"/>
      </rPr>
      <t xml:space="preserve">1.2.7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202/1505/1
Malowanie farbami emulsyjnymi tynków gładkich - ściana
3,713                                     </t>
    </r>
    <r>
      <rPr>
        <u/>
        <sz val="8"/>
        <rFont val="Arial"/>
        <family val="2"/>
        <charset val="238"/>
      </rPr>
      <t xml:space="preserve">      =               3,713000
</t>
    </r>
    <r>
      <rPr>
        <sz val="8"/>
        <rFont val="Arial"/>
        <family val="2"/>
        <charset val="238"/>
      </rPr>
      <t>3,713</t>
    </r>
  </si>
  <si>
    <r>
      <rPr>
        <sz val="8"/>
        <rFont val="Arial"/>
        <family val="2"/>
        <charset val="238"/>
      </rPr>
      <t xml:space="preserve">1.2.8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202/829/7
Licowanie ścian płytkami na klej, płytki min.20x20, metoda kombinowana - uzupełnienia
R= 1,500   M= 1,000   S= 1,000
0,90*(1,45-1,20)                    </t>
    </r>
    <r>
      <rPr>
        <u/>
        <sz val="8"/>
        <rFont val="Arial"/>
        <family val="2"/>
        <charset val="238"/>
      </rPr>
      <t xml:space="preserve">      =               0,225000
</t>
    </r>
    <r>
      <rPr>
        <sz val="8"/>
        <rFont val="Arial"/>
        <family val="2"/>
        <charset val="238"/>
      </rPr>
      <t>0,225</t>
    </r>
  </si>
  <si>
    <t>2 Budynek zaplecza socjalnego  (budowa)</t>
  </si>
  <si>
    <r>
      <rPr>
        <sz val="8"/>
        <rFont val="Arial"/>
        <family val="2"/>
        <charset val="238"/>
      </rPr>
      <t xml:space="preserve">2.1.2  KNNR 6/502/1 (1)
Chodniki z kostki brukowej betonowej, grubość 6·cm, podsypka piaskowa z wypełnieniem spoin piaskiem, kostka kolorowa - przy budynku
R= 1,000   M= 0,150   S= 1,000
1,20*20,23                                  =             24,276000
1,75*3,16                                    =               5,530000
(25,20-21,98)*2,84                     =               9,144800
-4,97                                         </t>
    </r>
    <r>
      <rPr>
        <u/>
        <sz val="8"/>
        <rFont val="Arial"/>
        <family val="2"/>
        <charset val="238"/>
      </rPr>
      <t xml:space="preserve">  =             -4,970000
</t>
    </r>
    <r>
      <rPr>
        <sz val="8"/>
        <rFont val="Arial"/>
        <family val="2"/>
        <charset val="238"/>
      </rPr>
      <t>33,981</t>
    </r>
  </si>
  <si>
    <r>
      <rPr>
        <sz val="8"/>
        <rFont val="Arial"/>
        <family val="2"/>
        <charset val="238"/>
      </rPr>
      <t xml:space="preserve">2.1.3  KNR 231/102/1
Koryta wykonywane na poszerzeniach, grunt kategorii li-IV, głębokość 10·cm
33,891                                       </t>
    </r>
    <r>
      <rPr>
        <u/>
        <sz val="8"/>
        <rFont val="Arial"/>
        <family val="2"/>
        <charset val="238"/>
      </rPr>
      <t xml:space="preserve">  =             33,891000
</t>
    </r>
    <r>
      <rPr>
        <sz val="8"/>
        <rFont val="Arial"/>
        <family val="2"/>
        <charset val="238"/>
      </rPr>
      <t>33,891</t>
    </r>
  </si>
  <si>
    <r>
      <rPr>
        <sz val="8"/>
        <rFont val="Arial"/>
        <family val="2"/>
        <charset val="238"/>
      </rPr>
      <t xml:space="preserve">2.1.4  KNR 231/104/1
Warstwy odsączające, w korycie i na poszerzeniach, zagęszczenie ręczne, grubość warstwy po zagęszczeniu·10·cm
33,891                                       </t>
    </r>
    <r>
      <rPr>
        <u/>
        <sz val="8"/>
        <rFont val="Arial"/>
        <family val="2"/>
        <charset val="238"/>
      </rPr>
      <t xml:space="preserve">  =             33,891000
</t>
    </r>
    <r>
      <rPr>
        <sz val="8"/>
        <rFont val="Arial"/>
        <family val="2"/>
        <charset val="238"/>
      </rPr>
      <t>33,891</t>
    </r>
  </si>
  <si>
    <r>
      <rPr>
        <sz val="8"/>
        <rFont val="Arial"/>
        <family val="2"/>
        <charset val="238"/>
      </rPr>
      <t xml:space="preserve">2.1.5  KNR 231/407/1
Obrzeża betonowe, 20x6·cm na podsypce piaskowej z wypełnieniem spoin zaprawą cementową
25,20+1,20+6,00                      </t>
    </r>
    <r>
      <rPr>
        <u/>
        <sz val="8"/>
        <rFont val="Arial"/>
        <family val="2"/>
        <charset val="238"/>
      </rPr>
      <t xml:space="preserve">  =             32,400000
</t>
    </r>
    <r>
      <rPr>
        <sz val="8"/>
        <rFont val="Arial"/>
        <family val="2"/>
        <charset val="238"/>
      </rPr>
      <t>32,400</t>
    </r>
  </si>
  <si>
    <r>
      <rPr>
        <sz val="8"/>
        <rFont val="Arial"/>
        <family val="2"/>
        <charset val="238"/>
      </rPr>
      <t xml:space="preserve">2.2.1  KNR 201/121/2
Roboty pomiarowe przy powierzchniowych robotach ziemnych, koryta pod nawierzchnie, obsługa geodezyjna
(20,25+4,98)*(6,00+1,20)/
10000                                        </t>
    </r>
    <r>
      <rPr>
        <u/>
        <sz val="8"/>
        <rFont val="Arial"/>
        <family val="2"/>
        <charset val="238"/>
      </rPr>
      <t xml:space="preserve">  =               0,018166
</t>
    </r>
    <r>
      <rPr>
        <sz val="8"/>
        <rFont val="Arial"/>
        <family val="2"/>
        <charset val="238"/>
      </rPr>
      <t>0,018</t>
    </r>
  </si>
  <si>
    <t>ha</t>
  </si>
  <si>
    <r>
      <rPr>
        <sz val="8"/>
        <rFont val="Arial"/>
        <family val="2"/>
        <charset val="238"/>
      </rPr>
      <t xml:space="preserve">2.2.3  KNR 201/125/7
Ręczne usuniecie warstwy ziemi urodzajnej (humusu), dodatek za każde dalsze 5·cm grubości, z przewozem taczkami, humus bez darni
176,686                                     </t>
    </r>
    <r>
      <rPr>
        <u/>
        <sz val="8"/>
        <rFont val="Arial"/>
        <family val="2"/>
        <charset val="238"/>
      </rPr>
      <t xml:space="preserve">  =           176,686000
</t>
    </r>
    <r>
      <rPr>
        <sz val="8"/>
        <rFont val="Arial"/>
        <family val="2"/>
        <charset val="238"/>
      </rPr>
      <t>176,686</t>
    </r>
  </si>
  <si>
    <r>
      <rPr>
        <sz val="8"/>
        <rFont val="Arial"/>
        <family val="2"/>
        <charset val="238"/>
      </rPr>
      <t xml:space="preserve">2.2.4  KNR 201/317/2
Wykopy powierzchniowe i liniowe o ścianach pionowych pod fundamenty, i głębokość do 1.5 m,  szerokość wykopu 0.6m
0,50*(21,97*2+4,99*3-1,75+
2,82)*0,95                                   =             28,490500
0,40*0,40*6*0,95                      </t>
    </r>
    <r>
      <rPr>
        <u/>
        <sz val="8"/>
        <rFont val="Arial"/>
        <family val="2"/>
        <charset val="238"/>
      </rPr>
      <t xml:space="preserve">  =               0,912000
</t>
    </r>
    <r>
      <rPr>
        <sz val="8"/>
        <rFont val="Arial"/>
        <family val="2"/>
        <charset val="238"/>
      </rPr>
      <t>29,403</t>
    </r>
  </si>
  <si>
    <r>
      <rPr>
        <sz val="8"/>
        <rFont val="Arial"/>
        <family val="2"/>
        <charset val="238"/>
      </rPr>
      <t xml:space="preserve">2.2.8  KNR 202/202/1 (1)
Ławy fundamentowe żelbetowe, prostokątne, szerokość do 0.6·m, transport betonu taczkami, japonkami
0,50*(21,97*2+4,99*3-1,75+
2,82)*0,35                                 </t>
    </r>
    <r>
      <rPr>
        <u/>
        <sz val="8"/>
        <rFont val="Arial"/>
        <family val="2"/>
        <charset val="238"/>
      </rPr>
      <t xml:space="preserve">  =             10,496500
</t>
    </r>
    <r>
      <rPr>
        <sz val="8"/>
        <rFont val="Arial"/>
        <family val="2"/>
        <charset val="238"/>
      </rPr>
      <t>10,497</t>
    </r>
  </si>
  <si>
    <r>
      <rPr>
        <sz val="8"/>
        <rFont val="Arial"/>
        <family val="2"/>
        <charset val="238"/>
      </rPr>
      <t xml:space="preserve">2.2.9  KNR 202/204/1 (1)
Stopy fundamentowe żelbetowe, prostokątne o objętości do 0.5·m3, transport betonu taczkami, japonkami
0,40*0,40*6*0,95                      </t>
    </r>
    <r>
      <rPr>
        <u/>
        <sz val="8"/>
        <rFont val="Arial"/>
        <family val="2"/>
        <charset val="238"/>
      </rPr>
      <t xml:space="preserve">  =               0,912000
</t>
    </r>
    <r>
      <rPr>
        <sz val="8"/>
        <rFont val="Arial"/>
        <family val="2"/>
        <charset val="238"/>
      </rPr>
      <t>0,912</t>
    </r>
  </si>
  <si>
    <r>
      <rPr>
        <sz val="8"/>
        <rFont val="Arial"/>
        <family val="2"/>
        <charset val="238"/>
      </rPr>
      <t xml:space="preserve">2.2.11  KNR 202/604/2
Izolacje przeciwwilgociowe, 2 warstwy papy na lepiku, fundamenty
0,50*(21,97*2+4,99*3-1,75+
2,82)                                         </t>
    </r>
    <r>
      <rPr>
        <u/>
        <sz val="8"/>
        <rFont val="Arial"/>
        <family val="2"/>
        <charset val="238"/>
      </rPr>
      <t xml:space="preserve">  =             29,990000
</t>
    </r>
    <r>
      <rPr>
        <sz val="8"/>
        <rFont val="Arial"/>
        <family val="2"/>
        <charset val="238"/>
      </rPr>
      <t>29,990</t>
    </r>
  </si>
  <si>
    <t>2.3  Sciany fundamentowe</t>
  </si>
  <si>
    <r>
      <rPr>
        <sz val="8"/>
        <rFont val="Arial"/>
        <family val="2"/>
        <charset val="238"/>
      </rPr>
      <t xml:space="preserve">2.3.1  KNR 202/101/6
Fundamenty z bloczków betonowych na zaprawie cementowej
0,25*0,80*((21,98-2*0,14)*2+
5,36*3+2,20)                             </t>
    </r>
    <r>
      <rPr>
        <u/>
        <sz val="8"/>
        <rFont val="Arial"/>
        <family val="2"/>
        <charset val="238"/>
      </rPr>
      <t xml:space="preserve">  =             12,336000
</t>
    </r>
    <r>
      <rPr>
        <sz val="8"/>
        <rFont val="Arial"/>
        <family val="2"/>
        <charset val="238"/>
      </rPr>
      <t>12,336</t>
    </r>
  </si>
  <si>
    <r>
      <rPr>
        <sz val="8"/>
        <rFont val="Arial"/>
        <family val="2"/>
        <charset val="238"/>
      </rPr>
      <t xml:space="preserve">2.3.2  KNR 202/603/1
Izolacje przeciwwilgociowe powłokowe bitumiczne pionowe wykonywane na zimno, emulsja asfaltowa, 1·warstwa
0,80*((21,98-2*0,14)*2+5,36*
3+2,20)                                      </t>
    </r>
    <r>
      <rPr>
        <u/>
        <sz val="8"/>
        <rFont val="Arial"/>
        <family val="2"/>
        <charset val="238"/>
      </rPr>
      <t xml:space="preserve">  =             49,344000
</t>
    </r>
    <r>
      <rPr>
        <sz val="8"/>
        <rFont val="Arial"/>
        <family val="2"/>
        <charset val="238"/>
      </rPr>
      <t>49,344</t>
    </r>
  </si>
  <si>
    <r>
      <rPr>
        <sz val="8"/>
        <rFont val="Arial"/>
        <family val="2"/>
        <charset val="238"/>
      </rPr>
      <t xml:space="preserve">2.3.3  KNR 202/603/2
Izolacje przeciwwilgociowe powłokowe bitumiczne pionowe wykonywane na zimno, emulsja asfaltowa, dodatek za każdą następną warstwę
49,344                                       </t>
    </r>
    <r>
      <rPr>
        <u/>
        <sz val="8"/>
        <rFont val="Arial"/>
        <family val="2"/>
        <charset val="238"/>
      </rPr>
      <t xml:space="preserve">  =             49,344000
</t>
    </r>
    <r>
      <rPr>
        <sz val="8"/>
        <rFont val="Arial"/>
        <family val="2"/>
        <charset val="238"/>
      </rPr>
      <t>49,344</t>
    </r>
  </si>
  <si>
    <r>
      <rPr>
        <sz val="8"/>
        <rFont val="Arial"/>
        <family val="2"/>
        <charset val="238"/>
      </rPr>
      <t xml:space="preserve">2.3.4  KNR 202/604/2
Izolacje przeciwwilgociowe, 2 warstwy papy na lepiku, ściany fundamentowe
0,30*((21,98-2*0,14)*2+5,36*
3+2,20)                                      </t>
    </r>
    <r>
      <rPr>
        <u/>
        <sz val="8"/>
        <rFont val="Arial"/>
        <family val="2"/>
        <charset val="238"/>
      </rPr>
      <t xml:space="preserve">  =             18,504000
</t>
    </r>
    <r>
      <rPr>
        <sz val="8"/>
        <rFont val="Arial"/>
        <family val="2"/>
        <charset val="238"/>
      </rPr>
      <t>18,504</t>
    </r>
  </si>
  <si>
    <r>
      <rPr>
        <sz val="8"/>
        <rFont val="Arial"/>
        <family val="2"/>
        <charset val="238"/>
      </rPr>
      <t xml:space="preserve">2.3.5  KNR 23/2612/6
Przyklejenie warstwy siatki, zatopienie w warstwie klejowej
49,344                                       </t>
    </r>
    <r>
      <rPr>
        <u/>
        <sz val="8"/>
        <rFont val="Arial"/>
        <family val="2"/>
        <charset val="238"/>
      </rPr>
      <t xml:space="preserve">  =             49,344000
</t>
    </r>
    <r>
      <rPr>
        <sz val="8"/>
        <rFont val="Arial"/>
        <family val="2"/>
        <charset val="238"/>
      </rPr>
      <t>49,344</t>
    </r>
  </si>
  <si>
    <r>
      <rPr>
        <sz val="8"/>
        <rFont val="Arial"/>
        <family val="2"/>
        <charset val="238"/>
      </rPr>
      <t xml:space="preserve">2.3.6  KNR 23/933/1
Nałożenie na podłoże podkładowej masy tynkarskiej
49,344                                       </t>
    </r>
    <r>
      <rPr>
        <u/>
        <sz val="8"/>
        <rFont val="Arial"/>
        <family val="2"/>
        <charset val="238"/>
      </rPr>
      <t xml:space="preserve">  =             49,344000
</t>
    </r>
    <r>
      <rPr>
        <sz val="8"/>
        <rFont val="Arial"/>
        <family val="2"/>
        <charset val="238"/>
      </rPr>
      <t>49,344</t>
    </r>
  </si>
  <si>
    <r>
      <rPr>
        <sz val="8"/>
        <rFont val="Arial"/>
        <family val="2"/>
        <charset val="238"/>
      </rPr>
      <t xml:space="preserve">2.3.7  KNR 23/933/2
Wyprawa na ścianach płaskich i powierzchniach pionowych - tynk żywiczny (cokół)
49,344/2                                    </t>
    </r>
    <r>
      <rPr>
        <u/>
        <sz val="8"/>
        <rFont val="Arial"/>
        <family val="2"/>
        <charset val="238"/>
      </rPr>
      <t xml:space="preserve">  =             24,672000
</t>
    </r>
    <r>
      <rPr>
        <sz val="8"/>
        <rFont val="Arial"/>
        <family val="2"/>
        <charset val="238"/>
      </rPr>
      <t>24,672</t>
    </r>
  </si>
  <si>
    <t>2.4  Sciany zewnętrzne i działowe murowane wraz z tynkami</t>
  </si>
  <si>
    <r>
      <rPr>
        <sz val="8"/>
        <rFont val="Arial"/>
        <family val="2"/>
        <charset val="238"/>
      </rPr>
      <t>2.4.1  KNR 202/111/1
Ściany budynków jednokondygnacyjnych z bloków wapienno-piaskowych drążonych, wysokość do 4.5·m, blok 2NFD, grubość 25·cm
(4,10-0,25)*((21,98-2*0,14)+
5,36*2)                                        =           124,817000 (((3,01+3,30)/2)-0,25)*
(20,23-2*0,14+5,36+2,20)           =             79,916550
otwory                                         -1,10*2,05                                   =             -2,255000
-1,00*2,05*5                                =           -10,250000
-0,90*1,20*5                                =             -5,400000
-1,50*1,20                                   =             -1,800000</t>
    </r>
  </si>
  <si>
    <r>
      <rPr>
        <sz val="8"/>
        <rFont val="Arial"/>
        <family val="2"/>
        <charset val="238"/>
      </rPr>
      <t>2.4.2  KNR 202/126/4
Otwory w ścianach murowanych, grubości 1 1/2 lub 2 cegieł, z cegieł pojedynczych, otwory (bez nadproży) na drzwi i wrota
12                                                =             12,000000</t>
    </r>
  </si>
  <si>
    <t>szt</t>
  </si>
  <si>
    <r>
      <rPr>
        <sz val="8"/>
        <rFont val="Arial"/>
        <family val="2"/>
        <charset val="238"/>
      </rPr>
      <t>2.4.3  KNR 202/126/5
Ułożenie nadproży prefabrykowanych - nowe otwory drzwiowe
d.z.                                              1,20*2*11
1,80*2*1
d.w.                                             1,20*12</t>
    </r>
  </si>
  <si>
    <r>
      <rPr>
        <sz val="8"/>
        <rFont val="Arial"/>
        <family val="2"/>
        <charset val="238"/>
      </rPr>
      <t>=
=
=</t>
    </r>
  </si>
  <si>
    <r>
      <rPr>
        <sz val="8"/>
        <rFont val="Arial"/>
        <family val="2"/>
        <charset val="238"/>
      </rPr>
      <t>26,400000
3,600000
14,400000</t>
    </r>
  </si>
  <si>
    <r>
      <rPr>
        <sz val="8"/>
        <rFont val="Arial"/>
        <family val="2"/>
        <charset val="238"/>
      </rPr>
      <t>2.4.4  KNR 202/208/1 (2)
Slupy żelbetowe prostokątne (rdzenie), wysokość do 4·m, obwód do przekroju: do 6m/m2, beton podawany pompą
0,25*0,25*3,80*4                        =               0,950000</t>
    </r>
  </si>
  <si>
    <r>
      <rPr>
        <sz val="8"/>
        <rFont val="Arial"/>
        <family val="2"/>
        <charset val="238"/>
      </rPr>
      <t>2.4.6  KNR 202/212/11
Wieńce monolityczne na ścianach podłużnych
0,25*0,25*((21,98-2*0,14)*2+
5,36*3+2,20)</t>
    </r>
  </si>
  <si>
    <r>
      <rPr>
        <sz val="8"/>
        <rFont val="Arial"/>
        <family val="2"/>
        <charset val="238"/>
      </rPr>
      <t>2.4.8  KNR 202/808/1
Tynki cementowe Ili  kategorii, wykonywane ręcznie, na ścianach wewnątrz budynku
185,029                                       =           185,029000</t>
    </r>
  </si>
  <si>
    <r>
      <rPr>
        <sz val="8"/>
        <rFont val="Arial"/>
        <family val="2"/>
        <charset val="238"/>
      </rPr>
      <t>2.4.9  KNR 202/121/3
Ścianki działowe, z płytek piano- lub gazobetonowych o grubości 12·cm
2,85*(1,20+1,00+0,12+2,02+
0,90*2+1,40+0,36+1,00+2,03+
1,00+0,36+1,27+0,12+1,27+
1,62+1,20+1,20)                         =
2,85*(5,36*4+1,25+0,95+
3,01+3,01)                                   =
otwory                                          -1,00*2,00*8                                =
-0,90*2,00*4                                =</t>
    </r>
  </si>
  <si>
    <r>
      <rPr>
        <sz val="8"/>
        <rFont val="Arial"/>
        <family val="2"/>
        <charset val="238"/>
      </rPr>
      <t>54,064500
84,531000
-16,000000
-7,200000</t>
    </r>
  </si>
  <si>
    <r>
      <rPr>
        <sz val="8"/>
        <rFont val="Arial"/>
        <family val="2"/>
        <charset val="238"/>
      </rPr>
      <t>2.4.10  KNR 202/902/1
Tynki zwykle kategorii·III, ściany płaskie i powierzchnie poziome, wykonywane ręcznie - ściany działowe
115,396*2                                  =           230,792000</t>
    </r>
  </si>
  <si>
    <r>
      <rPr>
        <sz val="8"/>
        <rFont val="Arial"/>
        <family val="2"/>
        <charset val="238"/>
      </rPr>
      <t>2.4.11  KNR 202/902/3
Tynki zwykle kategorii·III, ościeża o szerokości do 15·cm, ręcznie zewn.                                          0,25*(1,10+2,05*2)                    =
0,25*(1,00+2,05)*5                    =
0,25*(0,90+1,20*2)*5                 =
0,25*(1,50+1,20*2)                    =
wewn.                                         O,15*(0,90+2,00*2)*12              =</t>
    </r>
  </si>
  <si>
    <r>
      <rPr>
        <sz val="8"/>
        <rFont val="Arial"/>
        <family val="2"/>
        <charset val="238"/>
      </rPr>
      <t>1,300000
3,812500
4,125000
0,975000
8,820000</t>
    </r>
  </si>
  <si>
    <r>
      <rPr>
        <sz val="8"/>
        <rFont val="Arial"/>
        <family val="2"/>
        <charset val="238"/>
      </rPr>
      <t xml:space="preserve">2.4.12  KNR 202/506/2 (2)
Różne obróbki z blachy ocynkowanej przy szerokości w rozwinięciu ponad 25·cm - nakrywa ścian szczytowych
0,55*(2*6,00)                              =               6,600000
0,40*21,98                                 =          </t>
    </r>
    <r>
      <rPr>
        <u/>
        <sz val="8"/>
        <rFont val="Arial"/>
        <family val="2"/>
        <charset val="238"/>
      </rPr>
      <t xml:space="preserve">     8,792000
</t>
    </r>
    <r>
      <rPr>
        <sz val="8"/>
        <rFont val="Arial"/>
        <family val="2"/>
        <charset val="238"/>
      </rPr>
      <t>15,392</t>
    </r>
  </si>
  <si>
    <r>
      <rPr>
        <sz val="8"/>
        <rFont val="Arial"/>
        <family val="2"/>
        <charset val="238"/>
      </rPr>
      <t xml:space="preserve">2.4.13  KNR 202/506/2
Różne obróbki z blachy ocynkowanej przy szerokości w rozwinięciu ponad 25 cm - ścieny attyki od wewnętrznej strony
21,98*0,30                                 =               6,594000
6,00*2*(0,30+0,61)/2                 =          </t>
    </r>
    <r>
      <rPr>
        <u/>
        <sz val="8"/>
        <rFont val="Arial"/>
        <family val="2"/>
        <charset val="238"/>
      </rPr>
      <t xml:space="preserve">     5,460000
</t>
    </r>
    <r>
      <rPr>
        <sz val="8"/>
        <rFont val="Arial"/>
        <family val="2"/>
        <charset val="238"/>
      </rPr>
      <t>12,054</t>
    </r>
  </si>
  <si>
    <r>
      <rPr>
        <sz val="8"/>
        <rFont val="Arial"/>
        <family val="2"/>
        <charset val="238"/>
      </rPr>
      <t xml:space="preserve">2.4.14  KNR 202/1611/5 (1)
Rusztowania ramowe warszawskie wielokolumnowe, wysokość do 4·m, nakłady podstawowe
21,90*3,30*2                              =           144,540000
6,00*3,30*3                                =          </t>
    </r>
    <r>
      <rPr>
        <u/>
        <sz val="8"/>
        <rFont val="Arial"/>
        <family val="2"/>
        <charset val="238"/>
      </rPr>
      <t xml:space="preserve">   59,400000
</t>
    </r>
    <r>
      <rPr>
        <sz val="8"/>
        <rFont val="Arial"/>
        <family val="2"/>
        <charset val="238"/>
      </rPr>
      <t>203,940</t>
    </r>
  </si>
  <si>
    <r>
      <rPr>
        <sz val="8"/>
        <rFont val="Arial"/>
        <family val="2"/>
        <charset val="238"/>
      </rPr>
      <t xml:space="preserve">2.4.15  KNR 202/1604/1
Rusztowania zewnętrzne rurowe o wysokości do 10 m, nakłady podstawowe
203,94                                        =          </t>
    </r>
    <r>
      <rPr>
        <u/>
        <sz val="8"/>
        <rFont val="Arial"/>
        <family val="2"/>
        <charset val="238"/>
      </rPr>
      <t xml:space="preserve"> 203,940000
</t>
    </r>
    <r>
      <rPr>
        <sz val="8"/>
        <rFont val="Arial"/>
        <family val="2"/>
        <charset val="238"/>
      </rPr>
      <t>203,940</t>
    </r>
  </si>
  <si>
    <r>
      <rPr>
        <sz val="8"/>
        <rFont val="Arial"/>
        <family val="2"/>
        <charset val="238"/>
      </rPr>
      <t xml:space="preserve">2.4.16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>2/1505/1
Osłony z siatki na rusztowaniach zewnętrznych
21,90*3,00</t>
    </r>
  </si>
  <si>
    <r>
      <rPr>
        <u/>
        <sz val="8"/>
        <rFont val="Arial"/>
        <family val="2"/>
        <charset val="238"/>
      </rPr>
      <t xml:space="preserve">   65,700000
</t>
    </r>
    <r>
      <rPr>
        <sz val="8"/>
        <rFont val="Arial"/>
        <family val="2"/>
        <charset val="238"/>
      </rPr>
      <t>65,700</t>
    </r>
  </si>
  <si>
    <r>
      <rPr>
        <sz val="8"/>
        <rFont val="Arial"/>
        <family val="2"/>
        <charset val="238"/>
      </rPr>
      <t xml:space="preserve">2.4.17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 xml:space="preserve">2/1506/1
Instalacje odgromowe rusztowań, rusztowania zewnętrzne przyścienne, wysokość do20 m
65,70                                          =          </t>
    </r>
    <r>
      <rPr>
        <u/>
        <sz val="8"/>
        <rFont val="Arial"/>
        <family val="2"/>
        <charset val="238"/>
      </rPr>
      <t xml:space="preserve">   65,700000
</t>
    </r>
    <r>
      <rPr>
        <sz val="8"/>
        <rFont val="Arial"/>
        <family val="2"/>
        <charset val="238"/>
      </rPr>
      <t>65,700</t>
    </r>
  </si>
  <si>
    <r>
      <rPr>
        <sz val="8"/>
        <rFont val="Arial"/>
        <family val="2"/>
        <charset val="238"/>
      </rPr>
      <t>2.4.18  Kal. wł. Czas pracy rusztowań
555</t>
    </r>
  </si>
  <si>
    <r>
      <rPr>
        <u/>
        <sz val="8"/>
        <rFont val="Arial"/>
        <family val="2"/>
        <charset val="238"/>
      </rPr>
      <t xml:space="preserve"> 555,000000
</t>
    </r>
    <r>
      <rPr>
        <sz val="8"/>
        <rFont val="Arial"/>
        <family val="2"/>
        <charset val="238"/>
      </rPr>
      <t>555</t>
    </r>
  </si>
  <si>
    <t>2.5  Kominy</t>
  </si>
  <si>
    <r>
      <rPr>
        <sz val="8"/>
        <rFont val="Arial"/>
        <family val="2"/>
        <charset val="238"/>
      </rPr>
      <t xml:space="preserve">2.5.1  ORGB 202/159/5
Kominy wolno stojące w budynkach, kanały z pustaków, wentylacyjne, ceramiczne
4,45*16                                       =          </t>
    </r>
    <r>
      <rPr>
        <u/>
        <sz val="8"/>
        <rFont val="Arial"/>
        <family val="2"/>
        <charset val="238"/>
      </rPr>
      <t xml:space="preserve">   71,200000
</t>
    </r>
    <r>
      <rPr>
        <sz val="8"/>
        <rFont val="Arial"/>
        <family val="2"/>
        <charset val="238"/>
      </rPr>
      <t>71,200</t>
    </r>
  </si>
  <si>
    <r>
      <rPr>
        <sz val="8"/>
        <rFont val="Arial"/>
        <family val="2"/>
        <charset val="238"/>
      </rPr>
      <t xml:space="preserve">2.5.2  KNR 401/322/2
Obsadzenie drobnych elementów, w ścianach, kratki wentylacyjne, itp...
9                                                  =          </t>
    </r>
    <r>
      <rPr>
        <u/>
        <sz val="8"/>
        <rFont val="Arial"/>
        <family val="2"/>
        <charset val="238"/>
      </rPr>
      <t xml:space="preserve">     9,000000
</t>
    </r>
    <r>
      <rPr>
        <sz val="8"/>
        <rFont val="Arial"/>
        <family val="2"/>
        <charset val="238"/>
      </rPr>
      <t>9,0</t>
    </r>
  </si>
  <si>
    <r>
      <rPr>
        <sz val="8"/>
        <rFont val="Arial"/>
        <family val="2"/>
        <charset val="238"/>
      </rPr>
      <t xml:space="preserve">2.5.3  KNR 401/528/6
Analogia - Uzupełnienie kolanek lub załamań z blachy ocynkowanej - wentylacja typu "Z"
2                                                  =          </t>
    </r>
    <r>
      <rPr>
        <u/>
        <sz val="8"/>
        <rFont val="Arial"/>
        <family val="2"/>
        <charset val="238"/>
      </rPr>
      <t xml:space="preserve">     2,000000
</t>
    </r>
    <r>
      <rPr>
        <sz val="8"/>
        <rFont val="Arial"/>
        <family val="2"/>
        <charset val="238"/>
      </rPr>
      <t>2,0</t>
    </r>
  </si>
  <si>
    <r>
      <rPr>
        <sz val="8"/>
        <rFont val="Arial"/>
        <family val="2"/>
        <charset val="238"/>
      </rPr>
      <t xml:space="preserve">2.5.4  KNNR 5/410/2
Wentylatory elektryczne wyciągowe - ścienne lub sufitowe - wentylacja
6                                                  =          </t>
    </r>
    <r>
      <rPr>
        <u/>
        <sz val="8"/>
        <rFont val="Arial"/>
        <family val="2"/>
        <charset val="238"/>
      </rPr>
      <t xml:space="preserve">     6,000000
</t>
    </r>
    <r>
      <rPr>
        <sz val="8"/>
        <rFont val="Arial"/>
        <family val="2"/>
        <charset val="238"/>
      </rPr>
      <t>6,0</t>
    </r>
  </si>
  <si>
    <t>szt.</t>
  </si>
  <si>
    <t>2.6  Docieplenie ścian zewnętrznych</t>
  </si>
  <si>
    <r>
      <t xml:space="preserve">2.6.1  KNR 23/2615/2 (1)
Ocieplenie ścian budynków płytami z we/ny mineralnej - systemowe, wraz z przygotowaniem podłoża i ręczne wykonanie wyprawy elewacyjnej cienkowarstwowej - tynk silikatowy 11-111 gr. kolorów, we/na mineralna 14 cm, ?=0,32, (kolorystyka wg opisu)
6,00*4,10                                    =             24,600000
21,98*3,41                                   =             74,951800
6,00*4,10                                    =             24,600000
1,75*3,25                                    =               5,687500
otwory                                        
 -1,10*2,05                                   =              </t>
    </r>
    <r>
      <rPr>
        <vertAlign val="superscript"/>
        <sz val="8"/>
        <rFont val="Arial"/>
        <family val="2"/>
        <charset val="238"/>
      </rPr>
      <t xml:space="preserve">-2,255000
</t>
    </r>
    <r>
      <rPr>
        <sz val="8"/>
        <rFont val="Arial"/>
        <family val="2"/>
        <charset val="238"/>
      </rPr>
      <t>-0,90*1,20*5                                =             -5,400000
-1,00*2,05*4                                =             -8,200000
-1,50*1,20                                   =             -1,800000
(4,10-3,41)*2*0,39                      =               0,538200</t>
    </r>
  </si>
  <si>
    <r>
      <rPr>
        <sz val="8"/>
        <rFont val="Arial"/>
        <family val="2"/>
        <charset val="238"/>
      </rPr>
      <t>2.6.3  KNR 23/2614/11
Zamocowanie listwy cokołowej - podział istniejącej izolacji
2,30+21,98+6,00+1,75
-1,00*4</t>
    </r>
  </si>
  <si>
    <r>
      <rPr>
        <sz val="8"/>
        <rFont val="Arial"/>
        <family val="2"/>
        <charset val="238"/>
      </rPr>
      <t>=
=</t>
    </r>
  </si>
  <si>
    <r>
      <rPr>
        <sz val="8"/>
        <rFont val="Arial"/>
        <family val="2"/>
        <charset val="238"/>
      </rPr>
      <t xml:space="preserve">32,030000
</t>
    </r>
    <r>
      <rPr>
        <u/>
        <sz val="8"/>
        <rFont val="Arial"/>
        <family val="2"/>
        <charset val="238"/>
      </rPr>
      <t xml:space="preserve">     -4,000000
</t>
    </r>
    <r>
      <rPr>
        <sz val="8"/>
        <rFont val="Arial"/>
        <family val="2"/>
        <charset val="238"/>
      </rPr>
      <t>28,030</t>
    </r>
  </si>
  <si>
    <r>
      <rPr>
        <sz val="8"/>
        <rFont val="Arial"/>
        <family val="2"/>
        <charset val="238"/>
      </rPr>
      <t>=
=
=
=
=
=</t>
    </r>
  </si>
  <si>
    <r>
      <rPr>
        <sz val="8"/>
        <rFont val="Arial"/>
        <family val="2"/>
        <charset val="238"/>
      </rPr>
      <t>16,500000
19,500000
5,200000
15,300000
8,200000</t>
    </r>
  </si>
  <si>
    <r>
      <rPr>
        <sz val="8"/>
        <rFont val="Arial"/>
        <family val="2"/>
        <charset val="238"/>
      </rPr>
      <t>2.6.5  KNR 23/2612/6
Zatopienie warstwy siatki, ściany
112,723</t>
    </r>
  </si>
  <si>
    <r>
      <rPr>
        <u/>
        <sz val="8"/>
        <rFont val="Arial"/>
        <family val="2"/>
        <charset val="238"/>
      </rPr>
      <t xml:space="preserve">   112,723000
</t>
    </r>
    <r>
      <rPr>
        <sz val="8"/>
        <rFont val="Arial"/>
        <family val="2"/>
        <charset val="238"/>
      </rPr>
      <t>112,723</t>
    </r>
  </si>
  <si>
    <r>
      <rPr>
        <sz val="8"/>
        <rFont val="Arial"/>
        <family val="2"/>
        <charset val="238"/>
      </rPr>
      <t xml:space="preserve">2.6.7  KNNR 2/1003/2
Zaprawy wyrównujące pod obróbki  z zaprawy mrozoodpornej - dodatek za każdy 1 mm
0,945                                           =        </t>
    </r>
    <r>
      <rPr>
        <u/>
        <sz val="8"/>
        <rFont val="Arial"/>
        <family val="2"/>
        <charset val="238"/>
      </rPr>
      <t xml:space="preserve">       0,945000
</t>
    </r>
    <r>
      <rPr>
        <sz val="8"/>
        <rFont val="Arial"/>
        <family val="2"/>
        <charset val="238"/>
      </rPr>
      <t>0,945</t>
    </r>
  </si>
  <si>
    <r>
      <rPr>
        <sz val="8"/>
        <rFont val="Arial"/>
        <family val="2"/>
        <charset val="238"/>
      </rPr>
      <t xml:space="preserve">2.6.8  KNR 202/506/2
Różne obróbki z blachy ocynkowanej przy szerokości w rozwinięciu ponad 25 cm -
Parapety
parapety                                      (1,80+0,90*5)*0,30                     =        </t>
    </r>
    <r>
      <rPr>
        <u/>
        <sz val="8"/>
        <rFont val="Arial"/>
        <family val="2"/>
        <charset val="238"/>
      </rPr>
      <t>       1,890000</t>
    </r>
    <r>
      <rPr>
        <sz val="8"/>
        <rFont val="Arial"/>
        <family val="2"/>
        <charset val="238"/>
      </rPr>
      <t xml:space="preserve"> 1,890</t>
    </r>
  </si>
  <si>
    <r>
      <rPr>
        <u/>
        <sz val="8"/>
        <rFont val="Arial"/>
        <family val="2"/>
        <charset val="238"/>
      </rPr>
      <t xml:space="preserve">    21,200000
</t>
    </r>
    <r>
      <rPr>
        <sz val="8"/>
        <rFont val="Arial"/>
        <family val="2"/>
        <charset val="238"/>
      </rPr>
      <t>21,200</t>
    </r>
  </si>
  <si>
    <r>
      <rPr>
        <sz val="8"/>
        <rFont val="Arial"/>
        <family val="2"/>
        <charset val="238"/>
      </rPr>
      <t>2.6.10  KNR 15/528/1
Rynny dachowe z PCV, Fi·7,0·cm
6,00</t>
    </r>
  </si>
  <si>
    <r>
      <rPr>
        <u/>
        <sz val="8"/>
        <rFont val="Arial"/>
        <family val="2"/>
        <charset val="238"/>
      </rPr>
      <t xml:space="preserve">      6,000000
</t>
    </r>
    <r>
      <rPr>
        <sz val="8"/>
        <rFont val="Arial"/>
        <family val="2"/>
        <charset val="238"/>
      </rPr>
      <t>6,000</t>
    </r>
  </si>
  <si>
    <r>
      <rPr>
        <sz val="8"/>
        <rFont val="Arial"/>
        <family val="2"/>
        <charset val="238"/>
      </rPr>
      <t xml:space="preserve">2.6.11  KNR 15/529/1
Rury spustowe z PCV, Fi·5,0·cm - analogia - łańcychy ozdone do odprowadzenia wody (mocowane do rynny i w odpływie)
3,40*3                                        =        </t>
    </r>
    <r>
      <rPr>
        <u/>
        <sz val="8"/>
        <rFont val="Arial"/>
        <family val="2"/>
        <charset val="238"/>
      </rPr>
      <t xml:space="preserve">    10,200000
</t>
    </r>
    <r>
      <rPr>
        <sz val="8"/>
        <rFont val="Arial"/>
        <family val="2"/>
        <charset val="238"/>
      </rPr>
      <t>10,200</t>
    </r>
  </si>
  <si>
    <r>
      <rPr>
        <u/>
        <sz val="8"/>
        <rFont val="Arial"/>
        <family val="2"/>
        <charset val="238"/>
      </rPr>
      <t xml:space="preserve">      0,075180
</t>
    </r>
    <r>
      <rPr>
        <sz val="8"/>
        <rFont val="Arial"/>
        <family val="2"/>
        <charset val="238"/>
      </rPr>
      <t>0,075</t>
    </r>
  </si>
  <si>
    <r>
      <rPr>
        <sz val="8"/>
        <rFont val="Arial"/>
        <family val="2"/>
        <charset val="238"/>
      </rPr>
      <t xml:space="preserve">2.7.5  KNR 205/1004/1
Lekka obudowa dachów - płyta warstwowa - z płyt PWD-18, montowana metodą tradycyjną, dach plaski o nachyleniu do 10%  (kolorystyka wg opisu)
7,22*21,20                                  =         </t>
    </r>
    <r>
      <rPr>
        <u/>
        <sz val="8"/>
        <rFont val="Arial"/>
        <family val="2"/>
        <charset val="238"/>
      </rPr>
      <t xml:space="preserve">  153,064000
</t>
    </r>
    <r>
      <rPr>
        <sz val="8"/>
        <rFont val="Arial"/>
        <family val="2"/>
        <charset val="238"/>
      </rPr>
      <t>153,064</t>
    </r>
  </si>
  <si>
    <r>
      <rPr>
        <sz val="8"/>
        <rFont val="Arial"/>
        <family val="2"/>
        <charset val="238"/>
      </rPr>
      <t xml:space="preserve">2.8.2  KNR 205/1006/2
Montaż konstrukcji z profili zimnogiętych pod lekką obudowę, masa do 30·kg/element
0,73                                             =         </t>
    </r>
    <r>
      <rPr>
        <u/>
        <sz val="8"/>
        <rFont val="Arial"/>
        <family val="2"/>
        <charset val="238"/>
      </rPr>
      <t xml:space="preserve">     0,730000
</t>
    </r>
    <r>
      <rPr>
        <sz val="8"/>
        <rFont val="Arial"/>
        <family val="2"/>
        <charset val="238"/>
      </rPr>
      <t>0,730</t>
    </r>
  </si>
  <si>
    <r>
      <rPr>
        <sz val="8"/>
        <rFont val="Arial"/>
        <family val="2"/>
        <charset val="238"/>
      </rPr>
      <t xml:space="preserve">2.8.3  KNR 15/523/3 (2)
Analogia - Przekrycie zadaszenia płytą poliweglanową komorową (przydymioną)  o gr. 16 mm, mocowanie do lat stalowych, zabezpieczone listwami aluminiowymi z podkładką gumową. Płyta zakończona okapnikiem systemowym (aluminiowym).
7,22*6,00                                    =             43,320000
1,8*3,3                                        =         </t>
    </r>
    <r>
      <rPr>
        <u/>
        <sz val="8"/>
        <rFont val="Arial"/>
        <family val="2"/>
        <charset val="238"/>
      </rPr>
      <t xml:space="preserve">     5,940000
</t>
    </r>
    <r>
      <rPr>
        <sz val="8"/>
        <rFont val="Arial"/>
        <family val="2"/>
        <charset val="238"/>
      </rPr>
      <t>49,260</t>
    </r>
  </si>
  <si>
    <r>
      <rPr>
        <sz val="8"/>
        <rFont val="Arial"/>
        <family val="2"/>
        <charset val="238"/>
      </rPr>
      <t xml:space="preserve">2.9.1  ORGB 202/1025/3 (2)
Okna i drzwi balkonowe z kształtowników z wysokoudarowego PVC, okna, powierzchnia 1.0-1.5·m2, łączniki rozporowe
0,90*1,20*5                                 =               5,400000
1,50*1,20                                    =         </t>
    </r>
    <r>
      <rPr>
        <u/>
        <sz val="8"/>
        <rFont val="Arial"/>
        <family val="2"/>
        <charset val="238"/>
      </rPr>
      <t xml:space="preserve">     1,800000
</t>
    </r>
    <r>
      <rPr>
        <sz val="8"/>
        <rFont val="Arial"/>
        <family val="2"/>
        <charset val="238"/>
      </rPr>
      <t>7,200</t>
    </r>
  </si>
  <si>
    <r>
      <rPr>
        <sz val="8"/>
        <rFont val="Arial"/>
        <family val="2"/>
        <charset val="238"/>
      </rPr>
      <t xml:space="preserve">2.9.2  ORGB 202/1026/5
Okna i drzwi z kształtowników aluminiowych z przekładką termiczną systemu Pl 50, drzwi 1-skrzydlowe - zewnętrzne / kompletne z okuciami i zamkami /
1,10*2,05                                    =               2,255000
1,00*2,05*3                                 =         </t>
    </r>
    <r>
      <rPr>
        <u/>
        <sz val="8"/>
        <rFont val="Arial"/>
        <family val="2"/>
        <charset val="238"/>
      </rPr>
      <t xml:space="preserve">     6,150000
</t>
    </r>
    <r>
      <rPr>
        <sz val="8"/>
        <rFont val="Arial"/>
        <family val="2"/>
        <charset val="238"/>
      </rPr>
      <t>8,41</t>
    </r>
  </si>
  <si>
    <r>
      <rPr>
        <sz val="8"/>
        <rFont val="Arial"/>
        <family val="2"/>
        <charset val="238"/>
      </rPr>
      <t xml:space="preserve">2.9.3  KNR 222/903/1
Analogia - Drzwi jednoskrzydłowe, wewnętrzne płycinowe/ kompletne z zamkami i okuciami/ z ościeżnicami, z osadzeniem /90*200/ - wg specyfikacji (nawiewniki) R= 0,955   M= 1,000   S= 1,000
6                                                  =         </t>
    </r>
    <r>
      <rPr>
        <u/>
        <sz val="8"/>
        <rFont val="Arial"/>
        <family val="2"/>
        <charset val="238"/>
      </rPr>
      <t xml:space="preserve">     6,000000
</t>
    </r>
    <r>
      <rPr>
        <sz val="8"/>
        <rFont val="Arial"/>
        <family val="2"/>
        <charset val="238"/>
      </rPr>
      <t>6,0</t>
    </r>
  </si>
  <si>
    <t>kol</t>
  </si>
  <si>
    <r>
      <rPr>
        <sz val="8"/>
        <rFont val="Arial"/>
        <family val="2"/>
        <charset val="238"/>
      </rPr>
      <t xml:space="preserve">2.9.4  KNR 222/903/1
Analogia - Drzwi jednoskrzydłowe, wewnętrzne płycinowe/ kompletne z zamkami i okuciami/ z ościeżnicami, z osadzeniem /80*200/ - do WC, z nawiewnikami
R= 0,955   M= 1,000   S= 1,000
2                                                  =         </t>
    </r>
    <r>
      <rPr>
        <u/>
        <sz val="8"/>
        <rFont val="Arial"/>
        <family val="2"/>
        <charset val="238"/>
      </rPr>
      <t xml:space="preserve">     2,000000
</t>
    </r>
    <r>
      <rPr>
        <sz val="8"/>
        <rFont val="Arial"/>
        <family val="2"/>
        <charset val="238"/>
      </rPr>
      <t>2,0</t>
    </r>
  </si>
  <si>
    <t>kpi</t>
  </si>
  <si>
    <r>
      <rPr>
        <sz val="8"/>
        <rFont val="Arial"/>
        <family val="2"/>
        <charset val="238"/>
      </rPr>
      <t>2.10.1  KNR 1312/1001/1
Podsypka z piasku, zagęszczana warstwami - 20 cm, R= 0,955   M= 1,000   S= 1,000
99,42*0,20</t>
    </r>
  </si>
  <si>
    <t>=             19,884000</t>
  </si>
  <si>
    <r>
      <rPr>
        <sz val="8"/>
        <rFont val="Arial"/>
        <family val="2"/>
        <charset val="238"/>
      </rPr>
      <t>2.10.2  KNR 231/105/3
Warstwy podsypkowe, podsypka piaskowa, zagęszczenie mechaniczne grubość warstwy po zagęszczeniu 3·cm
99,48                                          =             99,480000</t>
    </r>
  </si>
  <si>
    <r>
      <rPr>
        <sz val="8"/>
        <rFont val="Arial"/>
        <family val="2"/>
        <charset val="238"/>
      </rPr>
      <t>2.10.3  KNR 231/105/4
Warstwy podsypkowe, podsypka piaskowa, zagęszczenie mechaniczne dodatek za każdy następny 1·cm grubości warstwy
99,48                                          =             99,480000</t>
    </r>
  </si>
  <si>
    <r>
      <rPr>
        <sz val="8"/>
        <rFont val="Arial"/>
        <family val="2"/>
        <charset val="238"/>
      </rPr>
      <t>2.10.4  KNRW 202/606/1
Izolacje przeciwwilgociowe i przeciwwodne z folii polietylenowej szerokiej, izolacja pozioma podposadzkowa
99,48                                          =             99,480000</t>
    </r>
  </si>
  <si>
    <r>
      <rPr>
        <sz val="8"/>
        <rFont val="Arial"/>
        <family val="2"/>
        <charset val="238"/>
      </rPr>
      <t>2.10.6  KNR 202/604/3
Izolacje przeciwwilgociowe powierzchni poziomych, papą na lepiku na gorąco, 2- warstwa
99,48                                          =             99,480000</t>
    </r>
  </si>
  <si>
    <r>
      <rPr>
        <sz val="8"/>
        <rFont val="Arial"/>
        <family val="2"/>
        <charset val="238"/>
      </rPr>
      <t>2.10.7  KNR202/1101/1 (1)
Podkłady, betonowe na podłożu gruntowym, beton podawany taczkami lub japonkami, zwykły
99,48*0,10                                 =               9,948000</t>
    </r>
  </si>
  <si>
    <r>
      <rPr>
        <sz val="8"/>
        <rFont val="Arial"/>
        <family val="2"/>
        <charset val="238"/>
      </rPr>
      <t>2.10.8  KNR 202/609/3
Izolacje cieplne i przeciwdźwiękowe z płyt styropianowych, izolacje poziome na wierzchu konstrukcji, na sucho, warstwa o grubości 15 cm,
99,48                                          =             99,480000</t>
    </r>
  </si>
  <si>
    <r>
      <rPr>
        <sz val="8"/>
        <rFont val="Arial"/>
        <family val="2"/>
        <charset val="238"/>
      </rPr>
      <t xml:space="preserve">2.10.9  KNR 202/607/1
Izolacje przeciwwilgociowe i przeciwwodne z folii polietylenowej szerokiej, izolacja pozioma - 2 krotnie (pod i nad izolacją) Krotność = 2
</t>
    </r>
    <r>
      <rPr>
        <b/>
        <sz val="8"/>
        <rFont val="Arial"/>
        <family val="2"/>
        <charset val="238"/>
      </rPr>
      <t xml:space="preserve">99,48                                          </t>
    </r>
    <r>
      <rPr>
        <sz val="8"/>
        <rFont val="Arial"/>
        <family val="2"/>
        <charset val="238"/>
      </rPr>
      <t>=             99,480000</t>
    </r>
  </si>
  <si>
    <r>
      <rPr>
        <sz val="8"/>
        <rFont val="Arial"/>
        <family val="2"/>
        <charset val="238"/>
      </rPr>
      <t>2.10.10  KNR 202/1102/2
Warstwy wyrównawcze pod posadzki, z zaprawy cementowej grubości 20·mm, zatarte na gładko
99,48                                         =             99,480000</t>
    </r>
  </si>
  <si>
    <r>
      <rPr>
        <sz val="8"/>
        <rFont val="Arial"/>
        <family val="2"/>
        <charset val="238"/>
      </rPr>
      <t>2.10.12  ORGB 202/1134/1 (2)
Gruntowanie podłoży, preparatem wzmacniająco-gruntującym
99,48</t>
    </r>
  </si>
  <si>
    <t>=             99,480000</t>
  </si>
  <si>
    <r>
      <rPr>
        <sz val="8"/>
        <rFont val="Arial"/>
        <family val="2"/>
        <charset val="238"/>
      </rPr>
      <t>2.10.13  ORGB 202/2805/5 (1)
Posadzki jednobarwne z płytek kamionkowych "Gres" na zaprawach klejowych w pomieszczeniach do 10 m2, warstwa kleju grubości 5·mm, płytki 30x30,
99,48                                         =             99,480000</t>
    </r>
  </si>
  <si>
    <t>2.11  Sufity</t>
  </si>
  <si>
    <t>2.12  Okładziny ścienne + malowanie</t>
  </si>
  <si>
    <r>
      <rPr>
        <sz val="8"/>
        <rFont val="Arial"/>
        <family val="2"/>
        <charset val="238"/>
      </rPr>
      <t xml:space="preserve">2.12.2  ORGB 202/2804/3
Okładziny parapetów z płytek kamionkowych "Gres" na zaprawach klejowych
</t>
    </r>
    <r>
      <rPr>
        <vertAlign val="superscript"/>
        <sz val="8"/>
        <rFont val="Arial"/>
        <family val="2"/>
        <charset val="238"/>
      </rPr>
      <t xml:space="preserve">1,02                                           </t>
    </r>
    <r>
      <rPr>
        <u/>
        <sz val="8"/>
        <rFont val="Arial"/>
        <family val="2"/>
        <charset val="238"/>
      </rPr>
      <t xml:space="preserve"> =               1,020000
</t>
    </r>
    <r>
      <rPr>
        <sz val="8"/>
        <rFont val="Arial"/>
        <family val="2"/>
        <charset val="238"/>
      </rPr>
      <t>1,020</t>
    </r>
  </si>
  <si>
    <r>
      <rPr>
        <sz val="8"/>
        <rFont val="Arial"/>
        <family val="2"/>
        <charset val="238"/>
      </rPr>
      <t xml:space="preserve">2.12.3  KNR 202/829/1
Licowanie ścian płytkami na klej, przygotowanie podłoża
</t>
    </r>
    <r>
      <rPr>
        <vertAlign val="superscript"/>
        <sz val="8"/>
        <rFont val="Arial"/>
        <family val="2"/>
        <charset val="238"/>
      </rPr>
      <t xml:space="preserve">2,85*(5,36+3,39)*2                    </t>
    </r>
    <r>
      <rPr>
        <sz val="8"/>
        <rFont val="Arial"/>
        <family val="2"/>
        <charset val="238"/>
      </rPr>
      <t xml:space="preserve">=             49,875000
</t>
    </r>
    <r>
      <rPr>
        <vertAlign val="superscript"/>
        <sz val="8"/>
        <rFont val="Arial"/>
        <family val="2"/>
        <charset val="238"/>
      </rPr>
      <t xml:space="preserve">-1,10*2,05                                  </t>
    </r>
    <r>
      <rPr>
        <sz val="8"/>
        <rFont val="Arial"/>
        <family val="2"/>
        <charset val="238"/>
      </rPr>
      <t xml:space="preserve">=             -2,255000 2,85*(2,02+1,10+1,40+5,36*
2+4,76*5+1,27*2*2+1,20*2*2+
1,62*2+0,95*2)                          =           154,071000
</t>
    </r>
    <r>
      <rPr>
        <vertAlign val="superscript"/>
        <sz val="8"/>
        <rFont val="Arial"/>
        <family val="2"/>
        <charset val="238"/>
      </rPr>
      <t xml:space="preserve">-1,00*2,00*14                             </t>
    </r>
    <r>
      <rPr>
        <sz val="8"/>
        <rFont val="Arial"/>
        <family val="2"/>
        <charset val="238"/>
      </rPr>
      <t xml:space="preserve">=            </t>
    </r>
    <r>
      <rPr>
        <vertAlign val="superscript"/>
        <sz val="8"/>
        <rFont val="Arial"/>
        <family val="2"/>
        <charset val="238"/>
      </rPr>
      <t xml:space="preserve">-28,000000
-0,90*2,00*2                               </t>
    </r>
    <r>
      <rPr>
        <sz val="8"/>
        <rFont val="Arial"/>
        <family val="2"/>
        <charset val="238"/>
      </rPr>
      <t xml:space="preserve">=              -3,600000
-0,90*1,20*2                               =             -2,160000 2,85*(5,36*6+3,01*6+1,25*2+
</t>
    </r>
    <r>
      <rPr>
        <vertAlign val="superscript"/>
        <sz val="8"/>
        <rFont val="Arial"/>
        <family val="2"/>
        <charset val="238"/>
      </rPr>
      <t xml:space="preserve">0,95*2)                                       </t>
    </r>
    <r>
      <rPr>
        <sz val="8"/>
        <rFont val="Arial"/>
        <family val="2"/>
        <charset val="238"/>
      </rPr>
      <t xml:space="preserve">=           155,667000
-1,00*2,00*7                               =           -14,000000
</t>
    </r>
    <r>
      <rPr>
        <vertAlign val="superscript"/>
        <sz val="8"/>
        <rFont val="Arial"/>
        <family val="2"/>
        <charset val="238"/>
      </rPr>
      <t xml:space="preserve">-0,90*2,00*2                               </t>
    </r>
    <r>
      <rPr>
        <sz val="8"/>
        <rFont val="Arial"/>
        <family val="2"/>
        <charset val="238"/>
      </rPr>
      <t xml:space="preserve">=              -3,600000
-0,90*1,20*2                               =             -2,160000 2,10*(5,36*2+2,20*2+3,50*2+
</t>
    </r>
    <r>
      <rPr>
        <vertAlign val="superscript"/>
        <sz val="8"/>
        <rFont val="Arial"/>
        <family val="2"/>
        <charset val="238"/>
      </rPr>
      <t xml:space="preserve">1,50*2)                                       </t>
    </r>
    <r>
      <rPr>
        <sz val="8"/>
        <rFont val="Arial"/>
        <family val="2"/>
        <charset val="238"/>
      </rPr>
      <t xml:space="preserve">=             52,752000
-1,50*1,20                                  =             -1,800000
</t>
    </r>
    <r>
      <rPr>
        <vertAlign val="superscript"/>
        <sz val="8"/>
        <rFont val="Arial"/>
        <family val="2"/>
        <charset val="238"/>
      </rPr>
      <t xml:space="preserve">-1,00*2,00*3                               </t>
    </r>
    <r>
      <rPr>
        <sz val="8"/>
        <rFont val="Arial"/>
        <family val="2"/>
        <charset val="238"/>
      </rPr>
      <t xml:space="preserve">=             -6,000000
</t>
    </r>
    <r>
      <rPr>
        <vertAlign val="superscript"/>
        <sz val="8"/>
        <rFont val="Arial"/>
        <family val="2"/>
        <charset val="238"/>
      </rPr>
      <t xml:space="preserve">-0,90*1,20                                 </t>
    </r>
    <r>
      <rPr>
        <u/>
        <sz val="8"/>
        <rFont val="Arial"/>
        <family val="2"/>
        <charset val="238"/>
      </rPr>
      <t xml:space="preserve"> =             -1,080000 
</t>
    </r>
    <r>
      <rPr>
        <sz val="8"/>
        <rFont val="Arial"/>
        <family val="2"/>
        <charset val="238"/>
      </rPr>
      <t>347,710</t>
    </r>
  </si>
  <si>
    <r>
      <rPr>
        <sz val="8"/>
        <rFont val="Arial"/>
        <family val="2"/>
        <charset val="238"/>
      </rPr>
      <t xml:space="preserve">2.12.5  KNR 202/1505/1
Malowanie farbami emulsyjnymi tynków gładkich - ściany
0,75*(5,36*2+2,20*2+3,50*2+
</t>
    </r>
    <r>
      <rPr>
        <vertAlign val="superscript"/>
        <sz val="8"/>
        <rFont val="Arial"/>
        <family val="2"/>
        <charset val="238"/>
      </rPr>
      <t xml:space="preserve">1,50*2)                                       </t>
    </r>
    <r>
      <rPr>
        <u/>
        <sz val="8"/>
        <rFont val="Arial"/>
        <family val="2"/>
        <charset val="238"/>
      </rPr>
      <t xml:space="preserve"> =             18,840000
</t>
    </r>
    <r>
      <rPr>
        <sz val="8"/>
        <rFont val="Arial"/>
        <family val="2"/>
        <charset val="238"/>
      </rPr>
      <t>18,84</t>
    </r>
  </si>
  <si>
    <r>
      <rPr>
        <sz val="8"/>
        <rFont val="Arial"/>
        <family val="2"/>
        <charset val="238"/>
      </rPr>
      <t>1.1.1  KNR 202/609/12
Analogia. Demontaż istniejącego docieplenia ściany szczytowej - oczyszczenie i osuszenie podłoża
20,25*5,97                                   =           120,892500
4,98*4,1O                                      =             20,418000
-(3*3,0*1,45+0,90*1,45)             =           -14,355000</t>
    </r>
  </si>
  <si>
    <r>
      <rPr>
        <sz val="8"/>
        <rFont val="Arial"/>
        <family val="2"/>
        <charset val="238"/>
      </rPr>
      <t xml:space="preserve">1.1.4  KNR 23/2614/3
Ocieplenie ścian bud. płytami z wełny mineralnej o grubości 12 cm, -systemowe, wraz z przygot. podłoża i ręczne wykonanie wyprawy elewacyjnej cienkowarstwowej
-  tynk silikatowy 11-111 gr. kolorów (50/50), we/na mineralna o wsp. ?=0,036W/m2K, (kolorystyka wg opisu)
20,25*5,97                                   =           120,892500
4,98*4,10                                     =             20,418000
-0,90*1,20                                   =        </t>
    </r>
    <r>
      <rPr>
        <u/>
        <sz val="8"/>
        <rFont val="Arial"/>
        <family val="2"/>
        <charset val="238"/>
      </rPr>
      <t>     -1,080000</t>
    </r>
    <r>
      <rPr>
        <sz val="8"/>
        <rFont val="Arial"/>
        <family val="2"/>
        <charset val="238"/>
      </rPr>
      <t xml:space="preserve"> 140,231</t>
    </r>
  </si>
  <si>
    <r>
      <rPr>
        <sz val="8"/>
        <rFont val="Arial"/>
        <family val="2"/>
        <charset val="238"/>
      </rPr>
      <t>1.1.5  KNR 23/2611/1
Przygotowanie podłoża pod docieplenie metodą lekką - mokrą, oczyszczenie mechaniczne i zmycie - OŚCIEżA - 12 cm
okna                                            O,12*(0,90+1,20*2)                     =               0,396000</t>
    </r>
  </si>
  <si>
    <r>
      <rPr>
        <sz val="8"/>
        <rFont val="Arial"/>
        <family val="2"/>
        <charset val="238"/>
      </rPr>
      <t xml:space="preserve">1.1.7  KNR 23/2614/8 (3)
Ocieplenie ścian budynków płytami styropianowymi  wraz z przygotowaniem podłoża i ręczne wykonanie wyprawy elewacyjnej cienkowarstwowej, ościeża - gr. 3 cm, tynk silikatowy 11-111 gr. kolorów (szerokość 25 cm)
0,396*25/12                                 =        </t>
    </r>
    <r>
      <rPr>
        <u/>
        <sz val="8"/>
        <rFont val="Arial"/>
        <family val="2"/>
        <charset val="238"/>
      </rPr>
      <t xml:space="preserve">       0,825000
</t>
    </r>
    <r>
      <rPr>
        <sz val="8"/>
        <rFont val="Arial"/>
        <family val="2"/>
        <charset val="238"/>
      </rPr>
      <t>0,825</t>
    </r>
  </si>
  <si>
    <r>
      <rPr>
        <sz val="8"/>
        <rFont val="Arial"/>
        <family val="2"/>
        <charset val="238"/>
      </rPr>
      <t xml:space="preserve">1.1.8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23/2614/11
Zamocowanie listwy cokołowej
20,25+4,98</t>
    </r>
  </si>
  <si>
    <r>
      <rPr>
        <sz val="8"/>
        <rFont val="Arial"/>
        <family val="2"/>
        <charset val="238"/>
      </rPr>
      <t xml:space="preserve">1.1.9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23/2614/10
Ochrona narożników wypukłych kątownikiem metalowym
(0,90+1,20*2) 5,97*2</t>
    </r>
  </si>
  <si>
    <r>
      <t xml:space="preserve">1.1.10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 xml:space="preserve">2/1003/1
Zaprawy wyrównujące pod obróbki z zaprawy mrozoodpornej gr. 5 mm- analogia okna                                           0,90*0,20                                    =               0,180000
ogniomur                                    (20,25+4,98)*0,40                     =             </t>
    </r>
    <r>
      <rPr>
        <vertAlign val="superscript"/>
        <sz val="8"/>
        <rFont val="Arial"/>
        <family val="2"/>
        <charset val="238"/>
      </rPr>
      <t>10,092000</t>
    </r>
  </si>
  <si>
    <r>
      <rPr>
        <sz val="8"/>
        <rFont val="Arial"/>
        <family val="2"/>
        <charset val="238"/>
      </rPr>
      <t xml:space="preserve">1.1.11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 xml:space="preserve">2/1003/2
Zaprawy wyrównujące pod obróbki  z zaprawy mrozoodpornej - dodatek za każdy 1 mm
10,272                                        =        </t>
    </r>
    <r>
      <rPr>
        <u/>
        <sz val="8"/>
        <rFont val="Arial"/>
        <family val="2"/>
        <charset val="238"/>
      </rPr>
      <t xml:space="preserve">    10,272000 
</t>
    </r>
    <r>
      <rPr>
        <sz val="8"/>
        <rFont val="Arial"/>
        <family val="2"/>
        <charset val="238"/>
      </rPr>
      <t>10,272</t>
    </r>
  </si>
  <si>
    <r>
      <rPr>
        <sz val="8"/>
        <rFont val="Arial"/>
        <family val="2"/>
        <charset val="238"/>
      </rPr>
      <t>=           141,311ooo</t>
    </r>
  </si>
  <si>
    <t>1.1.19  KNR 406/304/2
Drabina dachowa - Wykonanie konstrukcji drabin i oporęczowań, drabina i oporęczowanie z rur,
50/1000                        =               0,050000</t>
  </si>
  <si>
    <r>
      <rPr>
        <sz val="8"/>
        <rFont val="Arial"/>
        <family val="2"/>
        <charset val="238"/>
      </rPr>
      <t>1.2.6  KNR 23/2611/2
Przygotowanie podłoża pod malowanie - gruntowanie (1-krotne) sala                                             3,263
WC                                                                     0,90*(1,45-1,20)
0,90*0,25</t>
    </r>
  </si>
  <si>
    <r>
      <rPr>
        <b/>
        <sz val="8"/>
        <rFont val="Arial"/>
        <family val="2"/>
        <charset val="238"/>
      </rPr>
      <t xml:space="preserve">2.1  Roboty przygotowawcze, uzupełniające </t>
    </r>
    <r>
      <rPr>
        <sz val="8"/>
        <rFont val="Arial"/>
        <family val="2"/>
        <charset val="238"/>
      </rPr>
      <t xml:space="preserve">i </t>
    </r>
    <r>
      <rPr>
        <b/>
        <sz val="8"/>
        <rFont val="Arial"/>
        <family val="2"/>
        <charset val="238"/>
      </rPr>
      <t>odtworzeniowe</t>
    </r>
  </si>
  <si>
    <r>
      <rPr>
        <sz val="8"/>
        <rFont val="Arial"/>
        <family val="2"/>
        <charset val="238"/>
      </rPr>
      <t xml:space="preserve">2.1.1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 xml:space="preserve">6/805/1
Rozebranie nawierzchni i chodników z płyt betonowych, płyty 12·cm - demontaż nawierzchni z kostki, przy wykopach pod fundamenty (na odkład)
(20,25+4,98}*0,50                    </t>
    </r>
    <r>
      <rPr>
        <u/>
        <sz val="8"/>
        <rFont val="Arial"/>
        <family val="2"/>
        <charset val="238"/>
      </rPr>
      <t xml:space="preserve">  =             12,615000
</t>
    </r>
    <r>
      <rPr>
        <sz val="8"/>
        <rFont val="Arial"/>
        <family val="2"/>
        <charset val="238"/>
      </rPr>
      <t>12,615</t>
    </r>
  </si>
  <si>
    <r>
      <rPr>
        <b/>
        <sz val="8"/>
        <rFont val="Arial"/>
        <family val="2"/>
        <charset val="238"/>
      </rPr>
      <t xml:space="preserve">2.2  Wykopy </t>
    </r>
    <r>
      <rPr>
        <sz val="8"/>
        <rFont val="Arial"/>
        <family val="2"/>
        <charset val="238"/>
      </rPr>
      <t xml:space="preserve">i </t>
    </r>
    <r>
      <rPr>
        <b/>
        <sz val="8"/>
        <rFont val="Arial"/>
        <family val="2"/>
        <charset val="238"/>
      </rPr>
      <t>ławy fundamentowe</t>
    </r>
  </si>
  <si>
    <r>
      <rPr>
        <sz val="8"/>
        <rFont val="Arial"/>
        <family val="2"/>
        <charset val="238"/>
      </rPr>
      <t xml:space="preserve">2.2.2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201/125/4
Ręczne usuniecie warstwy ziemi urodzajnej (humusu), grubość warstwy do 15-cm, z przewozem taczkami, humus z darnią
plac budowy                                (20,25+4,98)*(6,00+1,20)           =           181,656000
studnia                                        -4,97                                          </t>
    </r>
    <r>
      <rPr>
        <u/>
        <sz val="8"/>
        <rFont val="Arial"/>
        <family val="2"/>
        <charset val="238"/>
      </rPr>
      <t xml:space="preserve">  =              -4,970000
</t>
    </r>
    <r>
      <rPr>
        <sz val="8"/>
        <rFont val="Arial"/>
        <family val="2"/>
        <charset val="238"/>
      </rPr>
      <t>176,686</t>
    </r>
  </si>
  <si>
    <r>
      <rPr>
        <sz val="8"/>
        <rFont val="Arial"/>
        <family val="2"/>
        <charset val="238"/>
      </rPr>
      <t xml:space="preserve">2.2.5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201/230/1
Zasypywanie wykopów spycharkami, przemieszczanie na odległość do 10 m, grunt kategorii 1-111, spycharka 74 kW (100 KM)
29,403-10,497-12,336-0,912    </t>
    </r>
    <r>
      <rPr>
        <u/>
        <sz val="8"/>
        <rFont val="Arial"/>
        <family val="2"/>
        <charset val="238"/>
      </rPr>
      <t xml:space="preserve">  =               5,658000
</t>
    </r>
    <r>
      <rPr>
        <sz val="8"/>
        <rFont val="Arial"/>
        <family val="2"/>
        <charset val="238"/>
      </rPr>
      <t>5,66</t>
    </r>
  </si>
  <si>
    <r>
      <rPr>
        <sz val="8"/>
        <rFont val="Arial"/>
        <family val="2"/>
        <charset val="238"/>
      </rPr>
      <t xml:space="preserve">2.2.6  KNR 201/212/3
Roboty ziemne koparkami podsiębiernymi z transportem urobku samochodami samowyładowczymi do 1 km, w ziemi uprzednio zmagazynowanej w hałdach, koparka 0,25 m3, grunt kategorii 1-111, spycharka 74 kW - wywóz nadmiaru ziemi
29,403                                       </t>
    </r>
    <r>
      <rPr>
        <u/>
        <sz val="8"/>
        <rFont val="Arial"/>
        <family val="2"/>
        <charset val="238"/>
      </rPr>
      <t xml:space="preserve">  =             29,403000
</t>
    </r>
    <r>
      <rPr>
        <sz val="8"/>
        <rFont val="Arial"/>
        <family val="2"/>
        <charset val="238"/>
      </rPr>
      <t>29,403</t>
    </r>
  </si>
  <si>
    <r>
      <rPr>
        <sz val="8"/>
        <rFont val="Arial"/>
        <family val="2"/>
        <charset val="238"/>
      </rPr>
      <t xml:space="preserve">2.2.7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202/1101/1
Podkłady, betonowe na podłożu gruntowym
0,50*(21,97*2+4,99*3-1,75+
2,82)*0,10                                   =               2,999000
0,40*0,40*0,10*6                      </t>
    </r>
    <r>
      <rPr>
        <u/>
        <sz val="8"/>
        <rFont val="Arial"/>
        <family val="2"/>
        <charset val="238"/>
      </rPr>
      <t xml:space="preserve">  =               0,096000
</t>
    </r>
    <r>
      <rPr>
        <sz val="8"/>
        <rFont val="Arial"/>
        <family val="2"/>
        <charset val="238"/>
      </rPr>
      <t>3,095</t>
    </r>
  </si>
  <si>
    <r>
      <rPr>
        <sz val="8"/>
        <rFont val="Arial"/>
        <family val="2"/>
        <charset val="238"/>
      </rPr>
      <t xml:space="preserve">2.2.1O  KNR 202/290/4
Zbrojenie konstrukcji monolitycznych budowli, pręty stalowe okrągłe żebrowane
(14,52+279,33)/1ooo           </t>
    </r>
    <r>
      <rPr>
        <u/>
        <sz val="8"/>
        <rFont val="Arial"/>
        <family val="2"/>
        <charset val="238"/>
      </rPr>
      <t xml:space="preserve">  =               0,293850
</t>
    </r>
    <r>
      <rPr>
        <sz val="8"/>
        <rFont val="Arial"/>
        <family val="2"/>
        <charset val="238"/>
      </rPr>
      <t>0,294</t>
    </r>
  </si>
  <si>
    <r>
      <rPr>
        <sz val="8"/>
        <rFont val="Arial"/>
        <family val="2"/>
        <charset val="238"/>
      </rPr>
      <t>2.4.5  KNR 202/290/4
Zbrojenie konstrukcji monolitycznych budowli, pręty stalowe okrągłe żebrowane
78,12/1ooo                        =               0,078120</t>
    </r>
  </si>
  <si>
    <r>
      <rPr>
        <sz val="8"/>
        <rFont val="Arial"/>
        <family val="2"/>
        <charset val="238"/>
      </rPr>
      <t>2.4.7  KNR 202/290/4
Zbrojenie konstrukcji monolitycznych budowli, pręty stalowe okrągłe żebrowane (do poz. konstrukcji)
323,28/1ooo                       =               0,323280</t>
    </r>
  </si>
  <si>
    <r>
      <rPr>
        <sz val="8"/>
        <rFont val="Arial"/>
        <family val="2"/>
        <charset val="238"/>
      </rPr>
      <t xml:space="preserve">2.6.2  KNR 23/2614/8 (3)
Ocieplenie ścian budynków płytami styropianowymi  wraz z przygotowaniem podłoża i ręczne wykonanie wyprawy elewacyjnej cienkowarstwowej, ościeża
O,15*(1,10+2,05*2)                     =               0,780000
o,15*(1,00+2,05*2)*3                 =               2,295000
O,15*(0,90+1,20*2)*5                 =               2,475000
O,15*(0,50+1,20*2)                               </t>
    </r>
    <r>
      <rPr>
        <u/>
        <sz val="8"/>
        <rFont val="Arial"/>
        <family val="2"/>
        <charset val="238"/>
      </rPr>
      <t>       0,435000</t>
    </r>
    <r>
      <rPr>
        <sz val="8"/>
        <rFont val="Arial"/>
        <family val="2"/>
        <charset val="238"/>
      </rPr>
      <t xml:space="preserve"> 5,985</t>
    </r>
  </si>
  <si>
    <r>
      <rPr>
        <sz val="8"/>
        <rFont val="Arial"/>
        <family val="2"/>
        <charset val="238"/>
      </rPr>
      <t xml:space="preserve">2.6.4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23/2614/10
Ochrona narożników wypukłych kątownikiem metalowym okna                                            (0,90+1,20*2)*5
(1,50+1,20*2)*5
drzwi                                           (1,10+2,05*2)
(1,00+2,05*2)*3
narozniki                                     4,10*2
3,25</t>
    </r>
  </si>
  <si>
    <r>
      <rPr>
        <sz val="8"/>
        <rFont val="Arial"/>
        <family val="2"/>
        <charset val="238"/>
      </rPr>
      <t xml:space="preserve">2.6.6  KNNR 2/1003/1
Zaprawy wyrównujące pod obróbki z zaprawy mrozoodpornej gr. 5 mm- analogia okna                                            O,15*(1,80+0,90*5)                     =        </t>
    </r>
    <r>
      <rPr>
        <u/>
        <sz val="8"/>
        <rFont val="Arial"/>
        <family val="2"/>
        <charset val="238"/>
      </rPr>
      <t xml:space="preserve">       0,945000
</t>
    </r>
    <r>
      <rPr>
        <sz val="8"/>
        <rFont val="Arial"/>
        <family val="2"/>
        <charset val="238"/>
      </rPr>
      <t>0,945</t>
    </r>
  </si>
  <si>
    <r>
      <rPr>
        <sz val="8"/>
        <rFont val="Arial"/>
        <family val="2"/>
        <charset val="238"/>
      </rPr>
      <t xml:space="preserve">2.6.9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15/528/3
Rynny dachowe z PCV, Fi·12,5-cm
21,98-2*0,39</t>
    </r>
  </si>
  <si>
    <r>
      <rPr>
        <b/>
        <sz val="8"/>
        <rFont val="Arial"/>
        <family val="2"/>
        <charset val="238"/>
      </rPr>
      <t>2.7  Konstrukcja stalowa dachu ( 2,828 T)  + pokrycie</t>
    </r>
  </si>
  <si>
    <r>
      <rPr>
        <sz val="8"/>
        <rFont val="Arial"/>
        <family val="2"/>
        <charset val="238"/>
      </rPr>
      <t xml:space="preserve">2.7.1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205/102/7
Hale typu lekkiego - dźwigary z  dwuteownika IPE-220 - montaż konstrukcji dźwigary dachowe IPE220,
L=722cm, 7-sztuk                       1324/1000                                   =        </t>
    </r>
    <r>
      <rPr>
        <u/>
        <sz val="8"/>
        <rFont val="Arial"/>
        <family val="2"/>
        <charset val="238"/>
      </rPr>
      <t xml:space="preserve">      1,324000
</t>
    </r>
    <r>
      <rPr>
        <sz val="8"/>
        <rFont val="Arial"/>
        <family val="2"/>
        <charset val="238"/>
      </rPr>
      <t>1,324</t>
    </r>
  </si>
  <si>
    <r>
      <rPr>
        <sz val="8"/>
        <rFont val="Arial"/>
        <family val="2"/>
        <charset val="238"/>
      </rPr>
      <t xml:space="preserve">2.7.2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205/102/4
Hale typu lekkiego, płatwie dachowe z kształtowników IP-140 - montaż konstrukcji płatwie z IP140, L=1985cm, 5
sztuk                                           1429,2/1000                                =        </t>
    </r>
    <r>
      <rPr>
        <u/>
        <sz val="8"/>
        <rFont val="Arial"/>
        <family val="2"/>
        <charset val="238"/>
      </rPr>
      <t>      1,429200</t>
    </r>
    <r>
      <rPr>
        <sz val="8"/>
        <rFont val="Arial"/>
        <family val="2"/>
        <charset val="238"/>
      </rPr>
      <t xml:space="preserve"> 1,429</t>
    </r>
  </si>
  <si>
    <r>
      <rPr>
        <sz val="8"/>
        <rFont val="Arial"/>
        <family val="2"/>
        <charset val="238"/>
      </rPr>
      <t xml:space="preserve">2.7.3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205/208/1
Montaż konstrukcji  - analogia - marki
75,18/1000</t>
    </r>
  </si>
  <si>
    <r>
      <rPr>
        <sz val="8"/>
        <rFont val="Arial"/>
        <family val="2"/>
        <charset val="238"/>
      </rPr>
      <t xml:space="preserve">2.7.4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205/1006/2
Montaż konstrukcji z profili zimnogiętych pod lekką obudowę, masa do 30·kg/element
1,324+1,429+0,075                    =         </t>
    </r>
    <r>
      <rPr>
        <u/>
        <sz val="8"/>
        <rFont val="Arial"/>
        <family val="2"/>
        <charset val="238"/>
      </rPr>
      <t xml:space="preserve">     2,828000
</t>
    </r>
    <r>
      <rPr>
        <sz val="8"/>
        <rFont val="Arial"/>
        <family val="2"/>
        <charset val="238"/>
      </rPr>
      <t>2,83</t>
    </r>
  </si>
  <si>
    <r>
      <rPr>
        <sz val="8"/>
        <rFont val="Arial"/>
        <family val="2"/>
        <charset val="238"/>
      </rPr>
      <t xml:space="preserve">2.7.6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202/506/2
Różne obróbki </t>
    </r>
    <r>
      <rPr>
        <b/>
        <sz val="8"/>
        <rFont val="Arial"/>
        <family val="2"/>
        <charset val="238"/>
      </rPr>
      <t xml:space="preserve">z </t>
    </r>
    <r>
      <rPr>
        <sz val="8"/>
        <rFont val="Arial"/>
        <family val="2"/>
        <charset val="238"/>
      </rPr>
      <t xml:space="preserve">blachy ocynkowanej przy szerokości w rozwinięciu ponad 25 cm - pas rynnowy, obróbki ogniomuru, ..., kominy
(21,20+6,00*3)*0,25                   =               9,800000
21,20*0,35                                  =               7,420000
0,60*3*5*0,20                              =         </t>
    </r>
    <r>
      <rPr>
        <u/>
        <sz val="8"/>
        <rFont val="Arial"/>
        <family val="2"/>
        <charset val="238"/>
      </rPr>
      <t xml:space="preserve">     1,800000
</t>
    </r>
    <r>
      <rPr>
        <sz val="8"/>
        <rFont val="Arial"/>
        <family val="2"/>
        <charset val="238"/>
      </rPr>
      <t>19,020</t>
    </r>
  </si>
  <si>
    <r>
      <rPr>
        <b/>
        <sz val="8"/>
        <rFont val="Arial"/>
        <family val="2"/>
        <charset val="238"/>
      </rPr>
      <t xml:space="preserve">2.8  Zadaszenie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 xml:space="preserve">wiata (konstrukcja stalowa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727,35 kG)+ pokrycie</t>
    </r>
  </si>
  <si>
    <r>
      <rPr>
        <sz val="8"/>
        <rFont val="Arial"/>
        <family val="2"/>
        <charset val="238"/>
      </rPr>
      <t xml:space="preserve">2.8.1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205/101/1
Hale typu lekkiego - zadaszenie z rur kwadratowych 100*4 i 60*2mm, wraz z przygotowaniem materiału i malowaniem proszkowym /niebieki/. Konstrukcja skręcana.
727,35/1ooo                       =         </t>
    </r>
    <r>
      <rPr>
        <u/>
        <sz val="8"/>
        <rFont val="Arial"/>
        <family val="2"/>
        <charset val="238"/>
      </rPr>
      <t xml:space="preserve">     0,727350
</t>
    </r>
    <r>
      <rPr>
        <sz val="8"/>
        <rFont val="Arial"/>
        <family val="2"/>
        <charset val="238"/>
      </rPr>
      <t>0,727</t>
    </r>
  </si>
  <si>
    <r>
      <rPr>
        <b/>
        <sz val="8"/>
        <rFont val="Arial"/>
        <family val="2"/>
        <charset val="238"/>
      </rPr>
      <t xml:space="preserve">2.9  Stolarka okienna </t>
    </r>
    <r>
      <rPr>
        <sz val="8"/>
        <rFont val="Arial"/>
        <family val="2"/>
        <charset val="238"/>
      </rPr>
      <t xml:space="preserve">i </t>
    </r>
    <r>
      <rPr>
        <b/>
        <sz val="8"/>
        <rFont val="Arial"/>
        <family val="2"/>
        <charset val="238"/>
      </rPr>
      <t>drzwiowa</t>
    </r>
  </si>
  <si>
    <r>
      <rPr>
        <sz val="8"/>
        <rFont val="Arial"/>
        <family val="2"/>
        <charset val="238"/>
      </rPr>
      <t xml:space="preserve">2.9.5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222/903/1
Analogia - j.w. Drzwi przesuwne, wewnętrzne płycinowe/ kompletne z zamkami i okuciami/ z ościeżnicami, z osadzeniem /90*200/
</t>
    </r>
    <r>
      <rPr>
        <b/>
        <sz val="8"/>
        <rFont val="Arial"/>
        <family val="2"/>
        <charset val="238"/>
      </rPr>
      <t xml:space="preserve">R= </t>
    </r>
    <r>
      <rPr>
        <sz val="8"/>
        <rFont val="Arial"/>
        <family val="2"/>
        <charset val="238"/>
      </rPr>
      <t xml:space="preserve">0,955   </t>
    </r>
    <r>
      <rPr>
        <b/>
        <sz val="8"/>
        <rFont val="Arial"/>
        <family val="2"/>
        <charset val="238"/>
      </rPr>
      <t xml:space="preserve">M= </t>
    </r>
    <r>
      <rPr>
        <sz val="8"/>
        <rFont val="Arial"/>
        <family val="2"/>
        <charset val="238"/>
      </rPr>
      <t xml:space="preserve">1,000   S= 1,000
4                                                  =          </t>
    </r>
    <r>
      <rPr>
        <u/>
        <sz val="8"/>
        <rFont val="Arial"/>
        <family val="2"/>
        <charset val="238"/>
      </rPr>
      <t xml:space="preserve">     4,000000
</t>
    </r>
    <r>
      <rPr>
        <sz val="8"/>
        <rFont val="Arial"/>
        <family val="2"/>
        <charset val="238"/>
      </rPr>
      <t>4,0</t>
    </r>
  </si>
  <si>
    <r>
      <rPr>
        <sz val="8"/>
        <rFont val="Arial"/>
        <family val="2"/>
        <charset val="238"/>
      </rPr>
      <t xml:space="preserve">2.10.5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>202/1101/3 (2)
Podkłady, murarskie na podłożu gruntowym, zaprawa cementowa, podkład z tłucznia - pod posadzki o grubości 15 cm,
99,48*0,15                                 =             14,922000</t>
    </r>
  </si>
  <si>
    <r>
      <rPr>
        <sz val="8"/>
        <rFont val="Arial"/>
        <family val="2"/>
        <charset val="238"/>
      </rPr>
      <t xml:space="preserve">2.10.11  </t>
    </r>
    <r>
      <rPr>
        <b/>
        <sz val="8"/>
        <rFont val="Arial"/>
        <family val="2"/>
        <charset val="238"/>
      </rPr>
      <t>KN</t>
    </r>
    <r>
      <rPr>
        <sz val="8"/>
        <rFont val="Arial"/>
        <family val="2"/>
        <charset val="238"/>
      </rPr>
      <t xml:space="preserve">R 222/1003/2
Posadzka betonowa - jastrych o grubości 7 cm, otulina instalacji ogrzewania podłogowego - zatarta na gładko
R= 0,955   </t>
    </r>
    <r>
      <rPr>
        <b/>
        <sz val="8"/>
        <rFont val="Arial"/>
        <family val="2"/>
        <charset val="238"/>
      </rPr>
      <t xml:space="preserve">M= </t>
    </r>
    <r>
      <rPr>
        <sz val="8"/>
        <rFont val="Arial"/>
        <family val="2"/>
        <charset val="238"/>
      </rPr>
      <t>1,000   S= 1,000
99,48                                         =             99,480000</t>
    </r>
  </si>
  <si>
    <r>
      <rPr>
        <sz val="8"/>
        <rFont val="Arial"/>
        <family val="2"/>
        <charset val="238"/>
      </rPr>
      <t xml:space="preserve">2.10.14  ORGB 202/2809/1 (1)
Cokoliki z płytek kamionkowych "Gres" na zaprawach klejowych, listwa wykańczająca, pomieszczenia  do 10·m2,
</t>
    </r>
    <r>
      <rPr>
        <vertAlign val="superscript"/>
        <sz val="8"/>
        <rFont val="Arial"/>
        <family val="2"/>
        <charset val="238"/>
      </rPr>
      <t xml:space="preserve">5,36*12                                     </t>
    </r>
    <r>
      <rPr>
        <sz val="8"/>
        <rFont val="Arial"/>
        <family val="2"/>
        <charset val="238"/>
      </rPr>
      <t xml:space="preserve">=             64,320000
2*(3,39+2,02+1,10+1,40+
2,03+1,94+0,95+2,03+3,50+
i ,50)                                          =             39,720000
1,20*10+1,00*2+1,02+1,40+
0,95*4+1,62*2+1,27*4+2,03*
2+0,36*4                                   =             34,040000
3,01*4+1,25*2+2,20*2              =             18,940000
otwory                                       -0,90*15                                   </t>
    </r>
    <r>
      <rPr>
        <u/>
        <sz val="8"/>
        <rFont val="Arial"/>
        <family val="2"/>
        <charset val="238"/>
      </rPr>
      <t xml:space="preserve"> =           -13,500000
</t>
    </r>
    <r>
      <rPr>
        <sz val="8"/>
        <rFont val="Arial"/>
        <family val="2"/>
        <charset val="238"/>
      </rPr>
      <t>143,520</t>
    </r>
  </si>
  <si>
    <r>
      <rPr>
        <sz val="8"/>
        <rFont val="Arial"/>
        <family val="2"/>
        <charset val="238"/>
      </rPr>
      <t xml:space="preserve">2.11.1  </t>
    </r>
    <r>
      <rPr>
        <b/>
        <sz val="8"/>
        <rFont val="Arial"/>
        <family val="2"/>
        <charset val="238"/>
      </rPr>
      <t xml:space="preserve">KNNR </t>
    </r>
    <r>
      <rPr>
        <sz val="8"/>
        <rFont val="Arial"/>
        <family val="2"/>
        <charset val="238"/>
      </rPr>
      <t xml:space="preserve">7/702/2
Sufity podwieszane z płytami z włókien mineralnych, sufity z rastami 600x600·mm, na stelażu aluminiowym / stalowym
99,48                                         </t>
    </r>
    <r>
      <rPr>
        <u/>
        <sz val="8"/>
        <rFont val="Arial"/>
        <family val="2"/>
        <charset val="238"/>
      </rPr>
      <t xml:space="preserve"> =             99,480000
</t>
    </r>
    <r>
      <rPr>
        <sz val="8"/>
        <rFont val="Arial"/>
        <family val="2"/>
        <charset val="238"/>
      </rPr>
      <t>99,480</t>
    </r>
  </si>
  <si>
    <r>
      <rPr>
        <sz val="8"/>
        <rFont val="Arial"/>
        <family val="2"/>
        <charset val="238"/>
      </rPr>
      <t xml:space="preserve">2.12.1  KNR 202/923/4
Spadki pod parapety
O,17*(0,90*5+1,50)                   </t>
    </r>
    <r>
      <rPr>
        <u/>
        <sz val="8"/>
        <rFont val="Arial"/>
        <family val="2"/>
        <charset val="238"/>
      </rPr>
      <t xml:space="preserve"> =               1,020000
</t>
    </r>
    <r>
      <rPr>
        <sz val="8"/>
        <rFont val="Arial"/>
        <family val="2"/>
        <charset val="238"/>
      </rPr>
      <t>1,020</t>
    </r>
  </si>
  <si>
    <r>
      <rPr>
        <sz val="8"/>
        <rFont val="Arial"/>
        <family val="2"/>
        <charset val="238"/>
      </rPr>
      <t xml:space="preserve">2.12.4  </t>
    </r>
    <r>
      <rPr>
        <b/>
        <sz val="8"/>
        <rFont val="Arial"/>
        <family val="2"/>
        <charset val="238"/>
      </rPr>
      <t xml:space="preserve">KNR </t>
    </r>
    <r>
      <rPr>
        <sz val="8"/>
        <rFont val="Arial"/>
        <family val="2"/>
        <charset val="238"/>
      </rPr>
      <t xml:space="preserve">202/829/6
Licowanie ścian płytkami na klej, płytki 20x20, metoda zwykła
347,71                                       </t>
    </r>
    <r>
      <rPr>
        <u/>
        <sz val="8"/>
        <rFont val="Arial"/>
        <family val="2"/>
        <charset val="238"/>
      </rPr>
      <t xml:space="preserve"> =           347,710000 
</t>
    </r>
    <r>
      <rPr>
        <sz val="8"/>
        <rFont val="Arial"/>
        <family val="2"/>
        <charset val="238"/>
      </rPr>
      <t>347,710</t>
    </r>
  </si>
  <si>
    <t>2.10  Posadzki</t>
  </si>
  <si>
    <t>Wartość pozycji netto</t>
  </si>
  <si>
    <t>ROBOTY BRANŻY KOSTRUKCYJNO-BUDOWLANEJ</t>
  </si>
  <si>
    <t>ROBOTY BRANŻY SANITARNEJ</t>
  </si>
  <si>
    <t>ROBOTY BRANŻY ELEKTRYCZNEJ</t>
  </si>
  <si>
    <t>RAZEM</t>
  </si>
  <si>
    <t>Lp.</t>
  </si>
  <si>
    <r>
      <rPr>
        <b/>
        <sz val="8"/>
        <rFont val="Arial"/>
        <family val="2"/>
        <charset val="238"/>
      </rPr>
      <t>Podstawa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wyceny</t>
    </r>
  </si>
  <si>
    <t>Opis</t>
  </si>
  <si>
    <r>
      <rPr>
        <b/>
        <sz val="8"/>
        <rFont val="Arial"/>
        <family val="2"/>
        <charset val="238"/>
      </rPr>
      <t>Jedn.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miary</t>
    </r>
  </si>
  <si>
    <r>
      <rPr>
        <b/>
        <sz val="8"/>
        <rFont val="Arial"/>
        <family val="2"/>
        <charset val="238"/>
      </rPr>
      <t>PRZEBUDOWA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KANALIZACJI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SANITARNEJ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ZEWNĘTRZNEJ</t>
    </r>
  </si>
  <si>
    <r>
      <rPr>
        <sz val="8"/>
        <rFont val="Arial"/>
        <family val="2"/>
        <charset val="238"/>
      </rPr>
      <t>1
d.1</t>
    </r>
  </si>
  <si>
    <r>
      <rPr>
        <sz val="8"/>
        <rFont val="Arial"/>
        <family val="2"/>
        <charset val="238"/>
      </rPr>
      <t>KNNR 1 0111-
01</t>
    </r>
  </si>
  <si>
    <r>
      <rPr>
        <sz val="8"/>
        <rFont val="Arial"/>
        <family val="2"/>
        <charset val="238"/>
      </rPr>
      <t>Roboty pomiarowe przy liniowych robotach ziemnych -
trasa dróg w terenie równinnym</t>
    </r>
  </si>
  <si>
    <t>km</t>
  </si>
  <si>
    <r>
      <rPr>
        <sz val="8"/>
        <rFont val="Arial"/>
        <family val="2"/>
        <charset val="238"/>
      </rPr>
      <t>2
d.1</t>
    </r>
  </si>
  <si>
    <r>
      <rPr>
        <sz val="8"/>
        <rFont val="Arial"/>
        <family val="2"/>
        <charset val="238"/>
      </rPr>
      <t>KNNR 1 0113-
01</t>
    </r>
  </si>
  <si>
    <t>Usunięcie warstwy ziemi urodzajnej (humusu) o grubości do 15 cm za pomocą spycharek</t>
  </si>
  <si>
    <r>
      <rPr>
        <sz val="8"/>
        <rFont val="Arial"/>
        <family val="2"/>
        <charset val="238"/>
      </rPr>
      <t>3
d.1</t>
    </r>
  </si>
  <si>
    <r>
      <rPr>
        <sz val="8"/>
        <rFont val="Arial"/>
        <family val="2"/>
        <charset val="238"/>
      </rPr>
      <t>KNNR 1 0210-
03</t>
    </r>
  </si>
  <si>
    <t>Wykopy oraz przekopy o głębokości do 3.0 m wykonywane na odkład koparkami podsiębiernymi o pojemności łyżki 0.25 m3 w gruncie kat. III-IV</t>
  </si>
  <si>
    <r>
      <rPr>
        <sz val="8"/>
        <rFont val="Arial"/>
        <family val="2"/>
        <charset val="238"/>
      </rPr>
      <t>4
d.1</t>
    </r>
  </si>
  <si>
    <r>
      <rPr>
        <sz val="8"/>
        <rFont val="Arial"/>
        <family val="2"/>
        <charset val="238"/>
      </rPr>
      <t>KNNR 1 0307-
04</t>
    </r>
  </si>
  <si>
    <r>
      <rPr>
        <sz val="8"/>
        <rFont val="Arial"/>
        <family val="2"/>
        <charset val="238"/>
      </rPr>
      <t>Wykopy liniowe o szerokości 0,8-2,5 m i głębokości do 3,0 m o ścianach pionowych w gruntach suchych kat. III- IV z ręcznym wydobyciem urobku</t>
    </r>
  </si>
  <si>
    <r>
      <rPr>
        <sz val="8"/>
        <rFont val="Arial"/>
        <family val="2"/>
        <charset val="238"/>
      </rPr>
      <t>5
d.1</t>
    </r>
  </si>
  <si>
    <r>
      <rPr>
        <sz val="8"/>
        <rFont val="Arial"/>
        <family val="2"/>
        <charset val="238"/>
      </rPr>
      <t>KNNR 4 1308-
03</t>
    </r>
  </si>
  <si>
    <r>
      <rPr>
        <sz val="8"/>
        <rFont val="Arial"/>
        <family val="2"/>
        <charset val="238"/>
      </rPr>
      <t>Kanały z rur PVC łączonych na wcisk o śr. zewn. 200 mm</t>
    </r>
  </si>
  <si>
    <r>
      <rPr>
        <sz val="8"/>
        <rFont val="Arial"/>
        <family val="2"/>
        <charset val="238"/>
      </rPr>
      <t>6
d.1</t>
    </r>
  </si>
  <si>
    <r>
      <rPr>
        <sz val="8"/>
        <rFont val="Arial"/>
        <family val="2"/>
        <charset val="238"/>
      </rPr>
      <t>KNNR 4 1417-
02</t>
    </r>
  </si>
  <si>
    <t>Studzienki kanalizacyjne systemowe  o śr 425 mm - zamknięcie rurą teleskopową</t>
  </si>
  <si>
    <r>
      <rPr>
        <sz val="8"/>
        <rFont val="Arial"/>
        <family val="2"/>
        <charset val="238"/>
      </rPr>
      <t>7
d.1</t>
    </r>
  </si>
  <si>
    <r>
      <rPr>
        <sz val="8"/>
        <rFont val="Arial"/>
        <family val="2"/>
        <charset val="238"/>
      </rPr>
      <t>KNR-W 2-18
0511-03</t>
    </r>
  </si>
  <si>
    <t>Podsypka grub.10 cm i obsypka grub.30 cm z materiałów sypkich</t>
  </si>
  <si>
    <r>
      <rPr>
        <sz val="8"/>
        <rFont val="Arial"/>
        <family val="2"/>
        <charset val="238"/>
      </rPr>
      <t>8
d.1</t>
    </r>
  </si>
  <si>
    <r>
      <rPr>
        <sz val="8"/>
        <rFont val="Arial"/>
        <family val="2"/>
        <charset val="238"/>
      </rPr>
      <t>KNNR 1 0318-
03</t>
    </r>
  </si>
  <si>
    <t>Zasypywanie wykopów o ścianach pionowych o szerokości 0.8-2.5 m i głębokości do 3.0 m w gruncie kat. I-III</t>
  </si>
  <si>
    <r>
      <rPr>
        <sz val="8"/>
        <rFont val="Arial"/>
        <family val="2"/>
        <charset val="238"/>
      </rPr>
      <t>9
d.1</t>
    </r>
  </si>
  <si>
    <r>
      <rPr>
        <sz val="8"/>
        <rFont val="Arial"/>
        <family val="2"/>
        <charset val="238"/>
      </rPr>
      <t>KNNR 1 0214-
02</t>
    </r>
  </si>
  <si>
    <t>Zasypanie wykopów spycharkami z zagęszczeniem mechanicznym spycharkami (grubość warstwy w stanie luźnym 30 cm) - kat. gruntu III-IV</t>
  </si>
  <si>
    <r>
      <rPr>
        <sz val="8"/>
        <rFont val="Arial"/>
        <family val="2"/>
        <charset val="238"/>
      </rPr>
      <t>10
d.1</t>
    </r>
  </si>
  <si>
    <r>
      <rPr>
        <sz val="8"/>
        <rFont val="Arial"/>
        <family val="2"/>
        <charset val="238"/>
      </rPr>
      <t>KNR-W 2-01
0228-01</t>
    </r>
  </si>
  <si>
    <r>
      <rPr>
        <sz val="8"/>
        <rFont val="Arial"/>
        <family val="2"/>
        <charset val="238"/>
      </rPr>
      <t>Zagęszczenie wykopu ubijakami mechanicznymi; grunty
sypkie kat. I-III</t>
    </r>
  </si>
  <si>
    <r>
      <rPr>
        <sz val="8"/>
        <rFont val="Arial"/>
        <family val="2"/>
        <charset val="238"/>
      </rPr>
      <t>Razem dział: PRZEBUDOWA KANALIZACJI SANITARNEJ ZEWNĘTRZNEJ</t>
    </r>
  </si>
  <si>
    <r>
      <rPr>
        <b/>
        <sz val="8"/>
        <rFont val="Arial"/>
        <family val="2"/>
        <charset val="238"/>
      </rPr>
      <t>PRZYŁĄCZE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KANALIZACJI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SANITARNEJ</t>
    </r>
  </si>
  <si>
    <r>
      <rPr>
        <sz val="8"/>
        <rFont val="Arial"/>
        <family val="2"/>
        <charset val="238"/>
      </rPr>
      <t>11
d.2</t>
    </r>
  </si>
  <si>
    <r>
      <rPr>
        <sz val="8"/>
        <rFont val="Arial"/>
        <family val="2"/>
        <charset val="238"/>
      </rPr>
      <t>Roboty pomiarowe przy liniowych robotach ziemnych - trasa dróg w terenie równinnym</t>
    </r>
  </si>
  <si>
    <r>
      <rPr>
        <sz val="8"/>
        <rFont val="Arial"/>
        <family val="2"/>
        <charset val="238"/>
      </rPr>
      <t>12
d.2</t>
    </r>
  </si>
  <si>
    <r>
      <rPr>
        <sz val="8"/>
        <rFont val="Arial"/>
        <family val="2"/>
        <charset val="238"/>
      </rPr>
      <t>13
d.2</t>
    </r>
  </si>
  <si>
    <r>
      <rPr>
        <sz val="8"/>
        <rFont val="Arial"/>
        <family val="2"/>
        <charset val="238"/>
      </rPr>
      <t>Wykopy liniowe o szerokości 0,8-2,5 m i głębokości do 3,0 m o ścianach pionowych w gruntach suchych kat. III-
IV z ręcznym wydobyciem urobku</t>
    </r>
  </si>
  <si>
    <r>
      <rPr>
        <sz val="8"/>
        <rFont val="Arial"/>
        <family val="2"/>
        <charset val="238"/>
      </rPr>
      <t>14
d.2</t>
    </r>
  </si>
  <si>
    <r>
      <rPr>
        <sz val="8"/>
        <rFont val="Arial"/>
        <family val="2"/>
        <charset val="238"/>
      </rPr>
      <t>KNR 7-28 0203-
14</t>
    </r>
  </si>
  <si>
    <r>
      <rPr>
        <sz val="8"/>
        <rFont val="Arial"/>
        <family val="2"/>
        <charset val="238"/>
      </rPr>
      <t>Przebicie otworów dla przewodów instalacyjnych</t>
    </r>
  </si>
  <si>
    <t>otw.</t>
  </si>
  <si>
    <r>
      <rPr>
        <sz val="8"/>
        <rFont val="Arial"/>
        <family val="2"/>
        <charset val="238"/>
      </rPr>
      <t>15
d.2</t>
    </r>
  </si>
  <si>
    <r>
      <rPr>
        <sz val="8"/>
        <rFont val="Arial"/>
        <family val="2"/>
        <charset val="238"/>
      </rPr>
      <t>KNNR 4 1308-
02</t>
    </r>
  </si>
  <si>
    <r>
      <rPr>
        <sz val="8"/>
        <rFont val="Arial"/>
        <family val="2"/>
        <charset val="238"/>
      </rPr>
      <t>Kanały z rur PVC łączonych na wcisk o śr. 160 mm</t>
    </r>
  </si>
  <si>
    <r>
      <rPr>
        <sz val="8"/>
        <rFont val="Arial"/>
        <family val="2"/>
        <charset val="238"/>
      </rPr>
      <t>16
d.2</t>
    </r>
  </si>
  <si>
    <r>
      <rPr>
        <sz val="8"/>
        <rFont val="Arial"/>
        <family val="2"/>
        <charset val="238"/>
      </rPr>
      <t>17
d.2</t>
    </r>
  </si>
  <si>
    <r>
      <rPr>
        <sz val="8"/>
        <rFont val="Arial"/>
        <family val="2"/>
        <charset val="238"/>
      </rPr>
      <t>18
d.2</t>
    </r>
  </si>
  <si>
    <r>
      <rPr>
        <sz val="8"/>
        <rFont val="Arial"/>
        <family val="2"/>
        <charset val="238"/>
      </rPr>
      <t>Zagęszczenie wykopu ubijakami mechanicznymi; grunty sypkie kat. I-III</t>
    </r>
  </si>
  <si>
    <r>
      <rPr>
        <sz val="8"/>
        <rFont val="Arial"/>
        <family val="2"/>
        <charset val="238"/>
      </rPr>
      <t>Razem dział: PRZYŁĄCZE KANALIZACJI SANITARNEJ</t>
    </r>
  </si>
  <si>
    <r>
      <rPr>
        <b/>
        <sz val="8"/>
        <rFont val="Arial"/>
        <family val="2"/>
        <charset val="238"/>
      </rPr>
      <t>INSTALACJA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CENTRALNEGO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OGRZEWANIA</t>
    </r>
  </si>
  <si>
    <r>
      <rPr>
        <sz val="8"/>
        <rFont val="Arial"/>
        <family val="2"/>
        <charset val="238"/>
      </rPr>
      <t>19
d.3</t>
    </r>
  </si>
  <si>
    <r>
      <rPr>
        <sz val="8"/>
        <rFont val="Arial"/>
        <family val="2"/>
        <charset val="238"/>
      </rPr>
      <t>KNR 7-28 0203-
01</t>
    </r>
  </si>
  <si>
    <r>
      <rPr>
        <sz val="8"/>
        <rFont val="Arial"/>
        <family val="2"/>
        <charset val="238"/>
      </rPr>
      <t>Przebicie otworów dla przewodów instalacyjnych o śr.do 50 mm w ścianach murowanych o grub. 1/2 ceg.</t>
    </r>
  </si>
  <si>
    <r>
      <rPr>
        <sz val="8"/>
        <rFont val="Arial"/>
        <family val="2"/>
        <charset val="238"/>
      </rPr>
      <t>20
d.3</t>
    </r>
  </si>
  <si>
    <r>
      <rPr>
        <sz val="8"/>
        <rFont val="Arial"/>
        <family val="2"/>
        <charset val="238"/>
      </rPr>
      <t>KNR 7-28 0203-
02</t>
    </r>
  </si>
  <si>
    <r>
      <rPr>
        <sz val="8"/>
        <rFont val="Arial"/>
        <family val="2"/>
        <charset val="238"/>
      </rPr>
      <t>Przebicie otworów dla przewodów instalacyjnych o śr.do 50 mm w ścianach murowanych o grub. 1 ceg.</t>
    </r>
  </si>
  <si>
    <r>
      <rPr>
        <sz val="8"/>
        <rFont val="Arial"/>
        <family val="2"/>
        <charset val="238"/>
      </rPr>
      <t>21
d.3</t>
    </r>
  </si>
  <si>
    <r>
      <rPr>
        <sz val="8"/>
        <rFont val="Arial"/>
        <family val="2"/>
        <charset val="238"/>
      </rPr>
      <t>KNR 7-28 0203-
03</t>
    </r>
  </si>
  <si>
    <t>Przebicie otworów dla przewodów instalacyjnych o średnicy do 50 mm w ścianach murowanych o grub. 1 1/2 ceg.</t>
  </si>
  <si>
    <r>
      <rPr>
        <sz val="8"/>
        <rFont val="Arial"/>
        <family val="2"/>
        <charset val="238"/>
      </rPr>
      <t>22
d.3</t>
    </r>
  </si>
  <si>
    <r>
      <rPr>
        <sz val="8"/>
        <rFont val="Arial"/>
        <family val="2"/>
        <charset val="238"/>
      </rPr>
      <t>KNR 7-28 0203-
04</t>
    </r>
  </si>
  <si>
    <t>Przebicie otworów dla przewodów instalacyjnych o średnicy do 50 mm w ścianach murowanych o grub. 2 ceg.</t>
  </si>
  <si>
    <r>
      <rPr>
        <sz val="8"/>
        <rFont val="Arial"/>
        <family val="2"/>
        <charset val="238"/>
      </rPr>
      <t>23
d.3</t>
    </r>
  </si>
  <si>
    <r>
      <rPr>
        <sz val="8"/>
        <rFont val="Arial"/>
        <family val="2"/>
        <charset val="238"/>
      </rPr>
      <t>KNR-W 2-15
0404-01
analogia</t>
    </r>
  </si>
  <si>
    <t>Rurociągi w instalacjach c.o. z tworzyw sztucznych PEX/ AL/PEX o śr. zewnętrznej 20 mm o połączeniach zaprasowywanych</t>
  </si>
  <si>
    <r>
      <rPr>
        <sz val="8"/>
        <rFont val="Arial"/>
        <family val="2"/>
        <charset val="238"/>
      </rPr>
      <t>24
d.3</t>
    </r>
  </si>
  <si>
    <r>
      <rPr>
        <sz val="8"/>
        <rFont val="Arial"/>
        <family val="2"/>
        <charset val="238"/>
      </rPr>
      <t>KNR-W 2-15
0404-02
analogia</t>
    </r>
  </si>
  <si>
    <t>Rurociągi w instalacjach c.o. z tworzyw sztucznych PEX/
AL/PEX o śr. zewnętrznej 25 mm o połączeniach zaprasowywanych</t>
  </si>
  <si>
    <r>
      <rPr>
        <sz val="8"/>
        <rFont val="Arial"/>
        <family val="2"/>
        <charset val="238"/>
      </rPr>
      <t>25
d.3</t>
    </r>
  </si>
  <si>
    <r>
      <rPr>
        <sz val="8"/>
        <rFont val="Arial"/>
        <family val="2"/>
        <charset val="238"/>
      </rPr>
      <t>KNR-W 2-15
0404-03
analogia</t>
    </r>
  </si>
  <si>
    <t>Rurociągi w instalacjach c.o. z tworzyw sztucznych PEX/ AL/PEX o śr. zewnętrznej 32 mm o połączeniach zaprasowywanych</t>
  </si>
  <si>
    <r>
      <rPr>
        <sz val="8"/>
        <rFont val="Arial"/>
        <family val="2"/>
        <charset val="238"/>
      </rPr>
      <t>26
d.3</t>
    </r>
  </si>
  <si>
    <r>
      <rPr>
        <sz val="8"/>
        <rFont val="Arial"/>
        <family val="2"/>
        <charset val="238"/>
      </rPr>
      <t>KNR 0-31 0301- 01/02
analogia</t>
    </r>
  </si>
  <si>
    <t>Montaż ogrzewania podłogowego - układ wężownicy ślimakowy - część instalacyjna; rurociągi z PEX/AL/PEX o śr. 16 mm i rozstawie 100-150 mm; woda grzewcza o
temperaturze 40/30  st. C</t>
  </si>
  <si>
    <r>
      <rPr>
        <sz val="8"/>
        <rFont val="Arial"/>
        <family val="2"/>
        <charset val="238"/>
      </rPr>
      <t>27
d.3</t>
    </r>
  </si>
  <si>
    <r>
      <rPr>
        <sz val="8"/>
        <rFont val="Arial"/>
        <family val="2"/>
        <charset val="238"/>
      </rPr>
      <t>KNR 0-31 0301- 02/03
analogia</t>
    </r>
  </si>
  <si>
    <t>Montaż ogrzewania podłogowego - układ wężownicy ślimakowy - część instalacyjna; rurociągi z PEX/AL/PEX o śr. 16 mm i rozstawie 200-250 mm; woda grzewcza o temperaturze 40/30 st. C</t>
  </si>
  <si>
    <r>
      <rPr>
        <sz val="8"/>
        <rFont val="Arial"/>
        <family val="2"/>
        <charset val="238"/>
      </rPr>
      <t>28
d.3</t>
    </r>
  </si>
  <si>
    <r>
      <rPr>
        <sz val="8"/>
        <rFont val="Arial"/>
        <family val="2"/>
        <charset val="238"/>
      </rPr>
      <t>KNR 0-31 0301-
04
analogia</t>
    </r>
  </si>
  <si>
    <t>Montaż ogrzewania podłogowego - układ wężownicy ślimakowy - część instalacyjna; rurociągi z PEX/AL/PEX o śr. 16 mm i rozstawie 300 mm; woda grzewcza o temperaturze 40/30 st. C</t>
  </si>
  <si>
    <r>
      <rPr>
        <sz val="8"/>
        <rFont val="Arial"/>
        <family val="2"/>
        <charset val="238"/>
      </rPr>
      <t>29
d.3</t>
    </r>
  </si>
  <si>
    <r>
      <rPr>
        <sz val="8"/>
        <rFont val="Arial"/>
        <family val="2"/>
        <charset val="238"/>
      </rPr>
      <t>KNR 0-31 0306-
06</t>
    </r>
  </si>
  <si>
    <t>Rozdzielacze do ogrzewania podłogowego z zawoami odcinającymi,  przepływomierzami, zaworami regulacyj nymi, złączkami (7 obwodów, 3/4")</t>
  </si>
  <si>
    <t>kpl.</t>
  </si>
  <si>
    <r>
      <rPr>
        <sz val="8"/>
        <rFont val="Arial"/>
        <family val="2"/>
        <charset val="238"/>
      </rPr>
      <t>30
d.3</t>
    </r>
  </si>
  <si>
    <r>
      <rPr>
        <sz val="8"/>
        <rFont val="Arial"/>
        <family val="2"/>
        <charset val="238"/>
      </rPr>
      <t>KNR 0-31 0306-
04</t>
    </r>
  </si>
  <si>
    <t>Rozdzielacze do ogrzewania podłogowego z zawoami odcinającymi,  przepływomierzami, zaworami regulacyjnymi, złączkami (5 obwodów, 3/4")</t>
  </si>
  <si>
    <r>
      <rPr>
        <sz val="8"/>
        <rFont val="Arial"/>
        <family val="2"/>
        <charset val="238"/>
      </rPr>
      <t>31
d.3</t>
    </r>
  </si>
  <si>
    <r>
      <rPr>
        <sz val="8"/>
        <rFont val="Arial"/>
        <family val="2"/>
        <charset val="238"/>
      </rPr>
      <t>KNR 0-31 0211-
09</t>
    </r>
  </si>
  <si>
    <r>
      <rPr>
        <sz val="8"/>
        <rFont val="Arial"/>
        <family val="2"/>
        <charset val="238"/>
      </rPr>
      <t>Szafki rozdzielaczowe podtynkowe 5-7 obwodów</t>
    </r>
  </si>
  <si>
    <r>
      <rPr>
        <sz val="8"/>
        <rFont val="Arial"/>
        <family val="2"/>
        <charset val="238"/>
      </rPr>
      <t>32
d.3</t>
    </r>
  </si>
  <si>
    <r>
      <rPr>
        <sz val="8"/>
        <rFont val="Arial"/>
        <family val="2"/>
        <charset val="238"/>
      </rPr>
      <t>KNNR 4 0412-
06</t>
    </r>
  </si>
  <si>
    <r>
      <rPr>
        <sz val="8"/>
        <rFont val="Arial"/>
        <family val="2"/>
        <charset val="238"/>
      </rPr>
      <t>Zawory odpowietrzające automatyczne o śr. 15 mm</t>
    </r>
  </si>
  <si>
    <r>
      <rPr>
        <sz val="8"/>
        <rFont val="Arial"/>
        <family val="2"/>
        <charset val="238"/>
      </rPr>
      <t>33
d.3</t>
    </r>
  </si>
  <si>
    <r>
      <rPr>
        <sz val="8"/>
        <rFont val="Arial"/>
        <family val="2"/>
        <charset val="238"/>
      </rPr>
      <t>KNR INSTAL 0307-01
analogia</t>
    </r>
  </si>
  <si>
    <r>
      <rPr>
        <sz val="8"/>
        <rFont val="Arial"/>
        <family val="2"/>
        <charset val="238"/>
      </rPr>
      <t>Płukanie instalacji c.o.</t>
    </r>
  </si>
  <si>
    <r>
      <rPr>
        <sz val="8"/>
        <rFont val="Arial"/>
        <family val="2"/>
        <charset val="238"/>
      </rPr>
      <t>34
d.3</t>
    </r>
  </si>
  <si>
    <r>
      <rPr>
        <sz val="8"/>
        <rFont val="Arial"/>
        <family val="2"/>
        <charset val="238"/>
      </rPr>
      <t>KNR 0-31 0308-
02
analogia</t>
    </r>
  </si>
  <si>
    <r>
      <rPr>
        <sz val="8"/>
        <rFont val="Arial"/>
        <family val="2"/>
        <charset val="238"/>
      </rPr>
      <t>Próba szczelności ogrzewania podłogowego</t>
    </r>
  </si>
  <si>
    <r>
      <rPr>
        <sz val="8"/>
        <rFont val="Arial"/>
        <family val="2"/>
        <charset val="238"/>
      </rPr>
      <t>35
d.3</t>
    </r>
  </si>
  <si>
    <r>
      <rPr>
        <sz val="8"/>
        <rFont val="Arial"/>
        <family val="2"/>
        <charset val="238"/>
      </rPr>
      <t>KNR 0-31 0308-
06
analogia</t>
    </r>
  </si>
  <si>
    <r>
      <rPr>
        <sz val="8"/>
        <rFont val="Arial"/>
        <family val="2"/>
        <charset val="238"/>
      </rPr>
      <t>Regulacja ogrzewania podłogowego</t>
    </r>
  </si>
  <si>
    <r>
      <rPr>
        <sz val="8"/>
        <rFont val="Arial"/>
        <family val="2"/>
        <charset val="238"/>
      </rPr>
      <t>36
d.3</t>
    </r>
  </si>
  <si>
    <r>
      <rPr>
        <sz val="8"/>
        <rFont val="Arial"/>
        <family val="2"/>
        <charset val="238"/>
      </rPr>
      <t>KNNR 4 0406-
03</t>
    </r>
  </si>
  <si>
    <t>Próby szczelności instalacji c.o. z rur z tworzyw sztucznych - próba zasadnicza (pulsacyjna)</t>
  </si>
  <si>
    <t>próba</t>
  </si>
  <si>
    <r>
      <rPr>
        <sz val="8"/>
        <rFont val="Arial"/>
        <family val="2"/>
        <charset val="238"/>
      </rPr>
      <t>37
d.3</t>
    </r>
  </si>
  <si>
    <r>
      <rPr>
        <sz val="8"/>
        <rFont val="Arial"/>
        <family val="2"/>
        <charset val="238"/>
      </rPr>
      <t>KNNR 4 0436-
01</t>
    </r>
  </si>
  <si>
    <r>
      <rPr>
        <sz val="8"/>
        <rFont val="Arial"/>
        <family val="2"/>
        <charset val="238"/>
      </rPr>
      <t>Próba instalacji centralnego ogrzewania na gorąco - z dokonaniem regulacji</t>
    </r>
  </si>
  <si>
    <t>urz.</t>
  </si>
  <si>
    <r>
      <rPr>
        <sz val="8"/>
        <rFont val="Arial"/>
        <family val="2"/>
        <charset val="238"/>
      </rPr>
      <t>38
d.3</t>
    </r>
  </si>
  <si>
    <r>
      <rPr>
        <sz val="8"/>
        <rFont val="Arial"/>
        <family val="2"/>
        <charset val="238"/>
      </rPr>
      <t>KNR-W 2-15
0411-03</t>
    </r>
  </si>
  <si>
    <r>
      <rPr>
        <sz val="8"/>
        <rFont val="Arial"/>
        <family val="2"/>
        <charset val="238"/>
      </rPr>
      <t>Zawory przelotowe o połączeniach gwintowanych o śr. nominalnej 25 mm</t>
    </r>
  </si>
  <si>
    <r>
      <rPr>
        <sz val="8"/>
        <rFont val="Arial"/>
        <family val="2"/>
        <charset val="238"/>
      </rPr>
      <t>39
d.3</t>
    </r>
  </si>
  <si>
    <r>
      <rPr>
        <sz val="8"/>
        <rFont val="Arial"/>
        <family val="2"/>
        <charset val="238"/>
      </rPr>
      <t>KNR 0-34 0101-
04</t>
    </r>
  </si>
  <si>
    <t>Izolacja rurociągów śr.32 mm otulinami  - jednowarstwo wymi gr.9 mm (E)</t>
  </si>
  <si>
    <r>
      <rPr>
        <sz val="8"/>
        <rFont val="Arial"/>
        <family val="2"/>
        <charset val="238"/>
      </rPr>
      <t>40
d.3</t>
    </r>
  </si>
  <si>
    <t>Izolacja rurociągów śr.25 mm otulinami  - jednowarstwowymi gr.9 mm (E)</t>
  </si>
  <si>
    <r>
      <rPr>
        <sz val="8"/>
        <rFont val="Arial"/>
        <family val="2"/>
        <charset val="238"/>
      </rPr>
      <t>41
d.3</t>
    </r>
  </si>
  <si>
    <r>
      <rPr>
        <sz val="8"/>
        <rFont val="Arial"/>
        <family val="2"/>
        <charset val="238"/>
      </rPr>
      <t>KNR 0-34 0101-
03</t>
    </r>
  </si>
  <si>
    <t>Izolacja rurociągów śr.20 mm otulinami  - jednowarstwowymi gr.9 mm (E)</t>
  </si>
  <si>
    <r>
      <rPr>
        <sz val="8"/>
        <rFont val="Arial"/>
        <family val="2"/>
        <charset val="238"/>
      </rPr>
      <t>42
d.3</t>
    </r>
  </si>
  <si>
    <r>
      <rPr>
        <sz val="8"/>
        <rFont val="Arial"/>
        <family val="2"/>
        <charset val="238"/>
      </rPr>
      <t>wycena indywi- dualna</t>
    </r>
  </si>
  <si>
    <t>Montaż sterowania ogrzewaniem podłogowym - termostat pomieszczeniowy szt. 12, listwa sterująca szt. 2, siłownik zaworu szt. 12, okablowanie systemu</t>
  </si>
  <si>
    <t>kpl</t>
  </si>
  <si>
    <r>
      <rPr>
        <sz val="8"/>
        <rFont val="Arial"/>
        <family val="2"/>
        <charset val="238"/>
      </rPr>
      <t>Razem dział: INSTALACJA CENTRALNEGO OGRZEWANIA</t>
    </r>
  </si>
  <si>
    <r>
      <rPr>
        <b/>
        <sz val="8"/>
        <rFont val="Arial"/>
        <family val="2"/>
        <charset val="238"/>
      </rPr>
      <t>INSTALACJA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POMPY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CIEPŁA</t>
    </r>
  </si>
  <si>
    <r>
      <rPr>
        <sz val="8"/>
        <rFont val="Arial"/>
        <family val="2"/>
        <charset val="238"/>
      </rPr>
      <t>43
d.4</t>
    </r>
  </si>
  <si>
    <r>
      <rPr>
        <sz val="8"/>
        <rFont val="Arial"/>
        <family val="2"/>
        <charset val="238"/>
      </rPr>
      <t>Wykonanie utwardzenia z kostki betonowej pow. ok 1,5 m2i dla jednostki zewnętrznyej PC</t>
    </r>
  </si>
  <si>
    <r>
      <rPr>
        <sz val="8"/>
        <rFont val="Arial"/>
        <family val="2"/>
        <charset val="238"/>
      </rPr>
      <t>44
d.4</t>
    </r>
  </si>
  <si>
    <t>Przebicie otworów dla przewodów instalacyjnych o średnicy do 50 mm w ścianach murowanych o grubości 2 ceg.</t>
  </si>
  <si>
    <r>
      <rPr>
        <sz val="8"/>
        <rFont val="Arial"/>
        <family val="2"/>
        <charset val="238"/>
      </rPr>
      <t>45
d.4</t>
    </r>
  </si>
  <si>
    <r>
      <rPr>
        <sz val="8"/>
        <rFont val="Arial"/>
        <family val="2"/>
        <charset val="238"/>
      </rPr>
      <t>KNR 7-24 0153-
03
analogia</t>
    </r>
  </si>
  <si>
    <r>
      <rPr>
        <sz val="8"/>
        <rFont val="Arial"/>
        <family val="2"/>
        <charset val="238"/>
      </rPr>
      <t>Jednostka zewnętrzna pompy ciepła powietrze-woda z
konstrukcją wsporczą, moc 8 kW, temp. pracy do -25 st. C</t>
    </r>
  </si>
  <si>
    <r>
      <rPr>
        <sz val="8"/>
        <rFont val="Arial"/>
        <family val="2"/>
        <charset val="238"/>
      </rPr>
      <t>46
d.4</t>
    </r>
  </si>
  <si>
    <r>
      <rPr>
        <sz val="8"/>
        <rFont val="Arial"/>
        <family val="2"/>
        <charset val="238"/>
      </rPr>
      <t>KNR 7-24 0130-
01
analogia</t>
    </r>
  </si>
  <si>
    <r>
      <rPr>
        <sz val="8"/>
        <rFont val="Arial"/>
        <family val="2"/>
        <charset val="238"/>
      </rPr>
      <t>47
d.4</t>
    </r>
  </si>
  <si>
    <r>
      <rPr>
        <sz val="8"/>
        <rFont val="Arial"/>
        <family val="2"/>
        <charset val="238"/>
      </rPr>
      <t>KNR 7-24 0235-
01
analogia</t>
    </r>
  </si>
  <si>
    <r>
      <rPr>
        <sz val="8"/>
        <rFont val="Arial"/>
        <family val="2"/>
        <charset val="238"/>
      </rPr>
      <t>Rurociągi z rur miedzianych w instalacji obiegu czynnika chłodniczego o śr. 6,35 mm</t>
    </r>
  </si>
  <si>
    <r>
      <rPr>
        <sz val="8"/>
        <rFont val="Arial"/>
        <family val="2"/>
        <charset val="238"/>
      </rPr>
      <t>48
d.4</t>
    </r>
  </si>
  <si>
    <r>
      <rPr>
        <sz val="8"/>
        <rFont val="Arial"/>
        <family val="2"/>
        <charset val="238"/>
      </rPr>
      <t>KNR 7-24 0235-
03
analogia</t>
    </r>
  </si>
  <si>
    <r>
      <rPr>
        <sz val="8"/>
        <rFont val="Arial"/>
        <family val="2"/>
        <charset val="238"/>
      </rPr>
      <t>Rurociągi z rur miedzianych w instalacji obiegu czynnika chłodniczego o śr. 15,88 mm</t>
    </r>
  </si>
  <si>
    <r>
      <rPr>
        <sz val="8"/>
        <rFont val="Arial"/>
        <family val="2"/>
        <charset val="238"/>
      </rPr>
      <t>49
d.4</t>
    </r>
  </si>
  <si>
    <r>
      <rPr>
        <sz val="8"/>
        <rFont val="Arial"/>
        <family val="2"/>
        <charset val="238"/>
      </rPr>
      <t>KNNR 4 0112-
02</t>
    </r>
  </si>
  <si>
    <r>
      <rPr>
        <sz val="8"/>
        <rFont val="Arial"/>
        <family val="2"/>
        <charset val="238"/>
      </rPr>
      <t>Rurociągi z tworzyw sztucznych  o śr. zewnętrznej 25 mm  - odprowadzenie skroplin</t>
    </r>
  </si>
  <si>
    <r>
      <rPr>
        <sz val="8"/>
        <rFont val="Arial"/>
        <family val="2"/>
        <charset val="238"/>
      </rPr>
      <t>50
d.4</t>
    </r>
  </si>
  <si>
    <r>
      <rPr>
        <sz val="8"/>
        <rFont val="Arial"/>
        <family val="2"/>
        <charset val="238"/>
      </rPr>
      <t>KNR 7-24 0514-
05
analogia</t>
    </r>
  </si>
  <si>
    <r>
      <rPr>
        <sz val="8"/>
        <rFont val="Arial"/>
        <family val="2"/>
        <charset val="238"/>
      </rPr>
      <t>Próba szczelności urządzeń i instal.obiegu freonu itp. o wydaj. 5.0 tys.kcal/h</t>
    </r>
  </si>
  <si>
    <r>
      <rPr>
        <sz val="8"/>
        <rFont val="Arial"/>
        <family val="2"/>
        <charset val="238"/>
      </rPr>
      <t>51
d.4</t>
    </r>
  </si>
  <si>
    <t>Rurociągi w instalacjach c.o. z tworzyw sztucznych PEX/ AL/PEX o śr. zewnętrznej 25 mm o połączeniach zaprasowywanych</t>
  </si>
  <si>
    <r>
      <rPr>
        <sz val="8"/>
        <rFont val="Arial"/>
        <family val="2"/>
        <charset val="238"/>
      </rPr>
      <t>52
d.4</t>
    </r>
  </si>
  <si>
    <r>
      <rPr>
        <sz val="8"/>
        <rFont val="Arial"/>
        <family val="2"/>
        <charset val="238"/>
      </rPr>
      <t>KNNR 4 0511-
01</t>
    </r>
  </si>
  <si>
    <r>
      <rPr>
        <sz val="8"/>
        <rFont val="Arial"/>
        <family val="2"/>
        <charset val="238"/>
      </rPr>
      <t>Naczynia wzbiorcze przeponowe na ciśnienie robocze o
pojemności całkowitej do 25 dm3 do c.w.u.</t>
    </r>
  </si>
  <si>
    <r>
      <rPr>
        <sz val="8"/>
        <rFont val="Arial"/>
        <family val="2"/>
        <charset val="238"/>
      </rPr>
      <t>53
d.4</t>
    </r>
  </si>
  <si>
    <r>
      <rPr>
        <sz val="8"/>
        <rFont val="Arial"/>
        <family val="2"/>
        <charset val="238"/>
      </rPr>
      <t>KNR-W 2-15
0411-04</t>
    </r>
  </si>
  <si>
    <r>
      <rPr>
        <sz val="8"/>
        <rFont val="Arial"/>
        <family val="2"/>
        <charset val="238"/>
      </rPr>
      <t>Zawory przelotowe o połączeniach gwintowanych o śr.
nominalnej 32 mm</t>
    </r>
  </si>
  <si>
    <r>
      <rPr>
        <sz val="8"/>
        <rFont val="Arial"/>
        <family val="2"/>
        <charset val="238"/>
      </rPr>
      <t>54
d.4</t>
    </r>
  </si>
  <si>
    <r>
      <rPr>
        <sz val="8"/>
        <rFont val="Arial"/>
        <family val="2"/>
        <charset val="238"/>
      </rPr>
      <t>Zawory przelotowe o połączeniach gwintowanych o śr.
nominalnej 25 mm</t>
    </r>
  </si>
  <si>
    <r>
      <rPr>
        <sz val="8"/>
        <rFont val="Arial"/>
        <family val="2"/>
        <charset val="238"/>
      </rPr>
      <t>55
d.4</t>
    </r>
  </si>
  <si>
    <r>
      <rPr>
        <sz val="8"/>
        <rFont val="Arial"/>
        <family val="2"/>
        <charset val="238"/>
      </rPr>
      <t>KNR 0-35 0216-
05</t>
    </r>
  </si>
  <si>
    <r>
      <rPr>
        <sz val="8"/>
        <rFont val="Arial"/>
        <family val="2"/>
        <charset val="238"/>
      </rPr>
      <t>Zawory bezpieczeństwa pełnoskokowe membranowe śr. nom. 20 mm, króciec wylotowy 25 mm, ciś otwarcia 6 bar</t>
    </r>
  </si>
  <si>
    <r>
      <rPr>
        <sz val="8"/>
        <rFont val="Arial"/>
        <family val="2"/>
        <charset val="238"/>
      </rPr>
      <t>56
d.4</t>
    </r>
  </si>
  <si>
    <r>
      <rPr>
        <sz val="8"/>
        <rFont val="Arial"/>
        <family val="2"/>
        <charset val="238"/>
      </rPr>
      <t>KNR 0-35 0216-
02</t>
    </r>
  </si>
  <si>
    <r>
      <rPr>
        <sz val="8"/>
        <rFont val="Arial"/>
        <family val="2"/>
        <charset val="238"/>
      </rPr>
      <t>Różnicowe regulatory ciśnienia; śr. nom. 25 mm</t>
    </r>
  </si>
  <si>
    <r>
      <rPr>
        <sz val="8"/>
        <rFont val="Arial"/>
        <family val="2"/>
        <charset val="238"/>
      </rPr>
      <t>57
d.4</t>
    </r>
  </si>
  <si>
    <t>Filtr siatkowy o połączeniach gwintowanych o śr. nomi nalnej 32 mm</t>
  </si>
  <si>
    <r>
      <rPr>
        <sz val="8"/>
        <rFont val="Arial"/>
        <family val="2"/>
        <charset val="238"/>
      </rPr>
      <t>58
d.4</t>
    </r>
  </si>
  <si>
    <r>
      <rPr>
        <sz val="8"/>
        <rFont val="Arial"/>
        <family val="2"/>
        <charset val="238"/>
      </rPr>
      <t>KNR 0-35 0208-
01</t>
    </r>
  </si>
  <si>
    <t>Pompy obiegowe do cyrkulacji c.w.u. o wydajności  0,5 m3/h, h=0,5m i śr. nominalnej króćców przyłaczeniowych 15 mm wraz z podejściem - pompa cyrkulacyjna c. w.u.</t>
  </si>
  <si>
    <r>
      <rPr>
        <sz val="8"/>
        <rFont val="Arial"/>
        <family val="2"/>
        <charset val="238"/>
      </rPr>
      <t>59
d.4</t>
    </r>
  </si>
  <si>
    <r>
      <rPr>
        <sz val="8"/>
        <rFont val="Arial"/>
        <family val="2"/>
        <charset val="238"/>
      </rPr>
      <t>KNR-W 2-15
0411-03
analogia</t>
    </r>
  </si>
  <si>
    <t>Filtry siatkowe o połączeniach gwintowanych o śr. nomi
nalnej 25 mm</t>
  </si>
  <si>
    <r>
      <rPr>
        <sz val="8"/>
        <rFont val="Arial"/>
        <family val="2"/>
        <charset val="238"/>
      </rPr>
      <t>60
d.4</t>
    </r>
  </si>
  <si>
    <r>
      <rPr>
        <sz val="8"/>
        <rFont val="Arial"/>
        <family val="2"/>
        <charset val="238"/>
      </rPr>
      <t>KNR-W 2-15
0530-04</t>
    </r>
  </si>
  <si>
    <t>Termomanometry</t>
  </si>
  <si>
    <r>
      <rPr>
        <sz val="8"/>
        <rFont val="Arial"/>
        <family val="2"/>
        <charset val="238"/>
      </rPr>
      <t>61
d.4</t>
    </r>
  </si>
  <si>
    <r>
      <rPr>
        <sz val="8"/>
        <rFont val="Arial"/>
        <family val="2"/>
        <charset val="238"/>
      </rPr>
      <t>KNNR 4 0411-
01</t>
    </r>
  </si>
  <si>
    <r>
      <rPr>
        <sz val="8"/>
        <rFont val="Arial"/>
        <family val="2"/>
        <charset val="238"/>
      </rPr>
      <t>Zawory spustowe o śr. nominalnej 15 mm</t>
    </r>
  </si>
  <si>
    <r>
      <rPr>
        <sz val="8"/>
        <rFont val="Arial"/>
        <family val="2"/>
        <charset val="238"/>
      </rPr>
      <t>62
d.4</t>
    </r>
  </si>
  <si>
    <r>
      <rPr>
        <sz val="8"/>
        <rFont val="Arial"/>
        <family val="2"/>
        <charset val="238"/>
      </rPr>
      <t>Wykonanie układu zasilania w wodę pompy ciepła (zmiękczacz wody,zawór odcinający DN15 szt. 3, zawór zwrotny DN15, zawór antyskażeniowy, filtr sznurkowy, wężyk w oplocie, rura PP 16 mm 2 m)</t>
    </r>
  </si>
  <si>
    <r>
      <rPr>
        <sz val="8"/>
        <rFont val="Arial"/>
        <family val="2"/>
        <charset val="238"/>
      </rPr>
      <t>63
d.4</t>
    </r>
  </si>
  <si>
    <t>Podłączenie układu sterowania pompy ciepła z okablowaniem</t>
  </si>
  <si>
    <r>
      <rPr>
        <sz val="8"/>
        <rFont val="Arial"/>
        <family val="2"/>
        <charset val="238"/>
      </rPr>
      <t>64
d.4</t>
    </r>
  </si>
  <si>
    <r>
      <rPr>
        <sz val="8"/>
        <rFont val="Arial"/>
        <family val="2"/>
        <charset val="238"/>
      </rPr>
      <t>KNR 0-34 0101-
03
analogia</t>
    </r>
  </si>
  <si>
    <t>Izolacja rurociągów śr.6-19 mm otulinami - jednowarstwowymi gr.9 mm</t>
  </si>
  <si>
    <r>
      <rPr>
        <sz val="8"/>
        <rFont val="Arial"/>
        <family val="2"/>
        <charset val="238"/>
      </rPr>
      <t>65
d.4</t>
    </r>
  </si>
  <si>
    <r>
      <rPr>
        <sz val="8"/>
        <rFont val="Arial"/>
        <family val="2"/>
        <charset val="238"/>
      </rPr>
      <t>KNR 0-34 0101-
19</t>
    </r>
  </si>
  <si>
    <t>Izolacja rurociągów śr. 25 mm otulinami  - jednowarstwowymi gr. 20 mm (S)</t>
  </si>
  <si>
    <r>
      <rPr>
        <sz val="8"/>
        <rFont val="Arial"/>
        <family val="2"/>
        <charset val="238"/>
      </rPr>
      <t>66
d.4</t>
    </r>
  </si>
  <si>
    <r>
      <rPr>
        <sz val="8"/>
        <rFont val="Arial"/>
        <family val="2"/>
        <charset val="238"/>
      </rPr>
      <t>KNR 7-24 0516-
09
analogia</t>
    </r>
  </si>
  <si>
    <r>
      <rPr>
        <sz val="8"/>
        <rFont val="Arial"/>
        <family val="2"/>
        <charset val="238"/>
      </rPr>
      <t>Uruchomienie instalacji z pompą ciepła</t>
    </r>
  </si>
  <si>
    <r>
      <rPr>
        <sz val="8"/>
        <rFont val="Arial"/>
        <family val="2"/>
        <charset val="238"/>
      </rPr>
      <t>Razem dział: INSTALACJA POMPY CIEPŁA</t>
    </r>
  </si>
  <si>
    <r>
      <rPr>
        <b/>
        <sz val="8"/>
        <rFont val="Arial"/>
        <family val="2"/>
        <charset val="238"/>
      </rPr>
      <t>INSTALACJA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WENTYLACJI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MECHANICZNEJ</t>
    </r>
  </si>
  <si>
    <r>
      <rPr>
        <sz val="8"/>
        <rFont val="Arial"/>
        <family val="2"/>
        <charset val="238"/>
      </rPr>
      <t>67
d.5</t>
    </r>
  </si>
  <si>
    <t>Centrala wentylacyjna nawiewno-wywiewna podwiesza na 900 m3/h, rekuperacyjna z wymiennikiem krzyżowym, automatyką, nagrzewnicą elektryczną  3 kW</t>
  </si>
  <si>
    <r>
      <rPr>
        <sz val="8"/>
        <rFont val="Arial"/>
        <family val="2"/>
        <charset val="238"/>
      </rPr>
      <t>68
d.5</t>
    </r>
  </si>
  <si>
    <r>
      <rPr>
        <sz val="8"/>
        <rFont val="Arial"/>
        <family val="2"/>
        <charset val="238"/>
      </rPr>
      <t>KNR 2-17 0123-
01</t>
    </r>
  </si>
  <si>
    <r>
      <rPr>
        <sz val="8"/>
        <rFont val="Arial"/>
        <family val="2"/>
        <charset val="238"/>
      </rPr>
      <t>Przewody wentylacyjne z blachy stalowej,kolowe,typ S(Spiro) o śr.do 100 mm</t>
    </r>
  </si>
  <si>
    <r>
      <rPr>
        <sz val="8"/>
        <rFont val="Arial"/>
        <family val="2"/>
        <charset val="238"/>
      </rPr>
      <t>69
d.5</t>
    </r>
  </si>
  <si>
    <r>
      <rPr>
        <sz val="8"/>
        <rFont val="Arial"/>
        <family val="2"/>
        <charset val="238"/>
      </rPr>
      <t>KNR 2-17 0123-
02</t>
    </r>
  </si>
  <si>
    <r>
      <rPr>
        <sz val="8"/>
        <rFont val="Arial"/>
        <family val="2"/>
        <charset val="238"/>
      </rPr>
      <t>Przewody wentylacyjne z blachy stalowej, kołowe, typ S(Spiro) o śr. 125 mm</t>
    </r>
  </si>
  <si>
    <r>
      <rPr>
        <sz val="8"/>
        <rFont val="Arial"/>
        <family val="2"/>
        <charset val="238"/>
      </rPr>
      <t>70
d.5</t>
    </r>
  </si>
  <si>
    <r>
      <rPr>
        <sz val="8"/>
        <rFont val="Arial"/>
        <family val="2"/>
        <charset val="238"/>
      </rPr>
      <t>Przewody wentylacyjne z blachy stalowej, kołowe, typ S(Spiro) o śr. 150-160 mm</t>
    </r>
  </si>
  <si>
    <r>
      <rPr>
        <sz val="8"/>
        <rFont val="Arial"/>
        <family val="2"/>
        <charset val="238"/>
      </rPr>
      <t>71
d.5</t>
    </r>
  </si>
  <si>
    <r>
      <rPr>
        <sz val="8"/>
        <rFont val="Arial"/>
        <family val="2"/>
        <charset val="238"/>
      </rPr>
      <t>Przewody wentylacyjne z blachy stalowej, kołowe, typ
S(Spiro) o śr. 200 mm</t>
    </r>
  </si>
  <si>
    <r>
      <rPr>
        <sz val="8"/>
        <rFont val="Arial"/>
        <family val="2"/>
        <charset val="238"/>
      </rPr>
      <t>72
d.5</t>
    </r>
  </si>
  <si>
    <r>
      <rPr>
        <sz val="8"/>
        <rFont val="Arial"/>
        <family val="2"/>
        <charset val="238"/>
      </rPr>
      <t>KNR 2-17 0123-
03</t>
    </r>
  </si>
  <si>
    <r>
      <rPr>
        <sz val="8"/>
        <rFont val="Arial"/>
        <family val="2"/>
        <charset val="238"/>
      </rPr>
      <t>Przewody wentylacyjne z blachy stalowej,kolowe,typ
S(Spiro) o śr. 250 mm</t>
    </r>
  </si>
  <si>
    <r>
      <rPr>
        <sz val="8"/>
        <rFont val="Arial"/>
        <family val="2"/>
        <charset val="238"/>
      </rPr>
      <t>73
d.5</t>
    </r>
  </si>
  <si>
    <r>
      <rPr>
        <sz val="8"/>
        <rFont val="Arial"/>
        <family val="2"/>
        <charset val="238"/>
      </rPr>
      <t>KNR 2-17 0140-
01</t>
    </r>
  </si>
  <si>
    <r>
      <rPr>
        <sz val="8"/>
        <rFont val="Arial"/>
        <family val="2"/>
        <charset val="238"/>
      </rPr>
      <t>Anemostaty kołowe nawiewne o śr.100 mm</t>
    </r>
  </si>
  <si>
    <r>
      <rPr>
        <sz val="8"/>
        <rFont val="Arial"/>
        <family val="2"/>
        <charset val="238"/>
      </rPr>
      <t>74
d.5</t>
    </r>
  </si>
  <si>
    <r>
      <rPr>
        <sz val="8"/>
        <rFont val="Arial"/>
        <family val="2"/>
        <charset val="238"/>
      </rPr>
      <t>Anemostaty kołowe nawiewne o śr.125 mm</t>
    </r>
  </si>
  <si>
    <r>
      <rPr>
        <sz val="8"/>
        <rFont val="Arial"/>
        <family val="2"/>
        <charset val="238"/>
      </rPr>
      <t>75
d.5</t>
    </r>
  </si>
  <si>
    <r>
      <rPr>
        <sz val="8"/>
        <rFont val="Arial"/>
        <family val="2"/>
        <charset val="238"/>
      </rPr>
      <t>Anemostaty kołowe nawiewne o śr.150 mm</t>
    </r>
  </si>
  <si>
    <r>
      <rPr>
        <sz val="8"/>
        <rFont val="Arial"/>
        <family val="2"/>
        <charset val="238"/>
      </rPr>
      <t>76
d.5</t>
    </r>
  </si>
  <si>
    <r>
      <rPr>
        <sz val="8"/>
        <rFont val="Arial"/>
        <family val="2"/>
        <charset val="238"/>
      </rPr>
      <t>Anemostaty kołowe nawiewne o śr. 200 mm</t>
    </r>
  </si>
  <si>
    <r>
      <rPr>
        <sz val="8"/>
        <rFont val="Arial"/>
        <family val="2"/>
        <charset val="238"/>
      </rPr>
      <t>77
d.5</t>
    </r>
  </si>
  <si>
    <r>
      <rPr>
        <sz val="8"/>
        <rFont val="Arial"/>
        <family val="2"/>
        <charset val="238"/>
      </rPr>
      <t>Anemostaty kołowe wywiewne o śr.100 mm</t>
    </r>
  </si>
  <si>
    <r>
      <rPr>
        <sz val="8"/>
        <rFont val="Arial"/>
        <family val="2"/>
        <charset val="238"/>
      </rPr>
      <t>78
d.5</t>
    </r>
  </si>
  <si>
    <r>
      <rPr>
        <sz val="8"/>
        <rFont val="Arial"/>
        <family val="2"/>
        <charset val="238"/>
      </rPr>
      <t>Anemostaty kołowe wywiewne o śr.125 mm</t>
    </r>
  </si>
  <si>
    <r>
      <rPr>
        <sz val="8"/>
        <rFont val="Arial"/>
        <family val="2"/>
        <charset val="238"/>
      </rPr>
      <t>79
d.5</t>
    </r>
  </si>
  <si>
    <r>
      <rPr>
        <sz val="8"/>
        <rFont val="Arial"/>
        <family val="2"/>
        <charset val="238"/>
      </rPr>
      <t>Anemostaty kołowe wywiewne o śr.150 mm</t>
    </r>
  </si>
  <si>
    <r>
      <rPr>
        <sz val="8"/>
        <rFont val="Arial"/>
        <family val="2"/>
        <charset val="238"/>
      </rPr>
      <t>80
d.5</t>
    </r>
  </si>
  <si>
    <r>
      <rPr>
        <sz val="8"/>
        <rFont val="Arial"/>
        <family val="2"/>
        <charset val="238"/>
      </rPr>
      <t>KNR 2-17 0131-
02</t>
    </r>
  </si>
  <si>
    <r>
      <rPr>
        <sz val="8"/>
        <rFont val="Arial"/>
        <family val="2"/>
        <charset val="238"/>
      </rPr>
      <t>Przepustnice jednopłaszczyznowe stalowe kołowe, typ B
do przewodów o śr.100-125 mm</t>
    </r>
  </si>
  <si>
    <r>
      <rPr>
        <sz val="8"/>
        <rFont val="Arial"/>
        <family val="2"/>
        <charset val="238"/>
      </rPr>
      <t>81
d.5</t>
    </r>
  </si>
  <si>
    <r>
      <rPr>
        <sz val="8"/>
        <rFont val="Arial"/>
        <family val="2"/>
        <charset val="238"/>
      </rPr>
      <t>Przepustnice jednopłaszczyznowe stalowe kołowe,typ B
do przewodów o śr.150-200 mm</t>
    </r>
  </si>
  <si>
    <r>
      <rPr>
        <sz val="8"/>
        <rFont val="Arial"/>
        <family val="2"/>
        <charset val="238"/>
      </rPr>
      <t>82
d.5</t>
    </r>
  </si>
  <si>
    <r>
      <rPr>
        <sz val="8"/>
        <rFont val="Arial"/>
        <family val="2"/>
        <charset val="238"/>
      </rPr>
      <t>KNR-W 2-17
0119-02
analogia</t>
    </r>
  </si>
  <si>
    <r>
      <rPr>
        <sz val="8"/>
        <rFont val="Arial"/>
        <family val="2"/>
        <charset val="238"/>
      </rPr>
      <t>Przewody wentylacyjne elastyczne o śr.do 200 mm - aluflex</t>
    </r>
  </si>
  <si>
    <r>
      <rPr>
        <sz val="8"/>
        <rFont val="Arial"/>
        <family val="2"/>
        <charset val="238"/>
      </rPr>
      <t>83
d.5</t>
    </r>
  </si>
  <si>
    <r>
      <rPr>
        <sz val="8"/>
        <rFont val="Arial"/>
        <family val="2"/>
        <charset val="238"/>
      </rPr>
      <t>KNR 7-28 0205-
09</t>
    </r>
  </si>
  <si>
    <t>Przebicie otworów o pow.ponad 0.1 do 0.5 m2 dla przewodów klimatyzacyjnych w ścianach murowanych o grub. 2 ceg.</t>
  </si>
  <si>
    <r>
      <rPr>
        <sz val="8"/>
        <rFont val="Arial"/>
        <family val="2"/>
        <charset val="238"/>
      </rPr>
      <t>84
d.5</t>
    </r>
  </si>
  <si>
    <r>
      <rPr>
        <sz val="8"/>
        <rFont val="Arial"/>
        <family val="2"/>
        <charset val="238"/>
      </rPr>
      <t>KNR 7-28 0205-
04</t>
    </r>
  </si>
  <si>
    <t>Przebicie otworów o pow.do 0.1 m2 dla przewodów klimatyzacyjnych w ścianach murowanych o grub. 2 ceg.</t>
  </si>
  <si>
    <r>
      <rPr>
        <sz val="8"/>
        <rFont val="Arial"/>
        <family val="2"/>
        <charset val="238"/>
      </rPr>
      <t>85
d.5</t>
    </r>
  </si>
  <si>
    <r>
      <rPr>
        <sz val="8"/>
        <rFont val="Arial"/>
        <family val="2"/>
        <charset val="238"/>
      </rPr>
      <t>KNR 7-28 0205-
03</t>
    </r>
  </si>
  <si>
    <t>Przebicie otworów o pow.do 0.1 m2 dla przewodów klimatyzacyjnych w ścianach murowanych o grub. 1 1/2 ceg.</t>
  </si>
  <si>
    <r>
      <rPr>
        <sz val="8"/>
        <rFont val="Arial"/>
        <family val="2"/>
        <charset val="238"/>
      </rPr>
      <t>86
d.5</t>
    </r>
  </si>
  <si>
    <r>
      <rPr>
        <sz val="8"/>
        <rFont val="Arial"/>
        <family val="2"/>
        <charset val="238"/>
      </rPr>
      <t>KNR 7-28 0205-
02</t>
    </r>
  </si>
  <si>
    <t>Przebicie otworów o pow.do 0.1 m2 dla przewodów klimatyzacyjnych w ścianach murowanych o grub. 1 ceg.</t>
  </si>
  <si>
    <r>
      <rPr>
        <sz val="8"/>
        <rFont val="Arial"/>
        <family val="2"/>
        <charset val="238"/>
      </rPr>
      <t>87
d.5</t>
    </r>
  </si>
  <si>
    <r>
      <rPr>
        <sz val="8"/>
        <rFont val="Arial"/>
        <family val="2"/>
        <charset val="238"/>
      </rPr>
      <t>KNR 7-28 0205-
01</t>
    </r>
  </si>
  <si>
    <t>Przebicie otworów o pow.do 0.1 m2 dla przewodów klimatyzacyjnych w ścianach murowanych o grub. 1/2 ceg.</t>
  </si>
  <si>
    <r>
      <rPr>
        <sz val="8"/>
        <rFont val="Arial"/>
        <family val="2"/>
        <charset val="238"/>
      </rPr>
      <t>88
d.5</t>
    </r>
  </si>
  <si>
    <r>
      <rPr>
        <sz val="8"/>
        <rFont val="Arial"/>
        <family val="2"/>
        <charset val="238"/>
      </rPr>
      <t>KNR 2-17 0147-
01</t>
    </r>
  </si>
  <si>
    <r>
      <rPr>
        <sz val="8"/>
        <rFont val="Arial"/>
        <family val="2"/>
        <charset val="238"/>
      </rPr>
      <t>Czerpnie ścienne kołowe typ C o śr. 250 mm</t>
    </r>
  </si>
  <si>
    <r>
      <rPr>
        <sz val="8"/>
        <rFont val="Arial"/>
        <family val="2"/>
        <charset val="238"/>
      </rPr>
      <t>89
d.5</t>
    </r>
  </si>
  <si>
    <r>
      <rPr>
        <sz val="8"/>
        <rFont val="Arial"/>
        <family val="2"/>
        <charset val="238"/>
      </rPr>
      <t>KNR 2-17 0144-
02</t>
    </r>
  </si>
  <si>
    <r>
      <rPr>
        <sz val="8"/>
        <rFont val="Arial"/>
        <family val="2"/>
        <charset val="238"/>
      </rPr>
      <t>Wyrzutnie dachowe kołowe typ C do przewodów o śr.
250 mm</t>
    </r>
  </si>
  <si>
    <r>
      <rPr>
        <sz val="8"/>
        <rFont val="Arial"/>
        <family val="2"/>
        <charset val="238"/>
      </rPr>
      <t>90
d.5</t>
    </r>
  </si>
  <si>
    <r>
      <rPr>
        <sz val="8"/>
        <rFont val="Arial"/>
        <family val="2"/>
        <charset val="238"/>
      </rPr>
      <t>KNR 2-17 0149-
02</t>
    </r>
  </si>
  <si>
    <r>
      <rPr>
        <sz val="8"/>
        <rFont val="Arial"/>
        <family val="2"/>
        <charset val="238"/>
      </rPr>
      <t>Podstawy dachowe stalowe kołowe typ B/II o śr. do 250
mm, w układach kanałowych</t>
    </r>
  </si>
  <si>
    <r>
      <rPr>
        <sz val="8"/>
        <rFont val="Arial"/>
        <family val="2"/>
        <charset val="238"/>
      </rPr>
      <t>91
d.5</t>
    </r>
  </si>
  <si>
    <r>
      <rPr>
        <sz val="8"/>
        <rFont val="Arial"/>
        <family val="2"/>
        <charset val="238"/>
      </rPr>
      <t>KNR 2-17 0155-
03</t>
    </r>
  </si>
  <si>
    <r>
      <rPr>
        <sz val="8"/>
        <rFont val="Arial"/>
        <family val="2"/>
        <charset val="238"/>
      </rPr>
      <t>Tłumiki akustyczne o śr.250 mm</t>
    </r>
  </si>
  <si>
    <r>
      <rPr>
        <sz val="8"/>
        <rFont val="Arial"/>
        <family val="2"/>
        <charset val="238"/>
      </rPr>
      <t>92
d.5</t>
    </r>
  </si>
  <si>
    <r>
      <rPr>
        <sz val="8"/>
        <rFont val="Arial"/>
        <family val="2"/>
        <charset val="238"/>
      </rPr>
      <t>KNR-W 2-17
0205-01</t>
    </r>
  </si>
  <si>
    <r>
      <rPr>
        <sz val="8"/>
        <rFont val="Arial"/>
        <family val="2"/>
        <charset val="238"/>
      </rPr>
      <t>Wentylatory łazienkowe 150 m3/h</t>
    </r>
  </si>
  <si>
    <r>
      <rPr>
        <sz val="8"/>
        <rFont val="Arial"/>
        <family val="2"/>
        <charset val="238"/>
      </rPr>
      <t>93
d.5</t>
    </r>
  </si>
  <si>
    <r>
      <rPr>
        <sz val="8"/>
        <rFont val="Arial"/>
        <family val="2"/>
        <charset val="238"/>
      </rPr>
      <t>KNR 2-17 0156-
02</t>
    </r>
  </si>
  <si>
    <r>
      <rPr>
        <sz val="8"/>
        <rFont val="Arial"/>
        <family val="2"/>
        <charset val="238"/>
      </rPr>
      <t>Nawietrzaki podokienne z nagrzewnicą elektryczną</t>
    </r>
  </si>
  <si>
    <r>
      <rPr>
        <sz val="8"/>
        <rFont val="Arial"/>
        <family val="2"/>
        <charset val="238"/>
      </rPr>
      <t>94
d.5</t>
    </r>
  </si>
  <si>
    <r>
      <rPr>
        <sz val="8"/>
        <rFont val="Arial"/>
        <family val="2"/>
        <charset val="238"/>
      </rPr>
      <t>KNR 2-16 0313-
07</t>
    </r>
  </si>
  <si>
    <r>
      <rPr>
        <sz val="8"/>
        <rFont val="Arial"/>
        <family val="2"/>
        <charset val="238"/>
      </rPr>
      <t>Jednowarstwowa izolacja o grub.20 mm matami z wełny mineralnej  przewodów wentylacynych</t>
    </r>
  </si>
  <si>
    <r>
      <rPr>
        <sz val="8"/>
        <rFont val="Arial"/>
        <family val="2"/>
        <charset val="238"/>
      </rPr>
      <t>95
d.5</t>
    </r>
  </si>
  <si>
    <r>
      <rPr>
        <sz val="8"/>
        <rFont val="Arial"/>
        <family val="2"/>
        <charset val="238"/>
      </rPr>
      <t>analiza indywi- dualna</t>
    </r>
  </si>
  <si>
    <r>
      <rPr>
        <sz val="8"/>
        <rFont val="Arial"/>
        <family val="2"/>
        <charset val="238"/>
      </rPr>
      <t>Uruchomienie instalacji wentylacyjnej</t>
    </r>
  </si>
  <si>
    <r>
      <rPr>
        <sz val="8"/>
        <rFont val="Arial"/>
        <family val="2"/>
        <charset val="238"/>
      </rPr>
      <t>Razem dział: INSTALACJA WENTYLACJI MECHANICZNEJ</t>
    </r>
  </si>
  <si>
    <r>
      <rPr>
        <b/>
        <sz val="8"/>
        <rFont val="Arial"/>
        <family val="2"/>
        <charset val="238"/>
      </rPr>
      <t>INSTALACJA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KANALIZACJI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SANITARNEJ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WEWNĘTRZNEJ</t>
    </r>
  </si>
  <si>
    <r>
      <rPr>
        <sz val="8"/>
        <rFont val="Arial"/>
        <family val="2"/>
        <charset val="238"/>
      </rPr>
      <t>96
d.6</t>
    </r>
  </si>
  <si>
    <r>
      <rPr>
        <sz val="8"/>
        <rFont val="Arial"/>
        <family val="2"/>
        <charset val="238"/>
      </rPr>
      <t>KNR 4-01 0106-
01</t>
    </r>
  </si>
  <si>
    <t>Wykopy nieumocnione o ścianach pionowych wykonywane wewnątrz budynku z odrzuceniem na odl.do 3 m</t>
  </si>
  <si>
    <r>
      <rPr>
        <sz val="8"/>
        <rFont val="Arial"/>
        <family val="2"/>
        <charset val="238"/>
      </rPr>
      <t>97
d.6</t>
    </r>
  </si>
  <si>
    <r>
      <rPr>
        <sz val="8"/>
        <rFont val="Arial"/>
        <family val="2"/>
        <charset val="238"/>
      </rPr>
      <t>KNR 4-01 0106-
03</t>
    </r>
  </si>
  <si>
    <t>Wykopy nieumocnione o ścianach pionowych wykonywane wewnątrz budynku - zasypanie ziemią z ukopów</t>
  </si>
  <si>
    <r>
      <rPr>
        <sz val="8"/>
        <rFont val="Arial"/>
        <family val="2"/>
        <charset val="238"/>
      </rPr>
      <t>98
d.6</t>
    </r>
  </si>
  <si>
    <r>
      <rPr>
        <sz val="8"/>
        <rFont val="Arial"/>
        <family val="2"/>
        <charset val="238"/>
      </rPr>
      <t>KNNR 4 0203-
01</t>
    </r>
  </si>
  <si>
    <t>Rurociągi z PVC kanalizacyjne o śr. 50 mm w gotowych wykopach, wewnątrz budynków o połączeniach wciskowych</t>
  </si>
  <si>
    <r>
      <rPr>
        <sz val="8"/>
        <rFont val="Arial"/>
        <family val="2"/>
        <charset val="238"/>
      </rPr>
      <t>99
d.6</t>
    </r>
  </si>
  <si>
    <r>
      <rPr>
        <sz val="8"/>
        <rFont val="Arial"/>
        <family val="2"/>
        <charset val="238"/>
      </rPr>
      <t>KNNR 4 0203-
03</t>
    </r>
  </si>
  <si>
    <t>Rurociągi z PVC kanalizacyjne o śr. 110 mm w gotowych wykopach, wewnątrz budynków o połączeniach wciskowych</t>
  </si>
  <si>
    <r>
      <rPr>
        <sz val="8"/>
        <rFont val="Arial"/>
        <family val="2"/>
        <charset val="238"/>
      </rPr>
      <t>100
d.6</t>
    </r>
  </si>
  <si>
    <r>
      <rPr>
        <sz val="8"/>
        <rFont val="Arial"/>
        <family val="2"/>
        <charset val="238"/>
      </rPr>
      <t>KNNR 4 0203-
04</t>
    </r>
  </si>
  <si>
    <t>Rurociągi z PVC kanalizacyjne o śr. 160 mm w gotowych wykopach, wewnątrz budynków o połączeniach wciskowych</t>
  </si>
  <si>
    <r>
      <rPr>
        <sz val="8"/>
        <rFont val="Arial"/>
        <family val="2"/>
        <charset val="238"/>
      </rPr>
      <t>101
d.6</t>
    </r>
  </si>
  <si>
    <r>
      <rPr>
        <sz val="8"/>
        <rFont val="Arial"/>
        <family val="2"/>
        <charset val="238"/>
      </rPr>
      <t>KNNR 4 0208-
01</t>
    </r>
  </si>
  <si>
    <t>Rurociągi kanalizacyjne z PVC o śr. 32-50 mm na ścianach w budynkach niemieszkalnych o połączeniach
wciskowych</t>
  </si>
  <si>
    <r>
      <rPr>
        <sz val="8"/>
        <rFont val="Arial"/>
        <family val="2"/>
        <charset val="238"/>
      </rPr>
      <t>102
d.6</t>
    </r>
  </si>
  <si>
    <r>
      <rPr>
        <sz val="8"/>
        <rFont val="Arial"/>
        <family val="2"/>
        <charset val="238"/>
      </rPr>
      <t>KNNR 4 0208-
03</t>
    </r>
  </si>
  <si>
    <t>Rurociągi kanalizacyjne z PVC o śr. 110 mm na ścianach w budynkach niemieszkalnych o połączeniach wciskowych</t>
  </si>
  <si>
    <r>
      <rPr>
        <sz val="8"/>
        <rFont val="Arial"/>
        <family val="2"/>
        <charset val="238"/>
      </rPr>
      <t>103
d.6</t>
    </r>
  </si>
  <si>
    <r>
      <rPr>
        <sz val="8"/>
        <rFont val="Arial"/>
        <family val="2"/>
        <charset val="238"/>
      </rPr>
      <t>KNR 4-01 0208-
03</t>
    </r>
  </si>
  <si>
    <r>
      <rPr>
        <sz val="8"/>
        <rFont val="Arial"/>
        <family val="2"/>
        <charset val="238"/>
      </rPr>
      <t>Przebicie otworów o pow.do 0.005 m2 w elementach z
betonu żwirowego o grub.do 30 cm</t>
    </r>
  </si>
  <si>
    <r>
      <rPr>
        <sz val="8"/>
        <rFont val="Arial"/>
        <family val="2"/>
        <charset val="238"/>
      </rPr>
      <t>104
d.6</t>
    </r>
  </si>
  <si>
    <r>
      <rPr>
        <sz val="8"/>
        <rFont val="Arial"/>
        <family val="2"/>
        <charset val="238"/>
      </rPr>
      <t>KNR 4-01 0336-
06</t>
    </r>
  </si>
  <si>
    <t>Wykucie bruzd poziomych 1x1/2 ceg. w ścianach z cegieł na zaprawie cementowo-wapiennej</t>
  </si>
  <si>
    <r>
      <rPr>
        <sz val="8"/>
        <rFont val="Arial"/>
        <family val="2"/>
        <charset val="238"/>
      </rPr>
      <t>105
d.6</t>
    </r>
  </si>
  <si>
    <r>
      <rPr>
        <sz val="8"/>
        <rFont val="Arial"/>
        <family val="2"/>
        <charset val="238"/>
      </rPr>
      <t>KNR 4-01 0336-
01</t>
    </r>
  </si>
  <si>
    <t>Wykucie bruzd poziomych 1/4x1/2 ceg. w ścianach z cegieł na zaprawie cementowo-wapiennej</t>
  </si>
  <si>
    <r>
      <rPr>
        <sz val="8"/>
        <rFont val="Arial"/>
        <family val="2"/>
        <charset val="238"/>
      </rPr>
      <t>106
d.6</t>
    </r>
  </si>
  <si>
    <r>
      <rPr>
        <sz val="8"/>
        <rFont val="Arial"/>
        <family val="2"/>
        <charset val="238"/>
      </rPr>
      <t>KNR 4-01 0325-
02</t>
    </r>
  </si>
  <si>
    <t>Zamurowanie bruzd pionowych lub pochyłych w ścianach</t>
  </si>
  <si>
    <r>
      <rPr>
        <sz val="8"/>
        <rFont val="Arial"/>
        <family val="2"/>
        <charset val="238"/>
      </rPr>
      <t>107
d.6</t>
    </r>
  </si>
  <si>
    <r>
      <rPr>
        <sz val="8"/>
        <rFont val="Arial"/>
        <family val="2"/>
        <charset val="238"/>
      </rPr>
      <t>KNR 4-01 0325-
05</t>
    </r>
  </si>
  <si>
    <t>Zamurowanie bruzd pionowych lub pochyłych o przekroju 1/2x1 ceg.w ścianach z cegieł</t>
  </si>
  <si>
    <r>
      <rPr>
        <sz val="8"/>
        <rFont val="Arial"/>
        <family val="2"/>
        <charset val="238"/>
      </rPr>
      <t>108
d.6</t>
    </r>
  </si>
  <si>
    <r>
      <rPr>
        <sz val="8"/>
        <rFont val="Arial"/>
        <family val="2"/>
        <charset val="238"/>
      </rPr>
      <t>KNNR 4 0211-
01</t>
    </r>
  </si>
  <si>
    <r>
      <rPr>
        <sz val="8"/>
        <rFont val="Arial"/>
        <family val="2"/>
        <charset val="238"/>
      </rPr>
      <t>Dodatki za wykonanie podejść odpływowych z PVC o śr. do 50 mm o połączeniach wciskowych</t>
    </r>
  </si>
  <si>
    <r>
      <rPr>
        <sz val="8"/>
        <rFont val="Arial"/>
        <family val="2"/>
        <charset val="238"/>
      </rPr>
      <t>109
d.6</t>
    </r>
  </si>
  <si>
    <r>
      <rPr>
        <sz val="8"/>
        <rFont val="Arial"/>
        <family val="2"/>
        <charset val="238"/>
      </rPr>
      <t>KNNR 4 0211-
03</t>
    </r>
  </si>
  <si>
    <r>
      <rPr>
        <sz val="8"/>
        <rFont val="Arial"/>
        <family val="2"/>
        <charset val="238"/>
      </rPr>
      <t>Dodatki za wykonanie podejść odpływowych z PVC o śr.
110 mm o połączeniach wciskowych</t>
    </r>
  </si>
  <si>
    <r>
      <rPr>
        <sz val="8"/>
        <rFont val="Arial"/>
        <family val="2"/>
        <charset val="238"/>
      </rPr>
      <t>110
d.6</t>
    </r>
  </si>
  <si>
    <r>
      <rPr>
        <sz val="8"/>
        <rFont val="Arial"/>
        <family val="2"/>
        <charset val="238"/>
      </rPr>
      <t>KNNR 4 0213-
05</t>
    </r>
  </si>
  <si>
    <r>
      <rPr>
        <sz val="8"/>
        <rFont val="Arial"/>
        <family val="2"/>
        <charset val="238"/>
      </rPr>
      <t>Zawór napowietrzający o śr. 110 mm</t>
    </r>
  </si>
  <si>
    <r>
      <rPr>
        <sz val="8"/>
        <rFont val="Arial"/>
        <family val="2"/>
        <charset val="238"/>
      </rPr>
      <t>111
d.6</t>
    </r>
  </si>
  <si>
    <r>
      <rPr>
        <sz val="8"/>
        <rFont val="Arial"/>
        <family val="2"/>
        <charset val="238"/>
      </rPr>
      <t>Rury wywiewne z PVC o połączeniu wciskowym o śr.
110 mm</t>
    </r>
  </si>
  <si>
    <r>
      <rPr>
        <sz val="8"/>
        <rFont val="Arial"/>
        <family val="2"/>
        <charset val="238"/>
      </rPr>
      <t>112
d.6</t>
    </r>
  </si>
  <si>
    <r>
      <rPr>
        <sz val="8"/>
        <rFont val="Arial"/>
        <family val="2"/>
        <charset val="238"/>
      </rPr>
      <t>KNNR 4 0222-
02</t>
    </r>
  </si>
  <si>
    <t>Czyszczaki z PVC kanalizacyjne o śr. 110 mm o połączeniach wciskowych</t>
  </si>
  <si>
    <r>
      <rPr>
        <sz val="8"/>
        <rFont val="Arial"/>
        <family val="2"/>
        <charset val="238"/>
      </rPr>
      <t>113
d.6</t>
    </r>
  </si>
  <si>
    <r>
      <rPr>
        <sz val="8"/>
        <rFont val="Arial"/>
        <family val="2"/>
        <charset val="238"/>
      </rPr>
      <t>KNNR 4 0229-
05</t>
    </r>
  </si>
  <si>
    <r>
      <rPr>
        <sz val="8"/>
        <rFont val="Arial"/>
        <family val="2"/>
        <charset val="238"/>
      </rPr>
      <t>Zlewozmywaki  ze stali nierdzewnej dwukomorowe</t>
    </r>
  </si>
  <si>
    <r>
      <rPr>
        <sz val="8"/>
        <rFont val="Arial"/>
        <family val="2"/>
        <charset val="238"/>
      </rPr>
      <t>114
d.6</t>
    </r>
  </si>
  <si>
    <r>
      <rPr>
        <sz val="8"/>
        <rFont val="Arial"/>
        <family val="2"/>
        <charset val="238"/>
      </rPr>
      <t>KNNR 4 0229-
01</t>
    </r>
  </si>
  <si>
    <r>
      <rPr>
        <sz val="8"/>
        <rFont val="Arial"/>
        <family val="2"/>
        <charset val="238"/>
      </rPr>
      <t>Zlew gospodarczy ze stali nierdzewnej</t>
    </r>
  </si>
  <si>
    <r>
      <rPr>
        <sz val="8"/>
        <rFont val="Arial"/>
        <family val="2"/>
        <charset val="238"/>
      </rPr>
      <t>115
d.6</t>
    </r>
  </si>
  <si>
    <r>
      <rPr>
        <sz val="8"/>
        <rFont val="Arial"/>
        <family val="2"/>
        <charset val="238"/>
      </rPr>
      <t>KNNR 4 0230-
02</t>
    </r>
  </si>
  <si>
    <t>Umywalki pojedyncze porcelanowe z syfonem gruszkowym</t>
  </si>
  <si>
    <r>
      <rPr>
        <sz val="8"/>
        <rFont val="Arial"/>
        <family val="2"/>
        <charset val="238"/>
      </rPr>
      <t>116
d.6</t>
    </r>
  </si>
  <si>
    <r>
      <rPr>
        <sz val="8"/>
        <rFont val="Arial"/>
        <family val="2"/>
        <charset val="238"/>
      </rPr>
      <t>KNNR 4 0233-
03</t>
    </r>
  </si>
  <si>
    <r>
      <rPr>
        <sz val="8"/>
        <rFont val="Arial"/>
        <family val="2"/>
        <charset val="238"/>
      </rPr>
      <t>Ustępy z płuczką ustępową typu "kompakt"</t>
    </r>
  </si>
  <si>
    <r>
      <rPr>
        <sz val="8"/>
        <rFont val="Arial"/>
        <family val="2"/>
        <charset val="238"/>
      </rPr>
      <t>117
d.6</t>
    </r>
  </si>
  <si>
    <r>
      <rPr>
        <sz val="8"/>
        <rFont val="Arial"/>
        <family val="2"/>
        <charset val="238"/>
      </rPr>
      <t>KNNR 4 0234-
02</t>
    </r>
  </si>
  <si>
    <r>
      <rPr>
        <sz val="8"/>
        <rFont val="Arial"/>
        <family val="2"/>
        <charset val="238"/>
      </rPr>
      <t>Pisuary pojedyncze z  zaworem spłukującym</t>
    </r>
  </si>
  <si>
    <r>
      <rPr>
        <sz val="8"/>
        <rFont val="Arial"/>
        <family val="2"/>
        <charset val="238"/>
      </rPr>
      <t>118
d.6</t>
    </r>
  </si>
  <si>
    <r>
      <rPr>
        <sz val="8"/>
        <rFont val="Arial"/>
        <family val="2"/>
        <charset val="238"/>
      </rPr>
      <t>KNNR 4 0232-
02</t>
    </r>
  </si>
  <si>
    <r>
      <rPr>
        <sz val="8"/>
        <rFont val="Arial"/>
        <family val="2"/>
        <charset val="238"/>
      </rPr>
      <t>Brodziki natryskowe z tworzywa sztucznego 90x90 cm</t>
    </r>
  </si>
  <si>
    <r>
      <rPr>
        <sz val="8"/>
        <rFont val="Arial"/>
        <family val="2"/>
        <charset val="238"/>
      </rPr>
      <t>119
d.6</t>
    </r>
  </si>
  <si>
    <r>
      <rPr>
        <sz val="8"/>
        <rFont val="Arial"/>
        <family val="2"/>
        <charset val="238"/>
      </rPr>
      <t>KNNR 4 0218-
01</t>
    </r>
  </si>
  <si>
    <r>
      <rPr>
        <sz val="8"/>
        <rFont val="Arial"/>
        <family val="2"/>
        <charset val="238"/>
      </rPr>
      <t>Wpusty ściekowe ze stali nierdzewnej o śr. 50-75 mm</t>
    </r>
  </si>
  <si>
    <r>
      <rPr>
        <sz val="8"/>
        <rFont val="Arial"/>
        <family val="2"/>
        <charset val="238"/>
      </rPr>
      <t>Razem dział: INSTALACJA KANALIZACJI SANITARNEJ WEWNĘTRZNEJ</t>
    </r>
  </si>
  <si>
    <r>
      <rPr>
        <b/>
        <sz val="8"/>
        <rFont val="Arial"/>
        <family val="2"/>
        <charset val="238"/>
      </rPr>
      <t>INSTALACJA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WODY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ZIMNEJ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CIEPŁEJ</t>
    </r>
  </si>
  <si>
    <r>
      <rPr>
        <sz val="8"/>
        <rFont val="Arial"/>
        <family val="2"/>
        <charset val="238"/>
      </rPr>
      <t>120
d.7</t>
    </r>
  </si>
  <si>
    <t>Wykucie bruzd poziomych 1/4x1/2 ceg. w ścianach z ce gieł na zaprawie cementowo-wapiennej</t>
  </si>
  <si>
    <r>
      <rPr>
        <sz val="8"/>
        <rFont val="Arial"/>
        <family val="2"/>
        <charset val="238"/>
      </rPr>
      <t>121
d.7</t>
    </r>
  </si>
  <si>
    <r>
      <rPr>
        <sz val="8"/>
        <rFont val="Arial"/>
        <family val="2"/>
        <charset val="238"/>
      </rPr>
      <t>122
d.7</t>
    </r>
  </si>
  <si>
    <r>
      <rPr>
        <sz val="8"/>
        <rFont val="Arial"/>
        <family val="2"/>
        <charset val="238"/>
      </rPr>
      <t>123
d.7</t>
    </r>
  </si>
  <si>
    <r>
      <rPr>
        <sz val="8"/>
        <rFont val="Arial"/>
        <family val="2"/>
        <charset val="238"/>
      </rPr>
      <t>124
d.7</t>
    </r>
  </si>
  <si>
    <t>Filtr siatkowy o połączeniach gwintowanych o śr. nominalnej 32 mm</t>
  </si>
  <si>
    <r>
      <rPr>
        <sz val="8"/>
        <rFont val="Arial"/>
        <family val="2"/>
        <charset val="238"/>
      </rPr>
      <t>125
d.7</t>
    </r>
  </si>
  <si>
    <r>
      <rPr>
        <sz val="8"/>
        <rFont val="Arial"/>
        <family val="2"/>
        <charset val="238"/>
      </rPr>
      <t>KNNR 4 0112-
01</t>
    </r>
  </si>
  <si>
    <t>Rurociągi z tworzyw sztucznych (PP, PE, PB) o śr. z wnętrznej 20 mm PN 10 o połączeniach zgrzewanych,
na ścianach w budynkach niemieszkalnych</t>
  </si>
  <si>
    <r>
      <rPr>
        <sz val="8"/>
        <rFont val="Arial"/>
        <family val="2"/>
        <charset val="238"/>
      </rPr>
      <t>126
d.7</t>
    </r>
  </si>
  <si>
    <t>Rurociągi z tworzyw sztucznych (PP, PE, PB) o śr. zewnętrznej 25 mm PN 10 o połączeniach zgrzewanych,
na ścianach w budynkach niemieszkalnych</t>
  </si>
  <si>
    <r>
      <rPr>
        <sz val="8"/>
        <rFont val="Arial"/>
        <family val="2"/>
        <charset val="238"/>
      </rPr>
      <t>127
d.7</t>
    </r>
  </si>
  <si>
    <r>
      <rPr>
        <sz val="8"/>
        <rFont val="Arial"/>
        <family val="2"/>
        <charset val="238"/>
      </rPr>
      <t>KNNR 4 0112-
03</t>
    </r>
  </si>
  <si>
    <t>Rurociągi z tworzyw sztucznych (PP, PE, PB) o śr. zewnętrznej 32 mm o połączeniach zgrzewanych, na ścianach w budynkach niemieszkalnych</t>
  </si>
  <si>
    <r>
      <rPr>
        <sz val="8"/>
        <rFont val="Arial"/>
        <family val="2"/>
        <charset val="238"/>
      </rPr>
      <t>128
d.7</t>
    </r>
  </si>
  <si>
    <r>
      <rPr>
        <sz val="8"/>
        <rFont val="Arial"/>
        <family val="2"/>
        <charset val="238"/>
      </rPr>
      <t>KNNR 4 0116-
01</t>
    </r>
  </si>
  <si>
    <t>Dodatki za podejścia dopływowe w rurociągach z tworzyw sztucznych do zaworów czerpalnych, baterii, mieszaczy, hydrantów itp. o połączeniu sztywnym o śr. zewnętrznej 20 mm</t>
  </si>
  <si>
    <r>
      <rPr>
        <sz val="8"/>
        <rFont val="Arial"/>
        <family val="2"/>
        <charset val="238"/>
      </rPr>
      <t>129
d.7</t>
    </r>
  </si>
  <si>
    <r>
      <rPr>
        <sz val="8"/>
        <rFont val="Arial"/>
        <family val="2"/>
        <charset val="238"/>
      </rPr>
      <t>KNR-W 2-15
0136-02</t>
    </r>
  </si>
  <si>
    <r>
      <rPr>
        <sz val="8"/>
        <rFont val="Arial"/>
        <family val="2"/>
        <charset val="238"/>
      </rPr>
      <t>Zawory czerpalne o śr. nominalnej 20 mm</t>
    </r>
  </si>
  <si>
    <r>
      <rPr>
        <sz val="8"/>
        <rFont val="Arial"/>
        <family val="2"/>
        <charset val="238"/>
      </rPr>
      <t>130
d.7</t>
    </r>
  </si>
  <si>
    <r>
      <rPr>
        <sz val="8"/>
        <rFont val="Arial"/>
        <family val="2"/>
        <charset val="238"/>
      </rPr>
      <t>Zawory przelotowe o połączeniach gwintowanych o śr. nominalnej 32 mm</t>
    </r>
  </si>
  <si>
    <r>
      <rPr>
        <sz val="8"/>
        <rFont val="Arial"/>
        <family val="2"/>
        <charset val="238"/>
      </rPr>
      <t>131
d.7</t>
    </r>
  </si>
  <si>
    <t>Zawory odcinające kulowe o połączeniach gwintowanych o śr. nominalnej 25 mm</t>
  </si>
  <si>
    <r>
      <rPr>
        <sz val="8"/>
        <rFont val="Arial"/>
        <family val="2"/>
        <charset val="238"/>
      </rPr>
      <t>132
d.7</t>
    </r>
  </si>
  <si>
    <r>
      <rPr>
        <sz val="8"/>
        <rFont val="Arial"/>
        <family val="2"/>
        <charset val="238"/>
      </rPr>
      <t>KNR-W 2-15
0411-02</t>
    </r>
  </si>
  <si>
    <r>
      <rPr>
        <sz val="8"/>
        <rFont val="Arial"/>
        <family val="2"/>
        <charset val="238"/>
      </rPr>
      <t>Zawory przelotowe kulowe o śr. nominalnej 20 mm</t>
    </r>
  </si>
  <si>
    <r>
      <rPr>
        <sz val="8"/>
        <rFont val="Arial"/>
        <family val="2"/>
        <charset val="238"/>
      </rPr>
      <t>133
d.7</t>
    </r>
  </si>
  <si>
    <r>
      <rPr>
        <sz val="8"/>
        <rFont val="Arial"/>
        <family val="2"/>
        <charset val="238"/>
      </rPr>
      <t>KNNR 4 0132-
01</t>
    </r>
  </si>
  <si>
    <t>Zawory kątowe - pod baterie stojące i płuczki -  instalacji wodociągowych z rur z tworzyw sztucznych o śr. nominalnej 15 mm</t>
  </si>
  <si>
    <r>
      <rPr>
        <sz val="8"/>
        <rFont val="Arial"/>
        <family val="2"/>
        <charset val="238"/>
      </rPr>
      <t>134
d.7</t>
    </r>
  </si>
  <si>
    <r>
      <rPr>
        <sz val="8"/>
        <rFont val="Arial"/>
        <family val="2"/>
        <charset val="238"/>
      </rPr>
      <t>KNNR 4 0137-
02</t>
    </r>
  </si>
  <si>
    <t>Baterie umywalkowe lub zmywakowe stojące o śr. nominalnej 15 mm</t>
  </si>
  <si>
    <r>
      <rPr>
        <sz val="8"/>
        <rFont val="Arial"/>
        <family val="2"/>
        <charset val="238"/>
      </rPr>
      <t>135
d.7</t>
    </r>
  </si>
  <si>
    <r>
      <rPr>
        <sz val="8"/>
        <rFont val="Arial"/>
        <family val="2"/>
        <charset val="238"/>
      </rPr>
      <t>KNNR 4 0137-
08</t>
    </r>
  </si>
  <si>
    <r>
      <rPr>
        <sz val="8"/>
        <rFont val="Arial"/>
        <family val="2"/>
        <charset val="238"/>
      </rPr>
      <t>Baterie natryskowe 15 mm</t>
    </r>
  </si>
  <si>
    <r>
      <rPr>
        <sz val="8"/>
        <rFont val="Arial"/>
        <family val="2"/>
        <charset val="238"/>
      </rPr>
      <t>136
d.7</t>
    </r>
  </si>
  <si>
    <r>
      <rPr>
        <sz val="8"/>
        <rFont val="Arial"/>
        <family val="2"/>
        <charset val="238"/>
      </rPr>
      <t>KNNR 4 0127-
01</t>
    </r>
  </si>
  <si>
    <t>Próba szczelności instalacji ciepłej wody  - próba zasadnicza (pulsacyjna)</t>
  </si>
  <si>
    <t>prob.</t>
  </si>
  <si>
    <r>
      <rPr>
        <sz val="8"/>
        <rFont val="Arial"/>
        <family val="2"/>
        <charset val="238"/>
      </rPr>
      <t>137
d.7</t>
    </r>
  </si>
  <si>
    <r>
      <rPr>
        <sz val="8"/>
        <rFont val="Arial"/>
        <family val="2"/>
        <charset val="238"/>
      </rPr>
      <t>KNNR 4 0127-
04</t>
    </r>
  </si>
  <si>
    <t>Próba szczelności instalacji wodociągowych z rur z tworzyw sztucznych - dodatek w budynkach niemieszkalnych (rurociąg o śr. do 63 mm)</t>
  </si>
  <si>
    <r>
      <rPr>
        <sz val="8"/>
        <rFont val="Arial"/>
        <family val="2"/>
        <charset val="238"/>
      </rPr>
      <t>138
d.7</t>
    </r>
  </si>
  <si>
    <r>
      <rPr>
        <sz val="8"/>
        <rFont val="Arial"/>
        <family val="2"/>
        <charset val="238"/>
      </rPr>
      <t>KNNR 4 0128-
02</t>
    </r>
  </si>
  <si>
    <r>
      <rPr>
        <sz val="8"/>
        <rFont val="Arial"/>
        <family val="2"/>
        <charset val="238"/>
      </rPr>
      <t>Płukanie instalacji wodociągowej</t>
    </r>
  </si>
  <si>
    <r>
      <rPr>
        <sz val="8"/>
        <rFont val="Arial"/>
        <family val="2"/>
        <charset val="238"/>
      </rPr>
      <t>139
d.7</t>
    </r>
  </si>
  <si>
    <r>
      <rPr>
        <sz val="8"/>
        <rFont val="Arial"/>
        <family val="2"/>
        <charset val="238"/>
      </rPr>
      <t>KNR 0-34 0104-
01</t>
    </r>
  </si>
  <si>
    <r>
      <rPr>
        <sz val="8"/>
        <rFont val="Arial"/>
        <family val="2"/>
        <charset val="238"/>
      </rPr>
      <t>Izolacja rurociągów śr.20 mm otulinami z pianki PE  gr.6 mm (C)</t>
    </r>
  </si>
  <si>
    <r>
      <rPr>
        <sz val="8"/>
        <rFont val="Arial"/>
        <family val="2"/>
        <charset val="238"/>
      </rPr>
      <t>140
d.7</t>
    </r>
  </si>
  <si>
    <r>
      <rPr>
        <sz val="8"/>
        <rFont val="Arial"/>
        <family val="2"/>
        <charset val="238"/>
      </rPr>
      <t>KNR 0-34 0104-
02</t>
    </r>
  </si>
  <si>
    <r>
      <rPr>
        <sz val="8"/>
        <rFont val="Arial"/>
        <family val="2"/>
        <charset val="238"/>
      </rPr>
      <t>Izolacja rurociągów śr.25 mm otulinami z pianki PE gr.6 mm (C)</t>
    </r>
  </si>
  <si>
    <r>
      <rPr>
        <sz val="8"/>
        <rFont val="Arial"/>
        <family val="2"/>
        <charset val="238"/>
      </rPr>
      <t>141
d.7</t>
    </r>
  </si>
  <si>
    <r>
      <rPr>
        <sz val="8"/>
        <rFont val="Arial"/>
        <family val="2"/>
        <charset val="238"/>
      </rPr>
      <t>Izolacja rurociągów śr.32 mm otulinami z pianki PE gr.6
mm (C)</t>
    </r>
  </si>
  <si>
    <r>
      <rPr>
        <sz val="8"/>
        <rFont val="Arial"/>
        <family val="2"/>
        <charset val="238"/>
      </rPr>
      <t>142
d.7</t>
    </r>
  </si>
  <si>
    <r>
      <rPr>
        <sz val="8"/>
        <rFont val="Arial"/>
        <family val="2"/>
        <charset val="238"/>
      </rPr>
      <t>Badanie wody</t>
    </r>
  </si>
  <si>
    <r>
      <rPr>
        <sz val="8"/>
        <rFont val="Arial"/>
        <family val="2"/>
        <charset val="238"/>
      </rPr>
      <t>Razem dział: INSTALACJA WODY ZIMNEJ I CIEPŁEJ</t>
    </r>
  </si>
  <si>
    <r>
      <rPr>
        <b/>
        <sz val="8"/>
        <rFont val="Arial"/>
        <family val="2"/>
        <charset val="238"/>
      </rPr>
      <t>PRZEBUDOWA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INSTALACJI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GAZU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PŁYNNEGO</t>
    </r>
  </si>
  <si>
    <r>
      <rPr>
        <sz val="8"/>
        <rFont val="Arial"/>
        <family val="2"/>
        <charset val="238"/>
      </rPr>
      <t>143
d.8</t>
    </r>
  </si>
  <si>
    <r>
      <rPr>
        <sz val="8"/>
        <rFont val="Arial"/>
        <family val="2"/>
        <charset val="238"/>
      </rPr>
      <t>KNNR 1 0305-
02</t>
    </r>
  </si>
  <si>
    <r>
      <rPr>
        <sz val="8"/>
        <rFont val="Arial"/>
        <family val="2"/>
        <charset val="238"/>
      </rPr>
      <t>Wykopy liniowe lub jamiste o głębokości do 1,5 m ze skarpami o szer. dna do 1,5 m w gruncie kat. III</t>
    </r>
  </si>
  <si>
    <r>
      <rPr>
        <sz val="8"/>
        <rFont val="Arial"/>
        <family val="2"/>
        <charset val="238"/>
      </rPr>
      <t>144
d.8</t>
    </r>
  </si>
  <si>
    <r>
      <rPr>
        <sz val="8"/>
        <rFont val="Arial"/>
        <family val="2"/>
        <charset val="238"/>
      </rPr>
      <t>KNNR 4 1411-
03</t>
    </r>
  </si>
  <si>
    <r>
      <rPr>
        <sz val="8"/>
        <rFont val="Arial"/>
        <family val="2"/>
        <charset val="238"/>
      </rPr>
      <t>Podłoża pod kanały i obiekty z materiałów sypkich grub. 20 cm - obsypka</t>
    </r>
  </si>
  <si>
    <r>
      <rPr>
        <sz val="8"/>
        <rFont val="Arial"/>
        <family val="2"/>
        <charset val="238"/>
      </rPr>
      <t>145
d.8</t>
    </r>
  </si>
  <si>
    <r>
      <rPr>
        <sz val="8"/>
        <rFont val="Arial"/>
        <family val="2"/>
        <charset val="238"/>
      </rPr>
      <t>KNR-W 2-19
0102-01
analogia</t>
    </r>
  </si>
  <si>
    <r>
      <rPr>
        <sz val="8"/>
        <rFont val="Arial"/>
        <family val="2"/>
        <charset val="238"/>
      </rPr>
      <t>Oznakowanie trasy gazociągu ułożonego w ziemi taśmą z tworzywa sztucznego</t>
    </r>
  </si>
  <si>
    <r>
      <rPr>
        <sz val="8"/>
        <rFont val="Arial"/>
        <family val="2"/>
        <charset val="238"/>
      </rPr>
      <t>146
d.8</t>
    </r>
  </si>
  <si>
    <r>
      <rPr>
        <sz val="8"/>
        <rFont val="Arial"/>
        <family val="2"/>
        <charset val="238"/>
      </rPr>
      <t>KNR-W 2-19
0301-03
analogia</t>
    </r>
  </si>
  <si>
    <r>
      <rPr>
        <sz val="8"/>
        <rFont val="Arial"/>
        <family val="2"/>
        <charset val="238"/>
      </rPr>
      <t>Montaż rurociągów z rur polietylenowych gazowych SDR11 o śr. nominalnej 32 mm z rur w zwojach</t>
    </r>
  </si>
  <si>
    <r>
      <rPr>
        <sz val="8"/>
        <rFont val="Arial"/>
        <family val="2"/>
        <charset val="238"/>
      </rPr>
      <t>147
d.8</t>
    </r>
  </si>
  <si>
    <r>
      <rPr>
        <sz val="8"/>
        <rFont val="Arial"/>
        <family val="2"/>
        <charset val="238"/>
      </rPr>
      <t>KNR-W 2-19
0303-03
analogia</t>
    </r>
  </si>
  <si>
    <r>
      <rPr>
        <sz val="8"/>
        <rFont val="Arial"/>
        <family val="2"/>
        <charset val="238"/>
      </rPr>
      <t>Połączenia rur z polietylenu o śr. 32 mm za pomocą kształtek elektrooporowych</t>
    </r>
  </si>
  <si>
    <r>
      <rPr>
        <sz val="8"/>
        <rFont val="Arial"/>
        <family val="2"/>
        <charset val="238"/>
      </rPr>
      <t>148
d.8</t>
    </r>
  </si>
  <si>
    <r>
      <rPr>
        <sz val="8"/>
        <rFont val="Arial"/>
        <family val="2"/>
        <charset val="238"/>
      </rPr>
      <t>KNR-W 2-19
0306-01
analogia</t>
    </r>
  </si>
  <si>
    <t>Rury ochronne (osłonowe) z PE, PCW, PP o śr. nominalnej 50 mm</t>
  </si>
  <si>
    <r>
      <rPr>
        <sz val="8"/>
        <rFont val="Arial"/>
        <family val="2"/>
        <charset val="238"/>
      </rPr>
      <t>149
d.8</t>
    </r>
  </si>
  <si>
    <r>
      <rPr>
        <sz val="8"/>
        <rFont val="Arial"/>
        <family val="2"/>
        <charset val="238"/>
      </rPr>
      <t>KNNR 1 0317-
01</t>
    </r>
  </si>
  <si>
    <r>
      <rPr>
        <sz val="8"/>
        <rFont val="Arial"/>
        <family val="2"/>
        <charset val="238"/>
      </rPr>
      <t>Zasypywanie wykopów ze skarpami z przerzutem na odl.do 3 m z zagęszczeniem ; kat.gr. I-III</t>
    </r>
  </si>
  <si>
    <r>
      <rPr>
        <sz val="8"/>
        <rFont val="Arial"/>
        <family val="2"/>
        <charset val="238"/>
      </rPr>
      <t>150
d.8</t>
    </r>
  </si>
  <si>
    <r>
      <rPr>
        <sz val="8"/>
        <rFont val="Arial"/>
        <family val="2"/>
        <charset val="238"/>
      </rPr>
      <t>KNR 2-01 0236-
02</t>
    </r>
  </si>
  <si>
    <r>
      <rPr>
        <sz val="8"/>
        <rFont val="Arial"/>
        <family val="2"/>
        <charset val="238"/>
      </rPr>
      <t>Zagęszczenie  ubijakami mechanicznymi; grunty spoiste kat. III-IV</t>
    </r>
  </si>
  <si>
    <r>
      <rPr>
        <sz val="8"/>
        <rFont val="Arial"/>
        <family val="2"/>
        <charset val="238"/>
      </rPr>
      <t>151
d.8</t>
    </r>
  </si>
  <si>
    <r>
      <rPr>
        <sz val="8"/>
        <rFont val="Arial"/>
        <family val="2"/>
        <charset val="238"/>
      </rPr>
      <t>KNNR 5 0405-
06</t>
    </r>
  </si>
  <si>
    <r>
      <rPr>
        <sz val="8"/>
        <rFont val="Arial"/>
        <family val="2"/>
        <charset val="238"/>
      </rPr>
      <t>Skrzynka gazowa</t>
    </r>
  </si>
  <si>
    <r>
      <rPr>
        <sz val="8"/>
        <rFont val="Arial"/>
        <family val="2"/>
        <charset val="238"/>
      </rPr>
      <t>152
d.8</t>
    </r>
  </si>
  <si>
    <r>
      <rPr>
        <sz val="8"/>
        <rFont val="Arial"/>
        <family val="2"/>
        <charset val="238"/>
      </rPr>
      <t>KNNR 4 0308-
02
analogia</t>
    </r>
  </si>
  <si>
    <t>Dodatkowe nakłady na wykonanie podejścia obustronnego do gazomierza o śr.przyłącza 25 mm na ścianach</t>
  </si>
  <si>
    <r>
      <rPr>
        <sz val="8"/>
        <rFont val="Arial"/>
        <family val="2"/>
        <charset val="238"/>
      </rPr>
      <t>153
d.8</t>
    </r>
  </si>
  <si>
    <r>
      <rPr>
        <sz val="8"/>
        <rFont val="Arial"/>
        <family val="2"/>
        <charset val="238"/>
      </rPr>
      <t>KNNR 4 0312-
03
analogia</t>
    </r>
  </si>
  <si>
    <r>
      <rPr>
        <sz val="8"/>
        <rFont val="Arial"/>
        <family val="2"/>
        <charset val="238"/>
      </rPr>
      <t>Montaż gazomierza (gazomierz inwestora)</t>
    </r>
  </si>
  <si>
    <r>
      <rPr>
        <sz val="8"/>
        <rFont val="Arial"/>
        <family val="2"/>
        <charset val="238"/>
      </rPr>
      <t>154
d.8</t>
    </r>
  </si>
  <si>
    <r>
      <rPr>
        <sz val="8"/>
        <rFont val="Arial"/>
        <family val="2"/>
        <charset val="238"/>
      </rPr>
      <t>Filtr gazowy o śr. 25 mm o połączeniach gwintowanych</t>
    </r>
  </si>
  <si>
    <r>
      <rPr>
        <sz val="8"/>
        <rFont val="Arial"/>
        <family val="2"/>
        <charset val="238"/>
      </rPr>
      <t>155
d.8</t>
    </r>
  </si>
  <si>
    <r>
      <rPr>
        <sz val="8"/>
        <rFont val="Arial"/>
        <family val="2"/>
        <charset val="238"/>
      </rPr>
      <t>KNNR 4 0312-
03</t>
    </r>
  </si>
  <si>
    <r>
      <rPr>
        <sz val="8"/>
        <rFont val="Arial"/>
        <family val="2"/>
        <charset val="238"/>
      </rPr>
      <t>Kurki gazowe przelotowe o śr. 25 mm o połączeniach gwintowanych</t>
    </r>
  </si>
  <si>
    <r>
      <rPr>
        <sz val="8"/>
        <rFont val="Arial"/>
        <family val="2"/>
        <charset val="238"/>
      </rPr>
      <t>156
d.8</t>
    </r>
  </si>
  <si>
    <r>
      <rPr>
        <sz val="8"/>
        <rFont val="Arial"/>
        <family val="2"/>
        <charset val="238"/>
      </rPr>
      <t>KNNR 4 0304-
03</t>
    </r>
  </si>
  <si>
    <t>Rurociągi w instalacjach gazowych stalowe o połączeniach spawanych o śr.nom. 25 mm na ścianach w budynkach niemieszkalnych</t>
  </si>
  <si>
    <r>
      <rPr>
        <sz val="8"/>
        <rFont val="Arial"/>
        <family val="2"/>
        <charset val="238"/>
      </rPr>
      <t>157
d.8</t>
    </r>
  </si>
  <si>
    <r>
      <rPr>
        <sz val="8"/>
        <rFont val="Arial"/>
        <family val="2"/>
        <charset val="238"/>
      </rPr>
      <t>KNNR 4 0307-
01</t>
    </r>
  </si>
  <si>
    <r>
      <rPr>
        <sz val="8"/>
        <rFont val="Arial"/>
        <family val="2"/>
        <charset val="238"/>
      </rPr>
      <t>Próba instalacji gazowej na ciśnienie</t>
    </r>
  </si>
  <si>
    <t>lokal.</t>
  </si>
  <si>
    <r>
      <rPr>
        <sz val="8"/>
        <rFont val="Arial"/>
        <family val="2"/>
        <charset val="238"/>
      </rPr>
      <t>158
d.8</t>
    </r>
  </si>
  <si>
    <r>
      <rPr>
        <sz val="8"/>
        <rFont val="Arial"/>
        <family val="2"/>
        <charset val="238"/>
      </rPr>
      <t>KNR 4-01 0208-
04</t>
    </r>
  </si>
  <si>
    <r>
      <rPr>
        <sz val="8"/>
        <rFont val="Arial"/>
        <family val="2"/>
        <charset val="238"/>
      </rPr>
      <t>Przebicie otworów o pow.do 0.05 m2 w elementach z betonu żwirowego o grub.do 40 cm</t>
    </r>
  </si>
  <si>
    <r>
      <rPr>
        <sz val="8"/>
        <rFont val="Arial"/>
        <family val="2"/>
        <charset val="238"/>
      </rPr>
      <t>159
d.8</t>
    </r>
  </si>
  <si>
    <r>
      <rPr>
        <sz val="8"/>
        <rFont val="Arial"/>
        <family val="2"/>
        <charset val="238"/>
      </rPr>
      <t>Połączenie rur PE- stal</t>
    </r>
  </si>
  <si>
    <r>
      <rPr>
        <sz val="8"/>
        <rFont val="Arial"/>
        <family val="2"/>
        <charset val="238"/>
      </rPr>
      <t>160
d.8</t>
    </r>
  </si>
  <si>
    <r>
      <rPr>
        <sz val="8"/>
        <rFont val="Arial"/>
        <family val="2"/>
        <charset val="238"/>
      </rPr>
      <t>KNR-W 2-19
0220-02
analogia</t>
    </r>
  </si>
  <si>
    <r>
      <rPr>
        <sz val="8"/>
        <rFont val="Arial"/>
        <family val="2"/>
        <charset val="238"/>
      </rPr>
      <t>Próba szczelności i wytrzymałości gazowych przyłączy domowych</t>
    </r>
  </si>
  <si>
    <r>
      <rPr>
        <sz val="8"/>
        <rFont val="Arial"/>
        <family val="2"/>
        <charset val="238"/>
      </rPr>
      <t>Razem dział: PRZEBUDOWA INSTALACJI GAZU PŁYNNEGO</t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</si>
  <si>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>2</t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</si>
  <si>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>3</t>
    </r>
  </si>
  <si>
    <t>Podstawa</t>
  </si>
  <si>
    <t>Opis i wyliczenia</t>
  </si>
  <si>
    <t>j.m.</t>
  </si>
  <si>
    <t>Poszcz</t>
  </si>
  <si>
    <t>ROZDZIELNICE ELEKTRYCZNE I WLZ</t>
  </si>
  <si>
    <r>
      <rPr>
        <sz val="8"/>
        <rFont val="Arial"/>
        <family val="2"/>
        <charset val="238"/>
      </rPr>
      <t>KNNR 5
0403-01
analogia</t>
    </r>
  </si>
  <si>
    <r>
      <rPr>
        <sz val="8"/>
        <rFont val="Arial"/>
        <family val="2"/>
        <charset val="238"/>
      </rPr>
      <t>Rozdzielnica RG - rozbudowa
1</t>
    </r>
  </si>
  <si>
    <r>
      <rPr>
        <sz val="8"/>
        <rFont val="Arial"/>
        <family val="2"/>
        <charset val="238"/>
      </rPr>
      <t>szt.
szt.</t>
    </r>
  </si>
  <si>
    <r>
      <rPr>
        <sz val="8"/>
        <rFont val="Arial"/>
        <family val="2"/>
        <charset val="238"/>
      </rPr>
      <t>KNNR 5
0716-02</t>
    </r>
  </si>
  <si>
    <t>Układanie kabli o masie do 1.0 kg/m w korytach i kanałach elektroinstalacyjnych - RG - R-SOC
25</t>
  </si>
  <si>
    <r>
      <rPr>
        <sz val="8"/>
        <rFont val="Arial"/>
        <family val="2"/>
        <charset val="238"/>
      </rPr>
      <t>m
m</t>
    </r>
  </si>
  <si>
    <r>
      <rPr>
        <sz val="8"/>
        <rFont val="Arial"/>
        <family val="2"/>
        <charset val="238"/>
      </rPr>
      <t>KNNR 5
0110-04</t>
    </r>
  </si>
  <si>
    <t>Listwy elektroinstalacyjne z PCW (naścienne, przypodłogowe i ścienne) przykręcane do cegły
20</t>
  </si>
  <si>
    <r>
      <rPr>
        <sz val="8"/>
        <rFont val="Arial"/>
        <family val="2"/>
        <charset val="238"/>
      </rPr>
      <t>KNNR 5
0404-03</t>
    </r>
  </si>
  <si>
    <r>
      <rPr>
        <sz val="8"/>
        <rFont val="Arial"/>
        <family val="2"/>
        <charset val="238"/>
      </rPr>
      <t>Tablice rozdzielcze o masie do 30 kg - R-SOC
1</t>
    </r>
  </si>
  <si>
    <r>
      <rPr>
        <sz val="8"/>
        <rFont val="Arial"/>
        <family val="2"/>
        <charset val="238"/>
      </rPr>
      <t>KNNR 5
1301-02</t>
    </r>
  </si>
  <si>
    <r>
      <rPr>
        <sz val="8"/>
        <rFont val="Arial"/>
        <family val="2"/>
        <charset val="238"/>
      </rPr>
      <t>Sprawdzenie i pomiar 3-fazowego obwodu elektrycznego niskiego napięcia
1</t>
    </r>
  </si>
  <si>
    <r>
      <rPr>
        <sz val="8"/>
        <rFont val="Arial"/>
        <family val="2"/>
        <charset val="238"/>
      </rPr>
      <t>pomiar
pomiar</t>
    </r>
  </si>
  <si>
    <t>TRASY KABLOWE</t>
  </si>
  <si>
    <r>
      <rPr>
        <sz val="8"/>
        <rFont val="Arial"/>
        <family val="2"/>
        <charset val="238"/>
      </rPr>
      <t>6
d.2</t>
    </r>
  </si>
  <si>
    <r>
      <rPr>
        <sz val="8"/>
        <rFont val="Arial"/>
        <family val="2"/>
        <charset val="238"/>
      </rPr>
      <t>KNNR 5
1209-0102</t>
    </r>
  </si>
  <si>
    <r>
      <rPr>
        <sz val="8"/>
        <rFont val="Arial"/>
        <family val="2"/>
        <charset val="238"/>
      </rPr>
      <t>Przebijanie otworów śr. 40 mm o długości do 15 cm w ścianach lub stropach z gazobetonu
15</t>
    </r>
  </si>
  <si>
    <r>
      <rPr>
        <sz val="8"/>
        <rFont val="Arial"/>
        <family val="2"/>
        <charset val="238"/>
      </rPr>
      <t>otw.
otw.</t>
    </r>
  </si>
  <si>
    <r>
      <rPr>
        <sz val="8"/>
        <rFont val="Arial"/>
        <family val="2"/>
        <charset val="238"/>
      </rPr>
      <t>7
d.2</t>
    </r>
  </si>
  <si>
    <r>
      <rPr>
        <sz val="8"/>
        <rFont val="Arial"/>
        <family val="2"/>
        <charset val="238"/>
      </rPr>
      <t>KNNR 5
1209-0202</t>
    </r>
  </si>
  <si>
    <r>
      <rPr>
        <sz val="8"/>
        <rFont val="Arial"/>
        <family val="2"/>
        <charset val="238"/>
      </rPr>
      <t>Przebijanie otworów śr. 40 mm o długości do 30 cm w ścianach lub stropach z gazobetonu
10</t>
    </r>
  </si>
  <si>
    <r>
      <rPr>
        <sz val="8"/>
        <rFont val="Arial"/>
        <family val="2"/>
        <charset val="238"/>
      </rPr>
      <t>8
d.2</t>
    </r>
  </si>
  <si>
    <r>
      <rPr>
        <sz val="8"/>
        <rFont val="Arial"/>
        <family val="2"/>
        <charset val="238"/>
      </rPr>
      <t>KNNR 5
0114-07</t>
    </r>
  </si>
  <si>
    <t>Przepusty rurowe hermetyczne w ścianie z rur o śr.do 29 mm - szczelny przepust przez ściane
2</t>
  </si>
  <si>
    <t>KABEL, PRZEWODY, OSPRZĘT ELEKTROINSTALACYJNY</t>
  </si>
  <si>
    <r>
      <rPr>
        <sz val="8"/>
        <rFont val="Arial"/>
        <family val="2"/>
        <charset val="238"/>
      </rPr>
      <t>9
d.3</t>
    </r>
  </si>
  <si>
    <r>
      <rPr>
        <sz val="8"/>
        <rFont val="Arial"/>
        <family val="2"/>
        <charset val="238"/>
      </rPr>
      <t>KNNR 5
0406-01</t>
    </r>
  </si>
  <si>
    <r>
      <rPr>
        <sz val="8"/>
        <rFont val="Arial"/>
        <family val="2"/>
        <charset val="238"/>
      </rPr>
      <t>Aparaty elektryczne o masie do 2.5 kg - PWP - przycisk sterujący
1</t>
    </r>
  </si>
  <si>
    <r>
      <rPr>
        <sz val="8"/>
        <rFont val="Arial"/>
        <family val="2"/>
        <charset val="238"/>
      </rPr>
      <t>10
d.3</t>
    </r>
  </si>
  <si>
    <r>
      <rPr>
        <sz val="8"/>
        <rFont val="Arial"/>
        <family val="2"/>
        <charset val="238"/>
      </rPr>
      <t>KNNR 5
0206-01</t>
    </r>
  </si>
  <si>
    <t>Przewody kabelkowe o łącznym przekroju żył do 7.5 mm2 układane n.t. na betonie - przewód YDY 3x1,5
220</t>
  </si>
  <si>
    <r>
      <rPr>
        <sz val="8"/>
        <rFont val="Arial"/>
        <family val="2"/>
        <charset val="238"/>
      </rPr>
      <t>11
d.3</t>
    </r>
  </si>
  <si>
    <t>Przewody kabelkowe o łącznym przekroju żył do 7.5 mm2 układane n.t. na betonie - przewód YDY 3x2,5
240</t>
  </si>
  <si>
    <r>
      <rPr>
        <sz val="8"/>
        <rFont val="Arial"/>
        <family val="2"/>
        <charset val="238"/>
      </rPr>
      <t>12
d.3</t>
    </r>
  </si>
  <si>
    <r>
      <rPr>
        <sz val="8"/>
        <rFont val="Arial"/>
        <family val="2"/>
        <charset val="238"/>
      </rPr>
      <t>KNNR 5
0206-02</t>
    </r>
  </si>
  <si>
    <r>
      <rPr>
        <sz val="8"/>
        <rFont val="Arial"/>
        <family val="2"/>
        <charset val="238"/>
      </rPr>
      <t>Przewody kabelkowe o łącznym przekroju żył do 12.5 mm2 układane n.t. na betonie - przewód YDY 3x4
50</t>
    </r>
  </si>
  <si>
    <r>
      <rPr>
        <sz val="8"/>
        <rFont val="Arial"/>
        <family val="2"/>
        <charset val="238"/>
      </rPr>
      <t>13
d.3</t>
    </r>
  </si>
  <si>
    <r>
      <rPr>
        <sz val="8"/>
        <rFont val="Arial"/>
        <family val="2"/>
        <charset val="238"/>
      </rPr>
      <t>Przewody kabelkowe o łącznym przekroju żył do 12.5 mm2 układane n.t. na betonie - przewód NHXJ-J 5x1,5mm2
30</t>
    </r>
  </si>
  <si>
    <r>
      <rPr>
        <sz val="8"/>
        <rFont val="Arial"/>
        <family val="2"/>
        <charset val="238"/>
      </rPr>
      <t>14
d.3</t>
    </r>
  </si>
  <si>
    <r>
      <rPr>
        <sz val="8"/>
        <rFont val="Arial"/>
        <family val="2"/>
        <charset val="238"/>
      </rPr>
      <t>KNNR 5
0302-01</t>
    </r>
  </si>
  <si>
    <r>
      <rPr>
        <sz val="8"/>
        <rFont val="Arial"/>
        <family val="2"/>
        <charset val="238"/>
      </rPr>
      <t>Puszki instalacyjne podtynkowe pojedyncze o śr.do 60 mm
18+4+41</t>
    </r>
  </si>
  <si>
    <r>
      <rPr>
        <sz val="8"/>
        <rFont val="Arial"/>
        <family val="2"/>
        <charset val="238"/>
      </rPr>
      <t>15
d.3</t>
    </r>
  </si>
  <si>
    <r>
      <rPr>
        <sz val="8"/>
        <rFont val="Arial"/>
        <family val="2"/>
        <charset val="238"/>
      </rPr>
      <t>KNNR 5
0306-02</t>
    </r>
  </si>
  <si>
    <t>Łączniki i przyciski jednobiegunowe podtynkowe w puszce instalacyjnej - łącznik pojedynczy
7+4</t>
  </si>
  <si>
    <r>
      <rPr>
        <sz val="8"/>
        <rFont val="Arial"/>
        <family val="2"/>
        <charset val="238"/>
      </rPr>
      <t>16
d.3</t>
    </r>
  </si>
  <si>
    <t>Łączniki i przyciski jednobiegunowe podtynkowe w puszce instalacyjnej - łącznik schodowy
2</t>
  </si>
  <si>
    <r>
      <rPr>
        <sz val="8"/>
        <rFont val="Arial"/>
        <family val="2"/>
        <charset val="238"/>
      </rPr>
      <t>17
d.3</t>
    </r>
  </si>
  <si>
    <t>Łączniki i przyciski jednobiegunowe podtynkowe w puszce instalacyjnej - łącznik świecznikowy
6</t>
  </si>
  <si>
    <r>
      <rPr>
        <sz val="8"/>
        <rFont val="Arial"/>
        <family val="2"/>
        <charset val="238"/>
      </rPr>
      <t>18
d.3</t>
    </r>
  </si>
  <si>
    <r>
      <rPr>
        <sz val="8"/>
        <rFont val="Arial"/>
        <family val="2"/>
        <charset val="238"/>
      </rPr>
      <t>KNNR 5
0308-02</t>
    </r>
  </si>
  <si>
    <t>Gniazda instalacyjne wtyczkowe ze stykiem ochronnym podtynkowe 2-biegunowe przelotowe pojedyncze o obciążalności do 16 A i przekroju przewodów do 2.5 mm2 - gniazda podtynkowe pojedyncze 2-biegunowe 16A</t>
  </si>
  <si>
    <r>
      <rPr>
        <sz val="8"/>
        <rFont val="Arial"/>
        <family val="2"/>
        <charset val="238"/>
      </rPr>
      <t>KNNR 5
0308-03
analogia</t>
    </r>
  </si>
  <si>
    <t>Gniazda instalacyjne wtyczkowe ze stykiem ochronnym podtynkowe 2-biegunowe przelotowe podwójne o obciążalności do 16 A i przekroju przewodów do
2.5 mm2
16</t>
  </si>
  <si>
    <r>
      <rPr>
        <sz val="8"/>
        <rFont val="Arial"/>
        <family val="2"/>
        <charset val="238"/>
      </rPr>
      <t>KNNR 5
0308-05</t>
    </r>
  </si>
  <si>
    <t>Gniazda instalacyjne wtyczkowe ze stykiem ochronnym bryzgoszczelne 2-biegunowe przykręcane o obciążalności do 16 A i przekroju przewodów do 2.5 mm2 - gniazda podtynkowe pojedyncze 2-biegunowe 16A IP44
17</t>
  </si>
  <si>
    <r>
      <rPr>
        <sz val="8"/>
        <rFont val="Arial"/>
        <family val="2"/>
        <charset val="238"/>
      </rPr>
      <t>KNNR 5
1305-01</t>
    </r>
  </si>
  <si>
    <r>
      <rPr>
        <sz val="8"/>
        <rFont val="Arial"/>
        <family val="2"/>
        <charset val="238"/>
      </rPr>
      <t>Sprawdzenie samoczynnego wyłączania zasilania (pierwsza próba)
1</t>
    </r>
  </si>
  <si>
    <r>
      <rPr>
        <sz val="8"/>
        <rFont val="Arial"/>
        <family val="2"/>
        <charset val="238"/>
      </rPr>
      <t>prób.
prób.</t>
    </r>
  </si>
  <si>
    <r>
      <rPr>
        <sz val="8"/>
        <rFont val="Arial"/>
        <family val="2"/>
        <charset val="238"/>
      </rPr>
      <t>KNNR 5
1305-02</t>
    </r>
  </si>
  <si>
    <r>
      <rPr>
        <sz val="8"/>
        <rFont val="Arial"/>
        <family val="2"/>
        <charset val="238"/>
      </rPr>
      <t>Sprawdzenie samoczynnego wyłączania zasilania (następna próba)
40</t>
    </r>
  </si>
  <si>
    <t>OPRAWY OŚWIETLENIOWE</t>
  </si>
  <si>
    <r>
      <rPr>
        <sz val="8"/>
        <rFont val="Arial"/>
        <family val="2"/>
        <charset val="238"/>
      </rPr>
      <t>23
d.4</t>
    </r>
  </si>
  <si>
    <r>
      <rPr>
        <sz val="8"/>
        <rFont val="Arial"/>
        <family val="2"/>
        <charset val="238"/>
      </rPr>
      <t>KNNR 5
0502-02
analogia</t>
    </r>
  </si>
  <si>
    <r>
      <rPr>
        <sz val="8"/>
        <rFont val="Arial"/>
        <family val="2"/>
        <charset val="238"/>
      </rPr>
      <t>Oprawy oświetleniowe przykręcane (zwykłe) - świetlówkowa do 2x20 W - Opra- wa A1
4</t>
    </r>
  </si>
  <si>
    <r>
      <rPr>
        <sz val="8"/>
        <rFont val="Arial"/>
        <family val="2"/>
        <charset val="238"/>
      </rPr>
      <t>kpl.
kpl.</t>
    </r>
  </si>
  <si>
    <r>
      <rPr>
        <sz val="8"/>
        <rFont val="Arial"/>
        <family val="2"/>
        <charset val="238"/>
      </rPr>
      <t>24
d.4</t>
    </r>
  </si>
  <si>
    <r>
      <rPr>
        <sz val="8"/>
        <rFont val="Arial"/>
        <family val="2"/>
        <charset val="238"/>
      </rPr>
      <t>Oprawy oświetleniowe przykręcane (zwykłe) - świetlówkowa do 2x20 W - Opra- wa B
7</t>
    </r>
  </si>
  <si>
    <r>
      <rPr>
        <sz val="8"/>
        <rFont val="Arial"/>
        <family val="2"/>
        <charset val="238"/>
      </rPr>
      <t>25
d.4</t>
    </r>
  </si>
  <si>
    <r>
      <rPr>
        <sz val="8"/>
        <rFont val="Arial"/>
        <family val="2"/>
        <charset val="238"/>
      </rPr>
      <t>Oprawy oświetleniowe przykręcane (zwykłe) - świetlówkowa do 2x20 W - Opra- wa D
15</t>
    </r>
  </si>
  <si>
    <r>
      <rPr>
        <sz val="8"/>
        <rFont val="Arial"/>
        <family val="2"/>
        <charset val="238"/>
      </rPr>
      <t>26
d.4</t>
    </r>
  </si>
  <si>
    <r>
      <rPr>
        <sz val="8"/>
        <rFont val="Arial"/>
        <family val="2"/>
        <charset val="238"/>
      </rPr>
      <t>KNNR 5
0504-02
analogia</t>
    </r>
  </si>
  <si>
    <r>
      <rPr>
        <sz val="8"/>
        <rFont val="Arial"/>
        <family val="2"/>
        <charset val="238"/>
      </rPr>
      <t>Oprawy oświetleniowe żarowe bryzgoodporne strugoodporne porcelanowe przykręcane - Oprawa E
4</t>
    </r>
  </si>
  <si>
    <r>
      <rPr>
        <sz val="8"/>
        <rFont val="Arial"/>
        <family val="2"/>
        <charset val="238"/>
      </rPr>
      <t>27
d.4</t>
    </r>
  </si>
  <si>
    <r>
      <rPr>
        <sz val="8"/>
        <rFont val="Arial"/>
        <family val="2"/>
        <charset val="238"/>
      </rPr>
      <t>Oprawy oświetleniowe przykręcane (zwykłe) - świetlówkowa do 2x20 W - Opra- wa AW1O
4</t>
    </r>
  </si>
  <si>
    <r>
      <rPr>
        <sz val="8"/>
        <rFont val="Arial"/>
        <family val="2"/>
        <charset val="238"/>
      </rPr>
      <t>28
d.4</t>
    </r>
  </si>
  <si>
    <r>
      <rPr>
        <sz val="8"/>
        <rFont val="Arial"/>
        <family val="2"/>
        <charset val="238"/>
      </rPr>
      <t>Oprawy oświetleniowe przykręcane (zwykłe) - świetlówkowa do 2x20 W - AWzw
3</t>
    </r>
  </si>
  <si>
    <r>
      <rPr>
        <sz val="8"/>
        <rFont val="Arial"/>
        <family val="2"/>
        <charset val="238"/>
      </rPr>
      <t>29
d.4</t>
    </r>
  </si>
  <si>
    <r>
      <rPr>
        <sz val="8"/>
        <rFont val="Arial"/>
        <family val="2"/>
        <charset val="238"/>
      </rPr>
      <t>Oprawy oświetleniowe przykręcane (zwykłe) - świetlówkowa do 2x20 W - EW
4</t>
    </r>
  </si>
  <si>
    <t>POŁĄCZENIA WYRÓWNAWCZE</t>
  </si>
  <si>
    <r>
      <rPr>
        <sz val="8"/>
        <rFont val="Arial"/>
        <family val="2"/>
        <charset val="238"/>
      </rPr>
      <t>30
d.5</t>
    </r>
  </si>
  <si>
    <r>
      <rPr>
        <sz val="8"/>
        <rFont val="Arial"/>
        <family val="2"/>
        <charset val="238"/>
      </rPr>
      <t>KNNR 5
0201-06</t>
    </r>
  </si>
  <si>
    <r>
      <rPr>
        <sz val="8"/>
        <rFont val="Arial"/>
        <family val="2"/>
        <charset val="238"/>
      </rPr>
      <t>Przewody izolowane jednożyłowe o przekroju 35 mm2 wciągane do rur
25</t>
    </r>
  </si>
  <si>
    <r>
      <rPr>
        <sz val="8"/>
        <rFont val="Arial"/>
        <family val="2"/>
        <charset val="238"/>
      </rPr>
      <t>31
d.5</t>
    </r>
  </si>
  <si>
    <r>
      <rPr>
        <sz val="8"/>
        <rFont val="Arial"/>
        <family val="2"/>
        <charset val="238"/>
      </rPr>
      <t>KNNR 5
0202-02</t>
    </r>
  </si>
  <si>
    <t>Przewody izolowane jednożyłowe o przekroju do 10 mm2 układane w gotowych korytkach
15</t>
  </si>
  <si>
    <r>
      <rPr>
        <sz val="8"/>
        <rFont val="Arial"/>
        <family val="2"/>
        <charset val="238"/>
      </rPr>
      <t>32
d.5</t>
    </r>
  </si>
  <si>
    <r>
      <rPr>
        <sz val="8"/>
        <rFont val="Arial"/>
        <family val="2"/>
        <charset val="238"/>
      </rPr>
      <t>KNNR 5
0201-03</t>
    </r>
  </si>
  <si>
    <r>
      <rPr>
        <sz val="8"/>
        <rFont val="Arial"/>
        <family val="2"/>
        <charset val="238"/>
      </rPr>
      <t>Przewody izolowane jednożyłowe o przekroju 4 mm2 wciągane do rur
30</t>
    </r>
  </si>
  <si>
    <r>
      <rPr>
        <sz val="8"/>
        <rFont val="Arial"/>
        <family val="2"/>
        <charset val="238"/>
      </rPr>
      <t>33
d.5</t>
    </r>
  </si>
  <si>
    <r>
      <rPr>
        <sz val="8"/>
        <rFont val="Arial"/>
        <family val="2"/>
        <charset val="238"/>
      </rPr>
      <t>Aparaty elektryczne o masie do 2.5 kg - GSW
1</t>
    </r>
  </si>
  <si>
    <r>
      <rPr>
        <sz val="8"/>
        <rFont val="Arial"/>
        <family val="2"/>
        <charset val="238"/>
      </rPr>
      <t>34
d.5</t>
    </r>
  </si>
  <si>
    <r>
      <rPr>
        <sz val="8"/>
        <rFont val="Arial"/>
        <family val="2"/>
        <charset val="238"/>
      </rPr>
      <t>KNNR 5
1304-01</t>
    </r>
  </si>
  <si>
    <t>Badania i pomiary instalacji uziemiającej (pierwszy pomiar)</t>
  </si>
  <si>
    <t>INSTALACJA ODGROMOWA I UZIEMIAJĄCA</t>
  </si>
  <si>
    <r>
      <rPr>
        <sz val="8"/>
        <rFont val="Arial"/>
        <family val="2"/>
        <charset val="238"/>
      </rPr>
      <t>35
d.6</t>
    </r>
  </si>
  <si>
    <r>
      <rPr>
        <sz val="8"/>
        <rFont val="Arial"/>
        <family val="2"/>
        <charset val="238"/>
      </rPr>
      <t>KNR-W 5-08
0614-02</t>
    </r>
  </si>
  <si>
    <r>
      <rPr>
        <sz val="8"/>
        <rFont val="Arial"/>
        <family val="2"/>
        <charset val="238"/>
      </rPr>
      <t>Mechaniczne pogrążanie uziomów prętowych w gruncie kat. III
3*12</t>
    </r>
  </si>
  <si>
    <r>
      <rPr>
        <sz val="8"/>
        <rFont val="Arial"/>
        <family val="2"/>
        <charset val="238"/>
      </rPr>
      <t>36
d.6</t>
    </r>
  </si>
  <si>
    <r>
      <rPr>
        <sz val="8"/>
        <rFont val="Arial"/>
        <family val="2"/>
        <charset val="238"/>
      </rPr>
      <t>KNNR 5
0701-04</t>
    </r>
  </si>
  <si>
    <r>
      <rPr>
        <sz val="8"/>
        <rFont val="Arial"/>
        <family val="2"/>
        <charset val="238"/>
      </rPr>
      <t>Kopanie rowów dla kabli w sposób mechaniczny w gruncie kat. I-II
30*0.6*0.3</t>
    </r>
  </si>
  <si>
    <r>
      <rPr>
        <sz val="8"/>
        <rFont val="Arial"/>
        <family val="2"/>
        <charset val="238"/>
      </rPr>
      <t>37
d.6</t>
    </r>
  </si>
  <si>
    <r>
      <rPr>
        <sz val="8"/>
        <rFont val="Arial"/>
        <family val="2"/>
        <charset val="238"/>
      </rPr>
      <t>KNNR 5
0702-04</t>
    </r>
  </si>
  <si>
    <r>
      <rPr>
        <sz val="8"/>
        <rFont val="Arial"/>
        <family val="2"/>
        <charset val="238"/>
      </rPr>
      <t>Zasypywanie rowów dla kabli wykonanych mechanicznie w gruncie kat. I-II
30*0.6*0.3</t>
    </r>
  </si>
  <si>
    <r>
      <rPr>
        <sz val="8"/>
        <rFont val="Arial"/>
        <family val="2"/>
        <charset val="238"/>
      </rPr>
      <t>38
d.6</t>
    </r>
  </si>
  <si>
    <r>
      <rPr>
        <sz val="8"/>
        <rFont val="Arial"/>
        <family val="2"/>
        <charset val="238"/>
      </rPr>
      <t>KNR-W 5-08
0608-07</t>
    </r>
  </si>
  <si>
    <r>
      <rPr>
        <sz val="8"/>
        <rFont val="Arial"/>
        <family val="2"/>
        <charset val="238"/>
      </rPr>
      <t>Układanie bednarki w rowach kablowych - bednarka 30x4 mm
30</t>
    </r>
  </si>
  <si>
    <r>
      <rPr>
        <sz val="8"/>
        <rFont val="Arial"/>
        <family val="2"/>
        <charset val="238"/>
      </rPr>
      <t>39
d.6</t>
    </r>
  </si>
  <si>
    <r>
      <rPr>
        <sz val="8"/>
        <rFont val="Arial"/>
        <family val="2"/>
        <charset val="238"/>
      </rPr>
      <t>KNR-W 5-08
0619-06</t>
    </r>
  </si>
  <si>
    <t>Montaż złączy kontrolnych z połączeniem drut-płaskownik w instalacji odgromowej - Złącze Kontrolne - IO
3</t>
  </si>
  <si>
    <r>
      <rPr>
        <sz val="8"/>
        <rFont val="Arial"/>
        <family val="2"/>
        <charset val="238"/>
      </rPr>
      <t>40
d.6</t>
    </r>
  </si>
  <si>
    <r>
      <rPr>
        <sz val="8"/>
        <rFont val="Arial"/>
        <family val="2"/>
        <charset val="238"/>
      </rPr>
      <t>KNR-W 5-08
0606-03</t>
    </r>
  </si>
  <si>
    <t>Montaż zwodów pionowych instalacji odgromowej naprężanych z pręta o średnicy do 10 mm na uprzednio zainstalowanych wspornikach na ścianie
3*6</t>
  </si>
  <si>
    <r>
      <rPr>
        <sz val="8"/>
        <rFont val="Arial"/>
        <family val="2"/>
        <charset val="238"/>
      </rPr>
      <t>41
d.6</t>
    </r>
  </si>
  <si>
    <r>
      <rPr>
        <sz val="8"/>
        <rFont val="Arial"/>
        <family val="2"/>
        <charset val="238"/>
      </rPr>
      <t>KNR-W 5-08
0604-01</t>
    </r>
  </si>
  <si>
    <r>
      <rPr>
        <sz val="8"/>
        <rFont val="Arial"/>
        <family val="2"/>
        <charset val="238"/>
      </rPr>
      <t>Montaż zwodów poziomych instalacji odgromowej nienaprężanych z pręta o średnicy do 10 mm na dachu płaskim pokrytym blachą - pręty stalowe ocynko- wane fi 8
40+18</t>
    </r>
  </si>
  <si>
    <r>
      <rPr>
        <sz val="8"/>
        <rFont val="Arial"/>
        <family val="2"/>
        <charset val="238"/>
      </rPr>
      <t>42
d.6</t>
    </r>
  </si>
  <si>
    <r>
      <rPr>
        <sz val="8"/>
        <rFont val="Arial"/>
        <family val="2"/>
        <charset val="238"/>
      </rPr>
      <t>KNR-W 5-08
0622-06
analogia</t>
    </r>
  </si>
  <si>
    <r>
      <rPr>
        <sz val="8"/>
        <rFont val="Arial"/>
        <family val="2"/>
        <charset val="238"/>
      </rPr>
      <t>Montaż iglic typu IO-5.0 o ciężarze 42 kg na dachu z gotowymi kotwami - Maszt odgromowy 1m z podstawa betonową
10</t>
    </r>
  </si>
  <si>
    <r>
      <rPr>
        <sz val="8"/>
        <rFont val="Arial"/>
        <family val="2"/>
        <charset val="238"/>
      </rPr>
      <t>43
d.6</t>
    </r>
  </si>
  <si>
    <r>
      <rPr>
        <sz val="8"/>
        <rFont val="Arial"/>
        <family val="2"/>
        <charset val="238"/>
      </rPr>
      <t>KNR-W 5-08
0618-01</t>
    </r>
  </si>
  <si>
    <r>
      <rPr>
        <sz val="8"/>
        <rFont val="Arial"/>
        <family val="2"/>
        <charset val="238"/>
      </rPr>
      <t>Łączenie pręta o średnicy do 10 mm na dachu za pomocą złączy skręcanych uniwersalnych krzyżowych 4 otworowe
12</t>
    </r>
  </si>
  <si>
    <t>POMIARY ELEKTRYCZNE</t>
  </si>
  <si>
    <r>
      <rPr>
        <sz val="8"/>
        <rFont val="Arial"/>
        <family val="2"/>
        <charset val="238"/>
      </rPr>
      <t>44
d.7</t>
    </r>
  </si>
  <si>
    <r>
      <rPr>
        <sz val="8"/>
        <rFont val="Arial"/>
        <family val="2"/>
        <charset val="238"/>
      </rPr>
      <t>KNR-W 4-03
1203-02</t>
    </r>
  </si>
  <si>
    <r>
      <rPr>
        <sz val="8"/>
        <rFont val="Arial"/>
        <family val="2"/>
        <charset val="238"/>
      </rPr>
      <t>Badanie linii kablowej nn o ilości żył 4
1</t>
    </r>
  </si>
  <si>
    <r>
      <rPr>
        <sz val="8"/>
        <rFont val="Arial"/>
        <family val="2"/>
        <charset val="238"/>
      </rPr>
      <t>odc.
odc.</t>
    </r>
  </si>
  <si>
    <r>
      <rPr>
        <sz val="8"/>
        <rFont val="Arial"/>
        <family val="2"/>
        <charset val="238"/>
      </rPr>
      <t>45
d.7</t>
    </r>
  </si>
  <si>
    <r>
      <rPr>
        <sz val="8"/>
        <rFont val="Arial"/>
        <family val="2"/>
        <charset val="238"/>
      </rPr>
      <t>KNR-W 4-03
1203-03</t>
    </r>
  </si>
  <si>
    <r>
      <rPr>
        <sz val="8"/>
        <rFont val="Arial"/>
        <family val="2"/>
        <charset val="238"/>
      </rPr>
      <t>Badanie linii kablowej nn o ilości żył 5
1</t>
    </r>
  </si>
  <si>
    <r>
      <rPr>
        <sz val="8"/>
        <rFont val="Arial"/>
        <family val="2"/>
        <charset val="238"/>
      </rPr>
      <t>46
d.7</t>
    </r>
  </si>
  <si>
    <r>
      <rPr>
        <sz val="8"/>
        <rFont val="Arial"/>
        <family val="2"/>
        <charset val="238"/>
      </rPr>
      <t>KNR-W 4-03
1205-01</t>
    </r>
  </si>
  <si>
    <r>
      <rPr>
        <sz val="8"/>
        <rFont val="Arial"/>
        <family val="2"/>
        <charset val="238"/>
      </rPr>
      <t>Pierwszy pomiar uziemienia ochronnego lub roboczego
1</t>
    </r>
  </si>
  <si>
    <r>
      <rPr>
        <sz val="8"/>
        <rFont val="Arial"/>
        <family val="2"/>
        <charset val="238"/>
      </rPr>
      <t>pomiar
.
pomiar
.</t>
    </r>
  </si>
  <si>
    <r>
      <rPr>
        <sz val="8"/>
        <rFont val="Arial"/>
        <family val="2"/>
        <charset val="238"/>
      </rPr>
      <t>47
d.7</t>
    </r>
  </si>
  <si>
    <r>
      <rPr>
        <sz val="8"/>
        <rFont val="Arial"/>
        <family val="2"/>
        <charset val="238"/>
      </rPr>
      <t>KNR-W 4-03
1205-02</t>
    </r>
  </si>
  <si>
    <r>
      <rPr>
        <sz val="8"/>
        <rFont val="Arial"/>
        <family val="2"/>
        <charset val="238"/>
      </rPr>
      <t>Następny pomiar uziemienia ochronnego lub roboczego
3</t>
    </r>
  </si>
  <si>
    <r>
      <rPr>
        <sz val="8"/>
        <rFont val="Arial"/>
        <family val="2"/>
        <charset val="238"/>
      </rPr>
      <t>48
d.7</t>
    </r>
  </si>
  <si>
    <r>
      <rPr>
        <sz val="8"/>
        <rFont val="Arial"/>
        <family val="2"/>
        <charset val="238"/>
      </rPr>
      <t>KNR-W 4-03
1205-03</t>
    </r>
  </si>
  <si>
    <r>
      <rPr>
        <sz val="8"/>
        <rFont val="Arial"/>
        <family val="2"/>
        <charset val="238"/>
      </rPr>
      <t>Pierwszy pomiar instalacji odgromowej
1</t>
    </r>
  </si>
  <si>
    <r>
      <rPr>
        <sz val="8"/>
        <rFont val="Arial"/>
        <family val="2"/>
        <charset val="238"/>
      </rPr>
      <t>49
d.7</t>
    </r>
  </si>
  <si>
    <r>
      <rPr>
        <sz val="8"/>
        <rFont val="Arial"/>
        <family val="2"/>
        <charset val="238"/>
      </rPr>
      <t>KNR-W 4-03
1205-04</t>
    </r>
  </si>
  <si>
    <r>
      <rPr>
        <sz val="8"/>
        <rFont val="Arial"/>
        <family val="2"/>
        <charset val="238"/>
      </rPr>
      <t>Następny pomiar instalacji odgromowej
2</t>
    </r>
  </si>
  <si>
    <r>
      <rPr>
        <sz val="8"/>
        <rFont val="Arial"/>
        <family val="2"/>
        <charset val="238"/>
      </rPr>
      <t>50
d.7</t>
    </r>
  </si>
  <si>
    <r>
      <rPr>
        <sz val="8"/>
        <rFont val="Arial"/>
        <family val="2"/>
        <charset val="238"/>
      </rPr>
      <t>KNR-W 4-03
1208-01</t>
    </r>
  </si>
  <si>
    <t>Pierwszy pomiar rezystancji izolacji instalacji elektrycznych w obwodzie 1-fazowym
1</t>
  </si>
  <si>
    <r>
      <rPr>
        <sz val="8"/>
        <rFont val="Arial"/>
        <family val="2"/>
        <charset val="238"/>
      </rPr>
      <t>51
d.7</t>
    </r>
  </si>
  <si>
    <r>
      <rPr>
        <sz val="8"/>
        <rFont val="Arial"/>
        <family val="2"/>
        <charset val="238"/>
      </rPr>
      <t>KNR-W 4-03
1208-02</t>
    </r>
  </si>
  <si>
    <t>Następny pomiar rezystancji izolacji instalacji elektrycznych w obwodzie 1-fazowym
13</t>
  </si>
  <si>
    <r>
      <rPr>
        <sz val="8"/>
        <rFont val="Arial"/>
        <family val="2"/>
        <charset val="238"/>
      </rPr>
      <t>52
d.7</t>
    </r>
  </si>
  <si>
    <r>
      <rPr>
        <sz val="8"/>
        <rFont val="Arial"/>
        <family val="2"/>
        <charset val="238"/>
      </rPr>
      <t>KNR-W 4-03
1208-03</t>
    </r>
  </si>
  <si>
    <t>Pierwszy pomiar rezystancji izolacji instalacji elektrycznych w obwodzie 3-fazowym
1</t>
  </si>
  <si>
    <r>
      <rPr>
        <sz val="8"/>
        <rFont val="Arial"/>
        <family val="2"/>
        <charset val="238"/>
      </rPr>
      <t>53
d.7</t>
    </r>
  </si>
  <si>
    <r>
      <rPr>
        <sz val="8"/>
        <rFont val="Arial"/>
        <family val="2"/>
        <charset val="238"/>
      </rPr>
      <t>KNR-W 4-03
1205-05</t>
    </r>
  </si>
  <si>
    <r>
      <rPr>
        <sz val="8"/>
        <rFont val="Arial"/>
        <family val="2"/>
        <charset val="238"/>
      </rPr>
      <t>Pierwszy pomiar skuteczności zerowania
1</t>
    </r>
  </si>
  <si>
    <r>
      <rPr>
        <sz val="8"/>
        <rFont val="Arial"/>
        <family val="2"/>
        <charset val="238"/>
      </rPr>
      <t>54
d.7</t>
    </r>
  </si>
  <si>
    <r>
      <rPr>
        <sz val="8"/>
        <rFont val="Arial"/>
        <family val="2"/>
        <charset val="238"/>
      </rPr>
      <t>KNR-W 4-03
1205-06</t>
    </r>
  </si>
  <si>
    <r>
      <rPr>
        <sz val="8"/>
        <rFont val="Arial"/>
        <family val="2"/>
        <charset val="238"/>
      </rPr>
      <t>Następny pomiar skuteczności zerowania
33</t>
    </r>
  </si>
  <si>
    <r>
      <rPr>
        <sz val="8"/>
        <rFont val="Arial"/>
        <family val="2"/>
        <charset val="238"/>
      </rPr>
      <t>55
d.7</t>
    </r>
  </si>
  <si>
    <r>
      <rPr>
        <sz val="8"/>
        <rFont val="Arial"/>
        <family val="2"/>
        <charset val="238"/>
      </rPr>
      <t>KNR-W 4-03
1202-01</t>
    </r>
  </si>
  <si>
    <t>Sprawdzenie i pomiar kompletnego 1-fazowego obwodu elektrycznego niskiego napięcia
15</t>
  </si>
  <si>
    <r>
      <rPr>
        <sz val="8"/>
        <rFont val="Arial"/>
        <family val="2"/>
        <charset val="238"/>
      </rPr>
      <t>56
d.7</t>
    </r>
  </si>
  <si>
    <r>
      <rPr>
        <sz val="8"/>
        <rFont val="Arial"/>
        <family val="2"/>
        <charset val="238"/>
      </rPr>
      <t>KNR-W 4-03
1202-02</t>
    </r>
  </si>
  <si>
    <t>Sprawdzenie i pomiar kompletnego 2,3-fazowego obwodu elektrycznego niskiego napięcia
1</t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</si>
  <si>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 xml:space="preserve">3
</t>
    </r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>3</t>
    </r>
  </si>
  <si>
    <t xml:space="preserve">  </t>
  </si>
  <si>
    <r>
      <rPr>
        <b/>
        <sz val="8"/>
        <rFont val="Arial"/>
        <family val="2"/>
        <charset val="238"/>
      </rPr>
      <t>Cena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jednostkowa netto</t>
    </r>
  </si>
  <si>
    <t>CENA NETTO OFERTY</t>
  </si>
  <si>
    <t>CENA BRUTTO OFERTY</t>
  </si>
  <si>
    <t>PODATEK VAT - 23%</t>
  </si>
  <si>
    <r>
      <t xml:space="preserve">UWAGA: Wykonawca wypełniając niniejszy kosztorys ofertowy zobowiązany jest do wypełnienia pustych komórek w kolumnie </t>
    </r>
    <r>
      <rPr>
        <b/>
        <u/>
        <sz val="10"/>
        <color rgb="FF000000"/>
        <rFont val="MS Sans Serif"/>
        <family val="2"/>
        <charset val="238"/>
      </rPr>
      <t>"Cena jednostkowa netto"</t>
    </r>
    <r>
      <rPr>
        <sz val="10"/>
        <color rgb="FF000000"/>
        <rFont val="MS Sans Serif"/>
        <family val="2"/>
        <charset val="238"/>
      </rPr>
      <t xml:space="preserve"> w </t>
    </r>
    <r>
      <rPr>
        <b/>
        <u/>
        <sz val="10"/>
        <color rgb="FF000000"/>
        <rFont val="MS Sans Serif"/>
        <family val="2"/>
        <charset val="238"/>
      </rPr>
      <t>KAŻDYM</t>
    </r>
    <r>
      <rPr>
        <sz val="10"/>
        <color rgb="FF000000"/>
        <rFont val="MS Sans Serif"/>
        <family val="2"/>
        <charset val="238"/>
      </rPr>
      <t xml:space="preserve"> z arkuszy:
- Branża konstrukcyjno-budowlana,
- Branża sanitarna,
- Branża elektryczna.
Wykonawca zobowiązany jest do przeniesienia do Formularza Oferty ceny netto oferty, kwotę VAT oraz ceny brutto oferty z powyższej tabeli.</t>
    </r>
  </si>
  <si>
    <t>Załącznik nr 1 do Formularza Oferty - KOSZTORYS OFERTOWY</t>
  </si>
  <si>
    <t>Jednostka wewnętrzna pompy ciepła z zintegrowanym podgrzewaczem c.w.u. o poj. minimum 290 l moc 8 kW z grzałką
3 kW, zasilanie 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</si>
</sst>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0.000"/>
    <numFmt numFmtId="165" formatCode="#,##0.0"/>
    <numFmt numFmtId="166" formatCode="_-* #,##0.00\ [$zł-415]_-;\-* #,##0.00\ [$zł-415]_-;_-* &quot;-&quot;??\ [$zł-415]_-;_-@_-"/>
  </numFmts>
  <fonts count="18" x14ac:knownFonts="1">
    <font>
      <sz val="10"/>
      <color rgb="FF000000"/>
      <name val="Times New Roman"/>
      <charset val="204"/>
    </font>
    <font>
      <b/>
      <sz val="8"/>
      <color rgb="FF000000"/>
      <name val="Arial"/>
      <family val="2"/>
      <charset val="238"/>
    </font>
    <font>
      <sz val="10"/>
      <color rgb="FF000000"/>
      <name val="Times New Roman"/>
      <charset val="204"/>
    </font>
    <font>
      <sz val="8"/>
      <color rgb="FF000000"/>
      <name val="Times New Roman"/>
      <family val="1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8"/>
      <name val="Arial"/>
      <family val="2"/>
      <charset val="238"/>
    </font>
    <font>
      <sz val="10"/>
      <color rgb="FF000000"/>
      <name val="Microsoft Sans Serif"/>
      <family val="2"/>
    </font>
    <font>
      <b/>
      <sz val="14"/>
      <color rgb="FF000000"/>
      <name val="Microsoft Sans Serif"/>
      <family val="2"/>
    </font>
    <font>
      <b/>
      <sz val="1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rgb="FF000000"/>
      <name val="Arial"/>
      <family val="2"/>
      <charset val="238"/>
    </font>
    <font>
      <vertAlign val="subscript"/>
      <sz val="8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MS Sans Serif"/>
      <family val="2"/>
      <charset val="238"/>
    </font>
    <font>
      <b/>
      <u/>
      <sz val="10"/>
      <color rgb="FF00000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2"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6" fontId="12" fillId="0" borderId="16" xfId="1" applyNumberFormat="1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>
      <alignment horizontal="center" vertical="top"/>
    </xf>
    <xf numFmtId="44" fontId="12" fillId="0" borderId="16" xfId="1" applyFont="1" applyFill="1" applyBorder="1" applyAlignment="1">
      <alignment horizontal="center" vertical="top"/>
    </xf>
    <xf numFmtId="44" fontId="7" fillId="0" borderId="16" xfId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44" fontId="7" fillId="0" borderId="16" xfId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4" fontId="7" fillId="0" borderId="16" xfId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wrapText="1"/>
    </xf>
    <xf numFmtId="0" fontId="7" fillId="0" borderId="11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7" fillId="0" borderId="10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center" shrinkToFi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 indent="1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Fill="1" applyBorder="1" applyAlignment="1">
      <alignment horizontal="center" vertical="top" shrinkToFit="1"/>
    </xf>
    <xf numFmtId="0" fontId="13" fillId="0" borderId="0" xfId="0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right" vertical="top" shrinkToFit="1"/>
    </xf>
    <xf numFmtId="164" fontId="7" fillId="0" borderId="2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center" vertical="top" shrinkToFi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/>
    </xf>
    <xf numFmtId="44" fontId="7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 indent="1"/>
    </xf>
    <xf numFmtId="44" fontId="7" fillId="0" borderId="1" xfId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44" fontId="7" fillId="0" borderId="2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vertical="top" wrapText="1" indent="1"/>
    </xf>
    <xf numFmtId="2" fontId="7" fillId="0" borderId="2" xfId="0" applyNumberFormat="1" applyFont="1" applyFill="1" applyBorder="1" applyAlignment="1">
      <alignment horizontal="center" vertical="top" shrinkToFit="1"/>
    </xf>
    <xf numFmtId="1" fontId="7" fillId="0" borderId="2" xfId="0" applyNumberFormat="1" applyFont="1" applyFill="1" applyBorder="1" applyAlignment="1">
      <alignment horizontal="right" vertical="top" shrinkToFit="1"/>
    </xf>
    <xf numFmtId="0" fontId="12" fillId="0" borderId="1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left" vertical="center" wrapText="1"/>
    </xf>
    <xf numFmtId="44" fontId="7" fillId="0" borderId="16" xfId="1" applyFont="1" applyFill="1" applyBorder="1" applyAlignment="1" applyProtection="1">
      <alignment horizontal="center" vertical="top"/>
      <protection locked="0"/>
    </xf>
    <xf numFmtId="44" fontId="7" fillId="0" borderId="17" xfId="1" applyFont="1" applyFill="1" applyBorder="1" applyAlignment="1" applyProtection="1">
      <alignment horizontal="center" vertical="top"/>
    </xf>
    <xf numFmtId="44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9" xfId="0" applyNumberFormat="1" applyFont="1" applyFill="1" applyBorder="1" applyAlignment="1" applyProtection="1">
      <alignment horizontal="center" vertical="center" shrinkToFit="1"/>
    </xf>
    <xf numFmtId="0" fontId="7" fillId="0" borderId="14" xfId="0" applyNumberFormat="1" applyFont="1" applyFill="1" applyBorder="1" applyAlignment="1" applyProtection="1">
      <alignment horizontal="center" vertical="center" shrinkToFi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44" fontId="7" fillId="0" borderId="16" xfId="1" applyFont="1" applyFill="1" applyBorder="1" applyAlignment="1" applyProtection="1">
      <alignment horizontal="center" vertical="center"/>
    </xf>
    <xf numFmtId="44" fontId="7" fillId="0" borderId="16" xfId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4" fontId="7" fillId="0" borderId="17" xfId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left" wrapText="1"/>
    </xf>
    <xf numFmtId="0" fontId="7" fillId="0" borderId="11" xfId="0" applyNumberFormat="1" applyFont="1" applyFill="1" applyBorder="1" applyAlignment="1" applyProtection="1">
      <alignment horizontal="left" wrapText="1"/>
    </xf>
    <xf numFmtId="0" fontId="7" fillId="0" borderId="3" xfId="0" applyNumberFormat="1" applyFont="1" applyFill="1" applyBorder="1" applyAlignment="1" applyProtection="1">
      <alignment horizontal="right" vertical="top" shrinkToFit="1"/>
    </xf>
    <xf numFmtId="0" fontId="7" fillId="0" borderId="4" xfId="0" applyNumberFormat="1" applyFont="1" applyFill="1" applyBorder="1" applyAlignment="1" applyProtection="1">
      <alignment horizontal="right" vertical="top" shrinkToFi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3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shrinkToFit="1"/>
    </xf>
    <xf numFmtId="0" fontId="7" fillId="0" borderId="8" xfId="0" applyNumberFormat="1" applyFont="1" applyFill="1" applyBorder="1" applyAlignment="1" applyProtection="1">
      <alignment horizontal="right" shrinkToFit="1"/>
    </xf>
    <xf numFmtId="0" fontId="7" fillId="0" borderId="11" xfId="0" applyNumberFormat="1" applyFont="1" applyFill="1" applyBorder="1" applyAlignment="1" applyProtection="1">
      <alignment horizontal="right" vertical="top" shrinkToFit="1"/>
    </xf>
    <xf numFmtId="0" fontId="7" fillId="0" borderId="12" xfId="0" applyNumberFormat="1" applyFont="1" applyFill="1" applyBorder="1" applyAlignment="1" applyProtection="1">
      <alignment horizontal="right" vertical="top" shrinkToFit="1"/>
    </xf>
    <xf numFmtId="0" fontId="7" fillId="0" borderId="13" xfId="0" applyNumberFormat="1" applyFont="1" applyFill="1" applyBorder="1" applyAlignment="1" applyProtection="1">
      <alignment horizontal="left" vertical="top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top" shrinkToFit="1"/>
    </xf>
    <xf numFmtId="0" fontId="7" fillId="0" borderId="15" xfId="0" applyNumberFormat="1" applyFont="1" applyFill="1" applyBorder="1" applyAlignment="1" applyProtection="1">
      <alignment horizontal="right" vertical="top" shrinkToFi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0" fontId="7" fillId="0" borderId="4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top" wrapText="1"/>
    </xf>
    <xf numFmtId="0" fontId="7" fillId="0" borderId="12" xfId="0" applyNumberFormat="1" applyFont="1" applyFill="1" applyBorder="1" applyAlignment="1" applyProtection="1">
      <alignment horizontal="left" vertical="top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top" indent="6" shrinkToFit="1"/>
    </xf>
    <xf numFmtId="0" fontId="7" fillId="0" borderId="4" xfId="0" applyNumberFormat="1" applyFont="1" applyFill="1" applyBorder="1" applyAlignment="1" applyProtection="1">
      <alignment horizontal="left" vertical="top" indent="6" shrinkToFit="1"/>
    </xf>
    <xf numFmtId="0" fontId="7" fillId="0" borderId="3" xfId="0" applyNumberFormat="1" applyFont="1" applyFill="1" applyBorder="1" applyAlignment="1" applyProtection="1">
      <alignment horizontal="left" vertical="top" shrinkToFit="1"/>
    </xf>
    <xf numFmtId="0" fontId="7" fillId="0" borderId="4" xfId="0" applyNumberFormat="1" applyFont="1" applyFill="1" applyBorder="1" applyAlignment="1" applyProtection="1">
      <alignment horizontal="left" vertical="top" shrinkToFi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7" fillId="0" borderId="3" xfId="0" applyNumberFormat="1" applyFont="1" applyFill="1" applyBorder="1" applyAlignment="1" applyProtection="1">
      <alignment horizontal="left" indent="1" shrinkToFit="1"/>
    </xf>
    <xf numFmtId="0" fontId="7" fillId="0" borderId="4" xfId="0" applyNumberFormat="1" applyFont="1" applyFill="1" applyBorder="1" applyAlignment="1" applyProtection="1">
      <alignment horizontal="left" indent="1" shrinkToFit="1"/>
    </xf>
    <xf numFmtId="0" fontId="7" fillId="0" borderId="3" xfId="0" applyNumberFormat="1" applyFont="1" applyFill="1" applyBorder="1" applyAlignment="1" applyProtection="1">
      <alignment horizontal="left" vertical="top" wrapText="1" indent="1"/>
    </xf>
    <xf numFmtId="0" fontId="7" fillId="0" borderId="4" xfId="0" applyNumberFormat="1" applyFont="1" applyFill="1" applyBorder="1" applyAlignment="1" applyProtection="1">
      <alignment horizontal="left" vertical="top" wrapText="1" inden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top" indent="2" shrinkToFit="1"/>
    </xf>
    <xf numFmtId="0" fontId="7" fillId="0" borderId="4" xfId="0" applyNumberFormat="1" applyFont="1" applyFill="1" applyBorder="1" applyAlignment="1" applyProtection="1">
      <alignment horizontal="left" vertical="top" indent="2" shrinkToFi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 wrapText="1" indent="1"/>
    </xf>
    <xf numFmtId="0" fontId="7" fillId="0" borderId="8" xfId="0" applyNumberFormat="1" applyFont="1" applyFill="1" applyBorder="1" applyAlignment="1" applyProtection="1">
      <alignment horizontal="left" vertical="top" wrapText="1" inden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top" indent="3" shrinkToFit="1"/>
    </xf>
    <xf numFmtId="0" fontId="7" fillId="0" borderId="4" xfId="0" applyNumberFormat="1" applyFont="1" applyFill="1" applyBorder="1" applyAlignment="1" applyProtection="1">
      <alignment horizontal="left" vertical="top" indent="3" shrinkToFit="1"/>
    </xf>
    <xf numFmtId="0" fontId="7" fillId="0" borderId="11" xfId="0" applyNumberFormat="1" applyFont="1" applyFill="1" applyBorder="1" applyAlignment="1" applyProtection="1">
      <alignment horizontal="left" vertical="top" shrinkToFit="1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15" xfId="0" applyNumberFormat="1" applyFont="1" applyFill="1" applyBorder="1" applyAlignment="1" applyProtection="1">
      <alignment horizontal="center" vertical="center" shrinkToFit="1"/>
    </xf>
    <xf numFmtId="0" fontId="7" fillId="0" borderId="12" xfId="0" applyNumberFormat="1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left" wrapText="1"/>
    </xf>
    <xf numFmtId="0" fontId="4" fillId="0" borderId="4" xfId="0" applyNumberFormat="1" applyFont="1" applyFill="1" applyBorder="1" applyAlignment="1" applyProtection="1">
      <alignment horizontal="left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4" xfId="0" applyNumberFormat="1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right" shrinkToFit="1"/>
    </xf>
    <xf numFmtId="3" fontId="7" fillId="0" borderId="4" xfId="0" applyNumberFormat="1" applyFont="1" applyFill="1" applyBorder="1" applyAlignment="1">
      <alignment horizontal="right" shrinkToFit="1"/>
    </xf>
    <xf numFmtId="0" fontId="6" fillId="0" borderId="4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4" xfId="0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right" vertical="top" shrinkToFit="1"/>
    </xf>
    <xf numFmtId="3" fontId="7" fillId="0" borderId="4" xfId="0" applyNumberFormat="1" applyFont="1" applyFill="1" applyBorder="1" applyAlignment="1">
      <alignment horizontal="right" vertical="top" shrinkToFi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right" vertical="center" shrinkToFit="1"/>
    </xf>
    <xf numFmtId="165" fontId="7" fillId="0" borderId="4" xfId="0" applyNumberFormat="1" applyFont="1" applyFill="1" applyBorder="1" applyAlignment="1">
      <alignment horizontal="right" vertical="center" shrinkToFit="1"/>
    </xf>
    <xf numFmtId="44" fontId="7" fillId="0" borderId="16" xfId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right" vertical="top" shrinkToFit="1"/>
    </xf>
    <xf numFmtId="44" fontId="7" fillId="2" borderId="2" xfId="1" applyFont="1" applyFill="1" applyBorder="1" applyAlignment="1" applyProtection="1">
      <alignment horizontal="left" vertical="center" wrapText="1"/>
      <protection locked="0"/>
    </xf>
    <xf numFmtId="44" fontId="7" fillId="2" borderId="1" xfId="1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H7" sqref="H7"/>
    </sheetView>
  </sheetViews>
  <sheetFormatPr defaultRowHeight="12.75" x14ac:dyDescent="0.2"/>
  <cols>
    <col min="7" max="7" width="27.83203125" customWidth="1"/>
    <col min="8" max="8" width="39.1640625" customWidth="1"/>
  </cols>
  <sheetData>
    <row r="1" spans="1:10" x14ac:dyDescent="0.2">
      <c r="A1" s="62" t="s">
        <v>817</v>
      </c>
      <c r="B1" s="63"/>
      <c r="C1" s="63"/>
      <c r="D1" s="63"/>
      <c r="E1" s="63"/>
      <c r="F1" s="63"/>
      <c r="G1" s="63"/>
      <c r="H1" s="63"/>
    </row>
    <row r="2" spans="1:10" x14ac:dyDescent="0.2">
      <c r="A2" s="63"/>
      <c r="B2" s="63"/>
      <c r="C2" s="63"/>
      <c r="D2" s="63"/>
      <c r="E2" s="63"/>
      <c r="F2" s="63"/>
      <c r="G2" s="63"/>
      <c r="H2" s="63"/>
    </row>
    <row r="4" spans="1:10" x14ac:dyDescent="0.2">
      <c r="B4" s="4">
        <v>1</v>
      </c>
      <c r="C4" s="64" t="s">
        <v>172</v>
      </c>
      <c r="D4" s="64"/>
      <c r="E4" s="64"/>
      <c r="F4" s="64"/>
      <c r="G4" s="64"/>
      <c r="H4" s="3">
        <f>'Branża konstrukcyjno-budowlana'!J5+'Branża konstrukcyjno-budowlana'!J55</f>
        <v>0</v>
      </c>
    </row>
    <row r="5" spans="1:10" x14ac:dyDescent="0.2">
      <c r="B5" s="4">
        <v>2</v>
      </c>
      <c r="C5" s="64" t="s">
        <v>173</v>
      </c>
      <c r="D5" s="64"/>
      <c r="E5" s="64"/>
      <c r="F5" s="64"/>
      <c r="G5" s="64"/>
      <c r="H5" s="3">
        <f>'Branża sanitarna'!M17+'Branża sanitarna'!M27+'Branża sanitarna'!M53+'Branża sanitarna'!M79+'Branża sanitarna'!M110+'Branża sanitarna'!M136+'Branża sanitarna'!M161+'Branża sanitarna'!M181</f>
        <v>0</v>
      </c>
    </row>
    <row r="6" spans="1:10" x14ac:dyDescent="0.2">
      <c r="B6" s="4">
        <v>3</v>
      </c>
      <c r="C6" s="64" t="s">
        <v>174</v>
      </c>
      <c r="D6" s="64"/>
      <c r="E6" s="64"/>
      <c r="F6" s="64"/>
      <c r="G6" s="64"/>
      <c r="H6" s="3">
        <f>'Branża elektryczna'!M5+'Branża elektryczna'!M16+'Branża elektryczna'!M23+'Branża elektryczna'!M52+'Branża elektryczna'!M67+'Branża elektryczna'!M78+'Branża elektryczna'!M97</f>
        <v>0</v>
      </c>
    </row>
    <row r="7" spans="1:10" x14ac:dyDescent="0.2">
      <c r="B7" s="5">
        <v>4</v>
      </c>
      <c r="C7" s="60" t="s">
        <v>813</v>
      </c>
      <c r="D7" s="60"/>
      <c r="E7" s="60"/>
      <c r="F7" s="60"/>
      <c r="G7" s="60"/>
      <c r="H7" s="6">
        <f>SUM(H4:H6)</f>
        <v>0</v>
      </c>
    </row>
    <row r="8" spans="1:10" x14ac:dyDescent="0.2">
      <c r="B8" s="4">
        <v>5</v>
      </c>
      <c r="C8" s="60" t="s">
        <v>815</v>
      </c>
      <c r="D8" s="60"/>
      <c r="E8" s="60"/>
      <c r="F8" s="60"/>
      <c r="G8" s="60"/>
      <c r="H8" s="6">
        <f>ROUND(H7*23%,2)</f>
        <v>0</v>
      </c>
    </row>
    <row r="9" spans="1:10" x14ac:dyDescent="0.2">
      <c r="B9" s="49">
        <v>6</v>
      </c>
      <c r="C9" s="60" t="s">
        <v>814</v>
      </c>
      <c r="D9" s="60"/>
      <c r="E9" s="60"/>
      <c r="F9" s="60"/>
      <c r="G9" s="60"/>
      <c r="H9" s="6">
        <f>H8+H7</f>
        <v>0</v>
      </c>
    </row>
    <row r="10" spans="1:10" x14ac:dyDescent="0.2">
      <c r="A10" s="59" t="s">
        <v>811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 ht="12.75" customHeight="1" x14ac:dyDescent="0.2">
      <c r="A11" s="61" t="s">
        <v>816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0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</row>
    <row r="13" spans="1:10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4" spans="1:10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0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</row>
    <row r="16" spans="1:10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spans="1:10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</row>
    <row r="18" spans="1:10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</row>
    <row r="19" spans="1:10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</row>
  </sheetData>
  <sheetProtection password="E3C0" sheet="1" objects="1" scenarios="1"/>
  <mergeCells count="9">
    <mergeCell ref="A10:J10"/>
    <mergeCell ref="C8:G8"/>
    <mergeCell ref="C9:G9"/>
    <mergeCell ref="A11:J19"/>
    <mergeCell ref="A1:H2"/>
    <mergeCell ref="C4:G4"/>
    <mergeCell ref="C5:G5"/>
    <mergeCell ref="C6:G6"/>
    <mergeCell ref="C7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85"/>
  <sheetViews>
    <sheetView zoomScaleNormal="100" workbookViewId="0"/>
  </sheetViews>
  <sheetFormatPr defaultRowHeight="11.25" x14ac:dyDescent="0.2"/>
  <cols>
    <col min="1" max="1" width="59.33203125" style="8" customWidth="1"/>
    <col min="2" max="2" width="5.83203125" style="8" customWidth="1"/>
    <col min="3" max="3" width="3.33203125" style="8" customWidth="1"/>
    <col min="4" max="4" width="6.83203125" style="8" customWidth="1"/>
    <col min="5" max="5" width="8" style="8" customWidth="1"/>
    <col min="6" max="6" width="5.83203125" style="8" customWidth="1"/>
    <col min="7" max="7" width="6.83203125" style="8" customWidth="1"/>
    <col min="8" max="8" width="10.5" style="8" customWidth="1"/>
    <col min="9" max="9" width="5.83203125" style="8" customWidth="1"/>
    <col min="10" max="10" width="28.83203125" style="8" customWidth="1"/>
    <col min="11" max="16384" width="9.33203125" style="8"/>
  </cols>
  <sheetData>
    <row r="4" spans="1:10" ht="38.25" customHeight="1" x14ac:dyDescent="0.2">
      <c r="A4" s="76" t="s">
        <v>4</v>
      </c>
      <c r="B4" s="77"/>
      <c r="C4" s="77"/>
      <c r="D4" s="78"/>
      <c r="E4" s="56" t="s">
        <v>5</v>
      </c>
      <c r="F4" s="56" t="s">
        <v>6</v>
      </c>
      <c r="G4" s="57" t="s">
        <v>7</v>
      </c>
      <c r="H4" s="79" t="s">
        <v>0</v>
      </c>
      <c r="I4" s="79"/>
      <c r="J4" s="58" t="s">
        <v>1</v>
      </c>
    </row>
    <row r="5" spans="1:10" x14ac:dyDescent="0.2">
      <c r="A5" s="80" t="s">
        <v>8</v>
      </c>
      <c r="B5" s="81"/>
      <c r="C5" s="81"/>
      <c r="D5" s="81"/>
      <c r="E5" s="81"/>
      <c r="F5" s="81"/>
      <c r="G5" s="81"/>
      <c r="H5" s="82"/>
      <c r="I5" s="82"/>
      <c r="J5" s="9">
        <f>J6+J40</f>
        <v>0</v>
      </c>
    </row>
    <row r="6" spans="1:10" x14ac:dyDescent="0.2">
      <c r="A6" s="83" t="s">
        <v>9</v>
      </c>
      <c r="B6" s="84"/>
      <c r="C6" s="84"/>
      <c r="D6" s="84"/>
      <c r="E6" s="84"/>
      <c r="F6" s="84"/>
      <c r="G6" s="84"/>
      <c r="H6" s="82"/>
      <c r="I6" s="82"/>
      <c r="J6" s="9">
        <f>SUM(J7:J39)</f>
        <v>0</v>
      </c>
    </row>
    <row r="7" spans="1:10" ht="75" customHeight="1" x14ac:dyDescent="0.2">
      <c r="A7" s="85" t="s">
        <v>129</v>
      </c>
      <c r="B7" s="86"/>
      <c r="C7" s="86"/>
      <c r="D7" s="87"/>
      <c r="E7" s="68">
        <v>126.956</v>
      </c>
      <c r="F7" s="88"/>
      <c r="G7" s="71" t="s">
        <v>3</v>
      </c>
      <c r="H7" s="75"/>
      <c r="I7" s="75"/>
      <c r="J7" s="74">
        <f>ROUND(H7*E7,2)</f>
        <v>0</v>
      </c>
    </row>
    <row r="8" spans="1:10" x14ac:dyDescent="0.2">
      <c r="A8" s="90"/>
      <c r="B8" s="91"/>
      <c r="C8" s="92">
        <v>126.956</v>
      </c>
      <c r="D8" s="93"/>
      <c r="E8" s="69"/>
      <c r="F8" s="89"/>
      <c r="G8" s="72"/>
      <c r="H8" s="75"/>
      <c r="I8" s="75"/>
      <c r="J8" s="74"/>
    </row>
    <row r="9" spans="1:10" ht="65.25" customHeight="1" x14ac:dyDescent="0.2">
      <c r="A9" s="94" t="s">
        <v>10</v>
      </c>
      <c r="B9" s="95"/>
      <c r="C9" s="95"/>
      <c r="D9" s="96"/>
      <c r="E9" s="10">
        <v>12.567</v>
      </c>
      <c r="F9" s="11"/>
      <c r="G9" s="12" t="s">
        <v>3</v>
      </c>
      <c r="H9" s="75"/>
      <c r="I9" s="75"/>
      <c r="J9" s="13">
        <f>ROUND(H9*E9,2)</f>
        <v>0</v>
      </c>
    </row>
    <row r="10" spans="1:10" ht="60" customHeight="1" x14ac:dyDescent="0.2">
      <c r="A10" s="94" t="s">
        <v>11</v>
      </c>
      <c r="B10" s="95"/>
      <c r="C10" s="95"/>
      <c r="D10" s="96"/>
      <c r="E10" s="10">
        <v>126.956</v>
      </c>
      <c r="F10" s="10">
        <v>0.15</v>
      </c>
      <c r="G10" s="12" t="s">
        <v>3</v>
      </c>
      <c r="H10" s="75"/>
      <c r="I10" s="75"/>
      <c r="J10" s="13">
        <f>ROUND(H10*E10*F10,2)</f>
        <v>0</v>
      </c>
    </row>
    <row r="11" spans="1:10" ht="95.25" customHeight="1" x14ac:dyDescent="0.2">
      <c r="A11" s="94" t="s">
        <v>130</v>
      </c>
      <c r="B11" s="95"/>
      <c r="C11" s="95"/>
      <c r="D11" s="96"/>
      <c r="E11" s="10">
        <v>140.23099999999999</v>
      </c>
      <c r="F11" s="11"/>
      <c r="G11" s="12" t="s">
        <v>3</v>
      </c>
      <c r="H11" s="75"/>
      <c r="I11" s="75"/>
      <c r="J11" s="13">
        <f>ROUND(H11*E11,2)</f>
        <v>0</v>
      </c>
    </row>
    <row r="12" spans="1:10" ht="48.75" customHeight="1" x14ac:dyDescent="0.2">
      <c r="A12" s="85" t="s">
        <v>131</v>
      </c>
      <c r="B12" s="86"/>
      <c r="C12" s="86"/>
      <c r="D12" s="87"/>
      <c r="E12" s="68">
        <v>0.39600000000000002</v>
      </c>
      <c r="F12" s="88"/>
      <c r="G12" s="97" t="s">
        <v>3</v>
      </c>
      <c r="H12" s="75"/>
      <c r="I12" s="75"/>
      <c r="J12" s="74">
        <f>ROUND(H12*E12,2)</f>
        <v>0</v>
      </c>
    </row>
    <row r="13" spans="1:10" x14ac:dyDescent="0.2">
      <c r="A13" s="90"/>
      <c r="B13" s="91"/>
      <c r="C13" s="92">
        <v>0.39600000000000002</v>
      </c>
      <c r="D13" s="93"/>
      <c r="E13" s="69"/>
      <c r="F13" s="89"/>
      <c r="G13" s="98"/>
      <c r="H13" s="75"/>
      <c r="I13" s="75"/>
      <c r="J13" s="74"/>
    </row>
    <row r="14" spans="1:10" ht="60.75" customHeight="1" x14ac:dyDescent="0.2">
      <c r="A14" s="94" t="s">
        <v>12</v>
      </c>
      <c r="B14" s="95"/>
      <c r="C14" s="95"/>
      <c r="D14" s="96"/>
      <c r="E14" s="10">
        <v>0.39600000000000002</v>
      </c>
      <c r="F14" s="11"/>
      <c r="G14" s="12" t="s">
        <v>3</v>
      </c>
      <c r="H14" s="75"/>
      <c r="I14" s="75"/>
      <c r="J14" s="13">
        <f>ROUND(E14*H14,2)</f>
        <v>0</v>
      </c>
    </row>
    <row r="15" spans="1:10" ht="72.75" customHeight="1" x14ac:dyDescent="0.2">
      <c r="A15" s="94" t="s">
        <v>132</v>
      </c>
      <c r="B15" s="95"/>
      <c r="C15" s="95"/>
      <c r="D15" s="96"/>
      <c r="E15" s="10">
        <v>0.82499999999999996</v>
      </c>
      <c r="F15" s="11"/>
      <c r="G15" s="12" t="s">
        <v>3</v>
      </c>
      <c r="H15" s="75"/>
      <c r="I15" s="75"/>
      <c r="J15" s="13">
        <f>ROUND(E15*H15,2)</f>
        <v>0</v>
      </c>
    </row>
    <row r="16" spans="1:10" ht="12.75" customHeight="1" x14ac:dyDescent="0.2">
      <c r="A16" s="85" t="s">
        <v>133</v>
      </c>
      <c r="B16" s="14" t="s">
        <v>13</v>
      </c>
      <c r="C16" s="100">
        <v>25.23</v>
      </c>
      <c r="D16" s="101"/>
      <c r="E16" s="68">
        <v>25.23</v>
      </c>
      <c r="F16" s="88"/>
      <c r="G16" s="71" t="s">
        <v>14</v>
      </c>
      <c r="H16" s="75"/>
      <c r="I16" s="75"/>
      <c r="J16" s="74">
        <f>ROUND(H16*E16,2)</f>
        <v>0</v>
      </c>
    </row>
    <row r="17" spans="1:10" ht="28.5" customHeight="1" x14ac:dyDescent="0.2">
      <c r="A17" s="99"/>
      <c r="B17" s="15"/>
      <c r="C17" s="102">
        <v>25.23</v>
      </c>
      <c r="D17" s="103"/>
      <c r="E17" s="69"/>
      <c r="F17" s="89"/>
      <c r="G17" s="72"/>
      <c r="H17" s="75"/>
      <c r="I17" s="75"/>
      <c r="J17" s="74"/>
    </row>
    <row r="18" spans="1:10" ht="12.75" customHeight="1" x14ac:dyDescent="0.2">
      <c r="A18" s="85" t="s">
        <v>134</v>
      </c>
      <c r="B18" s="14" t="s">
        <v>13</v>
      </c>
      <c r="C18" s="100">
        <v>3.3</v>
      </c>
      <c r="D18" s="101"/>
      <c r="E18" s="68">
        <v>15.24</v>
      </c>
      <c r="F18" s="88"/>
      <c r="G18" s="71" t="s">
        <v>14</v>
      </c>
      <c r="H18" s="75"/>
      <c r="I18" s="75"/>
      <c r="J18" s="74">
        <f>ROUND(H18*E18,2)</f>
        <v>0</v>
      </c>
    </row>
    <row r="19" spans="1:10" x14ac:dyDescent="0.2">
      <c r="A19" s="104"/>
      <c r="B19" s="16" t="s">
        <v>13</v>
      </c>
      <c r="C19" s="106">
        <v>11.94</v>
      </c>
      <c r="D19" s="107"/>
      <c r="E19" s="70"/>
      <c r="F19" s="105"/>
      <c r="G19" s="73"/>
      <c r="H19" s="75"/>
      <c r="I19" s="75"/>
      <c r="J19" s="74"/>
    </row>
    <row r="20" spans="1:10" ht="17.25" customHeight="1" x14ac:dyDescent="0.2">
      <c r="A20" s="99"/>
      <c r="B20" s="15"/>
      <c r="C20" s="102">
        <v>15.24</v>
      </c>
      <c r="D20" s="103"/>
      <c r="E20" s="69"/>
      <c r="F20" s="89"/>
      <c r="G20" s="72"/>
      <c r="H20" s="75"/>
      <c r="I20" s="75"/>
      <c r="J20" s="74"/>
    </row>
    <row r="21" spans="1:10" ht="50.25" customHeight="1" x14ac:dyDescent="0.2">
      <c r="A21" s="108" t="s">
        <v>135</v>
      </c>
      <c r="B21" s="86"/>
      <c r="C21" s="86"/>
      <c r="D21" s="87"/>
      <c r="E21" s="68">
        <v>10.272</v>
      </c>
      <c r="F21" s="88"/>
      <c r="G21" s="97" t="s">
        <v>3</v>
      </c>
      <c r="H21" s="75"/>
      <c r="I21" s="75"/>
      <c r="J21" s="74">
        <f>ROUND(E21*H21,2)</f>
        <v>0</v>
      </c>
    </row>
    <row r="22" spans="1:10" x14ac:dyDescent="0.2">
      <c r="A22" s="90"/>
      <c r="B22" s="91"/>
      <c r="C22" s="92">
        <v>10.272</v>
      </c>
      <c r="D22" s="93"/>
      <c r="E22" s="69"/>
      <c r="F22" s="89"/>
      <c r="G22" s="98"/>
      <c r="H22" s="75"/>
      <c r="I22" s="75"/>
      <c r="J22" s="74"/>
    </row>
    <row r="23" spans="1:10" ht="53.25" customHeight="1" x14ac:dyDescent="0.2">
      <c r="A23" s="94" t="s">
        <v>136</v>
      </c>
      <c r="B23" s="95"/>
      <c r="C23" s="95"/>
      <c r="D23" s="96"/>
      <c r="E23" s="10">
        <v>10.272</v>
      </c>
      <c r="F23" s="10">
        <v>5</v>
      </c>
      <c r="G23" s="12" t="s">
        <v>3</v>
      </c>
      <c r="H23" s="75"/>
      <c r="I23" s="75"/>
      <c r="J23" s="13">
        <f>ROUND(E23*F23*H23,2)</f>
        <v>0</v>
      </c>
    </row>
    <row r="24" spans="1:10" ht="51" customHeight="1" x14ac:dyDescent="0.2">
      <c r="A24" s="85" t="s">
        <v>15</v>
      </c>
      <c r="B24" s="86"/>
      <c r="C24" s="86"/>
      <c r="D24" s="87"/>
      <c r="E24" s="68">
        <v>12.93</v>
      </c>
      <c r="F24" s="88"/>
      <c r="G24" s="97" t="s">
        <v>3</v>
      </c>
      <c r="H24" s="67"/>
      <c r="I24" s="67"/>
      <c r="J24" s="74">
        <f>ROUND(E24*H24,2)</f>
        <v>0</v>
      </c>
    </row>
    <row r="25" spans="1:10" x14ac:dyDescent="0.2">
      <c r="A25" s="17"/>
      <c r="B25" s="92">
        <v>12.93</v>
      </c>
      <c r="C25" s="92"/>
      <c r="D25" s="93"/>
      <c r="E25" s="69"/>
      <c r="F25" s="89"/>
      <c r="G25" s="98"/>
      <c r="H25" s="67"/>
      <c r="I25" s="67"/>
      <c r="J25" s="74"/>
    </row>
    <row r="26" spans="1:10" ht="49.5" customHeight="1" x14ac:dyDescent="0.2">
      <c r="A26" s="85" t="s">
        <v>16</v>
      </c>
      <c r="B26" s="86"/>
      <c r="C26" s="86"/>
      <c r="D26" s="87"/>
      <c r="E26" s="68">
        <v>141.31100000000001</v>
      </c>
      <c r="F26" s="88"/>
      <c r="G26" s="97" t="s">
        <v>3</v>
      </c>
      <c r="H26" s="67"/>
      <c r="I26" s="67"/>
      <c r="J26" s="74">
        <f>ROUND(E26*H26,2)</f>
        <v>0</v>
      </c>
    </row>
    <row r="27" spans="1:10" x14ac:dyDescent="0.2">
      <c r="A27" s="17"/>
      <c r="B27" s="92">
        <v>141.31100000000001</v>
      </c>
      <c r="C27" s="92"/>
      <c r="D27" s="93"/>
      <c r="E27" s="69"/>
      <c r="F27" s="89"/>
      <c r="G27" s="98"/>
      <c r="H27" s="67"/>
      <c r="I27" s="67"/>
      <c r="J27" s="74"/>
    </row>
    <row r="28" spans="1:10" ht="24.75" customHeight="1" x14ac:dyDescent="0.2">
      <c r="A28" s="85" t="s">
        <v>17</v>
      </c>
      <c r="B28" s="109" t="s">
        <v>137</v>
      </c>
      <c r="C28" s="109"/>
      <c r="D28" s="110"/>
      <c r="E28" s="68">
        <v>141.31100000000001</v>
      </c>
      <c r="F28" s="88"/>
      <c r="G28" s="97" t="s">
        <v>3</v>
      </c>
      <c r="H28" s="67"/>
      <c r="I28" s="67"/>
      <c r="J28" s="74">
        <f>ROUND(E28*H28,2)</f>
        <v>0</v>
      </c>
    </row>
    <row r="29" spans="1:10" ht="15" customHeight="1" x14ac:dyDescent="0.2">
      <c r="A29" s="99"/>
      <c r="B29" s="92">
        <v>141.31100000000001</v>
      </c>
      <c r="C29" s="92"/>
      <c r="D29" s="93"/>
      <c r="E29" s="69"/>
      <c r="F29" s="89"/>
      <c r="G29" s="98"/>
      <c r="H29" s="67"/>
      <c r="I29" s="67"/>
      <c r="J29" s="74"/>
    </row>
    <row r="30" spans="1:10" ht="48.75" customHeight="1" x14ac:dyDescent="0.2">
      <c r="A30" s="85" t="s">
        <v>18</v>
      </c>
      <c r="B30" s="86"/>
      <c r="C30" s="86"/>
      <c r="D30" s="87"/>
      <c r="E30" s="68">
        <v>141.31100000000001</v>
      </c>
      <c r="F30" s="88"/>
      <c r="G30" s="97" t="s">
        <v>3</v>
      </c>
      <c r="H30" s="67"/>
      <c r="I30" s="67"/>
      <c r="J30" s="74">
        <f>ROUND(E30*H30,2)</f>
        <v>0</v>
      </c>
    </row>
    <row r="31" spans="1:10" x14ac:dyDescent="0.2">
      <c r="A31" s="17"/>
      <c r="B31" s="92">
        <v>141.31100000000001</v>
      </c>
      <c r="C31" s="92"/>
      <c r="D31" s="93"/>
      <c r="E31" s="69"/>
      <c r="F31" s="89"/>
      <c r="G31" s="98"/>
      <c r="H31" s="67"/>
      <c r="I31" s="67"/>
      <c r="J31" s="74"/>
    </row>
    <row r="32" spans="1:10" ht="25.5" customHeight="1" x14ac:dyDescent="0.2">
      <c r="A32" s="85" t="s">
        <v>19</v>
      </c>
      <c r="B32" s="111" t="s">
        <v>20</v>
      </c>
      <c r="C32" s="111"/>
      <c r="D32" s="112"/>
      <c r="E32" s="68">
        <v>555</v>
      </c>
      <c r="F32" s="88"/>
      <c r="G32" s="97" t="s">
        <v>21</v>
      </c>
      <c r="H32" s="67"/>
      <c r="I32" s="67"/>
      <c r="J32" s="74">
        <f>ROUND(E32*H32,2)</f>
        <v>0</v>
      </c>
    </row>
    <row r="33" spans="1:10" x14ac:dyDescent="0.2">
      <c r="A33" s="99"/>
      <c r="B33" s="92">
        <v>555</v>
      </c>
      <c r="C33" s="92"/>
      <c r="D33" s="93"/>
      <c r="E33" s="69"/>
      <c r="F33" s="89"/>
      <c r="G33" s="98"/>
      <c r="H33" s="67"/>
      <c r="I33" s="67"/>
      <c r="J33" s="74"/>
    </row>
    <row r="34" spans="1:10" ht="53.25" customHeight="1" x14ac:dyDescent="0.2">
      <c r="A34" s="85" t="s">
        <v>22</v>
      </c>
      <c r="B34" s="86"/>
      <c r="C34" s="86"/>
      <c r="D34" s="87"/>
      <c r="E34" s="68">
        <v>12.696</v>
      </c>
      <c r="F34" s="88"/>
      <c r="G34" s="97" t="s">
        <v>23</v>
      </c>
      <c r="H34" s="67"/>
      <c r="I34" s="67"/>
      <c r="J34" s="74">
        <f>ROUND(E34*H34,2)</f>
        <v>0</v>
      </c>
    </row>
    <row r="35" spans="1:10" x14ac:dyDescent="0.2">
      <c r="A35" s="17"/>
      <c r="B35" s="92">
        <v>12.696</v>
      </c>
      <c r="C35" s="92"/>
      <c r="D35" s="93"/>
      <c r="E35" s="69"/>
      <c r="F35" s="89"/>
      <c r="G35" s="98"/>
      <c r="H35" s="67"/>
      <c r="I35" s="67"/>
      <c r="J35" s="74"/>
    </row>
    <row r="36" spans="1:10" ht="49.5" customHeight="1" x14ac:dyDescent="0.2">
      <c r="A36" s="85" t="s">
        <v>24</v>
      </c>
      <c r="B36" s="86"/>
      <c r="C36" s="86"/>
      <c r="D36" s="87"/>
      <c r="E36" s="68">
        <v>12.696</v>
      </c>
      <c r="F36" s="68">
        <v>15</v>
      </c>
      <c r="G36" s="97" t="s">
        <v>23</v>
      </c>
      <c r="H36" s="67"/>
      <c r="I36" s="67"/>
      <c r="J36" s="74">
        <f>ROUND(E36*H36*F36,2)</f>
        <v>0</v>
      </c>
    </row>
    <row r="37" spans="1:10" x14ac:dyDescent="0.2">
      <c r="A37" s="17"/>
      <c r="B37" s="92">
        <v>12.696</v>
      </c>
      <c r="C37" s="92"/>
      <c r="D37" s="93"/>
      <c r="E37" s="69"/>
      <c r="F37" s="69"/>
      <c r="G37" s="98"/>
      <c r="H37" s="67"/>
      <c r="I37" s="67"/>
      <c r="J37" s="74"/>
    </row>
    <row r="38" spans="1:10" ht="54" customHeight="1" x14ac:dyDescent="0.2">
      <c r="A38" s="108" t="s">
        <v>138</v>
      </c>
      <c r="B38" s="86"/>
      <c r="C38" s="86"/>
      <c r="D38" s="87"/>
      <c r="E38" s="68">
        <v>0.05</v>
      </c>
      <c r="F38" s="88"/>
      <c r="G38" s="97" t="s">
        <v>25</v>
      </c>
      <c r="H38" s="67"/>
      <c r="I38" s="67"/>
      <c r="J38" s="74">
        <f>ROUND(E38*H38,2)</f>
        <v>0</v>
      </c>
    </row>
    <row r="39" spans="1:10" x14ac:dyDescent="0.2">
      <c r="A39" s="17"/>
      <c r="B39" s="92">
        <v>0.05</v>
      </c>
      <c r="C39" s="92"/>
      <c r="D39" s="93"/>
      <c r="E39" s="69"/>
      <c r="F39" s="89"/>
      <c r="G39" s="98"/>
      <c r="H39" s="67"/>
      <c r="I39" s="67"/>
      <c r="J39" s="74"/>
    </row>
    <row r="40" spans="1:10" x14ac:dyDescent="0.2">
      <c r="A40" s="80" t="s">
        <v>26</v>
      </c>
      <c r="B40" s="81"/>
      <c r="C40" s="81"/>
      <c r="D40" s="81"/>
      <c r="E40" s="81"/>
      <c r="F40" s="81"/>
      <c r="G40" s="81"/>
      <c r="H40" s="66"/>
      <c r="I40" s="66"/>
      <c r="J40" s="9">
        <f>SUM(J41:J54)</f>
        <v>0</v>
      </c>
    </row>
    <row r="41" spans="1:10" ht="51.75" customHeight="1" x14ac:dyDescent="0.2">
      <c r="A41" s="85" t="s">
        <v>27</v>
      </c>
      <c r="B41" s="86"/>
      <c r="C41" s="86"/>
      <c r="D41" s="87"/>
      <c r="E41" s="68">
        <v>14.36</v>
      </c>
      <c r="F41" s="88"/>
      <c r="G41" s="97" t="s">
        <v>3</v>
      </c>
      <c r="H41" s="67"/>
      <c r="I41" s="67"/>
      <c r="J41" s="74">
        <f>ROUND(E41*H41,2)</f>
        <v>0</v>
      </c>
    </row>
    <row r="42" spans="1:10" x14ac:dyDescent="0.2">
      <c r="A42" s="17"/>
      <c r="B42" s="92">
        <v>14.36</v>
      </c>
      <c r="C42" s="92"/>
      <c r="D42" s="93"/>
      <c r="E42" s="69"/>
      <c r="F42" s="89"/>
      <c r="G42" s="98"/>
      <c r="H42" s="67"/>
      <c r="I42" s="67"/>
      <c r="J42" s="74"/>
    </row>
    <row r="43" spans="1:10" ht="51.75" customHeight="1" x14ac:dyDescent="0.2">
      <c r="A43" s="85" t="s">
        <v>28</v>
      </c>
      <c r="B43" s="86"/>
      <c r="C43" s="86"/>
      <c r="D43" s="87"/>
      <c r="E43" s="68">
        <v>3.2629999999999999</v>
      </c>
      <c r="F43" s="88"/>
      <c r="G43" s="97" t="s">
        <v>23</v>
      </c>
      <c r="H43" s="67"/>
      <c r="I43" s="67"/>
      <c r="J43" s="74">
        <f t="shared" ref="J43" si="0">ROUND(E43*H43,2)</f>
        <v>0</v>
      </c>
    </row>
    <row r="44" spans="1:10" x14ac:dyDescent="0.2">
      <c r="A44" s="17"/>
      <c r="B44" s="92">
        <v>3.2629999999999999</v>
      </c>
      <c r="C44" s="92"/>
      <c r="D44" s="93"/>
      <c r="E44" s="69"/>
      <c r="F44" s="89"/>
      <c r="G44" s="98"/>
      <c r="H44" s="67"/>
      <c r="I44" s="67"/>
      <c r="J44" s="74"/>
    </row>
    <row r="45" spans="1:10" ht="86.25" customHeight="1" x14ac:dyDescent="0.2">
      <c r="A45" s="85" t="s">
        <v>29</v>
      </c>
      <c r="B45" s="86"/>
      <c r="C45" s="86"/>
      <c r="D45" s="87"/>
      <c r="E45" s="68">
        <v>7.2009999999999996</v>
      </c>
      <c r="F45" s="88"/>
      <c r="G45" s="97" t="s">
        <v>3</v>
      </c>
      <c r="H45" s="67"/>
      <c r="I45" s="67"/>
      <c r="J45" s="74">
        <f t="shared" ref="J45" si="1">ROUND(E45*H45,2)</f>
        <v>0</v>
      </c>
    </row>
    <row r="46" spans="1:10" x14ac:dyDescent="0.2">
      <c r="A46" s="17"/>
      <c r="B46" s="92">
        <v>7.2009999999999996</v>
      </c>
      <c r="C46" s="92"/>
      <c r="D46" s="93"/>
      <c r="E46" s="69"/>
      <c r="F46" s="89"/>
      <c r="G46" s="98"/>
      <c r="H46" s="67"/>
      <c r="I46" s="67"/>
      <c r="J46" s="74"/>
    </row>
    <row r="47" spans="1:10" ht="39" customHeight="1" x14ac:dyDescent="0.2">
      <c r="A47" s="85" t="s">
        <v>30</v>
      </c>
      <c r="B47" s="86"/>
      <c r="C47" s="86"/>
      <c r="D47" s="87"/>
      <c r="E47" s="68">
        <v>2.4</v>
      </c>
      <c r="F47" s="88"/>
      <c r="G47" s="97" t="s">
        <v>31</v>
      </c>
      <c r="H47" s="67"/>
      <c r="I47" s="67"/>
      <c r="J47" s="74">
        <f t="shared" ref="J47" si="2">ROUND(E47*H47,2)</f>
        <v>0</v>
      </c>
    </row>
    <row r="48" spans="1:10" x14ac:dyDescent="0.2">
      <c r="A48" s="17"/>
      <c r="B48" s="92">
        <v>2.4</v>
      </c>
      <c r="C48" s="92"/>
      <c r="D48" s="93"/>
      <c r="E48" s="69"/>
      <c r="F48" s="89"/>
      <c r="G48" s="98"/>
      <c r="H48" s="67"/>
      <c r="I48" s="67"/>
      <c r="J48" s="74"/>
    </row>
    <row r="49" spans="1:10" ht="49.5" customHeight="1" x14ac:dyDescent="0.2">
      <c r="A49" s="85" t="s">
        <v>32</v>
      </c>
      <c r="B49" s="86"/>
      <c r="C49" s="86"/>
      <c r="D49" s="87"/>
      <c r="E49" s="68">
        <v>1.08</v>
      </c>
      <c r="F49" s="88"/>
      <c r="G49" s="97" t="s">
        <v>3</v>
      </c>
      <c r="H49" s="67"/>
      <c r="I49" s="67"/>
      <c r="J49" s="74">
        <f t="shared" ref="J49" si="3">ROUND(E49*H49,2)</f>
        <v>0</v>
      </c>
    </row>
    <row r="50" spans="1:10" x14ac:dyDescent="0.2">
      <c r="A50" s="17"/>
      <c r="B50" s="92">
        <v>1.08</v>
      </c>
      <c r="C50" s="92"/>
      <c r="D50" s="93"/>
      <c r="E50" s="69"/>
      <c r="F50" s="89"/>
      <c r="G50" s="98"/>
      <c r="H50" s="67"/>
      <c r="I50" s="67"/>
      <c r="J50" s="74"/>
    </row>
    <row r="51" spans="1:10" ht="79.5" customHeight="1" x14ac:dyDescent="0.2">
      <c r="A51" s="85" t="s">
        <v>139</v>
      </c>
      <c r="B51" s="113" t="s">
        <v>33</v>
      </c>
      <c r="C51" s="113"/>
      <c r="D51" s="114"/>
      <c r="E51" s="68">
        <v>3.7130000000000001</v>
      </c>
      <c r="F51" s="68">
        <v>1.1499999999999999</v>
      </c>
      <c r="G51" s="97" t="s">
        <v>3</v>
      </c>
      <c r="H51" s="67"/>
      <c r="I51" s="67"/>
      <c r="J51" s="74">
        <f>ROUND(E51*H51*F51,2)</f>
        <v>0</v>
      </c>
    </row>
    <row r="52" spans="1:10" x14ac:dyDescent="0.2">
      <c r="A52" s="99"/>
      <c r="B52" s="92">
        <v>3.7130000000000001</v>
      </c>
      <c r="C52" s="92"/>
      <c r="D52" s="93"/>
      <c r="E52" s="69"/>
      <c r="F52" s="69"/>
      <c r="G52" s="98"/>
      <c r="H52" s="67"/>
      <c r="I52" s="67"/>
      <c r="J52" s="74"/>
    </row>
    <row r="53" spans="1:10" ht="49.5" customHeight="1" x14ac:dyDescent="0.2">
      <c r="A53" s="94" t="s">
        <v>34</v>
      </c>
      <c r="B53" s="95"/>
      <c r="C53" s="95"/>
      <c r="D53" s="96"/>
      <c r="E53" s="10">
        <v>3.7130000000000001</v>
      </c>
      <c r="F53" s="10">
        <v>1.1499999999999999</v>
      </c>
      <c r="G53" s="12" t="s">
        <v>3</v>
      </c>
      <c r="H53" s="67"/>
      <c r="I53" s="67"/>
      <c r="J53" s="13">
        <f>ROUND(E53*F53*H53,2)</f>
        <v>0</v>
      </c>
    </row>
    <row r="54" spans="1:10" ht="63.75" customHeight="1" x14ac:dyDescent="0.2">
      <c r="A54" s="94" t="s">
        <v>35</v>
      </c>
      <c r="B54" s="95"/>
      <c r="C54" s="95"/>
      <c r="D54" s="96"/>
      <c r="E54" s="10">
        <v>0.22500000000000001</v>
      </c>
      <c r="F54" s="11"/>
      <c r="G54" s="12" t="s">
        <v>3</v>
      </c>
      <c r="H54" s="67"/>
      <c r="I54" s="67"/>
      <c r="J54" s="13">
        <f>ROUND(E54*H54,2)</f>
        <v>0</v>
      </c>
    </row>
    <row r="55" spans="1:10" x14ac:dyDescent="0.2">
      <c r="A55" s="80" t="s">
        <v>36</v>
      </c>
      <c r="B55" s="81"/>
      <c r="C55" s="81"/>
      <c r="D55" s="81"/>
      <c r="E55" s="81"/>
      <c r="F55" s="81"/>
      <c r="G55" s="81"/>
      <c r="H55" s="66"/>
      <c r="I55" s="66"/>
      <c r="J55" s="9">
        <f>J56+J62+J75+J83+J113+J118+J133+J140+J144+J150+J178+J180</f>
        <v>0</v>
      </c>
    </row>
    <row r="56" spans="1:10" x14ac:dyDescent="0.2">
      <c r="A56" s="94" t="s">
        <v>140</v>
      </c>
      <c r="B56" s="95"/>
      <c r="C56" s="95"/>
      <c r="D56" s="95"/>
      <c r="E56" s="95"/>
      <c r="F56" s="95"/>
      <c r="G56" s="95"/>
      <c r="H56" s="66"/>
      <c r="I56" s="66"/>
      <c r="J56" s="9">
        <f>SUM(J57:J61)</f>
        <v>0</v>
      </c>
    </row>
    <row r="57" spans="1:10" ht="58.5" customHeight="1" x14ac:dyDescent="0.2">
      <c r="A57" s="94" t="s">
        <v>141</v>
      </c>
      <c r="B57" s="95"/>
      <c r="C57" s="95"/>
      <c r="D57" s="96"/>
      <c r="E57" s="10">
        <v>12.615</v>
      </c>
      <c r="F57" s="11"/>
      <c r="G57" s="12" t="s">
        <v>3</v>
      </c>
      <c r="H57" s="67"/>
      <c r="I57" s="67"/>
      <c r="J57" s="13">
        <f>ROUND(E57*H57,2)</f>
        <v>0</v>
      </c>
    </row>
    <row r="58" spans="1:10" ht="107.25" customHeight="1" x14ac:dyDescent="0.2">
      <c r="A58" s="94" t="s">
        <v>37</v>
      </c>
      <c r="B58" s="95"/>
      <c r="C58" s="95"/>
      <c r="D58" s="96"/>
      <c r="E58" s="10">
        <v>33.981000000000002</v>
      </c>
      <c r="F58" s="11"/>
      <c r="G58" s="12" t="s">
        <v>3</v>
      </c>
      <c r="H58" s="67"/>
      <c r="I58" s="67"/>
      <c r="J58" s="13">
        <f>ROUND(E58*H58,2)</f>
        <v>0</v>
      </c>
    </row>
    <row r="59" spans="1:10" ht="51.75" customHeight="1" x14ac:dyDescent="0.2">
      <c r="A59" s="94" t="s">
        <v>38</v>
      </c>
      <c r="B59" s="95"/>
      <c r="C59" s="95"/>
      <c r="D59" s="96"/>
      <c r="E59" s="10">
        <v>33.890999999999998</v>
      </c>
      <c r="F59" s="11"/>
      <c r="G59" s="12" t="s">
        <v>3</v>
      </c>
      <c r="H59" s="67"/>
      <c r="I59" s="67"/>
      <c r="J59" s="13">
        <f t="shared" ref="J59:J64" si="4">ROUND(E59*H59,2)</f>
        <v>0</v>
      </c>
    </row>
    <row r="60" spans="1:10" ht="61.5" customHeight="1" x14ac:dyDescent="0.2">
      <c r="A60" s="94" t="s">
        <v>39</v>
      </c>
      <c r="B60" s="95"/>
      <c r="C60" s="95"/>
      <c r="D60" s="96"/>
      <c r="E60" s="10">
        <v>33.890999999999998</v>
      </c>
      <c r="F60" s="11"/>
      <c r="G60" s="12" t="s">
        <v>3</v>
      </c>
      <c r="H60" s="67"/>
      <c r="I60" s="67"/>
      <c r="J60" s="13">
        <f t="shared" si="4"/>
        <v>0</v>
      </c>
    </row>
    <row r="61" spans="1:10" ht="60.75" customHeight="1" x14ac:dyDescent="0.2">
      <c r="A61" s="94" t="s">
        <v>40</v>
      </c>
      <c r="B61" s="95"/>
      <c r="C61" s="95"/>
      <c r="D61" s="96"/>
      <c r="E61" s="10">
        <v>32.4</v>
      </c>
      <c r="F61" s="11"/>
      <c r="G61" s="12" t="s">
        <v>31</v>
      </c>
      <c r="H61" s="67"/>
      <c r="I61" s="67"/>
      <c r="J61" s="13">
        <f t="shared" si="4"/>
        <v>0</v>
      </c>
    </row>
    <row r="62" spans="1:10" x14ac:dyDescent="0.2">
      <c r="A62" s="94" t="s">
        <v>142</v>
      </c>
      <c r="B62" s="95"/>
      <c r="C62" s="95"/>
      <c r="D62" s="95"/>
      <c r="E62" s="95"/>
      <c r="F62" s="95"/>
      <c r="G62" s="95"/>
      <c r="H62" s="66"/>
      <c r="I62" s="66"/>
      <c r="J62" s="9">
        <f>SUM(J63:J74)</f>
        <v>0</v>
      </c>
    </row>
    <row r="63" spans="1:10" ht="71.25" customHeight="1" x14ac:dyDescent="0.2">
      <c r="A63" s="94" t="s">
        <v>41</v>
      </c>
      <c r="B63" s="95"/>
      <c r="C63" s="95"/>
      <c r="D63" s="96"/>
      <c r="E63" s="10">
        <v>1.7999999999999999E-2</v>
      </c>
      <c r="F63" s="11"/>
      <c r="G63" s="12" t="s">
        <v>42</v>
      </c>
      <c r="H63" s="67"/>
      <c r="I63" s="67"/>
      <c r="J63" s="13">
        <f t="shared" si="4"/>
        <v>0</v>
      </c>
    </row>
    <row r="64" spans="1:10" ht="71.25" customHeight="1" x14ac:dyDescent="0.2">
      <c r="A64" s="94" t="s">
        <v>143</v>
      </c>
      <c r="B64" s="95"/>
      <c r="C64" s="95"/>
      <c r="D64" s="96"/>
      <c r="E64" s="10">
        <v>176.68600000000001</v>
      </c>
      <c r="F64" s="11"/>
      <c r="G64" s="12" t="s">
        <v>3</v>
      </c>
      <c r="H64" s="67"/>
      <c r="I64" s="67"/>
      <c r="J64" s="13">
        <f t="shared" si="4"/>
        <v>0</v>
      </c>
    </row>
    <row r="65" spans="1:10" x14ac:dyDescent="0.2">
      <c r="A65" s="85" t="s">
        <v>43</v>
      </c>
      <c r="B65" s="86"/>
      <c r="C65" s="86"/>
      <c r="D65" s="87"/>
      <c r="E65" s="68">
        <v>176.68600000000001</v>
      </c>
      <c r="F65" s="97">
        <v>2</v>
      </c>
      <c r="G65" s="117" t="s">
        <v>3</v>
      </c>
      <c r="H65" s="67"/>
      <c r="I65" s="67"/>
      <c r="J65" s="74">
        <f>ROUND(E65*F65*H65,2)</f>
        <v>0</v>
      </c>
    </row>
    <row r="66" spans="1:10" ht="49.5" customHeight="1" x14ac:dyDescent="0.2">
      <c r="A66" s="99"/>
      <c r="B66" s="115"/>
      <c r="C66" s="115"/>
      <c r="D66" s="116"/>
      <c r="E66" s="69"/>
      <c r="F66" s="98"/>
      <c r="G66" s="118"/>
      <c r="H66" s="67"/>
      <c r="I66" s="67"/>
      <c r="J66" s="74"/>
    </row>
    <row r="67" spans="1:10" ht="80.25" customHeight="1" x14ac:dyDescent="0.2">
      <c r="A67" s="94" t="s">
        <v>44</v>
      </c>
      <c r="B67" s="95"/>
      <c r="C67" s="95"/>
      <c r="D67" s="96"/>
      <c r="E67" s="10">
        <v>29.402999999999999</v>
      </c>
      <c r="F67" s="11"/>
      <c r="G67" s="12" t="s">
        <v>23</v>
      </c>
      <c r="H67" s="67"/>
      <c r="I67" s="67"/>
      <c r="J67" s="13">
        <f t="shared" ref="J67:J82" si="5">ROUND(E67*H67,2)</f>
        <v>0</v>
      </c>
    </row>
    <row r="68" spans="1:10" ht="58.5" customHeight="1" x14ac:dyDescent="0.2">
      <c r="A68" s="94" t="s">
        <v>144</v>
      </c>
      <c r="B68" s="95"/>
      <c r="C68" s="95"/>
      <c r="D68" s="96"/>
      <c r="E68" s="10">
        <v>5.66</v>
      </c>
      <c r="F68" s="11"/>
      <c r="G68" s="12" t="s">
        <v>23</v>
      </c>
      <c r="H68" s="67"/>
      <c r="I68" s="67"/>
      <c r="J68" s="13">
        <f t="shared" si="5"/>
        <v>0</v>
      </c>
    </row>
    <row r="69" spans="1:10" ht="72.75" customHeight="1" x14ac:dyDescent="0.2">
      <c r="A69" s="94" t="s">
        <v>145</v>
      </c>
      <c r="B69" s="95"/>
      <c r="C69" s="95"/>
      <c r="D69" s="96"/>
      <c r="E69" s="10">
        <v>29.402999999999999</v>
      </c>
      <c r="F69" s="11"/>
      <c r="G69" s="12" t="s">
        <v>23</v>
      </c>
      <c r="H69" s="67"/>
      <c r="I69" s="67"/>
      <c r="J69" s="13">
        <f t="shared" si="5"/>
        <v>0</v>
      </c>
    </row>
    <row r="70" spans="1:10" ht="72" customHeight="1" x14ac:dyDescent="0.2">
      <c r="A70" s="94" t="s">
        <v>146</v>
      </c>
      <c r="B70" s="95"/>
      <c r="C70" s="95"/>
      <c r="D70" s="96"/>
      <c r="E70" s="10">
        <v>3.0950000000000002</v>
      </c>
      <c r="F70" s="11"/>
      <c r="G70" s="12" t="s">
        <v>23</v>
      </c>
      <c r="H70" s="67"/>
      <c r="I70" s="67"/>
      <c r="J70" s="13">
        <f t="shared" si="5"/>
        <v>0</v>
      </c>
    </row>
    <row r="71" spans="1:10" ht="72.75" customHeight="1" x14ac:dyDescent="0.2">
      <c r="A71" s="94" t="s">
        <v>45</v>
      </c>
      <c r="B71" s="95"/>
      <c r="C71" s="95"/>
      <c r="D71" s="96"/>
      <c r="E71" s="10">
        <v>10.497</v>
      </c>
      <c r="F71" s="11"/>
      <c r="G71" s="12" t="s">
        <v>23</v>
      </c>
      <c r="H71" s="67"/>
      <c r="I71" s="67"/>
      <c r="J71" s="13">
        <f t="shared" si="5"/>
        <v>0</v>
      </c>
    </row>
    <row r="72" spans="1:10" ht="63.75" customHeight="1" x14ac:dyDescent="0.2">
      <c r="A72" s="94" t="s">
        <v>46</v>
      </c>
      <c r="B72" s="95"/>
      <c r="C72" s="95"/>
      <c r="D72" s="96"/>
      <c r="E72" s="10">
        <v>0.91200000000000003</v>
      </c>
      <c r="F72" s="11"/>
      <c r="G72" s="12" t="s">
        <v>23</v>
      </c>
      <c r="H72" s="67"/>
      <c r="I72" s="67"/>
      <c r="J72" s="13">
        <f t="shared" si="5"/>
        <v>0</v>
      </c>
    </row>
    <row r="73" spans="1:10" ht="50.25" customHeight="1" x14ac:dyDescent="0.2">
      <c r="A73" s="94" t="s">
        <v>147</v>
      </c>
      <c r="B73" s="95"/>
      <c r="C73" s="95"/>
      <c r="D73" s="96"/>
      <c r="E73" s="10">
        <v>0.29399999999999998</v>
      </c>
      <c r="F73" s="11"/>
      <c r="G73" s="12" t="s">
        <v>25</v>
      </c>
      <c r="H73" s="67"/>
      <c r="I73" s="67"/>
      <c r="J73" s="13">
        <f t="shared" si="5"/>
        <v>0</v>
      </c>
    </row>
    <row r="74" spans="1:10" ht="60" customHeight="1" x14ac:dyDescent="0.2">
      <c r="A74" s="94" t="s">
        <v>47</v>
      </c>
      <c r="B74" s="95"/>
      <c r="C74" s="95"/>
      <c r="D74" s="96"/>
      <c r="E74" s="10">
        <v>29.99</v>
      </c>
      <c r="F74" s="11"/>
      <c r="G74" s="12" t="s">
        <v>3</v>
      </c>
      <c r="H74" s="67"/>
      <c r="I74" s="67"/>
      <c r="J74" s="13">
        <f t="shared" si="5"/>
        <v>0</v>
      </c>
    </row>
    <row r="75" spans="1:10" x14ac:dyDescent="0.2">
      <c r="A75" s="80" t="s">
        <v>48</v>
      </c>
      <c r="B75" s="81"/>
      <c r="C75" s="81"/>
      <c r="D75" s="81"/>
      <c r="E75" s="81"/>
      <c r="F75" s="81"/>
      <c r="G75" s="81"/>
      <c r="H75" s="66"/>
      <c r="I75" s="66"/>
      <c r="J75" s="9">
        <f>SUM(J76:J82)</f>
        <v>0</v>
      </c>
    </row>
    <row r="76" spans="1:10" ht="59.25" customHeight="1" x14ac:dyDescent="0.2">
      <c r="A76" s="94" t="s">
        <v>49</v>
      </c>
      <c r="B76" s="95"/>
      <c r="C76" s="95"/>
      <c r="D76" s="96"/>
      <c r="E76" s="18">
        <v>12.336</v>
      </c>
      <c r="F76" s="19"/>
      <c r="G76" s="20" t="s">
        <v>23</v>
      </c>
      <c r="H76" s="65"/>
      <c r="I76" s="65"/>
      <c r="J76" s="9">
        <f t="shared" si="5"/>
        <v>0</v>
      </c>
    </row>
    <row r="77" spans="1:10" ht="69.75" customHeight="1" x14ac:dyDescent="0.2">
      <c r="A77" s="94" t="s">
        <v>50</v>
      </c>
      <c r="B77" s="95"/>
      <c r="C77" s="95"/>
      <c r="D77" s="96"/>
      <c r="E77" s="18">
        <v>49.344000000000001</v>
      </c>
      <c r="F77" s="19"/>
      <c r="G77" s="20" t="s">
        <v>3</v>
      </c>
      <c r="H77" s="65"/>
      <c r="I77" s="65"/>
      <c r="J77" s="9">
        <f t="shared" si="5"/>
        <v>0</v>
      </c>
    </row>
    <row r="78" spans="1:10" ht="61.5" customHeight="1" x14ac:dyDescent="0.2">
      <c r="A78" s="94" t="s">
        <v>51</v>
      </c>
      <c r="B78" s="95"/>
      <c r="C78" s="95"/>
      <c r="D78" s="96"/>
      <c r="E78" s="18">
        <v>49.344000000000001</v>
      </c>
      <c r="F78" s="19"/>
      <c r="G78" s="20" t="s">
        <v>3</v>
      </c>
      <c r="H78" s="65"/>
      <c r="I78" s="65"/>
      <c r="J78" s="9">
        <f t="shared" si="5"/>
        <v>0</v>
      </c>
    </row>
    <row r="79" spans="1:10" ht="58.5" customHeight="1" x14ac:dyDescent="0.2">
      <c r="A79" s="94" t="s">
        <v>52</v>
      </c>
      <c r="B79" s="95"/>
      <c r="C79" s="95"/>
      <c r="D79" s="96"/>
      <c r="E79" s="18">
        <v>18.504000000000001</v>
      </c>
      <c r="F79" s="19"/>
      <c r="G79" s="20" t="s">
        <v>3</v>
      </c>
      <c r="H79" s="65"/>
      <c r="I79" s="65"/>
      <c r="J79" s="9">
        <f t="shared" si="5"/>
        <v>0</v>
      </c>
    </row>
    <row r="80" spans="1:10" ht="51.75" customHeight="1" x14ac:dyDescent="0.2">
      <c r="A80" s="94" t="s">
        <v>53</v>
      </c>
      <c r="B80" s="95"/>
      <c r="C80" s="95"/>
      <c r="D80" s="96"/>
      <c r="E80" s="18">
        <v>49.344000000000001</v>
      </c>
      <c r="F80" s="19"/>
      <c r="G80" s="20" t="s">
        <v>3</v>
      </c>
      <c r="H80" s="65"/>
      <c r="I80" s="65"/>
      <c r="J80" s="9">
        <f t="shared" si="5"/>
        <v>0</v>
      </c>
    </row>
    <row r="81" spans="1:10" ht="48.75" customHeight="1" x14ac:dyDescent="0.2">
      <c r="A81" s="94" t="s">
        <v>54</v>
      </c>
      <c r="B81" s="95"/>
      <c r="C81" s="95"/>
      <c r="D81" s="96"/>
      <c r="E81" s="18">
        <v>49.344000000000001</v>
      </c>
      <c r="F81" s="19"/>
      <c r="G81" s="20" t="s">
        <v>3</v>
      </c>
      <c r="H81" s="65"/>
      <c r="I81" s="65"/>
      <c r="J81" s="9">
        <f t="shared" si="5"/>
        <v>0</v>
      </c>
    </row>
    <row r="82" spans="1:10" ht="45" customHeight="1" x14ac:dyDescent="0.2">
      <c r="A82" s="94" t="s">
        <v>55</v>
      </c>
      <c r="B82" s="95"/>
      <c r="C82" s="95"/>
      <c r="D82" s="96"/>
      <c r="E82" s="18">
        <v>24.672000000000001</v>
      </c>
      <c r="F82" s="19"/>
      <c r="G82" s="20" t="s">
        <v>3</v>
      </c>
      <c r="H82" s="65"/>
      <c r="I82" s="65"/>
      <c r="J82" s="9">
        <f t="shared" si="5"/>
        <v>0</v>
      </c>
    </row>
    <row r="83" spans="1:10" x14ac:dyDescent="0.2">
      <c r="A83" s="80" t="s">
        <v>56</v>
      </c>
      <c r="B83" s="81"/>
      <c r="C83" s="81"/>
      <c r="D83" s="81"/>
      <c r="E83" s="81"/>
      <c r="F83" s="81"/>
      <c r="G83" s="81"/>
      <c r="H83" s="66"/>
      <c r="I83" s="66"/>
      <c r="J83" s="9">
        <f>SUM(J84:J112)</f>
        <v>0</v>
      </c>
    </row>
    <row r="84" spans="1:10" ht="115.5" customHeight="1" x14ac:dyDescent="0.2">
      <c r="A84" s="85" t="s">
        <v>57</v>
      </c>
      <c r="B84" s="86"/>
      <c r="C84" s="86"/>
      <c r="D84" s="87"/>
      <c r="E84" s="68">
        <v>185.029</v>
      </c>
      <c r="F84" s="88"/>
      <c r="G84" s="97" t="s">
        <v>3</v>
      </c>
      <c r="H84" s="67"/>
      <c r="I84" s="67"/>
      <c r="J84" s="74">
        <f>ROUND(E84*H84,2)</f>
        <v>0</v>
      </c>
    </row>
    <row r="85" spans="1:10" x14ac:dyDescent="0.2">
      <c r="A85" s="17"/>
      <c r="B85" s="119">
        <v>185.029</v>
      </c>
      <c r="C85" s="119"/>
      <c r="D85" s="120"/>
      <c r="E85" s="69"/>
      <c r="F85" s="89"/>
      <c r="G85" s="98"/>
      <c r="H85" s="67"/>
      <c r="I85" s="67"/>
      <c r="J85" s="74"/>
    </row>
    <row r="86" spans="1:10" ht="48" customHeight="1" x14ac:dyDescent="0.2">
      <c r="A86" s="85" t="s">
        <v>58</v>
      </c>
      <c r="B86" s="86"/>
      <c r="C86" s="86"/>
      <c r="D86" s="87"/>
      <c r="E86" s="68">
        <v>12</v>
      </c>
      <c r="F86" s="88"/>
      <c r="G86" s="97" t="s">
        <v>59</v>
      </c>
      <c r="H86" s="67"/>
      <c r="I86" s="67"/>
      <c r="J86" s="74">
        <f t="shared" ref="J86" si="6">ROUND(E86*H86,2)</f>
        <v>0</v>
      </c>
    </row>
    <row r="87" spans="1:10" x14ac:dyDescent="0.2">
      <c r="A87" s="17"/>
      <c r="B87" s="121">
        <v>12</v>
      </c>
      <c r="C87" s="121"/>
      <c r="D87" s="122"/>
      <c r="E87" s="69"/>
      <c r="F87" s="89"/>
      <c r="G87" s="98"/>
      <c r="H87" s="67"/>
      <c r="I87" s="67"/>
      <c r="J87" s="74"/>
    </row>
    <row r="88" spans="1:10" ht="33.75" x14ac:dyDescent="0.2">
      <c r="A88" s="85" t="s">
        <v>60</v>
      </c>
      <c r="B88" s="21" t="s">
        <v>61</v>
      </c>
      <c r="C88" s="113" t="s">
        <v>62</v>
      </c>
      <c r="D88" s="114"/>
      <c r="E88" s="68">
        <v>44.4</v>
      </c>
      <c r="F88" s="88"/>
      <c r="G88" s="97" t="s">
        <v>31</v>
      </c>
      <c r="H88" s="67"/>
      <c r="I88" s="67"/>
      <c r="J88" s="74">
        <f t="shared" ref="J88" si="7">ROUND(E88*H88,2)</f>
        <v>0</v>
      </c>
    </row>
    <row r="89" spans="1:10" x14ac:dyDescent="0.2">
      <c r="A89" s="99"/>
      <c r="B89" s="119">
        <v>44.4</v>
      </c>
      <c r="C89" s="119"/>
      <c r="D89" s="120"/>
      <c r="E89" s="69"/>
      <c r="F89" s="89"/>
      <c r="G89" s="98"/>
      <c r="H89" s="67"/>
      <c r="I89" s="67"/>
      <c r="J89" s="74"/>
    </row>
    <row r="90" spans="1:10" ht="48.75" customHeight="1" x14ac:dyDescent="0.2">
      <c r="A90" s="85" t="s">
        <v>63</v>
      </c>
      <c r="B90" s="86"/>
      <c r="C90" s="86"/>
      <c r="D90" s="87"/>
      <c r="E90" s="68">
        <v>0.95</v>
      </c>
      <c r="F90" s="88"/>
      <c r="G90" s="97" t="s">
        <v>23</v>
      </c>
      <c r="H90" s="67"/>
      <c r="I90" s="67"/>
      <c r="J90" s="74">
        <f t="shared" ref="J90" si="8">ROUND(E90*H90,2)</f>
        <v>0</v>
      </c>
    </row>
    <row r="91" spans="1:10" x14ac:dyDescent="0.2">
      <c r="A91" s="17"/>
      <c r="B91" s="121">
        <v>0.95</v>
      </c>
      <c r="C91" s="121"/>
      <c r="D91" s="122"/>
      <c r="E91" s="69"/>
      <c r="F91" s="89"/>
      <c r="G91" s="98"/>
      <c r="H91" s="67"/>
      <c r="I91" s="67"/>
      <c r="J91" s="74"/>
    </row>
    <row r="92" spans="1:10" ht="39.75" customHeight="1" x14ac:dyDescent="0.2">
      <c r="A92" s="85" t="s">
        <v>148</v>
      </c>
      <c r="B92" s="86"/>
      <c r="C92" s="86"/>
      <c r="D92" s="87"/>
      <c r="E92" s="68">
        <v>7.8E-2</v>
      </c>
      <c r="F92" s="88"/>
      <c r="G92" s="97" t="s">
        <v>25</v>
      </c>
      <c r="H92" s="67"/>
      <c r="I92" s="67"/>
      <c r="J92" s="74">
        <f t="shared" ref="J92" si="9">ROUND(E92*H92,2)</f>
        <v>0</v>
      </c>
    </row>
    <row r="93" spans="1:10" x14ac:dyDescent="0.2">
      <c r="A93" s="17"/>
      <c r="B93" s="84">
        <v>7.8E-2</v>
      </c>
      <c r="C93" s="84"/>
      <c r="D93" s="123"/>
      <c r="E93" s="69"/>
      <c r="F93" s="89"/>
      <c r="G93" s="98"/>
      <c r="H93" s="67"/>
      <c r="I93" s="67"/>
      <c r="J93" s="74"/>
    </row>
    <row r="94" spans="1:10" ht="52.5" customHeight="1" x14ac:dyDescent="0.2">
      <c r="A94" s="85" t="s">
        <v>64</v>
      </c>
      <c r="B94" s="22" t="s">
        <v>13</v>
      </c>
      <c r="C94" s="124">
        <v>3.855</v>
      </c>
      <c r="D94" s="125"/>
      <c r="E94" s="68">
        <v>3.855</v>
      </c>
      <c r="F94" s="88"/>
      <c r="G94" s="97" t="s">
        <v>23</v>
      </c>
      <c r="H94" s="67"/>
      <c r="I94" s="67"/>
      <c r="J94" s="74">
        <f t="shared" ref="J94" si="10">ROUND(E94*H94,2)</f>
        <v>0</v>
      </c>
    </row>
    <row r="95" spans="1:10" x14ac:dyDescent="0.2">
      <c r="A95" s="99"/>
      <c r="B95" s="121">
        <v>3.855</v>
      </c>
      <c r="C95" s="121"/>
      <c r="D95" s="122"/>
      <c r="E95" s="69"/>
      <c r="F95" s="89"/>
      <c r="G95" s="98"/>
      <c r="H95" s="67"/>
      <c r="I95" s="67"/>
      <c r="J95" s="74"/>
    </row>
    <row r="96" spans="1:10" ht="54" customHeight="1" x14ac:dyDescent="0.2">
      <c r="A96" s="85" t="s">
        <v>149</v>
      </c>
      <c r="B96" s="86"/>
      <c r="C96" s="86"/>
      <c r="D96" s="87"/>
      <c r="E96" s="68">
        <v>0.32300000000000001</v>
      </c>
      <c r="F96" s="88"/>
      <c r="G96" s="97" t="s">
        <v>25</v>
      </c>
      <c r="H96" s="67"/>
      <c r="I96" s="67"/>
      <c r="J96" s="74">
        <f t="shared" ref="J96" si="11">ROUND(E96*H96,2)</f>
        <v>0</v>
      </c>
    </row>
    <row r="97" spans="1:10" x14ac:dyDescent="0.2">
      <c r="A97" s="17"/>
      <c r="B97" s="121">
        <v>0.32300000000000001</v>
      </c>
      <c r="C97" s="121"/>
      <c r="D97" s="122"/>
      <c r="E97" s="69"/>
      <c r="F97" s="89"/>
      <c r="G97" s="98"/>
      <c r="H97" s="67"/>
      <c r="I97" s="67"/>
      <c r="J97" s="74"/>
    </row>
    <row r="98" spans="1:10" ht="37.5" customHeight="1" x14ac:dyDescent="0.2">
      <c r="A98" s="85" t="s">
        <v>65</v>
      </c>
      <c r="B98" s="86"/>
      <c r="C98" s="86"/>
      <c r="D98" s="87"/>
      <c r="E98" s="68">
        <v>185.029</v>
      </c>
      <c r="F98" s="88"/>
      <c r="G98" s="97" t="s">
        <v>3</v>
      </c>
      <c r="H98" s="67"/>
      <c r="I98" s="67"/>
      <c r="J98" s="74">
        <f t="shared" ref="J98" si="12">ROUND(E98*H98,2)</f>
        <v>0</v>
      </c>
    </row>
    <row r="99" spans="1:10" x14ac:dyDescent="0.2">
      <c r="A99" s="17"/>
      <c r="B99" s="119">
        <v>185.029</v>
      </c>
      <c r="C99" s="119"/>
      <c r="D99" s="120"/>
      <c r="E99" s="69"/>
      <c r="F99" s="89"/>
      <c r="G99" s="98"/>
      <c r="H99" s="67"/>
      <c r="I99" s="67"/>
      <c r="J99" s="74"/>
    </row>
    <row r="100" spans="1:10" ht="123" customHeight="1" x14ac:dyDescent="0.2">
      <c r="A100" s="85" t="s">
        <v>66</v>
      </c>
      <c r="B100" s="86"/>
      <c r="C100" s="113" t="s">
        <v>67</v>
      </c>
      <c r="D100" s="114"/>
      <c r="E100" s="68">
        <v>115.396</v>
      </c>
      <c r="F100" s="88"/>
      <c r="G100" s="97" t="s">
        <v>3</v>
      </c>
      <c r="H100" s="67"/>
      <c r="I100" s="67"/>
      <c r="J100" s="74">
        <f t="shared" ref="J100" si="13">ROUND(E100*H100,2)</f>
        <v>0</v>
      </c>
    </row>
    <row r="101" spans="1:10" x14ac:dyDescent="0.2">
      <c r="A101" s="17"/>
      <c r="B101" s="119">
        <v>115.396</v>
      </c>
      <c r="C101" s="119"/>
      <c r="D101" s="120"/>
      <c r="E101" s="69"/>
      <c r="F101" s="89"/>
      <c r="G101" s="98"/>
      <c r="H101" s="67"/>
      <c r="I101" s="67"/>
      <c r="J101" s="74"/>
    </row>
    <row r="102" spans="1:10" ht="50.25" customHeight="1" x14ac:dyDescent="0.2">
      <c r="A102" s="85" t="s">
        <v>68</v>
      </c>
      <c r="B102" s="86"/>
      <c r="C102" s="86"/>
      <c r="D102" s="87"/>
      <c r="E102" s="68">
        <v>230.792</v>
      </c>
      <c r="F102" s="88"/>
      <c r="G102" s="97" t="s">
        <v>3</v>
      </c>
      <c r="H102" s="67"/>
      <c r="I102" s="67"/>
      <c r="J102" s="74">
        <f>ROUND(E102*H102,2)</f>
        <v>0</v>
      </c>
    </row>
    <row r="103" spans="1:10" x14ac:dyDescent="0.2">
      <c r="A103" s="17"/>
      <c r="B103" s="119">
        <v>230.792</v>
      </c>
      <c r="C103" s="119"/>
      <c r="D103" s="120"/>
      <c r="E103" s="69"/>
      <c r="F103" s="89"/>
      <c r="G103" s="98"/>
      <c r="H103" s="67"/>
      <c r="I103" s="67"/>
      <c r="J103" s="74"/>
    </row>
    <row r="104" spans="1:10" ht="87.75" customHeight="1" x14ac:dyDescent="0.2">
      <c r="A104" s="85" t="s">
        <v>69</v>
      </c>
      <c r="B104" s="86"/>
      <c r="C104" s="126" t="s">
        <v>70</v>
      </c>
      <c r="D104" s="127"/>
      <c r="E104" s="68">
        <v>19.033000000000001</v>
      </c>
      <c r="F104" s="88"/>
      <c r="G104" s="97" t="s">
        <v>3</v>
      </c>
      <c r="H104" s="67"/>
      <c r="I104" s="67"/>
      <c r="J104" s="74">
        <f t="shared" ref="J104" si="14">ROUND(E104*H104,2)</f>
        <v>0</v>
      </c>
    </row>
    <row r="105" spans="1:10" x14ac:dyDescent="0.2">
      <c r="A105" s="17"/>
      <c r="B105" s="119">
        <v>19.033000000000001</v>
      </c>
      <c r="C105" s="119"/>
      <c r="D105" s="120"/>
      <c r="E105" s="69"/>
      <c r="F105" s="89"/>
      <c r="G105" s="98"/>
      <c r="H105" s="67"/>
      <c r="I105" s="67"/>
      <c r="J105" s="74"/>
    </row>
    <row r="106" spans="1:10" ht="72" customHeight="1" x14ac:dyDescent="0.2">
      <c r="A106" s="94" t="s">
        <v>71</v>
      </c>
      <c r="B106" s="95"/>
      <c r="C106" s="95"/>
      <c r="D106" s="96"/>
      <c r="E106" s="10">
        <v>15.391999999999999</v>
      </c>
      <c r="F106" s="11"/>
      <c r="G106" s="12" t="s">
        <v>3</v>
      </c>
      <c r="H106" s="67"/>
      <c r="I106" s="67"/>
      <c r="J106" s="13">
        <f>ROUND(E106*H106,2)</f>
        <v>0</v>
      </c>
    </row>
    <row r="107" spans="1:10" ht="71.25" customHeight="1" x14ac:dyDescent="0.2">
      <c r="A107" s="94" t="s">
        <v>72</v>
      </c>
      <c r="B107" s="95"/>
      <c r="C107" s="95"/>
      <c r="D107" s="96"/>
      <c r="E107" s="10">
        <v>12.054</v>
      </c>
      <c r="F107" s="11"/>
      <c r="G107" s="12" t="s">
        <v>3</v>
      </c>
      <c r="H107" s="67"/>
      <c r="I107" s="67"/>
      <c r="J107" s="13">
        <f t="shared" ref="J107:J117" si="15">ROUND(E107*H107,2)</f>
        <v>0</v>
      </c>
    </row>
    <row r="108" spans="1:10" ht="70.5" customHeight="1" x14ac:dyDescent="0.2">
      <c r="A108" s="94" t="s">
        <v>73</v>
      </c>
      <c r="B108" s="95"/>
      <c r="C108" s="95"/>
      <c r="D108" s="96"/>
      <c r="E108" s="10">
        <v>203.94</v>
      </c>
      <c r="F108" s="11"/>
      <c r="G108" s="12" t="s">
        <v>3</v>
      </c>
      <c r="H108" s="67"/>
      <c r="I108" s="67"/>
      <c r="J108" s="13">
        <f t="shared" si="15"/>
        <v>0</v>
      </c>
    </row>
    <row r="109" spans="1:10" ht="47.25" customHeight="1" x14ac:dyDescent="0.2">
      <c r="A109" s="94" t="s">
        <v>74</v>
      </c>
      <c r="B109" s="95"/>
      <c r="C109" s="95"/>
      <c r="D109" s="96"/>
      <c r="E109" s="10">
        <v>203.94</v>
      </c>
      <c r="F109" s="11"/>
      <c r="G109" s="12" t="s">
        <v>3</v>
      </c>
      <c r="H109" s="67"/>
      <c r="I109" s="67"/>
      <c r="J109" s="13">
        <f t="shared" si="15"/>
        <v>0</v>
      </c>
    </row>
    <row r="110" spans="1:10" ht="45.75" customHeight="1" x14ac:dyDescent="0.2">
      <c r="A110" s="23" t="s">
        <v>75</v>
      </c>
      <c r="B110" s="24" t="s">
        <v>13</v>
      </c>
      <c r="C110" s="113" t="s">
        <v>76</v>
      </c>
      <c r="D110" s="114"/>
      <c r="E110" s="10">
        <v>65.7</v>
      </c>
      <c r="F110" s="11"/>
      <c r="G110" s="12" t="s">
        <v>3</v>
      </c>
      <c r="H110" s="67"/>
      <c r="I110" s="67"/>
      <c r="J110" s="13">
        <f t="shared" si="15"/>
        <v>0</v>
      </c>
    </row>
    <row r="111" spans="1:10" ht="63" customHeight="1" x14ac:dyDescent="0.2">
      <c r="A111" s="94" t="s">
        <v>77</v>
      </c>
      <c r="B111" s="95"/>
      <c r="C111" s="95"/>
      <c r="D111" s="96"/>
      <c r="E111" s="10">
        <v>65.7</v>
      </c>
      <c r="F111" s="11"/>
      <c r="G111" s="12" t="s">
        <v>3</v>
      </c>
      <c r="H111" s="67"/>
      <c r="I111" s="67"/>
      <c r="J111" s="13">
        <f t="shared" si="15"/>
        <v>0</v>
      </c>
    </row>
    <row r="112" spans="1:10" ht="44.25" customHeight="1" x14ac:dyDescent="0.2">
      <c r="A112" s="23" t="s">
        <v>78</v>
      </c>
      <c r="B112" s="24" t="s">
        <v>13</v>
      </c>
      <c r="C112" s="113" t="s">
        <v>79</v>
      </c>
      <c r="D112" s="114"/>
      <c r="E112" s="10">
        <v>555</v>
      </c>
      <c r="F112" s="11"/>
      <c r="G112" s="12" t="s">
        <v>21</v>
      </c>
      <c r="H112" s="67"/>
      <c r="I112" s="67"/>
      <c r="J112" s="13">
        <f t="shared" si="15"/>
        <v>0</v>
      </c>
    </row>
    <row r="113" spans="1:10" x14ac:dyDescent="0.2">
      <c r="A113" s="80" t="s">
        <v>80</v>
      </c>
      <c r="B113" s="81"/>
      <c r="C113" s="81"/>
      <c r="D113" s="81"/>
      <c r="E113" s="81"/>
      <c r="F113" s="81"/>
      <c r="G113" s="81"/>
      <c r="H113" s="66"/>
      <c r="I113" s="66"/>
      <c r="J113" s="9">
        <f>SUM(J114:J117)</f>
        <v>0</v>
      </c>
    </row>
    <row r="114" spans="1:10" ht="54" customHeight="1" x14ac:dyDescent="0.2">
      <c r="A114" s="94" t="s">
        <v>81</v>
      </c>
      <c r="B114" s="95"/>
      <c r="C114" s="95"/>
      <c r="D114" s="96"/>
      <c r="E114" s="10">
        <v>71.2</v>
      </c>
      <c r="F114" s="11"/>
      <c r="G114" s="12" t="s">
        <v>31</v>
      </c>
      <c r="H114" s="67"/>
      <c r="I114" s="67"/>
      <c r="J114" s="13">
        <f t="shared" si="15"/>
        <v>0</v>
      </c>
    </row>
    <row r="115" spans="1:10" ht="51.75" customHeight="1" x14ac:dyDescent="0.2">
      <c r="A115" s="94" t="s">
        <v>82</v>
      </c>
      <c r="B115" s="95"/>
      <c r="C115" s="95"/>
      <c r="D115" s="96"/>
      <c r="E115" s="10">
        <v>9</v>
      </c>
      <c r="F115" s="11"/>
      <c r="G115" s="12" t="s">
        <v>59</v>
      </c>
      <c r="H115" s="67"/>
      <c r="I115" s="67"/>
      <c r="J115" s="13">
        <f t="shared" si="15"/>
        <v>0</v>
      </c>
    </row>
    <row r="116" spans="1:10" ht="52.5" customHeight="1" x14ac:dyDescent="0.2">
      <c r="A116" s="94" t="s">
        <v>83</v>
      </c>
      <c r="B116" s="95"/>
      <c r="C116" s="95"/>
      <c r="D116" s="96"/>
      <c r="E116" s="10">
        <v>2</v>
      </c>
      <c r="F116" s="11"/>
      <c r="G116" s="12" t="s">
        <v>59</v>
      </c>
      <c r="H116" s="67"/>
      <c r="I116" s="67"/>
      <c r="J116" s="13">
        <f t="shared" si="15"/>
        <v>0</v>
      </c>
    </row>
    <row r="117" spans="1:10" ht="51" customHeight="1" x14ac:dyDescent="0.2">
      <c r="A117" s="94" t="s">
        <v>84</v>
      </c>
      <c r="B117" s="95"/>
      <c r="C117" s="95"/>
      <c r="D117" s="96"/>
      <c r="E117" s="10">
        <v>6</v>
      </c>
      <c r="F117" s="11"/>
      <c r="G117" s="12" t="s">
        <v>85</v>
      </c>
      <c r="H117" s="67"/>
      <c r="I117" s="67"/>
      <c r="J117" s="13">
        <f t="shared" si="15"/>
        <v>0</v>
      </c>
    </row>
    <row r="118" spans="1:10" x14ac:dyDescent="0.2">
      <c r="A118" s="80" t="s">
        <v>86</v>
      </c>
      <c r="B118" s="81"/>
      <c r="C118" s="81"/>
      <c r="D118" s="81"/>
      <c r="E118" s="81"/>
      <c r="F118" s="81"/>
      <c r="G118" s="81"/>
      <c r="H118" s="66"/>
      <c r="I118" s="66"/>
      <c r="J118" s="9">
        <f>SUM(J119:J132)</f>
        <v>0</v>
      </c>
    </row>
    <row r="119" spans="1:10" ht="166.5" customHeight="1" x14ac:dyDescent="0.2">
      <c r="A119" s="108" t="s">
        <v>87</v>
      </c>
      <c r="B119" s="86"/>
      <c r="C119" s="86"/>
      <c r="D119" s="87"/>
      <c r="E119" s="68">
        <v>112.723</v>
      </c>
      <c r="F119" s="88"/>
      <c r="G119" s="71" t="s">
        <v>3</v>
      </c>
      <c r="H119" s="67"/>
      <c r="I119" s="67"/>
      <c r="J119" s="74">
        <f>ROUND(E119*H119,2)</f>
        <v>0</v>
      </c>
    </row>
    <row r="120" spans="1:10" x14ac:dyDescent="0.2">
      <c r="A120" s="128"/>
      <c r="B120" s="129"/>
      <c r="C120" s="130">
        <v>112.723</v>
      </c>
      <c r="D120" s="131"/>
      <c r="E120" s="69"/>
      <c r="F120" s="89"/>
      <c r="G120" s="72"/>
      <c r="H120" s="67"/>
      <c r="I120" s="67"/>
      <c r="J120" s="74"/>
    </row>
    <row r="121" spans="1:10" ht="89.25" customHeight="1" x14ac:dyDescent="0.2">
      <c r="A121" s="94" t="s">
        <v>150</v>
      </c>
      <c r="B121" s="95"/>
      <c r="C121" s="95"/>
      <c r="D121" s="96"/>
      <c r="E121" s="10">
        <v>5.9850000000000003</v>
      </c>
      <c r="F121" s="11"/>
      <c r="G121" s="12" t="s">
        <v>3</v>
      </c>
      <c r="H121" s="67"/>
      <c r="I121" s="67"/>
      <c r="J121" s="13">
        <f>ROUND(E121*H121,2)</f>
        <v>0</v>
      </c>
    </row>
    <row r="122" spans="1:10" ht="53.25" customHeight="1" x14ac:dyDescent="0.2">
      <c r="A122" s="23" t="s">
        <v>88</v>
      </c>
      <c r="B122" s="21" t="s">
        <v>89</v>
      </c>
      <c r="C122" s="113" t="s">
        <v>90</v>
      </c>
      <c r="D122" s="114"/>
      <c r="E122" s="10">
        <v>28.03</v>
      </c>
      <c r="F122" s="11"/>
      <c r="G122" s="12" t="s">
        <v>14</v>
      </c>
      <c r="H122" s="67"/>
      <c r="I122" s="67"/>
      <c r="J122" s="13">
        <f>ROUND(E122*H122,2)</f>
        <v>0</v>
      </c>
    </row>
    <row r="123" spans="1:10" ht="12.75" customHeight="1" x14ac:dyDescent="0.2">
      <c r="A123" s="85" t="s">
        <v>151</v>
      </c>
      <c r="B123" s="86" t="s">
        <v>91</v>
      </c>
      <c r="C123" s="133" t="s">
        <v>92</v>
      </c>
      <c r="D123" s="134"/>
      <c r="E123" s="139">
        <v>67.95</v>
      </c>
      <c r="F123" s="88"/>
      <c r="G123" s="97" t="s">
        <v>14</v>
      </c>
      <c r="H123" s="67"/>
      <c r="I123" s="67"/>
      <c r="J123" s="74">
        <f>ROUND(E123*H123,2)</f>
        <v>0</v>
      </c>
    </row>
    <row r="124" spans="1:10" x14ac:dyDescent="0.2">
      <c r="A124" s="104"/>
      <c r="B124" s="132"/>
      <c r="C124" s="138">
        <v>3.25</v>
      </c>
      <c r="D124" s="138"/>
      <c r="E124" s="140"/>
      <c r="F124" s="105"/>
      <c r="G124" s="135"/>
      <c r="H124" s="67"/>
      <c r="I124" s="67"/>
      <c r="J124" s="74"/>
    </row>
    <row r="125" spans="1:10" ht="93.75" customHeight="1" x14ac:dyDescent="0.2">
      <c r="A125" s="99"/>
      <c r="B125" s="115"/>
      <c r="C125" s="136">
        <v>67.95</v>
      </c>
      <c r="D125" s="137"/>
      <c r="E125" s="141"/>
      <c r="F125" s="89"/>
      <c r="G125" s="98"/>
      <c r="H125" s="67"/>
      <c r="I125" s="67"/>
      <c r="J125" s="74"/>
    </row>
    <row r="126" spans="1:10" ht="33.75" x14ac:dyDescent="0.2">
      <c r="A126" s="23" t="s">
        <v>93</v>
      </c>
      <c r="B126" s="24" t="s">
        <v>13</v>
      </c>
      <c r="C126" s="113" t="s">
        <v>94</v>
      </c>
      <c r="D126" s="114"/>
      <c r="E126" s="10">
        <v>112.723</v>
      </c>
      <c r="F126" s="11"/>
      <c r="G126" s="12" t="s">
        <v>3</v>
      </c>
      <c r="H126" s="67"/>
      <c r="I126" s="67"/>
      <c r="J126" s="13">
        <f>ROUND(E126*H126,2)</f>
        <v>0</v>
      </c>
    </row>
    <row r="127" spans="1:10" ht="54" customHeight="1" x14ac:dyDescent="0.2">
      <c r="A127" s="94" t="s">
        <v>152</v>
      </c>
      <c r="B127" s="95"/>
      <c r="C127" s="95"/>
      <c r="D127" s="96"/>
      <c r="E127" s="10">
        <v>0.94499999999999995</v>
      </c>
      <c r="F127" s="11"/>
      <c r="G127" s="12" t="s">
        <v>3</v>
      </c>
      <c r="H127" s="67"/>
      <c r="I127" s="67"/>
      <c r="J127" s="13">
        <f t="shared" ref="J127:J149" si="16">ROUND(E127*H127,2)</f>
        <v>0</v>
      </c>
    </row>
    <row r="128" spans="1:10" ht="55.5" customHeight="1" x14ac:dyDescent="0.2">
      <c r="A128" s="94" t="s">
        <v>95</v>
      </c>
      <c r="B128" s="95"/>
      <c r="C128" s="95"/>
      <c r="D128" s="96"/>
      <c r="E128" s="10">
        <v>0.94499999999999995</v>
      </c>
      <c r="F128" s="10">
        <v>5</v>
      </c>
      <c r="G128" s="12" t="s">
        <v>3</v>
      </c>
      <c r="H128" s="67"/>
      <c r="I128" s="67"/>
      <c r="J128" s="13">
        <f>ROUND(E128*H128*F128,2)</f>
        <v>0</v>
      </c>
    </row>
    <row r="129" spans="1:10" ht="61.5" customHeight="1" x14ac:dyDescent="0.2">
      <c r="A129" s="94" t="s">
        <v>96</v>
      </c>
      <c r="B129" s="95"/>
      <c r="C129" s="95"/>
      <c r="D129" s="96"/>
      <c r="E129" s="10">
        <v>1.89</v>
      </c>
      <c r="F129" s="11"/>
      <c r="G129" s="12" t="s">
        <v>3</v>
      </c>
      <c r="H129" s="67"/>
      <c r="I129" s="67"/>
      <c r="J129" s="13">
        <f t="shared" si="16"/>
        <v>0</v>
      </c>
    </row>
    <row r="130" spans="1:10" ht="53.25" customHeight="1" x14ac:dyDescent="0.2">
      <c r="A130" s="23" t="s">
        <v>153</v>
      </c>
      <c r="B130" s="24" t="s">
        <v>13</v>
      </c>
      <c r="C130" s="113" t="s">
        <v>97</v>
      </c>
      <c r="D130" s="114"/>
      <c r="E130" s="10">
        <v>21.2</v>
      </c>
      <c r="F130" s="11"/>
      <c r="G130" s="12" t="s">
        <v>31</v>
      </c>
      <c r="H130" s="67"/>
      <c r="I130" s="67"/>
      <c r="J130" s="13">
        <f t="shared" si="16"/>
        <v>0</v>
      </c>
    </row>
    <row r="131" spans="1:10" ht="39" customHeight="1" x14ac:dyDescent="0.2">
      <c r="A131" s="23" t="s">
        <v>98</v>
      </c>
      <c r="B131" s="24" t="s">
        <v>13</v>
      </c>
      <c r="C131" s="113" t="s">
        <v>99</v>
      </c>
      <c r="D131" s="114"/>
      <c r="E131" s="10">
        <v>6</v>
      </c>
      <c r="F131" s="11"/>
      <c r="G131" s="12" t="s">
        <v>31</v>
      </c>
      <c r="H131" s="67"/>
      <c r="I131" s="67"/>
      <c r="J131" s="13">
        <f t="shared" si="16"/>
        <v>0</v>
      </c>
    </row>
    <row r="132" spans="1:10" ht="63" customHeight="1" x14ac:dyDescent="0.2">
      <c r="A132" s="94" t="s">
        <v>100</v>
      </c>
      <c r="B132" s="95"/>
      <c r="C132" s="95"/>
      <c r="D132" s="96"/>
      <c r="E132" s="10">
        <v>10.199999999999999</v>
      </c>
      <c r="F132" s="11"/>
      <c r="G132" s="12" t="s">
        <v>31</v>
      </c>
      <c r="H132" s="67"/>
      <c r="I132" s="67"/>
      <c r="J132" s="13">
        <f t="shared" si="16"/>
        <v>0</v>
      </c>
    </row>
    <row r="133" spans="1:10" x14ac:dyDescent="0.2">
      <c r="A133" s="94" t="s">
        <v>154</v>
      </c>
      <c r="B133" s="95"/>
      <c r="C133" s="95"/>
      <c r="D133" s="95"/>
      <c r="E133" s="95"/>
      <c r="F133" s="95"/>
      <c r="G133" s="95"/>
      <c r="H133" s="66"/>
      <c r="I133" s="66"/>
      <c r="J133" s="9">
        <f>SUM(J134:J139)</f>
        <v>0</v>
      </c>
    </row>
    <row r="134" spans="1:10" ht="60" customHeight="1" x14ac:dyDescent="0.2">
      <c r="A134" s="94" t="s">
        <v>155</v>
      </c>
      <c r="B134" s="95"/>
      <c r="C134" s="95"/>
      <c r="D134" s="96"/>
      <c r="E134" s="10">
        <v>1.3240000000000001</v>
      </c>
      <c r="F134" s="11"/>
      <c r="G134" s="12" t="s">
        <v>25</v>
      </c>
      <c r="H134" s="67"/>
      <c r="I134" s="67"/>
      <c r="J134" s="13">
        <f t="shared" si="16"/>
        <v>0</v>
      </c>
    </row>
    <row r="135" spans="1:10" ht="59.25" customHeight="1" x14ac:dyDescent="0.2">
      <c r="A135" s="94" t="s">
        <v>156</v>
      </c>
      <c r="B135" s="95"/>
      <c r="C135" s="95"/>
      <c r="D135" s="96"/>
      <c r="E135" s="10">
        <v>1.429</v>
      </c>
      <c r="F135" s="11"/>
      <c r="G135" s="12" t="s">
        <v>25</v>
      </c>
      <c r="H135" s="67"/>
      <c r="I135" s="67"/>
      <c r="J135" s="13">
        <f t="shared" si="16"/>
        <v>0</v>
      </c>
    </row>
    <row r="136" spans="1:10" ht="45.75" customHeight="1" x14ac:dyDescent="0.2">
      <c r="A136" s="23" t="s">
        <v>157</v>
      </c>
      <c r="B136" s="24" t="s">
        <v>13</v>
      </c>
      <c r="C136" s="113" t="s">
        <v>101</v>
      </c>
      <c r="D136" s="114"/>
      <c r="E136" s="10">
        <v>7.4999999999999997E-2</v>
      </c>
      <c r="F136" s="11"/>
      <c r="G136" s="12" t="s">
        <v>25</v>
      </c>
      <c r="H136" s="67"/>
      <c r="I136" s="67"/>
      <c r="J136" s="13">
        <f t="shared" si="16"/>
        <v>0</v>
      </c>
    </row>
    <row r="137" spans="1:10" ht="48.75" customHeight="1" x14ac:dyDescent="0.2">
      <c r="A137" s="94" t="s">
        <v>158</v>
      </c>
      <c r="B137" s="95"/>
      <c r="C137" s="95"/>
      <c r="D137" s="96"/>
      <c r="E137" s="10">
        <v>2.83</v>
      </c>
      <c r="F137" s="11"/>
      <c r="G137" s="12" t="s">
        <v>25</v>
      </c>
      <c r="H137" s="67"/>
      <c r="I137" s="67"/>
      <c r="J137" s="13">
        <f t="shared" si="16"/>
        <v>0</v>
      </c>
    </row>
    <row r="138" spans="1:10" ht="65.25" customHeight="1" x14ac:dyDescent="0.2">
      <c r="A138" s="94" t="s">
        <v>102</v>
      </c>
      <c r="B138" s="95"/>
      <c r="C138" s="95"/>
      <c r="D138" s="96"/>
      <c r="E138" s="10">
        <v>153.06399999999999</v>
      </c>
      <c r="F138" s="11"/>
      <c r="G138" s="12" t="s">
        <v>3</v>
      </c>
      <c r="H138" s="67"/>
      <c r="I138" s="67"/>
      <c r="J138" s="13">
        <f t="shared" si="16"/>
        <v>0</v>
      </c>
    </row>
    <row r="139" spans="1:10" ht="83.25" customHeight="1" x14ac:dyDescent="0.2">
      <c r="A139" s="94" t="s">
        <v>159</v>
      </c>
      <c r="B139" s="95"/>
      <c r="C139" s="95"/>
      <c r="D139" s="96"/>
      <c r="E139" s="10">
        <v>19.02</v>
      </c>
      <c r="F139" s="11"/>
      <c r="G139" s="12" t="s">
        <v>3</v>
      </c>
      <c r="H139" s="67"/>
      <c r="I139" s="67"/>
      <c r="J139" s="13">
        <f t="shared" si="16"/>
        <v>0</v>
      </c>
    </row>
    <row r="140" spans="1:10" x14ac:dyDescent="0.2">
      <c r="A140" s="94" t="s">
        <v>160</v>
      </c>
      <c r="B140" s="95"/>
      <c r="C140" s="95"/>
      <c r="D140" s="95"/>
      <c r="E140" s="95"/>
      <c r="F140" s="95"/>
      <c r="G140" s="95"/>
      <c r="H140" s="66"/>
      <c r="I140" s="66"/>
      <c r="J140" s="9">
        <f>SUM(J141:J143)</f>
        <v>0</v>
      </c>
    </row>
    <row r="141" spans="1:10" ht="63.75" customHeight="1" x14ac:dyDescent="0.2">
      <c r="A141" s="94" t="s">
        <v>161</v>
      </c>
      <c r="B141" s="95"/>
      <c r="C141" s="95"/>
      <c r="D141" s="96"/>
      <c r="E141" s="10">
        <v>0.72699999999999998</v>
      </c>
      <c r="F141" s="11"/>
      <c r="G141" s="12" t="s">
        <v>25</v>
      </c>
      <c r="H141" s="67"/>
      <c r="I141" s="67"/>
      <c r="J141" s="13">
        <f t="shared" si="16"/>
        <v>0</v>
      </c>
    </row>
    <row r="142" spans="1:10" ht="47.25" customHeight="1" x14ac:dyDescent="0.2">
      <c r="A142" s="94" t="s">
        <v>103</v>
      </c>
      <c r="B142" s="95"/>
      <c r="C142" s="95"/>
      <c r="D142" s="96"/>
      <c r="E142" s="10">
        <v>0.73</v>
      </c>
      <c r="F142" s="11"/>
      <c r="G142" s="12" t="s">
        <v>25</v>
      </c>
      <c r="H142" s="67"/>
      <c r="I142" s="67"/>
      <c r="J142" s="13">
        <f t="shared" si="16"/>
        <v>0</v>
      </c>
    </row>
    <row r="143" spans="1:10" ht="90.75" customHeight="1" x14ac:dyDescent="0.2">
      <c r="A143" s="94" t="s">
        <v>104</v>
      </c>
      <c r="B143" s="95"/>
      <c r="C143" s="95"/>
      <c r="D143" s="96"/>
      <c r="E143" s="10">
        <v>49.26</v>
      </c>
      <c r="F143" s="11"/>
      <c r="G143" s="12" t="s">
        <v>3</v>
      </c>
      <c r="H143" s="67"/>
      <c r="I143" s="67"/>
      <c r="J143" s="13">
        <f t="shared" si="16"/>
        <v>0</v>
      </c>
    </row>
    <row r="144" spans="1:10" x14ac:dyDescent="0.2">
      <c r="A144" s="94" t="s">
        <v>162</v>
      </c>
      <c r="B144" s="95"/>
      <c r="C144" s="95"/>
      <c r="D144" s="95"/>
      <c r="E144" s="95"/>
      <c r="F144" s="95"/>
      <c r="G144" s="95"/>
      <c r="H144" s="66"/>
      <c r="I144" s="66"/>
      <c r="J144" s="9">
        <f>SUM(J145:J149)</f>
        <v>0</v>
      </c>
    </row>
    <row r="145" spans="1:10" ht="75.75" customHeight="1" x14ac:dyDescent="0.2">
      <c r="A145" s="94" t="s">
        <v>105</v>
      </c>
      <c r="B145" s="95"/>
      <c r="C145" s="95"/>
      <c r="D145" s="96"/>
      <c r="E145" s="10">
        <v>7.2</v>
      </c>
      <c r="F145" s="11"/>
      <c r="G145" s="12" t="s">
        <v>3</v>
      </c>
      <c r="H145" s="67"/>
      <c r="I145" s="67"/>
      <c r="J145" s="13">
        <f t="shared" si="16"/>
        <v>0</v>
      </c>
    </row>
    <row r="146" spans="1:10" ht="72.75" customHeight="1" x14ac:dyDescent="0.2">
      <c r="A146" s="94" t="s">
        <v>106</v>
      </c>
      <c r="B146" s="95"/>
      <c r="C146" s="95"/>
      <c r="D146" s="96"/>
      <c r="E146" s="10">
        <v>8.41</v>
      </c>
      <c r="F146" s="11"/>
      <c r="G146" s="12" t="s">
        <v>3</v>
      </c>
      <c r="H146" s="67"/>
      <c r="I146" s="67"/>
      <c r="J146" s="13">
        <f t="shared" si="16"/>
        <v>0</v>
      </c>
    </row>
    <row r="147" spans="1:10" ht="72.75" customHeight="1" x14ac:dyDescent="0.2">
      <c r="A147" s="94" t="s">
        <v>107</v>
      </c>
      <c r="B147" s="95"/>
      <c r="C147" s="95"/>
      <c r="D147" s="96"/>
      <c r="E147" s="10">
        <v>6</v>
      </c>
      <c r="F147" s="11"/>
      <c r="G147" s="12" t="s">
        <v>108</v>
      </c>
      <c r="H147" s="67"/>
      <c r="I147" s="67"/>
      <c r="J147" s="13">
        <f t="shared" si="16"/>
        <v>0</v>
      </c>
    </row>
    <row r="148" spans="1:10" ht="75.75" customHeight="1" x14ac:dyDescent="0.2">
      <c r="A148" s="94" t="s">
        <v>109</v>
      </c>
      <c r="B148" s="95"/>
      <c r="C148" s="95"/>
      <c r="D148" s="96"/>
      <c r="E148" s="10">
        <v>2</v>
      </c>
      <c r="F148" s="11"/>
      <c r="G148" s="12" t="s">
        <v>110</v>
      </c>
      <c r="H148" s="67"/>
      <c r="I148" s="67"/>
      <c r="J148" s="13">
        <f t="shared" si="16"/>
        <v>0</v>
      </c>
    </row>
    <row r="149" spans="1:10" ht="74.25" customHeight="1" x14ac:dyDescent="0.2">
      <c r="A149" s="94" t="s">
        <v>163</v>
      </c>
      <c r="B149" s="95"/>
      <c r="C149" s="95"/>
      <c r="D149" s="96"/>
      <c r="E149" s="10">
        <v>4</v>
      </c>
      <c r="F149" s="11"/>
      <c r="G149" s="12" t="s">
        <v>108</v>
      </c>
      <c r="H149" s="67"/>
      <c r="I149" s="67"/>
      <c r="J149" s="13">
        <f t="shared" si="16"/>
        <v>0</v>
      </c>
    </row>
    <row r="150" spans="1:10" x14ac:dyDescent="0.2">
      <c r="A150" s="80" t="s">
        <v>170</v>
      </c>
      <c r="B150" s="81"/>
      <c r="C150" s="81"/>
      <c r="D150" s="81"/>
      <c r="E150" s="81"/>
      <c r="F150" s="81"/>
      <c r="G150" s="81"/>
      <c r="H150" s="66"/>
      <c r="I150" s="66"/>
      <c r="J150" s="9">
        <f>SUM(J151:J177)</f>
        <v>0</v>
      </c>
    </row>
    <row r="151" spans="1:10" x14ac:dyDescent="0.2">
      <c r="A151" s="85" t="s">
        <v>111</v>
      </c>
      <c r="B151" s="142" t="s">
        <v>112</v>
      </c>
      <c r="C151" s="142"/>
      <c r="D151" s="143"/>
      <c r="E151" s="68">
        <v>19.884</v>
      </c>
      <c r="F151" s="88"/>
      <c r="G151" s="97" t="s">
        <v>23</v>
      </c>
      <c r="H151" s="67"/>
      <c r="I151" s="67"/>
      <c r="J151" s="74">
        <f>ROUND(E151*H151,2)</f>
        <v>0</v>
      </c>
    </row>
    <row r="152" spans="1:10" ht="44.25" customHeight="1" x14ac:dyDescent="0.2">
      <c r="A152" s="99"/>
      <c r="B152" s="121">
        <v>19.884</v>
      </c>
      <c r="C152" s="121"/>
      <c r="D152" s="122"/>
      <c r="E152" s="69"/>
      <c r="F152" s="89"/>
      <c r="G152" s="98"/>
      <c r="H152" s="67"/>
      <c r="I152" s="67"/>
      <c r="J152" s="74"/>
    </row>
    <row r="153" spans="1:10" ht="55.5" customHeight="1" x14ac:dyDescent="0.2">
      <c r="A153" s="85" t="s">
        <v>113</v>
      </c>
      <c r="B153" s="86"/>
      <c r="C153" s="86"/>
      <c r="D153" s="87"/>
      <c r="E153" s="68">
        <v>99.48</v>
      </c>
      <c r="F153" s="88"/>
      <c r="G153" s="97" t="s">
        <v>3</v>
      </c>
      <c r="H153" s="67"/>
      <c r="I153" s="67"/>
      <c r="J153" s="74">
        <f t="shared" ref="J153" si="17">ROUND(E153*H153,2)</f>
        <v>0</v>
      </c>
    </row>
    <row r="154" spans="1:10" x14ac:dyDescent="0.2">
      <c r="A154" s="17"/>
      <c r="B154" s="121">
        <v>99.48</v>
      </c>
      <c r="C154" s="121"/>
      <c r="D154" s="122"/>
      <c r="E154" s="69"/>
      <c r="F154" s="89"/>
      <c r="G154" s="98"/>
      <c r="H154" s="67"/>
      <c r="I154" s="67"/>
      <c r="J154" s="74"/>
    </row>
    <row r="155" spans="1:10" ht="51" customHeight="1" x14ac:dyDescent="0.2">
      <c r="A155" s="85" t="s">
        <v>114</v>
      </c>
      <c r="B155" s="86"/>
      <c r="C155" s="86"/>
      <c r="D155" s="87"/>
      <c r="E155" s="68">
        <v>99.48</v>
      </c>
      <c r="F155" s="97">
        <v>7</v>
      </c>
      <c r="G155" s="117" t="s">
        <v>3</v>
      </c>
      <c r="H155" s="67"/>
      <c r="I155" s="67"/>
      <c r="J155" s="74">
        <f>ROUND(E155*H155*F155,2)</f>
        <v>0</v>
      </c>
    </row>
    <row r="156" spans="1:10" x14ac:dyDescent="0.2">
      <c r="A156" s="17"/>
      <c r="B156" s="121">
        <v>99.48</v>
      </c>
      <c r="C156" s="121"/>
      <c r="D156" s="122"/>
      <c r="E156" s="69"/>
      <c r="F156" s="98"/>
      <c r="G156" s="118"/>
      <c r="H156" s="67"/>
      <c r="I156" s="67"/>
      <c r="J156" s="74"/>
    </row>
    <row r="157" spans="1:10" ht="49.5" customHeight="1" x14ac:dyDescent="0.2">
      <c r="A157" s="85" t="s">
        <v>115</v>
      </c>
      <c r="B157" s="86"/>
      <c r="C157" s="86"/>
      <c r="D157" s="87"/>
      <c r="E157" s="68">
        <v>99.48</v>
      </c>
      <c r="F157" s="88"/>
      <c r="G157" s="97" t="s">
        <v>3</v>
      </c>
      <c r="H157" s="67"/>
      <c r="I157" s="67"/>
      <c r="J157" s="74">
        <f t="shared" ref="J157" si="18">ROUND(E157*H157,2)</f>
        <v>0</v>
      </c>
    </row>
    <row r="158" spans="1:10" x14ac:dyDescent="0.2">
      <c r="A158" s="17"/>
      <c r="B158" s="121">
        <v>99.48</v>
      </c>
      <c r="C158" s="121"/>
      <c r="D158" s="122"/>
      <c r="E158" s="69"/>
      <c r="F158" s="89"/>
      <c r="G158" s="98"/>
      <c r="H158" s="67"/>
      <c r="I158" s="67"/>
      <c r="J158" s="74"/>
    </row>
    <row r="159" spans="1:10" ht="51" customHeight="1" x14ac:dyDescent="0.2">
      <c r="A159" s="85" t="s">
        <v>164</v>
      </c>
      <c r="B159" s="86"/>
      <c r="C159" s="86"/>
      <c r="D159" s="87"/>
      <c r="E159" s="68">
        <v>14.922000000000001</v>
      </c>
      <c r="F159" s="88"/>
      <c r="G159" s="97" t="s">
        <v>23</v>
      </c>
      <c r="H159" s="67"/>
      <c r="I159" s="67"/>
      <c r="J159" s="74">
        <f t="shared" ref="J159" si="19">ROUND(E159*H159,2)</f>
        <v>0</v>
      </c>
    </row>
    <row r="160" spans="1:10" x14ac:dyDescent="0.2">
      <c r="A160" s="17"/>
      <c r="B160" s="121">
        <v>14.922000000000001</v>
      </c>
      <c r="C160" s="121"/>
      <c r="D160" s="122"/>
      <c r="E160" s="69"/>
      <c r="F160" s="89"/>
      <c r="G160" s="98"/>
      <c r="H160" s="67"/>
      <c r="I160" s="67"/>
      <c r="J160" s="74"/>
    </row>
    <row r="161" spans="1:10" ht="39.75" customHeight="1" x14ac:dyDescent="0.2">
      <c r="A161" s="85" t="s">
        <v>116</v>
      </c>
      <c r="B161" s="86"/>
      <c r="C161" s="86"/>
      <c r="D161" s="87"/>
      <c r="E161" s="68">
        <v>99.48</v>
      </c>
      <c r="F161" s="88"/>
      <c r="G161" s="97" t="s">
        <v>3</v>
      </c>
      <c r="H161" s="67"/>
      <c r="I161" s="67"/>
      <c r="J161" s="74">
        <f t="shared" ref="J161" si="20">ROUND(E161*H161,2)</f>
        <v>0</v>
      </c>
    </row>
    <row r="162" spans="1:10" x14ac:dyDescent="0.2">
      <c r="A162" s="17"/>
      <c r="B162" s="121">
        <v>99.48</v>
      </c>
      <c r="C162" s="121"/>
      <c r="D162" s="122"/>
      <c r="E162" s="69"/>
      <c r="F162" s="89"/>
      <c r="G162" s="98"/>
      <c r="H162" s="67"/>
      <c r="I162" s="67"/>
      <c r="J162" s="74"/>
    </row>
    <row r="163" spans="1:10" ht="55.5" customHeight="1" x14ac:dyDescent="0.2">
      <c r="A163" s="85" t="s">
        <v>117</v>
      </c>
      <c r="B163" s="86"/>
      <c r="C163" s="86"/>
      <c r="D163" s="87"/>
      <c r="E163" s="68">
        <v>9.9480000000000004</v>
      </c>
      <c r="F163" s="88"/>
      <c r="G163" s="97" t="s">
        <v>23</v>
      </c>
      <c r="H163" s="67"/>
      <c r="I163" s="67"/>
      <c r="J163" s="74">
        <f t="shared" ref="J163" si="21">ROUND(E163*H163,2)</f>
        <v>0</v>
      </c>
    </row>
    <row r="164" spans="1:10" x14ac:dyDescent="0.2">
      <c r="A164" s="17"/>
      <c r="B164" s="121">
        <v>9.9480000000000004</v>
      </c>
      <c r="C164" s="121"/>
      <c r="D164" s="122"/>
      <c r="E164" s="69"/>
      <c r="F164" s="89"/>
      <c r="G164" s="98"/>
      <c r="H164" s="67"/>
      <c r="I164" s="67"/>
      <c r="J164" s="74"/>
    </row>
    <row r="165" spans="1:10" ht="51" customHeight="1" x14ac:dyDescent="0.2">
      <c r="A165" s="85" t="s">
        <v>118</v>
      </c>
      <c r="B165" s="86"/>
      <c r="C165" s="86"/>
      <c r="D165" s="87"/>
      <c r="E165" s="68">
        <v>99.48</v>
      </c>
      <c r="F165" s="88"/>
      <c r="G165" s="97" t="s">
        <v>3</v>
      </c>
      <c r="H165" s="67"/>
      <c r="I165" s="67"/>
      <c r="J165" s="74">
        <f t="shared" ref="J165" si="22">ROUND(E165*H165,2)</f>
        <v>0</v>
      </c>
    </row>
    <row r="166" spans="1:10" x14ac:dyDescent="0.2">
      <c r="A166" s="17"/>
      <c r="B166" s="121">
        <v>99.48</v>
      </c>
      <c r="C166" s="121"/>
      <c r="D166" s="122"/>
      <c r="E166" s="69"/>
      <c r="F166" s="89"/>
      <c r="G166" s="98"/>
      <c r="H166" s="67"/>
      <c r="I166" s="67"/>
      <c r="J166" s="74"/>
    </row>
    <row r="167" spans="1:10" ht="53.25" customHeight="1" x14ac:dyDescent="0.2">
      <c r="A167" s="85" t="s">
        <v>119</v>
      </c>
      <c r="B167" s="86"/>
      <c r="C167" s="86"/>
      <c r="D167" s="87"/>
      <c r="E167" s="68">
        <v>99.48</v>
      </c>
      <c r="F167" s="144">
        <v>2</v>
      </c>
      <c r="G167" s="146" t="s">
        <v>2</v>
      </c>
      <c r="H167" s="67"/>
      <c r="I167" s="67"/>
      <c r="J167" s="74">
        <f>ROUND(E167*H167*F167,2)</f>
        <v>0</v>
      </c>
    </row>
    <row r="168" spans="1:10" x14ac:dyDescent="0.2">
      <c r="A168" s="17"/>
      <c r="B168" s="121">
        <v>99.48</v>
      </c>
      <c r="C168" s="121"/>
      <c r="D168" s="122"/>
      <c r="E168" s="69"/>
      <c r="F168" s="145"/>
      <c r="G168" s="147"/>
      <c r="H168" s="67"/>
      <c r="I168" s="67"/>
      <c r="J168" s="74"/>
    </row>
    <row r="169" spans="1:10" ht="54" customHeight="1" x14ac:dyDescent="0.2">
      <c r="A169" s="85" t="s">
        <v>120</v>
      </c>
      <c r="B169" s="86"/>
      <c r="C169" s="86"/>
      <c r="D169" s="87"/>
      <c r="E169" s="68">
        <v>99.48</v>
      </c>
      <c r="F169" s="88"/>
      <c r="G169" s="97" t="s">
        <v>3</v>
      </c>
      <c r="H169" s="67"/>
      <c r="I169" s="67"/>
      <c r="J169" s="74">
        <f t="shared" ref="J169" si="23">ROUND(E169*H169,2)</f>
        <v>0</v>
      </c>
    </row>
    <row r="170" spans="1:10" x14ac:dyDescent="0.2">
      <c r="A170" s="17"/>
      <c r="B170" s="121">
        <v>99.48</v>
      </c>
      <c r="C170" s="121"/>
      <c r="D170" s="122"/>
      <c r="E170" s="69"/>
      <c r="F170" s="89"/>
      <c r="G170" s="98"/>
      <c r="H170" s="67"/>
      <c r="I170" s="67"/>
      <c r="J170" s="74"/>
    </row>
    <row r="171" spans="1:10" ht="63.75" customHeight="1" x14ac:dyDescent="0.2">
      <c r="A171" s="85" t="s">
        <v>165</v>
      </c>
      <c r="B171" s="86"/>
      <c r="C171" s="86"/>
      <c r="D171" s="87"/>
      <c r="E171" s="68">
        <v>99.48</v>
      </c>
      <c r="F171" s="88"/>
      <c r="G171" s="97" t="s">
        <v>3</v>
      </c>
      <c r="H171" s="67"/>
      <c r="I171" s="67"/>
      <c r="J171" s="74">
        <f t="shared" ref="J171" si="24">ROUND(E171*H171,2)</f>
        <v>0</v>
      </c>
    </row>
    <row r="172" spans="1:10" x14ac:dyDescent="0.2">
      <c r="A172" s="17"/>
      <c r="B172" s="121">
        <v>99.48</v>
      </c>
      <c r="C172" s="121"/>
      <c r="D172" s="122"/>
      <c r="E172" s="69"/>
      <c r="F172" s="89"/>
      <c r="G172" s="98"/>
      <c r="H172" s="67"/>
      <c r="I172" s="67"/>
      <c r="J172" s="74"/>
    </row>
    <row r="173" spans="1:10" x14ac:dyDescent="0.2">
      <c r="A173" s="85" t="s">
        <v>121</v>
      </c>
      <c r="B173" s="142" t="s">
        <v>122</v>
      </c>
      <c r="C173" s="142"/>
      <c r="D173" s="143"/>
      <c r="E173" s="68">
        <v>99.48</v>
      </c>
      <c r="F173" s="88"/>
      <c r="G173" s="97" t="s">
        <v>3</v>
      </c>
      <c r="H173" s="67"/>
      <c r="I173" s="67"/>
      <c r="J173" s="74">
        <f t="shared" ref="J173" si="25">ROUND(E173*H173,2)</f>
        <v>0</v>
      </c>
    </row>
    <row r="174" spans="1:10" ht="31.5" customHeight="1" x14ac:dyDescent="0.2">
      <c r="A174" s="99"/>
      <c r="B174" s="121">
        <v>99.48</v>
      </c>
      <c r="C174" s="121"/>
      <c r="D174" s="122"/>
      <c r="E174" s="69"/>
      <c r="F174" s="89"/>
      <c r="G174" s="98"/>
      <c r="H174" s="67"/>
      <c r="I174" s="67"/>
      <c r="J174" s="74"/>
    </row>
    <row r="175" spans="1:10" ht="60" customHeight="1" x14ac:dyDescent="0.2">
      <c r="A175" s="85" t="s">
        <v>123</v>
      </c>
      <c r="B175" s="86"/>
      <c r="C175" s="86"/>
      <c r="D175" s="87"/>
      <c r="E175" s="68">
        <v>99.48</v>
      </c>
      <c r="F175" s="88"/>
      <c r="G175" s="97" t="s">
        <v>3</v>
      </c>
      <c r="H175" s="67"/>
      <c r="I175" s="67"/>
      <c r="J175" s="74">
        <f t="shared" ref="J175" si="26">ROUND(E175*H175,2)</f>
        <v>0</v>
      </c>
    </row>
    <row r="176" spans="1:10" x14ac:dyDescent="0.2">
      <c r="A176" s="17"/>
      <c r="B176" s="121">
        <v>99.48</v>
      </c>
      <c r="C176" s="121"/>
      <c r="D176" s="122"/>
      <c r="E176" s="69"/>
      <c r="F176" s="89"/>
      <c r="G176" s="98"/>
      <c r="H176" s="67"/>
      <c r="I176" s="67"/>
      <c r="J176" s="74"/>
    </row>
    <row r="177" spans="1:10" ht="159.75" customHeight="1" x14ac:dyDescent="0.2">
      <c r="A177" s="94" t="s">
        <v>166</v>
      </c>
      <c r="B177" s="95"/>
      <c r="C177" s="95"/>
      <c r="D177" s="96"/>
      <c r="E177" s="10">
        <v>143.52000000000001</v>
      </c>
      <c r="F177" s="11"/>
      <c r="G177" s="12" t="s">
        <v>31</v>
      </c>
      <c r="H177" s="67"/>
      <c r="I177" s="67"/>
      <c r="J177" s="13">
        <f>ROUND(E177*H177,2)</f>
        <v>0</v>
      </c>
    </row>
    <row r="178" spans="1:10" x14ac:dyDescent="0.2">
      <c r="A178" s="80" t="s">
        <v>124</v>
      </c>
      <c r="B178" s="81"/>
      <c r="C178" s="81"/>
      <c r="D178" s="81"/>
      <c r="E178" s="81"/>
      <c r="F178" s="81"/>
      <c r="G178" s="81"/>
      <c r="H178" s="66"/>
      <c r="I178" s="66"/>
      <c r="J178" s="9">
        <f>J179</f>
        <v>0</v>
      </c>
    </row>
    <row r="179" spans="1:10" ht="63.75" customHeight="1" x14ac:dyDescent="0.2">
      <c r="A179" s="94" t="s">
        <v>167</v>
      </c>
      <c r="B179" s="95"/>
      <c r="C179" s="95"/>
      <c r="D179" s="96"/>
      <c r="E179" s="10">
        <v>99.48</v>
      </c>
      <c r="F179" s="11"/>
      <c r="G179" s="12" t="s">
        <v>3</v>
      </c>
      <c r="H179" s="67"/>
      <c r="I179" s="67"/>
      <c r="J179" s="13">
        <f>ROUND(E179*H179,2)</f>
        <v>0</v>
      </c>
    </row>
    <row r="180" spans="1:10" x14ac:dyDescent="0.2">
      <c r="A180" s="80" t="s">
        <v>125</v>
      </c>
      <c r="B180" s="81"/>
      <c r="C180" s="81"/>
      <c r="D180" s="81"/>
      <c r="E180" s="81"/>
      <c r="F180" s="81"/>
      <c r="G180" s="81"/>
      <c r="H180" s="66"/>
      <c r="I180" s="66"/>
      <c r="J180" s="9">
        <f>SUM(J181:J185)</f>
        <v>0</v>
      </c>
    </row>
    <row r="181" spans="1:10" ht="51.75" customHeight="1" x14ac:dyDescent="0.2">
      <c r="A181" s="94" t="s">
        <v>168</v>
      </c>
      <c r="B181" s="95"/>
      <c r="C181" s="95"/>
      <c r="D181" s="96"/>
      <c r="E181" s="10">
        <v>1.02</v>
      </c>
      <c r="F181" s="11"/>
      <c r="G181" s="12" t="s">
        <v>3</v>
      </c>
      <c r="H181" s="67"/>
      <c r="I181" s="67"/>
      <c r="J181" s="13">
        <f>ROUND(E181*H181,2)</f>
        <v>0</v>
      </c>
    </row>
    <row r="182" spans="1:10" ht="48.75" customHeight="1" x14ac:dyDescent="0.2">
      <c r="A182" s="94" t="s">
        <v>126</v>
      </c>
      <c r="B182" s="95"/>
      <c r="C182" s="95"/>
      <c r="D182" s="96"/>
      <c r="E182" s="10">
        <v>1.02</v>
      </c>
      <c r="F182" s="11"/>
      <c r="G182" s="12" t="s">
        <v>3</v>
      </c>
      <c r="H182" s="67"/>
      <c r="I182" s="67"/>
      <c r="J182" s="13">
        <f t="shared" ref="J182:J185" si="27">ROUND(E182*H182,2)</f>
        <v>0</v>
      </c>
    </row>
    <row r="183" spans="1:10" ht="207" customHeight="1" x14ac:dyDescent="0.2">
      <c r="A183" s="94" t="s">
        <v>127</v>
      </c>
      <c r="B183" s="95"/>
      <c r="C183" s="95"/>
      <c r="D183" s="96"/>
      <c r="E183" s="10">
        <v>347.71</v>
      </c>
      <c r="F183" s="11"/>
      <c r="G183" s="12" t="s">
        <v>3</v>
      </c>
      <c r="H183" s="67"/>
      <c r="I183" s="67"/>
      <c r="J183" s="13">
        <f t="shared" si="27"/>
        <v>0</v>
      </c>
    </row>
    <row r="184" spans="1:10" ht="55.5" customHeight="1" x14ac:dyDescent="0.2">
      <c r="A184" s="94" t="s">
        <v>169</v>
      </c>
      <c r="B184" s="95"/>
      <c r="C184" s="95"/>
      <c r="D184" s="96"/>
      <c r="E184" s="10">
        <v>347.71</v>
      </c>
      <c r="F184" s="11"/>
      <c r="G184" s="12" t="s">
        <v>3</v>
      </c>
      <c r="H184" s="67"/>
      <c r="I184" s="67"/>
      <c r="J184" s="13">
        <f t="shared" si="27"/>
        <v>0</v>
      </c>
    </row>
    <row r="185" spans="1:10" ht="61.5" customHeight="1" x14ac:dyDescent="0.2">
      <c r="A185" s="94" t="s">
        <v>128</v>
      </c>
      <c r="B185" s="95"/>
      <c r="C185" s="95"/>
      <c r="D185" s="96"/>
      <c r="E185" s="10">
        <v>18.84</v>
      </c>
      <c r="F185" s="11"/>
      <c r="G185" s="12" t="s">
        <v>3</v>
      </c>
      <c r="H185" s="67"/>
      <c r="I185" s="67"/>
      <c r="J185" s="13">
        <f t="shared" si="27"/>
        <v>0</v>
      </c>
    </row>
  </sheetData>
  <sheetProtection password="E3C0" sheet="1" objects="1" scenarios="1"/>
  <mergeCells count="516">
    <mergeCell ref="H180:I180"/>
    <mergeCell ref="H181:I181"/>
    <mergeCell ref="H182:I182"/>
    <mergeCell ref="H183:I183"/>
    <mergeCell ref="H184:I184"/>
    <mergeCell ref="H185:I185"/>
    <mergeCell ref="H62:I62"/>
    <mergeCell ref="H55:I55"/>
    <mergeCell ref="H56:I56"/>
    <mergeCell ref="H171:I17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35:I135"/>
    <mergeCell ref="H136:I136"/>
    <mergeCell ref="H137:I137"/>
    <mergeCell ref="H138:I138"/>
    <mergeCell ref="H139:I139"/>
    <mergeCell ref="H141:I141"/>
    <mergeCell ref="J171:J172"/>
    <mergeCell ref="H173:I174"/>
    <mergeCell ref="J173:J174"/>
    <mergeCell ref="H175:I176"/>
    <mergeCell ref="J175:J176"/>
    <mergeCell ref="H177:I177"/>
    <mergeCell ref="H178:I178"/>
    <mergeCell ref="H179:I179"/>
    <mergeCell ref="H161:I162"/>
    <mergeCell ref="J161:J162"/>
    <mergeCell ref="H163:I164"/>
    <mergeCell ref="J163:J164"/>
    <mergeCell ref="H165:I166"/>
    <mergeCell ref="J165:J166"/>
    <mergeCell ref="H167:I168"/>
    <mergeCell ref="J167:J168"/>
    <mergeCell ref="H169:I170"/>
    <mergeCell ref="J169:J170"/>
    <mergeCell ref="J151:J152"/>
    <mergeCell ref="H153:I154"/>
    <mergeCell ref="J153:J154"/>
    <mergeCell ref="H155:I156"/>
    <mergeCell ref="J155:J156"/>
    <mergeCell ref="H157:I158"/>
    <mergeCell ref="J157:J158"/>
    <mergeCell ref="H159:I160"/>
    <mergeCell ref="J159:J160"/>
    <mergeCell ref="H151:I152"/>
    <mergeCell ref="H140:I140"/>
    <mergeCell ref="H142:I142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16:I116"/>
    <mergeCell ref="H117:I117"/>
    <mergeCell ref="H113:I113"/>
    <mergeCell ref="H118:I118"/>
    <mergeCell ref="H119:I120"/>
    <mergeCell ref="H121:I121"/>
    <mergeCell ref="J119:J120"/>
    <mergeCell ref="H122:I122"/>
    <mergeCell ref="H123:I125"/>
    <mergeCell ref="J123:J125"/>
    <mergeCell ref="H106:I106"/>
    <mergeCell ref="H107:I107"/>
    <mergeCell ref="H108:I108"/>
    <mergeCell ref="H109:I109"/>
    <mergeCell ref="H110:I110"/>
    <mergeCell ref="H111:I111"/>
    <mergeCell ref="H112:I112"/>
    <mergeCell ref="H114:I114"/>
    <mergeCell ref="H115:I115"/>
    <mergeCell ref="H104:I105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  <mergeCell ref="J102:J103"/>
    <mergeCell ref="J104:J105"/>
    <mergeCell ref="H90:I91"/>
    <mergeCell ref="H92:I93"/>
    <mergeCell ref="H94:I95"/>
    <mergeCell ref="H96:I97"/>
    <mergeCell ref="H98:I99"/>
    <mergeCell ref="H100:I101"/>
    <mergeCell ref="H102:I103"/>
    <mergeCell ref="A185:D185"/>
    <mergeCell ref="A177:D177"/>
    <mergeCell ref="A178:G178"/>
    <mergeCell ref="A179:D179"/>
    <mergeCell ref="A180:G180"/>
    <mergeCell ref="A181:D181"/>
    <mergeCell ref="A182:D182"/>
    <mergeCell ref="A183:D183"/>
    <mergeCell ref="A184:D184"/>
    <mergeCell ref="A173:A174"/>
    <mergeCell ref="B173:D173"/>
    <mergeCell ref="E173:E174"/>
    <mergeCell ref="F173:F174"/>
    <mergeCell ref="G173:G174"/>
    <mergeCell ref="B174:D174"/>
    <mergeCell ref="A175:D175"/>
    <mergeCell ref="E175:E176"/>
    <mergeCell ref="F175:F176"/>
    <mergeCell ref="G175:G176"/>
    <mergeCell ref="B176:D176"/>
    <mergeCell ref="A169:D169"/>
    <mergeCell ref="E169:E170"/>
    <mergeCell ref="F169:F170"/>
    <mergeCell ref="G169:G170"/>
    <mergeCell ref="B170:D170"/>
    <mergeCell ref="A171:D171"/>
    <mergeCell ref="E171:E172"/>
    <mergeCell ref="F171:F172"/>
    <mergeCell ref="G171:G172"/>
    <mergeCell ref="B172:D172"/>
    <mergeCell ref="A165:D165"/>
    <mergeCell ref="E165:E166"/>
    <mergeCell ref="F165:F166"/>
    <mergeCell ref="G165:G166"/>
    <mergeCell ref="B166:D166"/>
    <mergeCell ref="A167:D167"/>
    <mergeCell ref="E167:E168"/>
    <mergeCell ref="B168:D168"/>
    <mergeCell ref="F167:F168"/>
    <mergeCell ref="G167:G168"/>
    <mergeCell ref="A161:D161"/>
    <mergeCell ref="E161:E162"/>
    <mergeCell ref="F161:F162"/>
    <mergeCell ref="G161:G162"/>
    <mergeCell ref="B162:D162"/>
    <mergeCell ref="A163:D163"/>
    <mergeCell ref="E163:E164"/>
    <mergeCell ref="F163:F164"/>
    <mergeCell ref="G163:G164"/>
    <mergeCell ref="B164:D164"/>
    <mergeCell ref="A157:D157"/>
    <mergeCell ref="E157:E158"/>
    <mergeCell ref="F157:F158"/>
    <mergeCell ref="G157:G158"/>
    <mergeCell ref="B158:D158"/>
    <mergeCell ref="A159:D159"/>
    <mergeCell ref="E159:E160"/>
    <mergeCell ref="F159:F160"/>
    <mergeCell ref="G159:G160"/>
    <mergeCell ref="B160:D160"/>
    <mergeCell ref="A153:D153"/>
    <mergeCell ref="E153:E154"/>
    <mergeCell ref="F153:F154"/>
    <mergeCell ref="G153:G154"/>
    <mergeCell ref="B154:D154"/>
    <mergeCell ref="A155:D155"/>
    <mergeCell ref="E155:E156"/>
    <mergeCell ref="B156:D156"/>
    <mergeCell ref="F155:F156"/>
    <mergeCell ref="G155:G156"/>
    <mergeCell ref="A145:D145"/>
    <mergeCell ref="A146:D146"/>
    <mergeCell ref="A147:D147"/>
    <mergeCell ref="A148:D148"/>
    <mergeCell ref="A149:D149"/>
    <mergeCell ref="A150:G150"/>
    <mergeCell ref="A151:A152"/>
    <mergeCell ref="B151:D151"/>
    <mergeCell ref="E151:E152"/>
    <mergeCell ref="F151:F152"/>
    <mergeCell ref="G151:G152"/>
    <mergeCell ref="B152:D152"/>
    <mergeCell ref="A137:D137"/>
    <mergeCell ref="A138:D138"/>
    <mergeCell ref="A139:D139"/>
    <mergeCell ref="A140:G140"/>
    <mergeCell ref="A141:D141"/>
    <mergeCell ref="A142:D142"/>
    <mergeCell ref="A143:D143"/>
    <mergeCell ref="A144:G144"/>
    <mergeCell ref="A128:D128"/>
    <mergeCell ref="A129:D129"/>
    <mergeCell ref="C130:D130"/>
    <mergeCell ref="C131:D131"/>
    <mergeCell ref="A132:D132"/>
    <mergeCell ref="A133:G133"/>
    <mergeCell ref="A134:D134"/>
    <mergeCell ref="A135:D135"/>
    <mergeCell ref="C136:D136"/>
    <mergeCell ref="A123:A125"/>
    <mergeCell ref="B123:B125"/>
    <mergeCell ref="C123:D123"/>
    <mergeCell ref="F123:F125"/>
    <mergeCell ref="G123:G125"/>
    <mergeCell ref="C125:D125"/>
    <mergeCell ref="C126:D126"/>
    <mergeCell ref="A127:D127"/>
    <mergeCell ref="C124:D124"/>
    <mergeCell ref="E123:E125"/>
    <mergeCell ref="A117:D117"/>
    <mergeCell ref="A118:G118"/>
    <mergeCell ref="A119:D119"/>
    <mergeCell ref="F119:F120"/>
    <mergeCell ref="A120:B120"/>
    <mergeCell ref="C120:D120"/>
    <mergeCell ref="A121:D121"/>
    <mergeCell ref="C122:D122"/>
    <mergeCell ref="A108:D108"/>
    <mergeCell ref="A109:D109"/>
    <mergeCell ref="C110:D110"/>
    <mergeCell ref="A111:D111"/>
    <mergeCell ref="C112:D112"/>
    <mergeCell ref="A113:G113"/>
    <mergeCell ref="A114:D114"/>
    <mergeCell ref="A115:D115"/>
    <mergeCell ref="A116:D116"/>
    <mergeCell ref="E119:E120"/>
    <mergeCell ref="G119:G120"/>
    <mergeCell ref="A104:B104"/>
    <mergeCell ref="C104:D104"/>
    <mergeCell ref="E104:E105"/>
    <mergeCell ref="F104:F105"/>
    <mergeCell ref="G104:G105"/>
    <mergeCell ref="B105:D105"/>
    <mergeCell ref="A106:D106"/>
    <mergeCell ref="A107:D107"/>
    <mergeCell ref="A100:B100"/>
    <mergeCell ref="C100:D100"/>
    <mergeCell ref="E100:E101"/>
    <mergeCell ref="F100:F101"/>
    <mergeCell ref="G100:G101"/>
    <mergeCell ref="B101:D101"/>
    <mergeCell ref="A102:D102"/>
    <mergeCell ref="E102:E103"/>
    <mergeCell ref="F102:F103"/>
    <mergeCell ref="G102:G103"/>
    <mergeCell ref="B103:D103"/>
    <mergeCell ref="A96:D96"/>
    <mergeCell ref="E96:E97"/>
    <mergeCell ref="F96:F97"/>
    <mergeCell ref="G96:G97"/>
    <mergeCell ref="B97:D97"/>
    <mergeCell ref="A98:D98"/>
    <mergeCell ref="E98:E99"/>
    <mergeCell ref="F98:F99"/>
    <mergeCell ref="G98:G99"/>
    <mergeCell ref="B99:D99"/>
    <mergeCell ref="A92:D92"/>
    <mergeCell ref="E92:E93"/>
    <mergeCell ref="F92:F93"/>
    <mergeCell ref="G92:G93"/>
    <mergeCell ref="B93:D93"/>
    <mergeCell ref="A94:A95"/>
    <mergeCell ref="C94:D94"/>
    <mergeCell ref="E94:E95"/>
    <mergeCell ref="F94:F95"/>
    <mergeCell ref="G94:G95"/>
    <mergeCell ref="B95:D95"/>
    <mergeCell ref="A88:A89"/>
    <mergeCell ref="C88:D88"/>
    <mergeCell ref="E88:E89"/>
    <mergeCell ref="F88:F89"/>
    <mergeCell ref="G88:G89"/>
    <mergeCell ref="B89:D89"/>
    <mergeCell ref="A90:D90"/>
    <mergeCell ref="E90:E91"/>
    <mergeCell ref="F90:F91"/>
    <mergeCell ref="G90:G91"/>
    <mergeCell ref="B91:D91"/>
    <mergeCell ref="A84:D84"/>
    <mergeCell ref="E84:E85"/>
    <mergeCell ref="F84:F85"/>
    <mergeCell ref="G84:G85"/>
    <mergeCell ref="B85:D85"/>
    <mergeCell ref="A86:D86"/>
    <mergeCell ref="E86:E87"/>
    <mergeCell ref="F86:F87"/>
    <mergeCell ref="G86:G87"/>
    <mergeCell ref="B87:D87"/>
    <mergeCell ref="A76:D76"/>
    <mergeCell ref="A77:D77"/>
    <mergeCell ref="A78:D78"/>
    <mergeCell ref="A79:D79"/>
    <mergeCell ref="A80:D80"/>
    <mergeCell ref="A81:D81"/>
    <mergeCell ref="A82:D82"/>
    <mergeCell ref="A83:G83"/>
    <mergeCell ref="A68:D68"/>
    <mergeCell ref="A69:D69"/>
    <mergeCell ref="A70:D70"/>
    <mergeCell ref="A71:D71"/>
    <mergeCell ref="A72:D72"/>
    <mergeCell ref="A73:D73"/>
    <mergeCell ref="A74:D74"/>
    <mergeCell ref="A75:G75"/>
    <mergeCell ref="A60:D60"/>
    <mergeCell ref="A61:D61"/>
    <mergeCell ref="A62:G62"/>
    <mergeCell ref="A63:D63"/>
    <mergeCell ref="A64:D64"/>
    <mergeCell ref="A65:D66"/>
    <mergeCell ref="E65:E66"/>
    <mergeCell ref="A67:D67"/>
    <mergeCell ref="F65:F66"/>
    <mergeCell ref="G65:G66"/>
    <mergeCell ref="A53:D53"/>
    <mergeCell ref="A54:D54"/>
    <mergeCell ref="A55:G55"/>
    <mergeCell ref="A56:G56"/>
    <mergeCell ref="A57:D57"/>
    <mergeCell ref="A58:D58"/>
    <mergeCell ref="A59:D59"/>
    <mergeCell ref="A49:D49"/>
    <mergeCell ref="E49:E50"/>
    <mergeCell ref="F49:F50"/>
    <mergeCell ref="G49:G50"/>
    <mergeCell ref="B50:D50"/>
    <mergeCell ref="A51:A52"/>
    <mergeCell ref="B51:D51"/>
    <mergeCell ref="E51:E52"/>
    <mergeCell ref="F51:F52"/>
    <mergeCell ref="G51:G52"/>
    <mergeCell ref="B52:D52"/>
    <mergeCell ref="A45:D45"/>
    <mergeCell ref="E45:E46"/>
    <mergeCell ref="F45:F46"/>
    <mergeCell ref="G45:G46"/>
    <mergeCell ref="B46:D46"/>
    <mergeCell ref="A47:D47"/>
    <mergeCell ref="E47:E48"/>
    <mergeCell ref="F47:F48"/>
    <mergeCell ref="G47:G48"/>
    <mergeCell ref="B48:D48"/>
    <mergeCell ref="A40:G40"/>
    <mergeCell ref="A41:D41"/>
    <mergeCell ref="E41:E42"/>
    <mergeCell ref="F41:F42"/>
    <mergeCell ref="G41:G42"/>
    <mergeCell ref="B42:D42"/>
    <mergeCell ref="A43:D43"/>
    <mergeCell ref="E43:E44"/>
    <mergeCell ref="F43:F44"/>
    <mergeCell ref="G43:G44"/>
    <mergeCell ref="B44:D44"/>
    <mergeCell ref="A36:D36"/>
    <mergeCell ref="E36:E37"/>
    <mergeCell ref="F36:F37"/>
    <mergeCell ref="G36:G37"/>
    <mergeCell ref="B37:D37"/>
    <mergeCell ref="A38:D38"/>
    <mergeCell ref="E38:E39"/>
    <mergeCell ref="F38:F39"/>
    <mergeCell ref="G38:G39"/>
    <mergeCell ref="B39:D39"/>
    <mergeCell ref="A32:A33"/>
    <mergeCell ref="B32:D32"/>
    <mergeCell ref="E32:E33"/>
    <mergeCell ref="F32:F33"/>
    <mergeCell ref="G32:G33"/>
    <mergeCell ref="B33:D33"/>
    <mergeCell ref="A34:D34"/>
    <mergeCell ref="E34:E35"/>
    <mergeCell ref="F34:F35"/>
    <mergeCell ref="G34:G35"/>
    <mergeCell ref="B35:D35"/>
    <mergeCell ref="A28:A29"/>
    <mergeCell ref="B28:D28"/>
    <mergeCell ref="E28:E29"/>
    <mergeCell ref="F28:F29"/>
    <mergeCell ref="G28:G29"/>
    <mergeCell ref="B29:D29"/>
    <mergeCell ref="A30:D30"/>
    <mergeCell ref="E30:E31"/>
    <mergeCell ref="F30:F31"/>
    <mergeCell ref="G30:G31"/>
    <mergeCell ref="B31:D31"/>
    <mergeCell ref="A23:D23"/>
    <mergeCell ref="H23:I23"/>
    <mergeCell ref="A24:D24"/>
    <mergeCell ref="E24:E25"/>
    <mergeCell ref="F24:F25"/>
    <mergeCell ref="G24:G25"/>
    <mergeCell ref="B25:D25"/>
    <mergeCell ref="A26:D26"/>
    <mergeCell ref="E26:E27"/>
    <mergeCell ref="F26:F27"/>
    <mergeCell ref="G26:G27"/>
    <mergeCell ref="B27:D27"/>
    <mergeCell ref="A18:A20"/>
    <mergeCell ref="C18:D18"/>
    <mergeCell ref="F18:F20"/>
    <mergeCell ref="C19:D19"/>
    <mergeCell ref="C20:D20"/>
    <mergeCell ref="A21:D21"/>
    <mergeCell ref="E21:E22"/>
    <mergeCell ref="F21:F22"/>
    <mergeCell ref="G21:G22"/>
    <mergeCell ref="A22:B22"/>
    <mergeCell ref="C22:D22"/>
    <mergeCell ref="A13:B13"/>
    <mergeCell ref="C13:D13"/>
    <mergeCell ref="A14:D14"/>
    <mergeCell ref="H14:I14"/>
    <mergeCell ref="A15:D15"/>
    <mergeCell ref="H15:I15"/>
    <mergeCell ref="A16:A17"/>
    <mergeCell ref="C16:D16"/>
    <mergeCell ref="F16:F17"/>
    <mergeCell ref="C17:D17"/>
    <mergeCell ref="H16:I17"/>
    <mergeCell ref="A4:D4"/>
    <mergeCell ref="H4:I4"/>
    <mergeCell ref="A5:G5"/>
    <mergeCell ref="H5:I5"/>
    <mergeCell ref="A6:G6"/>
    <mergeCell ref="H6:I6"/>
    <mergeCell ref="H7:I8"/>
    <mergeCell ref="J7:J8"/>
    <mergeCell ref="H12:I13"/>
    <mergeCell ref="J12:J13"/>
    <mergeCell ref="A7:D7"/>
    <mergeCell ref="F7:F8"/>
    <mergeCell ref="A8:B8"/>
    <mergeCell ref="C8:D8"/>
    <mergeCell ref="A9:D9"/>
    <mergeCell ref="H9:I9"/>
    <mergeCell ref="A10:D10"/>
    <mergeCell ref="H10:I10"/>
    <mergeCell ref="A11:D11"/>
    <mergeCell ref="H11:I11"/>
    <mergeCell ref="A12:D12"/>
    <mergeCell ref="E12:E13"/>
    <mergeCell ref="F12:F13"/>
    <mergeCell ref="G12:G13"/>
    <mergeCell ref="J16:J17"/>
    <mergeCell ref="H18:I20"/>
    <mergeCell ref="J18:J20"/>
    <mergeCell ref="H21:I22"/>
    <mergeCell ref="J21:J22"/>
    <mergeCell ref="H24:I25"/>
    <mergeCell ref="J24:J25"/>
    <mergeCell ref="H26:I27"/>
    <mergeCell ref="J26:J27"/>
    <mergeCell ref="H28:I29"/>
    <mergeCell ref="J28:J29"/>
    <mergeCell ref="H30:I31"/>
    <mergeCell ref="J30:J31"/>
    <mergeCell ref="H32:I33"/>
    <mergeCell ref="J32:J33"/>
    <mergeCell ref="H34:I35"/>
    <mergeCell ref="J34:J35"/>
    <mergeCell ref="H36:I37"/>
    <mergeCell ref="J36:J37"/>
    <mergeCell ref="H38:I39"/>
    <mergeCell ref="J38:J39"/>
    <mergeCell ref="H41:I42"/>
    <mergeCell ref="J41:J42"/>
    <mergeCell ref="H43:I44"/>
    <mergeCell ref="J43:J44"/>
    <mergeCell ref="H45:I46"/>
    <mergeCell ref="J45:J46"/>
    <mergeCell ref="H47:I48"/>
    <mergeCell ref="J47:J48"/>
    <mergeCell ref="H40:I40"/>
    <mergeCell ref="H61:I61"/>
    <mergeCell ref="H63:I63"/>
    <mergeCell ref="H64:I64"/>
    <mergeCell ref="H65:I66"/>
    <mergeCell ref="J65:J66"/>
    <mergeCell ref="H67:I67"/>
    <mergeCell ref="H68:I68"/>
    <mergeCell ref="H69:I69"/>
    <mergeCell ref="H49:I50"/>
    <mergeCell ref="J49:J50"/>
    <mergeCell ref="H51:I52"/>
    <mergeCell ref="J51:J52"/>
    <mergeCell ref="H53:I53"/>
    <mergeCell ref="H54:I54"/>
    <mergeCell ref="H57:I57"/>
    <mergeCell ref="H58:I58"/>
    <mergeCell ref="H59:I59"/>
    <mergeCell ref="H79:I79"/>
    <mergeCell ref="H80:I80"/>
    <mergeCell ref="H81:I81"/>
    <mergeCell ref="H82:I82"/>
    <mergeCell ref="H83:I83"/>
    <mergeCell ref="H84:I85"/>
    <mergeCell ref="H86:I87"/>
    <mergeCell ref="H88:I89"/>
    <mergeCell ref="E7:E8"/>
    <mergeCell ref="E16:E17"/>
    <mergeCell ref="E18:E20"/>
    <mergeCell ref="G7:G8"/>
    <mergeCell ref="G16:G17"/>
    <mergeCell ref="G18:G20"/>
    <mergeCell ref="H70:I70"/>
    <mergeCell ref="H71:I71"/>
    <mergeCell ref="H72:I72"/>
    <mergeCell ref="H73:I73"/>
    <mergeCell ref="H74:I74"/>
    <mergeCell ref="H76:I76"/>
    <mergeCell ref="H77:I77"/>
    <mergeCell ref="H78:I78"/>
    <mergeCell ref="H75:I75"/>
    <mergeCell ref="H60:I60"/>
  </mergeCells>
  <pageMargins left="0.7" right="0.7" top="0.75" bottom="0.75" header="0.3" footer="0.3"/>
  <pageSetup paperSize="9" orientation="landscape" r:id="rId1"/>
  <headerFooter>
    <oddHeader>&amp;C&amp;"Arial,Normalny"&amp;A</oddHeader>
    <oddFooter>&amp;R&amp;"Arial,Normalny"&amp;P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1"/>
  <sheetViews>
    <sheetView zoomScaleNormal="100" workbookViewId="0">
      <selection activeCell="D14" sqref="D14:I14"/>
    </sheetView>
  </sheetViews>
  <sheetFormatPr defaultRowHeight="12.75" x14ac:dyDescent="0.2"/>
  <cols>
    <col min="1" max="11" width="9.33203125" style="26"/>
    <col min="12" max="12" width="17" style="26" customWidth="1"/>
    <col min="13" max="13" width="23.6640625" style="26" customWidth="1"/>
    <col min="14" max="16384" width="9.33203125" style="26"/>
  </cols>
  <sheetData>
    <row r="4" spans="1:14" ht="33.75" x14ac:dyDescent="0.2">
      <c r="A4" s="50" t="s">
        <v>176</v>
      </c>
      <c r="B4" s="156" t="s">
        <v>177</v>
      </c>
      <c r="C4" s="157"/>
      <c r="D4" s="158" t="s">
        <v>178</v>
      </c>
      <c r="E4" s="159"/>
      <c r="F4" s="159"/>
      <c r="G4" s="159"/>
      <c r="H4" s="159"/>
      <c r="I4" s="160"/>
      <c r="J4" s="51" t="s">
        <v>179</v>
      </c>
      <c r="K4" s="52" t="s">
        <v>5</v>
      </c>
      <c r="L4" s="53" t="s">
        <v>812</v>
      </c>
      <c r="M4" s="50" t="s">
        <v>171</v>
      </c>
      <c r="N4" s="25"/>
    </row>
    <row r="5" spans="1:14" x14ac:dyDescent="0.2">
      <c r="A5" s="27">
        <v>1</v>
      </c>
      <c r="B5" s="161">
        <v>2</v>
      </c>
      <c r="C5" s="162"/>
      <c r="D5" s="161">
        <v>3</v>
      </c>
      <c r="E5" s="162"/>
      <c r="F5" s="162"/>
      <c r="G5" s="162"/>
      <c r="H5" s="162"/>
      <c r="I5" s="163"/>
      <c r="J5" s="28">
        <v>4</v>
      </c>
      <c r="K5" s="28">
        <v>5</v>
      </c>
      <c r="L5" s="28">
        <v>6</v>
      </c>
      <c r="M5" s="29">
        <v>7</v>
      </c>
      <c r="N5" s="30"/>
    </row>
    <row r="6" spans="1:14" x14ac:dyDescent="0.2">
      <c r="A6" s="31">
        <v>1</v>
      </c>
      <c r="B6" s="152"/>
      <c r="C6" s="153"/>
      <c r="D6" s="148" t="s">
        <v>180</v>
      </c>
      <c r="E6" s="149"/>
      <c r="F6" s="149"/>
      <c r="G6" s="149"/>
      <c r="H6" s="149"/>
      <c r="I6" s="149"/>
      <c r="J6" s="149"/>
      <c r="K6" s="149"/>
      <c r="L6" s="149"/>
      <c r="M6" s="150"/>
      <c r="N6" s="30"/>
    </row>
    <row r="7" spans="1:14" ht="22.5" x14ac:dyDescent="0.2">
      <c r="A7" s="36" t="s">
        <v>181</v>
      </c>
      <c r="B7" s="148" t="s">
        <v>182</v>
      </c>
      <c r="C7" s="149"/>
      <c r="D7" s="148" t="s">
        <v>183</v>
      </c>
      <c r="E7" s="149"/>
      <c r="F7" s="149"/>
      <c r="G7" s="149"/>
      <c r="H7" s="149"/>
      <c r="I7" s="150"/>
      <c r="J7" s="1" t="s">
        <v>184</v>
      </c>
      <c r="K7" s="32">
        <v>3.4000000000000002E-2</v>
      </c>
      <c r="L7" s="41"/>
      <c r="M7" s="37">
        <f>ROUND(L7*K7,2)</f>
        <v>0</v>
      </c>
      <c r="N7" s="25"/>
    </row>
    <row r="8" spans="1:14" ht="22.5" x14ac:dyDescent="0.2">
      <c r="A8" s="36" t="s">
        <v>185</v>
      </c>
      <c r="B8" s="148" t="s">
        <v>186</v>
      </c>
      <c r="C8" s="149"/>
      <c r="D8" s="151" t="s">
        <v>187</v>
      </c>
      <c r="E8" s="149"/>
      <c r="F8" s="149"/>
      <c r="G8" s="149"/>
      <c r="H8" s="149"/>
      <c r="I8" s="150"/>
      <c r="J8" s="35" t="s">
        <v>640</v>
      </c>
      <c r="K8" s="32">
        <v>50</v>
      </c>
      <c r="L8" s="41"/>
      <c r="M8" s="37">
        <f t="shared" ref="M8:M16" si="0">ROUND(L8*K8,2)</f>
        <v>0</v>
      </c>
      <c r="N8" s="25"/>
    </row>
    <row r="9" spans="1:14" ht="39" customHeight="1" x14ac:dyDescent="0.2">
      <c r="A9" s="36" t="s">
        <v>188</v>
      </c>
      <c r="B9" s="148" t="s">
        <v>189</v>
      </c>
      <c r="C9" s="149"/>
      <c r="D9" s="151" t="s">
        <v>190</v>
      </c>
      <c r="E9" s="149"/>
      <c r="F9" s="149"/>
      <c r="G9" s="149"/>
      <c r="H9" s="149"/>
      <c r="I9" s="150"/>
      <c r="J9" s="35" t="s">
        <v>641</v>
      </c>
      <c r="K9" s="32">
        <v>42.78</v>
      </c>
      <c r="L9" s="41"/>
      <c r="M9" s="37">
        <f t="shared" si="0"/>
        <v>0</v>
      </c>
      <c r="N9" s="25"/>
    </row>
    <row r="10" spans="1:14" ht="41.25" customHeight="1" x14ac:dyDescent="0.2">
      <c r="A10" s="36" t="s">
        <v>191</v>
      </c>
      <c r="B10" s="148" t="s">
        <v>192</v>
      </c>
      <c r="C10" s="149"/>
      <c r="D10" s="148" t="s">
        <v>193</v>
      </c>
      <c r="E10" s="149"/>
      <c r="F10" s="149"/>
      <c r="G10" s="149"/>
      <c r="H10" s="149"/>
      <c r="I10" s="150"/>
      <c r="J10" s="35" t="s">
        <v>641</v>
      </c>
      <c r="K10" s="32">
        <v>42.78</v>
      </c>
      <c r="L10" s="41"/>
      <c r="M10" s="37">
        <f t="shared" si="0"/>
        <v>0</v>
      </c>
      <c r="N10" s="25"/>
    </row>
    <row r="11" spans="1:14" ht="22.5" x14ac:dyDescent="0.2">
      <c r="A11" s="36" t="s">
        <v>194</v>
      </c>
      <c r="B11" s="148" t="s">
        <v>195</v>
      </c>
      <c r="C11" s="149"/>
      <c r="D11" s="148" t="s">
        <v>196</v>
      </c>
      <c r="E11" s="149"/>
      <c r="F11" s="149"/>
      <c r="G11" s="149"/>
      <c r="H11" s="149"/>
      <c r="I11" s="150"/>
      <c r="J11" s="1" t="s">
        <v>31</v>
      </c>
      <c r="K11" s="32">
        <v>31</v>
      </c>
      <c r="L11" s="41"/>
      <c r="M11" s="37">
        <f t="shared" si="0"/>
        <v>0</v>
      </c>
      <c r="N11" s="25"/>
    </row>
    <row r="12" spans="1:14" ht="22.5" x14ac:dyDescent="0.2">
      <c r="A12" s="36" t="s">
        <v>197</v>
      </c>
      <c r="B12" s="148" t="s">
        <v>198</v>
      </c>
      <c r="C12" s="149"/>
      <c r="D12" s="151" t="s">
        <v>199</v>
      </c>
      <c r="E12" s="149"/>
      <c r="F12" s="149"/>
      <c r="G12" s="149"/>
      <c r="H12" s="149"/>
      <c r="I12" s="150"/>
      <c r="J12" s="1" t="s">
        <v>85</v>
      </c>
      <c r="K12" s="32">
        <v>2</v>
      </c>
      <c r="L12" s="41"/>
      <c r="M12" s="37">
        <f t="shared" si="0"/>
        <v>0</v>
      </c>
      <c r="N12" s="25"/>
    </row>
    <row r="13" spans="1:14" ht="22.5" x14ac:dyDescent="0.2">
      <c r="A13" s="36" t="s">
        <v>200</v>
      </c>
      <c r="B13" s="148" t="s">
        <v>201</v>
      </c>
      <c r="C13" s="149"/>
      <c r="D13" s="151" t="s">
        <v>202</v>
      </c>
      <c r="E13" s="149"/>
      <c r="F13" s="149"/>
      <c r="G13" s="149"/>
      <c r="H13" s="149"/>
      <c r="I13" s="150"/>
      <c r="J13" s="35" t="s">
        <v>641</v>
      </c>
      <c r="K13" s="32">
        <v>8</v>
      </c>
      <c r="L13" s="41"/>
      <c r="M13" s="37">
        <f t="shared" si="0"/>
        <v>0</v>
      </c>
      <c r="N13" s="25"/>
    </row>
    <row r="14" spans="1:14" ht="29.25" customHeight="1" x14ac:dyDescent="0.2">
      <c r="A14" s="36" t="s">
        <v>203</v>
      </c>
      <c r="B14" s="148" t="s">
        <v>204</v>
      </c>
      <c r="C14" s="149"/>
      <c r="D14" s="151" t="s">
        <v>205</v>
      </c>
      <c r="E14" s="149"/>
      <c r="F14" s="149"/>
      <c r="G14" s="149"/>
      <c r="H14" s="149"/>
      <c r="I14" s="150"/>
      <c r="J14" s="35" t="s">
        <v>641</v>
      </c>
      <c r="K14" s="32">
        <v>34.78</v>
      </c>
      <c r="L14" s="41"/>
      <c r="M14" s="37">
        <f t="shared" si="0"/>
        <v>0</v>
      </c>
      <c r="N14" s="25"/>
    </row>
    <row r="15" spans="1:14" ht="36.75" customHeight="1" x14ac:dyDescent="0.2">
      <c r="A15" s="36" t="s">
        <v>206</v>
      </c>
      <c r="B15" s="148" t="s">
        <v>207</v>
      </c>
      <c r="C15" s="149"/>
      <c r="D15" s="151" t="s">
        <v>208</v>
      </c>
      <c r="E15" s="149"/>
      <c r="F15" s="149"/>
      <c r="G15" s="149"/>
      <c r="H15" s="149"/>
      <c r="I15" s="150"/>
      <c r="J15" s="35" t="s">
        <v>641</v>
      </c>
      <c r="K15" s="32">
        <v>42.78</v>
      </c>
      <c r="L15" s="41"/>
      <c r="M15" s="37">
        <f t="shared" si="0"/>
        <v>0</v>
      </c>
      <c r="N15" s="25"/>
    </row>
    <row r="16" spans="1:14" ht="30.75" customHeight="1" x14ac:dyDescent="0.2">
      <c r="A16" s="38" t="s">
        <v>209</v>
      </c>
      <c r="B16" s="148" t="s">
        <v>210</v>
      </c>
      <c r="C16" s="149"/>
      <c r="D16" s="148" t="s">
        <v>211</v>
      </c>
      <c r="E16" s="149"/>
      <c r="F16" s="149"/>
      <c r="G16" s="149"/>
      <c r="H16" s="149"/>
      <c r="I16" s="150"/>
      <c r="J16" s="35" t="s">
        <v>641</v>
      </c>
      <c r="K16" s="32">
        <v>85.56</v>
      </c>
      <c r="L16" s="41"/>
      <c r="M16" s="37">
        <f t="shared" si="0"/>
        <v>0</v>
      </c>
      <c r="N16" s="25"/>
    </row>
    <row r="17" spans="1:14" x14ac:dyDescent="0.2">
      <c r="A17" s="148" t="s">
        <v>212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39">
        <f>SUM(M7:M16)</f>
        <v>0</v>
      </c>
      <c r="N17" s="30"/>
    </row>
    <row r="18" spans="1:14" x14ac:dyDescent="0.2">
      <c r="A18" s="31">
        <v>2</v>
      </c>
      <c r="B18" s="152"/>
      <c r="C18" s="153"/>
      <c r="D18" s="148" t="s">
        <v>213</v>
      </c>
      <c r="E18" s="149"/>
      <c r="F18" s="149"/>
      <c r="G18" s="149"/>
      <c r="H18" s="149"/>
      <c r="I18" s="149"/>
      <c r="J18" s="149"/>
      <c r="K18" s="149"/>
      <c r="L18" s="149"/>
      <c r="M18" s="150"/>
      <c r="N18" s="30"/>
    </row>
    <row r="19" spans="1:14" ht="36.75" customHeight="1" x14ac:dyDescent="0.2">
      <c r="A19" s="38" t="s">
        <v>214</v>
      </c>
      <c r="B19" s="148" t="s">
        <v>182</v>
      </c>
      <c r="C19" s="149"/>
      <c r="D19" s="148" t="s">
        <v>215</v>
      </c>
      <c r="E19" s="149"/>
      <c r="F19" s="149"/>
      <c r="G19" s="149"/>
      <c r="H19" s="149"/>
      <c r="I19" s="150"/>
      <c r="J19" s="1" t="s">
        <v>184</v>
      </c>
      <c r="K19" s="32">
        <v>3.0000000000000001E-3</v>
      </c>
      <c r="L19" s="41"/>
      <c r="M19" s="37">
        <f t="shared" ref="M19:M26" si="1">ROUND(L19*K19,2)</f>
        <v>0</v>
      </c>
      <c r="N19" s="25"/>
    </row>
    <row r="20" spans="1:14" ht="26.25" customHeight="1" x14ac:dyDescent="0.2">
      <c r="A20" s="38" t="s">
        <v>216</v>
      </c>
      <c r="B20" s="148" t="s">
        <v>186</v>
      </c>
      <c r="C20" s="149"/>
      <c r="D20" s="151" t="s">
        <v>187</v>
      </c>
      <c r="E20" s="149"/>
      <c r="F20" s="149"/>
      <c r="G20" s="149"/>
      <c r="H20" s="149"/>
      <c r="I20" s="150"/>
      <c r="J20" s="35" t="s">
        <v>640</v>
      </c>
      <c r="K20" s="32">
        <v>5</v>
      </c>
      <c r="L20" s="41"/>
      <c r="M20" s="37">
        <f t="shared" si="1"/>
        <v>0</v>
      </c>
      <c r="N20" s="25"/>
    </row>
    <row r="21" spans="1:14" ht="43.5" customHeight="1" x14ac:dyDescent="0.2">
      <c r="A21" s="38" t="s">
        <v>217</v>
      </c>
      <c r="B21" s="148" t="s">
        <v>192</v>
      </c>
      <c r="C21" s="149"/>
      <c r="D21" s="148" t="s">
        <v>218</v>
      </c>
      <c r="E21" s="149"/>
      <c r="F21" s="149"/>
      <c r="G21" s="149"/>
      <c r="H21" s="149"/>
      <c r="I21" s="150"/>
      <c r="J21" s="35" t="s">
        <v>641</v>
      </c>
      <c r="K21" s="32">
        <v>6.9</v>
      </c>
      <c r="L21" s="41"/>
      <c r="M21" s="37">
        <f t="shared" si="1"/>
        <v>0</v>
      </c>
      <c r="N21" s="25"/>
    </row>
    <row r="22" spans="1:14" ht="22.5" x14ac:dyDescent="0.2">
      <c r="A22" s="38" t="s">
        <v>219</v>
      </c>
      <c r="B22" s="148" t="s">
        <v>220</v>
      </c>
      <c r="C22" s="149"/>
      <c r="D22" s="148" t="s">
        <v>221</v>
      </c>
      <c r="E22" s="149"/>
      <c r="F22" s="149"/>
      <c r="G22" s="149"/>
      <c r="H22" s="149"/>
      <c r="I22" s="150"/>
      <c r="J22" s="1" t="s">
        <v>222</v>
      </c>
      <c r="K22" s="32">
        <v>1</v>
      </c>
      <c r="L22" s="41"/>
      <c r="M22" s="37">
        <f t="shared" si="1"/>
        <v>0</v>
      </c>
      <c r="N22" s="25"/>
    </row>
    <row r="23" spans="1:14" ht="22.5" x14ac:dyDescent="0.2">
      <c r="A23" s="38" t="s">
        <v>223</v>
      </c>
      <c r="B23" s="148" t="s">
        <v>224</v>
      </c>
      <c r="C23" s="149"/>
      <c r="D23" s="148" t="s">
        <v>225</v>
      </c>
      <c r="E23" s="149"/>
      <c r="F23" s="149"/>
      <c r="G23" s="149"/>
      <c r="H23" s="149"/>
      <c r="I23" s="150"/>
      <c r="J23" s="1" t="s">
        <v>31</v>
      </c>
      <c r="K23" s="32">
        <v>3</v>
      </c>
      <c r="L23" s="41"/>
      <c r="M23" s="37">
        <f t="shared" si="1"/>
        <v>0</v>
      </c>
      <c r="N23" s="25"/>
    </row>
    <row r="24" spans="1:14" ht="22.5" x14ac:dyDescent="0.2">
      <c r="A24" s="38" t="s">
        <v>226</v>
      </c>
      <c r="B24" s="148" t="s">
        <v>201</v>
      </c>
      <c r="C24" s="149"/>
      <c r="D24" s="151" t="s">
        <v>202</v>
      </c>
      <c r="E24" s="149"/>
      <c r="F24" s="149"/>
      <c r="G24" s="149"/>
      <c r="H24" s="149"/>
      <c r="I24" s="150"/>
      <c r="J24" s="35" t="s">
        <v>641</v>
      </c>
      <c r="K24" s="32">
        <v>0.7</v>
      </c>
      <c r="L24" s="41"/>
      <c r="M24" s="37">
        <f t="shared" si="1"/>
        <v>0</v>
      </c>
      <c r="N24" s="25"/>
    </row>
    <row r="25" spans="1:14" ht="31.5" customHeight="1" x14ac:dyDescent="0.2">
      <c r="A25" s="38" t="s">
        <v>227</v>
      </c>
      <c r="B25" s="148" t="s">
        <v>204</v>
      </c>
      <c r="C25" s="149"/>
      <c r="D25" s="151" t="s">
        <v>205</v>
      </c>
      <c r="E25" s="149"/>
      <c r="F25" s="149"/>
      <c r="G25" s="149"/>
      <c r="H25" s="149"/>
      <c r="I25" s="150"/>
      <c r="J25" s="35" t="s">
        <v>641</v>
      </c>
      <c r="K25" s="32">
        <v>6.2</v>
      </c>
      <c r="L25" s="41"/>
      <c r="M25" s="37">
        <f t="shared" si="1"/>
        <v>0</v>
      </c>
      <c r="N25" s="25"/>
    </row>
    <row r="26" spans="1:14" ht="22.5" x14ac:dyDescent="0.2">
      <c r="A26" s="38" t="s">
        <v>228</v>
      </c>
      <c r="B26" s="148" t="s">
        <v>210</v>
      </c>
      <c r="C26" s="149"/>
      <c r="D26" s="148" t="s">
        <v>229</v>
      </c>
      <c r="E26" s="149"/>
      <c r="F26" s="149"/>
      <c r="G26" s="149"/>
      <c r="H26" s="149"/>
      <c r="I26" s="150"/>
      <c r="J26" s="35" t="s">
        <v>641</v>
      </c>
      <c r="K26" s="32">
        <v>6.9</v>
      </c>
      <c r="L26" s="41"/>
      <c r="M26" s="37">
        <f t="shared" si="1"/>
        <v>0</v>
      </c>
      <c r="N26" s="25"/>
    </row>
    <row r="27" spans="1:14" x14ac:dyDescent="0.2">
      <c r="A27" s="148" t="s">
        <v>230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39">
        <f>SUM(M19:M26)</f>
        <v>0</v>
      </c>
      <c r="N27" s="30"/>
    </row>
    <row r="28" spans="1:14" x14ac:dyDescent="0.2">
      <c r="A28" s="31">
        <v>3</v>
      </c>
      <c r="B28" s="152"/>
      <c r="C28" s="153"/>
      <c r="D28" s="148" t="s">
        <v>231</v>
      </c>
      <c r="E28" s="149"/>
      <c r="F28" s="149"/>
      <c r="G28" s="149"/>
      <c r="H28" s="149"/>
      <c r="I28" s="149"/>
      <c r="J28" s="149"/>
      <c r="K28" s="149"/>
      <c r="L28" s="149"/>
      <c r="M28" s="150"/>
      <c r="N28" s="30"/>
    </row>
    <row r="29" spans="1:14" ht="26.25" customHeight="1" x14ac:dyDescent="0.2">
      <c r="A29" s="38" t="s">
        <v>232</v>
      </c>
      <c r="B29" s="148" t="s">
        <v>233</v>
      </c>
      <c r="C29" s="149"/>
      <c r="D29" s="148" t="s">
        <v>234</v>
      </c>
      <c r="E29" s="149"/>
      <c r="F29" s="149"/>
      <c r="G29" s="149"/>
      <c r="H29" s="149"/>
      <c r="I29" s="150"/>
      <c r="J29" s="1" t="s">
        <v>222</v>
      </c>
      <c r="K29" s="32">
        <v>10</v>
      </c>
      <c r="L29" s="41"/>
      <c r="M29" s="37">
        <f t="shared" ref="M29:M52" si="2">ROUND(L29*K29,2)</f>
        <v>0</v>
      </c>
      <c r="N29" s="25"/>
    </row>
    <row r="30" spans="1:14" ht="22.5" x14ac:dyDescent="0.2">
      <c r="A30" s="38" t="s">
        <v>235</v>
      </c>
      <c r="B30" s="148" t="s">
        <v>236</v>
      </c>
      <c r="C30" s="149"/>
      <c r="D30" s="148" t="s">
        <v>237</v>
      </c>
      <c r="E30" s="149"/>
      <c r="F30" s="149"/>
      <c r="G30" s="149"/>
      <c r="H30" s="149"/>
      <c r="I30" s="150"/>
      <c r="J30" s="1" t="s">
        <v>222</v>
      </c>
      <c r="K30" s="32">
        <v>20</v>
      </c>
      <c r="L30" s="41"/>
      <c r="M30" s="37">
        <f t="shared" si="2"/>
        <v>0</v>
      </c>
      <c r="N30" s="25"/>
    </row>
    <row r="31" spans="1:14" ht="22.5" x14ac:dyDescent="0.2">
      <c r="A31" s="38" t="s">
        <v>238</v>
      </c>
      <c r="B31" s="148" t="s">
        <v>239</v>
      </c>
      <c r="C31" s="149"/>
      <c r="D31" s="151" t="s">
        <v>240</v>
      </c>
      <c r="E31" s="149"/>
      <c r="F31" s="149"/>
      <c r="G31" s="149"/>
      <c r="H31" s="149"/>
      <c r="I31" s="150"/>
      <c r="J31" s="1" t="s">
        <v>222</v>
      </c>
      <c r="K31" s="32">
        <v>6</v>
      </c>
      <c r="L31" s="41"/>
      <c r="M31" s="37">
        <f t="shared" si="2"/>
        <v>0</v>
      </c>
      <c r="N31" s="25"/>
    </row>
    <row r="32" spans="1:14" ht="22.5" x14ac:dyDescent="0.2">
      <c r="A32" s="38" t="s">
        <v>241</v>
      </c>
      <c r="B32" s="148" t="s">
        <v>242</v>
      </c>
      <c r="C32" s="149"/>
      <c r="D32" s="151" t="s">
        <v>243</v>
      </c>
      <c r="E32" s="149"/>
      <c r="F32" s="149"/>
      <c r="G32" s="149"/>
      <c r="H32" s="149"/>
      <c r="I32" s="150"/>
      <c r="J32" s="1" t="s">
        <v>222</v>
      </c>
      <c r="K32" s="32">
        <v>4</v>
      </c>
      <c r="L32" s="41"/>
      <c r="M32" s="37">
        <f t="shared" si="2"/>
        <v>0</v>
      </c>
      <c r="N32" s="25"/>
    </row>
    <row r="33" spans="1:14" ht="22.5" x14ac:dyDescent="0.2">
      <c r="A33" s="38" t="s">
        <v>244</v>
      </c>
      <c r="B33" s="148" t="s">
        <v>245</v>
      </c>
      <c r="C33" s="149"/>
      <c r="D33" s="151" t="s">
        <v>246</v>
      </c>
      <c r="E33" s="149"/>
      <c r="F33" s="149"/>
      <c r="G33" s="149"/>
      <c r="H33" s="149"/>
      <c r="I33" s="150"/>
      <c r="J33" s="1" t="s">
        <v>31</v>
      </c>
      <c r="K33" s="32">
        <v>52</v>
      </c>
      <c r="L33" s="41"/>
      <c r="M33" s="37">
        <f t="shared" si="2"/>
        <v>0</v>
      </c>
      <c r="N33" s="25"/>
    </row>
    <row r="34" spans="1:14" ht="36" customHeight="1" x14ac:dyDescent="0.2">
      <c r="A34" s="38" t="s">
        <v>247</v>
      </c>
      <c r="B34" s="148" t="s">
        <v>248</v>
      </c>
      <c r="C34" s="149"/>
      <c r="D34" s="151" t="s">
        <v>249</v>
      </c>
      <c r="E34" s="149"/>
      <c r="F34" s="149"/>
      <c r="G34" s="149"/>
      <c r="H34" s="149"/>
      <c r="I34" s="150"/>
      <c r="J34" s="1" t="s">
        <v>31</v>
      </c>
      <c r="K34" s="32">
        <v>56</v>
      </c>
      <c r="L34" s="41"/>
      <c r="M34" s="37">
        <f t="shared" si="2"/>
        <v>0</v>
      </c>
      <c r="N34" s="25"/>
    </row>
    <row r="35" spans="1:14" ht="22.5" x14ac:dyDescent="0.2">
      <c r="A35" s="38" t="s">
        <v>250</v>
      </c>
      <c r="B35" s="148" t="s">
        <v>251</v>
      </c>
      <c r="C35" s="149"/>
      <c r="D35" s="151" t="s">
        <v>252</v>
      </c>
      <c r="E35" s="149"/>
      <c r="F35" s="149"/>
      <c r="G35" s="149"/>
      <c r="H35" s="149"/>
      <c r="I35" s="150"/>
      <c r="J35" s="1" t="s">
        <v>31</v>
      </c>
      <c r="K35" s="32">
        <v>2</v>
      </c>
      <c r="L35" s="41"/>
      <c r="M35" s="37">
        <f t="shared" si="2"/>
        <v>0</v>
      </c>
      <c r="N35" s="25"/>
    </row>
    <row r="36" spans="1:14" ht="51" customHeight="1" x14ac:dyDescent="0.2">
      <c r="A36" s="38" t="s">
        <v>253</v>
      </c>
      <c r="B36" s="148" t="s">
        <v>254</v>
      </c>
      <c r="C36" s="149"/>
      <c r="D36" s="151" t="s">
        <v>255</v>
      </c>
      <c r="E36" s="149"/>
      <c r="F36" s="149"/>
      <c r="G36" s="149"/>
      <c r="H36" s="149"/>
      <c r="I36" s="150"/>
      <c r="J36" s="35" t="s">
        <v>640</v>
      </c>
      <c r="K36" s="32">
        <v>29.6</v>
      </c>
      <c r="L36" s="41"/>
      <c r="M36" s="37">
        <f t="shared" si="2"/>
        <v>0</v>
      </c>
      <c r="N36" s="33"/>
    </row>
    <row r="37" spans="1:14" ht="43.5" customHeight="1" x14ac:dyDescent="0.2">
      <c r="A37" s="38" t="s">
        <v>256</v>
      </c>
      <c r="B37" s="148" t="s">
        <v>257</v>
      </c>
      <c r="C37" s="149"/>
      <c r="D37" s="151" t="s">
        <v>258</v>
      </c>
      <c r="E37" s="149"/>
      <c r="F37" s="149"/>
      <c r="G37" s="149"/>
      <c r="H37" s="149"/>
      <c r="I37" s="150"/>
      <c r="J37" s="35" t="s">
        <v>640</v>
      </c>
      <c r="K37" s="32">
        <v>15.7</v>
      </c>
      <c r="L37" s="41"/>
      <c r="M37" s="37">
        <f t="shared" si="2"/>
        <v>0</v>
      </c>
      <c r="N37" s="33"/>
    </row>
    <row r="38" spans="1:14" ht="39" customHeight="1" x14ac:dyDescent="0.2">
      <c r="A38" s="38" t="s">
        <v>259</v>
      </c>
      <c r="B38" s="148" t="s">
        <v>260</v>
      </c>
      <c r="C38" s="149"/>
      <c r="D38" s="151" t="s">
        <v>261</v>
      </c>
      <c r="E38" s="149"/>
      <c r="F38" s="149"/>
      <c r="G38" s="149"/>
      <c r="H38" s="149"/>
      <c r="I38" s="150"/>
      <c r="J38" s="35" t="s">
        <v>640</v>
      </c>
      <c r="K38" s="32">
        <v>31.8</v>
      </c>
      <c r="L38" s="41"/>
      <c r="M38" s="37">
        <f t="shared" si="2"/>
        <v>0</v>
      </c>
      <c r="N38" s="33"/>
    </row>
    <row r="39" spans="1:14" ht="36" customHeight="1" x14ac:dyDescent="0.2">
      <c r="A39" s="38" t="s">
        <v>262</v>
      </c>
      <c r="B39" s="148" t="s">
        <v>263</v>
      </c>
      <c r="C39" s="149"/>
      <c r="D39" s="151" t="s">
        <v>264</v>
      </c>
      <c r="E39" s="149"/>
      <c r="F39" s="149"/>
      <c r="G39" s="149"/>
      <c r="H39" s="149"/>
      <c r="I39" s="150"/>
      <c r="J39" s="1" t="s">
        <v>265</v>
      </c>
      <c r="K39" s="32">
        <v>1</v>
      </c>
      <c r="L39" s="41"/>
      <c r="M39" s="37">
        <f t="shared" si="2"/>
        <v>0</v>
      </c>
      <c r="N39" s="25"/>
    </row>
    <row r="40" spans="1:14" ht="35.25" customHeight="1" x14ac:dyDescent="0.2">
      <c r="A40" s="38" t="s">
        <v>266</v>
      </c>
      <c r="B40" s="148" t="s">
        <v>267</v>
      </c>
      <c r="C40" s="149"/>
      <c r="D40" s="151" t="s">
        <v>268</v>
      </c>
      <c r="E40" s="149"/>
      <c r="F40" s="149"/>
      <c r="G40" s="149"/>
      <c r="H40" s="149"/>
      <c r="I40" s="150"/>
      <c r="J40" s="1" t="s">
        <v>265</v>
      </c>
      <c r="K40" s="32">
        <v>1</v>
      </c>
      <c r="L40" s="41"/>
      <c r="M40" s="37">
        <f t="shared" si="2"/>
        <v>0</v>
      </c>
      <c r="N40" s="25"/>
    </row>
    <row r="41" spans="1:14" ht="22.5" x14ac:dyDescent="0.2">
      <c r="A41" s="38" t="s">
        <v>269</v>
      </c>
      <c r="B41" s="148" t="s">
        <v>270</v>
      </c>
      <c r="C41" s="149"/>
      <c r="D41" s="148" t="s">
        <v>271</v>
      </c>
      <c r="E41" s="149"/>
      <c r="F41" s="149"/>
      <c r="G41" s="149"/>
      <c r="H41" s="149"/>
      <c r="I41" s="150"/>
      <c r="J41" s="1" t="s">
        <v>85</v>
      </c>
      <c r="K41" s="32">
        <v>2</v>
      </c>
      <c r="L41" s="41"/>
      <c r="M41" s="37">
        <f t="shared" si="2"/>
        <v>0</v>
      </c>
      <c r="N41" s="25"/>
    </row>
    <row r="42" spans="1:14" ht="22.5" x14ac:dyDescent="0.2">
      <c r="A42" s="38" t="s">
        <v>272</v>
      </c>
      <c r="B42" s="148" t="s">
        <v>273</v>
      </c>
      <c r="C42" s="149"/>
      <c r="D42" s="148" t="s">
        <v>274</v>
      </c>
      <c r="E42" s="149"/>
      <c r="F42" s="149"/>
      <c r="G42" s="149"/>
      <c r="H42" s="149"/>
      <c r="I42" s="150"/>
      <c r="J42" s="1" t="s">
        <v>85</v>
      </c>
      <c r="K42" s="32">
        <v>4</v>
      </c>
      <c r="L42" s="41"/>
      <c r="M42" s="37">
        <f t="shared" si="2"/>
        <v>0</v>
      </c>
      <c r="N42" s="25"/>
    </row>
    <row r="43" spans="1:14" ht="22.5" x14ac:dyDescent="0.2">
      <c r="A43" s="38" t="s">
        <v>275</v>
      </c>
      <c r="B43" s="148" t="s">
        <v>276</v>
      </c>
      <c r="C43" s="149"/>
      <c r="D43" s="148" t="s">
        <v>277</v>
      </c>
      <c r="E43" s="149"/>
      <c r="F43" s="149"/>
      <c r="G43" s="149"/>
      <c r="H43" s="149"/>
      <c r="I43" s="150"/>
      <c r="J43" s="1" t="s">
        <v>31</v>
      </c>
      <c r="K43" s="32">
        <v>650</v>
      </c>
      <c r="L43" s="41"/>
      <c r="M43" s="37">
        <f t="shared" si="2"/>
        <v>0</v>
      </c>
      <c r="N43" s="25"/>
    </row>
    <row r="44" spans="1:14" ht="22.5" x14ac:dyDescent="0.2">
      <c r="A44" s="38" t="s">
        <v>278</v>
      </c>
      <c r="B44" s="148" t="s">
        <v>279</v>
      </c>
      <c r="C44" s="149"/>
      <c r="D44" s="148" t="s">
        <v>280</v>
      </c>
      <c r="E44" s="149"/>
      <c r="F44" s="149"/>
      <c r="G44" s="149"/>
      <c r="H44" s="149"/>
      <c r="I44" s="150"/>
      <c r="J44" s="35" t="s">
        <v>640</v>
      </c>
      <c r="K44" s="32">
        <v>77.099999999999994</v>
      </c>
      <c r="L44" s="41"/>
      <c r="M44" s="37">
        <f t="shared" si="2"/>
        <v>0</v>
      </c>
      <c r="N44" s="25"/>
    </row>
    <row r="45" spans="1:14" ht="22.5" x14ac:dyDescent="0.2">
      <c r="A45" s="38" t="s">
        <v>281</v>
      </c>
      <c r="B45" s="148" t="s">
        <v>282</v>
      </c>
      <c r="C45" s="149"/>
      <c r="D45" s="148" t="s">
        <v>283</v>
      </c>
      <c r="E45" s="149"/>
      <c r="F45" s="149"/>
      <c r="G45" s="149"/>
      <c r="H45" s="149"/>
      <c r="I45" s="150"/>
      <c r="J45" s="35" t="s">
        <v>640</v>
      </c>
      <c r="K45" s="32">
        <v>77.099999999999994</v>
      </c>
      <c r="L45" s="41"/>
      <c r="M45" s="37">
        <f>ROUND(L45*K45,2)</f>
        <v>0</v>
      </c>
      <c r="N45" s="25"/>
    </row>
    <row r="46" spans="1:14" ht="22.5" x14ac:dyDescent="0.2">
      <c r="A46" s="38" t="s">
        <v>284</v>
      </c>
      <c r="B46" s="148" t="s">
        <v>285</v>
      </c>
      <c r="C46" s="149"/>
      <c r="D46" s="151" t="s">
        <v>286</v>
      </c>
      <c r="E46" s="149"/>
      <c r="F46" s="149"/>
      <c r="G46" s="149"/>
      <c r="H46" s="149"/>
      <c r="I46" s="150"/>
      <c r="J46" s="1" t="s">
        <v>287</v>
      </c>
      <c r="K46" s="32">
        <v>1</v>
      </c>
      <c r="L46" s="41"/>
      <c r="M46" s="37">
        <f t="shared" si="2"/>
        <v>0</v>
      </c>
      <c r="N46" s="25"/>
    </row>
    <row r="47" spans="1:14" ht="22.5" x14ac:dyDescent="0.2">
      <c r="A47" s="38" t="s">
        <v>288</v>
      </c>
      <c r="B47" s="148" t="s">
        <v>289</v>
      </c>
      <c r="C47" s="149"/>
      <c r="D47" s="148" t="s">
        <v>290</v>
      </c>
      <c r="E47" s="149"/>
      <c r="F47" s="149"/>
      <c r="G47" s="149"/>
      <c r="H47" s="149"/>
      <c r="I47" s="150"/>
      <c r="J47" s="1" t="s">
        <v>291</v>
      </c>
      <c r="K47" s="32">
        <v>12</v>
      </c>
      <c r="L47" s="41"/>
      <c r="M47" s="37">
        <f t="shared" si="2"/>
        <v>0</v>
      </c>
      <c r="N47" s="25"/>
    </row>
    <row r="48" spans="1:14" ht="22.5" x14ac:dyDescent="0.2">
      <c r="A48" s="38" t="s">
        <v>292</v>
      </c>
      <c r="B48" s="148" t="s">
        <v>293</v>
      </c>
      <c r="C48" s="149"/>
      <c r="D48" s="148" t="s">
        <v>294</v>
      </c>
      <c r="E48" s="149"/>
      <c r="F48" s="149"/>
      <c r="G48" s="149"/>
      <c r="H48" s="149"/>
      <c r="I48" s="150"/>
      <c r="J48" s="1" t="s">
        <v>85</v>
      </c>
      <c r="K48" s="47">
        <v>10</v>
      </c>
      <c r="L48" s="41"/>
      <c r="M48" s="37">
        <f t="shared" si="2"/>
        <v>0</v>
      </c>
      <c r="N48" s="25"/>
    </row>
    <row r="49" spans="1:14" ht="22.5" x14ac:dyDescent="0.2">
      <c r="A49" s="38" t="s">
        <v>295</v>
      </c>
      <c r="B49" s="148" t="s">
        <v>296</v>
      </c>
      <c r="C49" s="149"/>
      <c r="D49" s="151" t="s">
        <v>297</v>
      </c>
      <c r="E49" s="149"/>
      <c r="F49" s="149"/>
      <c r="G49" s="149"/>
      <c r="H49" s="149"/>
      <c r="I49" s="150"/>
      <c r="J49" s="1" t="s">
        <v>31</v>
      </c>
      <c r="K49" s="32">
        <v>2</v>
      </c>
      <c r="L49" s="41"/>
      <c r="M49" s="37">
        <f t="shared" si="2"/>
        <v>0</v>
      </c>
      <c r="N49" s="25"/>
    </row>
    <row r="50" spans="1:14" ht="22.5" x14ac:dyDescent="0.2">
      <c r="A50" s="38" t="s">
        <v>298</v>
      </c>
      <c r="B50" s="148" t="s">
        <v>296</v>
      </c>
      <c r="C50" s="149"/>
      <c r="D50" s="151" t="s">
        <v>299</v>
      </c>
      <c r="E50" s="149"/>
      <c r="F50" s="149"/>
      <c r="G50" s="149"/>
      <c r="H50" s="149"/>
      <c r="I50" s="150"/>
      <c r="J50" s="1" t="s">
        <v>31</v>
      </c>
      <c r="K50" s="32">
        <v>56</v>
      </c>
      <c r="L50" s="41"/>
      <c r="M50" s="37">
        <f t="shared" si="2"/>
        <v>0</v>
      </c>
      <c r="N50" s="25"/>
    </row>
    <row r="51" spans="1:14" ht="22.5" x14ac:dyDescent="0.2">
      <c r="A51" s="38" t="s">
        <v>300</v>
      </c>
      <c r="B51" s="148" t="s">
        <v>301</v>
      </c>
      <c r="C51" s="149"/>
      <c r="D51" s="151" t="s">
        <v>302</v>
      </c>
      <c r="E51" s="149"/>
      <c r="F51" s="149"/>
      <c r="G51" s="149"/>
      <c r="H51" s="149"/>
      <c r="I51" s="150"/>
      <c r="J51" s="1" t="s">
        <v>31</v>
      </c>
      <c r="K51" s="32">
        <v>52</v>
      </c>
      <c r="L51" s="41"/>
      <c r="M51" s="37">
        <f t="shared" si="2"/>
        <v>0</v>
      </c>
      <c r="N51" s="25"/>
    </row>
    <row r="52" spans="1:14" ht="37.5" customHeight="1" x14ac:dyDescent="0.2">
      <c r="A52" s="38" t="s">
        <v>303</v>
      </c>
      <c r="B52" s="148" t="s">
        <v>304</v>
      </c>
      <c r="C52" s="149"/>
      <c r="D52" s="151" t="s">
        <v>305</v>
      </c>
      <c r="E52" s="149"/>
      <c r="F52" s="149"/>
      <c r="G52" s="149"/>
      <c r="H52" s="149"/>
      <c r="I52" s="150"/>
      <c r="J52" s="1" t="s">
        <v>306</v>
      </c>
      <c r="K52" s="32">
        <v>1</v>
      </c>
      <c r="L52" s="41"/>
      <c r="M52" s="37">
        <f t="shared" si="2"/>
        <v>0</v>
      </c>
      <c r="N52" s="25"/>
    </row>
    <row r="53" spans="1:14" x14ac:dyDescent="0.2">
      <c r="A53" s="148" t="s">
        <v>307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39">
        <f>SUM(M29:M52)</f>
        <v>0</v>
      </c>
      <c r="N53" s="30"/>
    </row>
    <row r="54" spans="1:14" x14ac:dyDescent="0.2">
      <c r="A54" s="31">
        <v>4</v>
      </c>
      <c r="B54" s="152"/>
      <c r="C54" s="153"/>
      <c r="D54" s="148" t="s">
        <v>308</v>
      </c>
      <c r="E54" s="149"/>
      <c r="F54" s="149"/>
      <c r="G54" s="149"/>
      <c r="H54" s="149"/>
      <c r="I54" s="149"/>
      <c r="J54" s="149"/>
      <c r="K54" s="149"/>
      <c r="L54" s="149"/>
      <c r="M54" s="150"/>
      <c r="N54" s="30"/>
    </row>
    <row r="55" spans="1:14" ht="22.5" x14ac:dyDescent="0.2">
      <c r="A55" s="38" t="s">
        <v>309</v>
      </c>
      <c r="B55" s="148" t="s">
        <v>304</v>
      </c>
      <c r="C55" s="149"/>
      <c r="D55" s="148" t="s">
        <v>310</v>
      </c>
      <c r="E55" s="149"/>
      <c r="F55" s="149"/>
      <c r="G55" s="149"/>
      <c r="H55" s="149"/>
      <c r="I55" s="150"/>
      <c r="J55" s="1" t="s">
        <v>59</v>
      </c>
      <c r="K55" s="32">
        <v>1</v>
      </c>
      <c r="L55" s="41"/>
      <c r="M55" s="37">
        <f t="shared" ref="M55:M78" si="3">ROUND(L55*K55,2)</f>
        <v>0</v>
      </c>
      <c r="N55" s="25"/>
    </row>
    <row r="56" spans="1:14" ht="22.5" x14ac:dyDescent="0.2">
      <c r="A56" s="38" t="s">
        <v>311</v>
      </c>
      <c r="B56" s="148" t="s">
        <v>242</v>
      </c>
      <c r="C56" s="149"/>
      <c r="D56" s="151" t="s">
        <v>312</v>
      </c>
      <c r="E56" s="149"/>
      <c r="F56" s="149"/>
      <c r="G56" s="149"/>
      <c r="H56" s="149"/>
      <c r="I56" s="150"/>
      <c r="J56" s="1" t="s">
        <v>222</v>
      </c>
      <c r="K56" s="32">
        <v>2</v>
      </c>
      <c r="L56" s="41"/>
      <c r="M56" s="37">
        <f t="shared" si="3"/>
        <v>0</v>
      </c>
      <c r="N56" s="25"/>
    </row>
    <row r="57" spans="1:14" ht="22.5" x14ac:dyDescent="0.2">
      <c r="A57" s="38" t="s">
        <v>313</v>
      </c>
      <c r="B57" s="148" t="s">
        <v>314</v>
      </c>
      <c r="C57" s="149"/>
      <c r="D57" s="148" t="s">
        <v>315</v>
      </c>
      <c r="E57" s="149"/>
      <c r="F57" s="149"/>
      <c r="G57" s="149"/>
      <c r="H57" s="149"/>
      <c r="I57" s="150"/>
      <c r="J57" s="1" t="s">
        <v>85</v>
      </c>
      <c r="K57" s="32">
        <v>1</v>
      </c>
      <c r="L57" s="41"/>
      <c r="M57" s="37">
        <f t="shared" si="3"/>
        <v>0</v>
      </c>
      <c r="N57" s="25"/>
    </row>
    <row r="58" spans="1:14" ht="38.25" customHeight="1" x14ac:dyDescent="0.2">
      <c r="A58" s="183" t="s">
        <v>316</v>
      </c>
      <c r="B58" s="184" t="s">
        <v>317</v>
      </c>
      <c r="C58" s="185"/>
      <c r="D58" s="186" t="s">
        <v>818</v>
      </c>
      <c r="E58" s="185"/>
      <c r="F58" s="185"/>
      <c r="G58" s="185"/>
      <c r="H58" s="185"/>
      <c r="I58" s="187"/>
      <c r="J58" s="188" t="s">
        <v>85</v>
      </c>
      <c r="K58" s="189">
        <v>1</v>
      </c>
      <c r="L58" s="190"/>
      <c r="M58" s="191">
        <f t="shared" si="3"/>
        <v>0</v>
      </c>
      <c r="N58" s="25"/>
    </row>
    <row r="59" spans="1:14" ht="22.5" x14ac:dyDescent="0.2">
      <c r="A59" s="38" t="s">
        <v>318</v>
      </c>
      <c r="B59" s="148" t="s">
        <v>319</v>
      </c>
      <c r="C59" s="149"/>
      <c r="D59" s="148" t="s">
        <v>320</v>
      </c>
      <c r="E59" s="149"/>
      <c r="F59" s="149"/>
      <c r="G59" s="149"/>
      <c r="H59" s="149"/>
      <c r="I59" s="150"/>
      <c r="J59" s="1" t="s">
        <v>31</v>
      </c>
      <c r="K59" s="32">
        <v>5</v>
      </c>
      <c r="L59" s="41"/>
      <c r="M59" s="37">
        <f t="shared" si="3"/>
        <v>0</v>
      </c>
      <c r="N59" s="25"/>
    </row>
    <row r="60" spans="1:14" ht="22.5" x14ac:dyDescent="0.2">
      <c r="A60" s="38" t="s">
        <v>321</v>
      </c>
      <c r="B60" s="148" t="s">
        <v>322</v>
      </c>
      <c r="C60" s="149"/>
      <c r="D60" s="148" t="s">
        <v>323</v>
      </c>
      <c r="E60" s="149"/>
      <c r="F60" s="149"/>
      <c r="G60" s="149"/>
      <c r="H60" s="149"/>
      <c r="I60" s="150"/>
      <c r="J60" s="1" t="s">
        <v>31</v>
      </c>
      <c r="K60" s="32">
        <v>5</v>
      </c>
      <c r="L60" s="41"/>
      <c r="M60" s="37">
        <f t="shared" si="3"/>
        <v>0</v>
      </c>
      <c r="N60" s="25"/>
    </row>
    <row r="61" spans="1:14" ht="22.5" x14ac:dyDescent="0.2">
      <c r="A61" s="38" t="s">
        <v>324</v>
      </c>
      <c r="B61" s="148" t="s">
        <v>325</v>
      </c>
      <c r="C61" s="149"/>
      <c r="D61" s="148" t="s">
        <v>326</v>
      </c>
      <c r="E61" s="149"/>
      <c r="F61" s="149"/>
      <c r="G61" s="149"/>
      <c r="H61" s="149"/>
      <c r="I61" s="150"/>
      <c r="J61" s="1" t="s">
        <v>31</v>
      </c>
      <c r="K61" s="32">
        <v>2</v>
      </c>
      <c r="L61" s="41"/>
      <c r="M61" s="37">
        <f t="shared" si="3"/>
        <v>0</v>
      </c>
      <c r="N61" s="25"/>
    </row>
    <row r="62" spans="1:14" ht="22.5" x14ac:dyDescent="0.2">
      <c r="A62" s="38" t="s">
        <v>327</v>
      </c>
      <c r="B62" s="148" t="s">
        <v>328</v>
      </c>
      <c r="C62" s="149"/>
      <c r="D62" s="148" t="s">
        <v>329</v>
      </c>
      <c r="E62" s="149"/>
      <c r="F62" s="149"/>
      <c r="G62" s="149"/>
      <c r="H62" s="149"/>
      <c r="I62" s="150"/>
      <c r="J62" s="1" t="s">
        <v>265</v>
      </c>
      <c r="K62" s="32">
        <v>1</v>
      </c>
      <c r="L62" s="41"/>
      <c r="M62" s="37">
        <f t="shared" si="3"/>
        <v>0</v>
      </c>
      <c r="N62" s="25"/>
    </row>
    <row r="63" spans="1:14" ht="22.5" x14ac:dyDescent="0.2">
      <c r="A63" s="38" t="s">
        <v>330</v>
      </c>
      <c r="B63" s="148" t="s">
        <v>248</v>
      </c>
      <c r="C63" s="149"/>
      <c r="D63" s="151" t="s">
        <v>331</v>
      </c>
      <c r="E63" s="149"/>
      <c r="F63" s="149"/>
      <c r="G63" s="149"/>
      <c r="H63" s="149"/>
      <c r="I63" s="150"/>
      <c r="J63" s="1" t="s">
        <v>31</v>
      </c>
      <c r="K63" s="32">
        <v>5</v>
      </c>
      <c r="L63" s="41"/>
      <c r="M63" s="37">
        <f t="shared" si="3"/>
        <v>0</v>
      </c>
      <c r="N63" s="25"/>
    </row>
    <row r="64" spans="1:14" ht="22.5" x14ac:dyDescent="0.2">
      <c r="A64" s="38" t="s">
        <v>332</v>
      </c>
      <c r="B64" s="148" t="s">
        <v>333</v>
      </c>
      <c r="C64" s="149"/>
      <c r="D64" s="148" t="s">
        <v>334</v>
      </c>
      <c r="E64" s="149"/>
      <c r="F64" s="149"/>
      <c r="G64" s="149"/>
      <c r="H64" s="149"/>
      <c r="I64" s="150"/>
      <c r="J64" s="1" t="s">
        <v>85</v>
      </c>
      <c r="K64" s="32">
        <v>1</v>
      </c>
      <c r="L64" s="41"/>
      <c r="M64" s="37">
        <f t="shared" si="3"/>
        <v>0</v>
      </c>
      <c r="N64" s="25"/>
    </row>
    <row r="65" spans="1:14" ht="22.5" x14ac:dyDescent="0.2">
      <c r="A65" s="38" t="s">
        <v>335</v>
      </c>
      <c r="B65" s="148" t="s">
        <v>336</v>
      </c>
      <c r="C65" s="149"/>
      <c r="D65" s="148" t="s">
        <v>337</v>
      </c>
      <c r="E65" s="149"/>
      <c r="F65" s="149"/>
      <c r="G65" s="149"/>
      <c r="H65" s="149"/>
      <c r="I65" s="150"/>
      <c r="J65" s="1" t="s">
        <v>85</v>
      </c>
      <c r="K65" s="34">
        <v>2</v>
      </c>
      <c r="L65" s="41"/>
      <c r="M65" s="37">
        <f t="shared" si="3"/>
        <v>0</v>
      </c>
      <c r="N65" s="25"/>
    </row>
    <row r="66" spans="1:14" ht="22.5" x14ac:dyDescent="0.2">
      <c r="A66" s="38" t="s">
        <v>338</v>
      </c>
      <c r="B66" s="148" t="s">
        <v>293</v>
      </c>
      <c r="C66" s="149"/>
      <c r="D66" s="148" t="s">
        <v>339</v>
      </c>
      <c r="E66" s="149"/>
      <c r="F66" s="149"/>
      <c r="G66" s="149"/>
      <c r="H66" s="149"/>
      <c r="I66" s="150"/>
      <c r="J66" s="1" t="s">
        <v>85</v>
      </c>
      <c r="K66" s="34">
        <v>6</v>
      </c>
      <c r="L66" s="41"/>
      <c r="M66" s="37">
        <f t="shared" si="3"/>
        <v>0</v>
      </c>
      <c r="N66" s="25"/>
    </row>
    <row r="67" spans="1:14" ht="22.5" x14ac:dyDescent="0.2">
      <c r="A67" s="38" t="s">
        <v>340</v>
      </c>
      <c r="B67" s="148" t="s">
        <v>341</v>
      </c>
      <c r="C67" s="149"/>
      <c r="D67" s="148" t="s">
        <v>342</v>
      </c>
      <c r="E67" s="149"/>
      <c r="F67" s="149"/>
      <c r="G67" s="149"/>
      <c r="H67" s="149"/>
      <c r="I67" s="150"/>
      <c r="J67" s="1" t="s">
        <v>85</v>
      </c>
      <c r="K67" s="34">
        <v>1</v>
      </c>
      <c r="L67" s="41"/>
      <c r="M67" s="37">
        <f t="shared" si="3"/>
        <v>0</v>
      </c>
      <c r="N67" s="25"/>
    </row>
    <row r="68" spans="1:14" ht="22.5" x14ac:dyDescent="0.2">
      <c r="A68" s="38" t="s">
        <v>343</v>
      </c>
      <c r="B68" s="148" t="s">
        <v>344</v>
      </c>
      <c r="C68" s="149"/>
      <c r="D68" s="148" t="s">
        <v>345</v>
      </c>
      <c r="E68" s="149"/>
      <c r="F68" s="149"/>
      <c r="G68" s="149"/>
      <c r="H68" s="149"/>
      <c r="I68" s="150"/>
      <c r="J68" s="1" t="s">
        <v>85</v>
      </c>
      <c r="K68" s="48">
        <v>1</v>
      </c>
      <c r="L68" s="41"/>
      <c r="M68" s="37">
        <f t="shared" si="3"/>
        <v>0</v>
      </c>
      <c r="N68" s="25"/>
    </row>
    <row r="69" spans="1:14" ht="22.5" x14ac:dyDescent="0.2">
      <c r="A69" s="38" t="s">
        <v>346</v>
      </c>
      <c r="B69" s="148" t="s">
        <v>336</v>
      </c>
      <c r="C69" s="149"/>
      <c r="D69" s="151" t="s">
        <v>347</v>
      </c>
      <c r="E69" s="149"/>
      <c r="F69" s="149"/>
      <c r="G69" s="149"/>
      <c r="H69" s="149"/>
      <c r="I69" s="150"/>
      <c r="J69" s="1" t="s">
        <v>85</v>
      </c>
      <c r="K69" s="34">
        <v>1</v>
      </c>
      <c r="L69" s="41"/>
      <c r="M69" s="37">
        <f t="shared" si="3"/>
        <v>0</v>
      </c>
      <c r="N69" s="25"/>
    </row>
    <row r="70" spans="1:14" ht="39.75" customHeight="1" x14ac:dyDescent="0.2">
      <c r="A70" s="38" t="s">
        <v>348</v>
      </c>
      <c r="B70" s="148" t="s">
        <v>349</v>
      </c>
      <c r="C70" s="149"/>
      <c r="D70" s="151" t="s">
        <v>350</v>
      </c>
      <c r="E70" s="149"/>
      <c r="F70" s="149"/>
      <c r="G70" s="149"/>
      <c r="H70" s="149"/>
      <c r="I70" s="150"/>
      <c r="J70" s="1" t="s">
        <v>85</v>
      </c>
      <c r="K70" s="34">
        <v>1</v>
      </c>
      <c r="L70" s="41"/>
      <c r="M70" s="37">
        <f t="shared" si="3"/>
        <v>0</v>
      </c>
      <c r="N70" s="33"/>
    </row>
    <row r="71" spans="1:14" ht="22.5" x14ac:dyDescent="0.2">
      <c r="A71" s="38" t="s">
        <v>351</v>
      </c>
      <c r="B71" s="148" t="s">
        <v>352</v>
      </c>
      <c r="C71" s="149"/>
      <c r="D71" s="151" t="s">
        <v>353</v>
      </c>
      <c r="E71" s="149"/>
      <c r="F71" s="149"/>
      <c r="G71" s="149"/>
      <c r="H71" s="149"/>
      <c r="I71" s="150"/>
      <c r="J71" s="1" t="s">
        <v>85</v>
      </c>
      <c r="K71" s="32">
        <v>1</v>
      </c>
      <c r="L71" s="41"/>
      <c r="M71" s="37">
        <f t="shared" si="3"/>
        <v>0</v>
      </c>
      <c r="N71" s="25"/>
    </row>
    <row r="72" spans="1:14" ht="22.5" x14ac:dyDescent="0.2">
      <c r="A72" s="38" t="s">
        <v>354</v>
      </c>
      <c r="B72" s="148" t="s">
        <v>355</v>
      </c>
      <c r="C72" s="149"/>
      <c r="D72" s="151" t="s">
        <v>356</v>
      </c>
      <c r="E72" s="154"/>
      <c r="F72" s="154"/>
      <c r="G72" s="154"/>
      <c r="H72" s="154"/>
      <c r="I72" s="155"/>
      <c r="J72" s="1" t="s">
        <v>85</v>
      </c>
      <c r="K72" s="34">
        <v>2</v>
      </c>
      <c r="L72" s="41"/>
      <c r="M72" s="37">
        <f t="shared" si="3"/>
        <v>0</v>
      </c>
      <c r="N72" s="25"/>
    </row>
    <row r="73" spans="1:14" ht="22.5" x14ac:dyDescent="0.2">
      <c r="A73" s="38" t="s">
        <v>357</v>
      </c>
      <c r="B73" s="148" t="s">
        <v>358</v>
      </c>
      <c r="C73" s="149"/>
      <c r="D73" s="148" t="s">
        <v>359</v>
      </c>
      <c r="E73" s="149"/>
      <c r="F73" s="149"/>
      <c r="G73" s="149"/>
      <c r="H73" s="149"/>
      <c r="I73" s="150"/>
      <c r="J73" s="1" t="s">
        <v>85</v>
      </c>
      <c r="K73" s="32">
        <v>2</v>
      </c>
      <c r="L73" s="41"/>
      <c r="M73" s="37">
        <f t="shared" si="3"/>
        <v>0</v>
      </c>
      <c r="N73" s="25"/>
    </row>
    <row r="74" spans="1:14" ht="51.75" customHeight="1" x14ac:dyDescent="0.2">
      <c r="A74" s="38" t="s">
        <v>360</v>
      </c>
      <c r="B74" s="148" t="s">
        <v>304</v>
      </c>
      <c r="C74" s="149"/>
      <c r="D74" s="148" t="s">
        <v>361</v>
      </c>
      <c r="E74" s="149"/>
      <c r="F74" s="149"/>
      <c r="G74" s="149"/>
      <c r="H74" s="149"/>
      <c r="I74" s="150"/>
      <c r="J74" s="1" t="s">
        <v>306</v>
      </c>
      <c r="K74" s="32">
        <v>1</v>
      </c>
      <c r="L74" s="41"/>
      <c r="M74" s="37">
        <f t="shared" si="3"/>
        <v>0</v>
      </c>
      <c r="N74" s="33"/>
    </row>
    <row r="75" spans="1:14" ht="22.5" x14ac:dyDescent="0.2">
      <c r="A75" s="38" t="s">
        <v>362</v>
      </c>
      <c r="B75" s="148" t="s">
        <v>304</v>
      </c>
      <c r="C75" s="149"/>
      <c r="D75" s="151" t="s">
        <v>363</v>
      </c>
      <c r="E75" s="149"/>
      <c r="F75" s="149"/>
      <c r="G75" s="149"/>
      <c r="H75" s="149"/>
      <c r="I75" s="150"/>
      <c r="J75" s="1" t="s">
        <v>306</v>
      </c>
      <c r="K75" s="32">
        <v>1</v>
      </c>
      <c r="L75" s="41"/>
      <c r="M75" s="37">
        <f t="shared" si="3"/>
        <v>0</v>
      </c>
      <c r="N75" s="25"/>
    </row>
    <row r="76" spans="1:14" ht="22.5" x14ac:dyDescent="0.2">
      <c r="A76" s="38" t="s">
        <v>364</v>
      </c>
      <c r="B76" s="148" t="s">
        <v>365</v>
      </c>
      <c r="C76" s="149"/>
      <c r="D76" s="151" t="s">
        <v>366</v>
      </c>
      <c r="E76" s="149"/>
      <c r="F76" s="149"/>
      <c r="G76" s="149"/>
      <c r="H76" s="149"/>
      <c r="I76" s="150"/>
      <c r="J76" s="1" t="s">
        <v>31</v>
      </c>
      <c r="K76" s="32">
        <v>6</v>
      </c>
      <c r="L76" s="41"/>
      <c r="M76" s="37">
        <f t="shared" si="3"/>
        <v>0</v>
      </c>
      <c r="N76" s="25"/>
    </row>
    <row r="77" spans="1:14" ht="22.5" x14ac:dyDescent="0.2">
      <c r="A77" s="38" t="s">
        <v>367</v>
      </c>
      <c r="B77" s="148" t="s">
        <v>368</v>
      </c>
      <c r="C77" s="149"/>
      <c r="D77" s="151" t="s">
        <v>369</v>
      </c>
      <c r="E77" s="149"/>
      <c r="F77" s="149"/>
      <c r="G77" s="149"/>
      <c r="H77" s="149"/>
      <c r="I77" s="150"/>
      <c r="J77" s="1" t="s">
        <v>31</v>
      </c>
      <c r="K77" s="32">
        <v>5</v>
      </c>
      <c r="L77" s="41"/>
      <c r="M77" s="37">
        <f t="shared" si="3"/>
        <v>0</v>
      </c>
      <c r="N77" s="25"/>
    </row>
    <row r="78" spans="1:14" ht="22.5" x14ac:dyDescent="0.2">
      <c r="A78" s="38" t="s">
        <v>370</v>
      </c>
      <c r="B78" s="148" t="s">
        <v>371</v>
      </c>
      <c r="C78" s="149"/>
      <c r="D78" s="148" t="s">
        <v>372</v>
      </c>
      <c r="E78" s="149"/>
      <c r="F78" s="149"/>
      <c r="G78" s="149"/>
      <c r="H78" s="149"/>
      <c r="I78" s="150"/>
      <c r="J78" s="1" t="s">
        <v>265</v>
      </c>
      <c r="K78" s="32">
        <v>1</v>
      </c>
      <c r="L78" s="41"/>
      <c r="M78" s="37">
        <f t="shared" si="3"/>
        <v>0</v>
      </c>
      <c r="N78" s="25"/>
    </row>
    <row r="79" spans="1:14" x14ac:dyDescent="0.2">
      <c r="A79" s="148" t="s">
        <v>373</v>
      </c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39">
        <f>SUM(M55:M78)</f>
        <v>0</v>
      </c>
      <c r="N79" s="30"/>
    </row>
    <row r="80" spans="1:14" x14ac:dyDescent="0.2">
      <c r="A80" s="31">
        <v>5</v>
      </c>
      <c r="B80" s="152"/>
      <c r="C80" s="153"/>
      <c r="D80" s="148" t="s">
        <v>374</v>
      </c>
      <c r="E80" s="149"/>
      <c r="F80" s="149"/>
      <c r="G80" s="149"/>
      <c r="H80" s="149"/>
      <c r="I80" s="149"/>
      <c r="J80" s="149"/>
      <c r="K80" s="149"/>
      <c r="L80" s="149"/>
      <c r="M80" s="150"/>
      <c r="N80" s="30"/>
    </row>
    <row r="81" spans="1:14" ht="39" customHeight="1" x14ac:dyDescent="0.2">
      <c r="A81" s="38" t="s">
        <v>375</v>
      </c>
      <c r="B81" s="148" t="s">
        <v>304</v>
      </c>
      <c r="C81" s="149"/>
      <c r="D81" s="151" t="s">
        <v>376</v>
      </c>
      <c r="E81" s="149"/>
      <c r="F81" s="149"/>
      <c r="G81" s="149"/>
      <c r="H81" s="149"/>
      <c r="I81" s="150"/>
      <c r="J81" s="1" t="s">
        <v>85</v>
      </c>
      <c r="K81" s="32">
        <v>1</v>
      </c>
      <c r="L81" s="41"/>
      <c r="M81" s="37">
        <f t="shared" ref="M81:M109" si="4">ROUND(L81*K81,2)</f>
        <v>0</v>
      </c>
      <c r="N81" s="25"/>
    </row>
    <row r="82" spans="1:14" ht="22.5" x14ac:dyDescent="0.2">
      <c r="A82" s="38" t="s">
        <v>377</v>
      </c>
      <c r="B82" s="148" t="s">
        <v>378</v>
      </c>
      <c r="C82" s="149"/>
      <c r="D82" s="148" t="s">
        <v>379</v>
      </c>
      <c r="E82" s="149"/>
      <c r="F82" s="149"/>
      <c r="G82" s="149"/>
      <c r="H82" s="149"/>
      <c r="I82" s="150"/>
      <c r="J82" s="35" t="s">
        <v>640</v>
      </c>
      <c r="K82" s="32">
        <v>5.9</v>
      </c>
      <c r="L82" s="41"/>
      <c r="M82" s="37">
        <f t="shared" si="4"/>
        <v>0</v>
      </c>
      <c r="N82" s="25"/>
    </row>
    <row r="83" spans="1:14" ht="22.5" x14ac:dyDescent="0.2">
      <c r="A83" s="38" t="s">
        <v>380</v>
      </c>
      <c r="B83" s="148" t="s">
        <v>381</v>
      </c>
      <c r="C83" s="149"/>
      <c r="D83" s="148" t="s">
        <v>382</v>
      </c>
      <c r="E83" s="149"/>
      <c r="F83" s="149"/>
      <c r="G83" s="149"/>
      <c r="H83" s="149"/>
      <c r="I83" s="150"/>
      <c r="J83" s="35" t="s">
        <v>640</v>
      </c>
      <c r="K83" s="32">
        <v>1.5</v>
      </c>
      <c r="L83" s="41"/>
      <c r="M83" s="37">
        <f t="shared" si="4"/>
        <v>0</v>
      </c>
      <c r="N83" s="25"/>
    </row>
    <row r="84" spans="1:14" ht="22.5" x14ac:dyDescent="0.2">
      <c r="A84" s="38" t="s">
        <v>383</v>
      </c>
      <c r="B84" s="148" t="s">
        <v>381</v>
      </c>
      <c r="C84" s="149"/>
      <c r="D84" s="148" t="s">
        <v>384</v>
      </c>
      <c r="E84" s="149"/>
      <c r="F84" s="149"/>
      <c r="G84" s="149"/>
      <c r="H84" s="149"/>
      <c r="I84" s="150"/>
      <c r="J84" s="35" t="s">
        <v>640</v>
      </c>
      <c r="K84" s="32">
        <v>5.0999999999999996</v>
      </c>
      <c r="L84" s="41"/>
      <c r="M84" s="37">
        <f t="shared" si="4"/>
        <v>0</v>
      </c>
      <c r="N84" s="25"/>
    </row>
    <row r="85" spans="1:14" ht="22.5" x14ac:dyDescent="0.2">
      <c r="A85" s="38" t="s">
        <v>385</v>
      </c>
      <c r="B85" s="148" t="s">
        <v>381</v>
      </c>
      <c r="C85" s="149"/>
      <c r="D85" s="148" t="s">
        <v>386</v>
      </c>
      <c r="E85" s="149"/>
      <c r="F85" s="149"/>
      <c r="G85" s="149"/>
      <c r="H85" s="149"/>
      <c r="I85" s="150"/>
      <c r="J85" s="35" t="s">
        <v>640</v>
      </c>
      <c r="K85" s="32">
        <v>9.1999999999999993</v>
      </c>
      <c r="L85" s="41"/>
      <c r="M85" s="37">
        <f t="shared" si="4"/>
        <v>0</v>
      </c>
      <c r="N85" s="25"/>
    </row>
    <row r="86" spans="1:14" ht="22.5" x14ac:dyDescent="0.2">
      <c r="A86" s="38" t="s">
        <v>387</v>
      </c>
      <c r="B86" s="148" t="s">
        <v>388</v>
      </c>
      <c r="C86" s="149"/>
      <c r="D86" s="148" t="s">
        <v>389</v>
      </c>
      <c r="E86" s="149"/>
      <c r="F86" s="149"/>
      <c r="G86" s="149"/>
      <c r="H86" s="149"/>
      <c r="I86" s="150"/>
      <c r="J86" s="35" t="s">
        <v>640</v>
      </c>
      <c r="K86" s="32">
        <v>15.8</v>
      </c>
      <c r="L86" s="41"/>
      <c r="M86" s="37">
        <f t="shared" si="4"/>
        <v>0</v>
      </c>
      <c r="N86" s="25"/>
    </row>
    <row r="87" spans="1:14" ht="22.5" x14ac:dyDescent="0.2">
      <c r="A87" s="38" t="s">
        <v>390</v>
      </c>
      <c r="B87" s="148" t="s">
        <v>391</v>
      </c>
      <c r="C87" s="149"/>
      <c r="D87" s="148" t="s">
        <v>392</v>
      </c>
      <c r="E87" s="149"/>
      <c r="F87" s="149"/>
      <c r="G87" s="149"/>
      <c r="H87" s="149"/>
      <c r="I87" s="150"/>
      <c r="J87" s="1" t="s">
        <v>85</v>
      </c>
      <c r="K87" s="32">
        <v>2</v>
      </c>
      <c r="L87" s="41"/>
      <c r="M87" s="37">
        <f t="shared" si="4"/>
        <v>0</v>
      </c>
      <c r="N87" s="25"/>
    </row>
    <row r="88" spans="1:14" ht="22.5" x14ac:dyDescent="0.2">
      <c r="A88" s="38" t="s">
        <v>393</v>
      </c>
      <c r="B88" s="148" t="s">
        <v>391</v>
      </c>
      <c r="C88" s="149"/>
      <c r="D88" s="148" t="s">
        <v>394</v>
      </c>
      <c r="E88" s="149"/>
      <c r="F88" s="149"/>
      <c r="G88" s="149"/>
      <c r="H88" s="149"/>
      <c r="I88" s="150"/>
      <c r="J88" s="1" t="s">
        <v>85</v>
      </c>
      <c r="K88" s="32">
        <v>2</v>
      </c>
      <c r="L88" s="41"/>
      <c r="M88" s="37">
        <f t="shared" si="4"/>
        <v>0</v>
      </c>
      <c r="N88" s="25"/>
    </row>
    <row r="89" spans="1:14" ht="22.5" x14ac:dyDescent="0.2">
      <c r="A89" s="38" t="s">
        <v>395</v>
      </c>
      <c r="B89" s="148" t="s">
        <v>391</v>
      </c>
      <c r="C89" s="149"/>
      <c r="D89" s="148" t="s">
        <v>396</v>
      </c>
      <c r="E89" s="149"/>
      <c r="F89" s="149"/>
      <c r="G89" s="149"/>
      <c r="H89" s="149"/>
      <c r="I89" s="150"/>
      <c r="J89" s="1" t="s">
        <v>85</v>
      </c>
      <c r="K89" s="32">
        <v>1</v>
      </c>
      <c r="L89" s="41"/>
      <c r="M89" s="37">
        <f t="shared" si="4"/>
        <v>0</v>
      </c>
      <c r="N89" s="25"/>
    </row>
    <row r="90" spans="1:14" ht="22.5" x14ac:dyDescent="0.2">
      <c r="A90" s="38" t="s">
        <v>397</v>
      </c>
      <c r="B90" s="148" t="s">
        <v>391</v>
      </c>
      <c r="C90" s="149"/>
      <c r="D90" s="148" t="s">
        <v>398</v>
      </c>
      <c r="E90" s="149"/>
      <c r="F90" s="149"/>
      <c r="G90" s="149"/>
      <c r="H90" s="149"/>
      <c r="I90" s="150"/>
      <c r="J90" s="1" t="s">
        <v>85</v>
      </c>
      <c r="K90" s="32">
        <v>1</v>
      </c>
      <c r="L90" s="41"/>
      <c r="M90" s="37">
        <f t="shared" si="4"/>
        <v>0</v>
      </c>
      <c r="N90" s="25"/>
    </row>
    <row r="91" spans="1:14" ht="22.5" x14ac:dyDescent="0.2">
      <c r="A91" s="38" t="s">
        <v>399</v>
      </c>
      <c r="B91" s="148" t="s">
        <v>391</v>
      </c>
      <c r="C91" s="149"/>
      <c r="D91" s="148" t="s">
        <v>400</v>
      </c>
      <c r="E91" s="149"/>
      <c r="F91" s="149"/>
      <c r="G91" s="149"/>
      <c r="H91" s="149"/>
      <c r="I91" s="150"/>
      <c r="J91" s="1" t="s">
        <v>85</v>
      </c>
      <c r="K91" s="32">
        <v>4</v>
      </c>
      <c r="L91" s="41"/>
      <c r="M91" s="37">
        <f t="shared" si="4"/>
        <v>0</v>
      </c>
      <c r="N91" s="25"/>
    </row>
    <row r="92" spans="1:14" ht="22.5" x14ac:dyDescent="0.2">
      <c r="A92" s="38" t="s">
        <v>401</v>
      </c>
      <c r="B92" s="148" t="s">
        <v>391</v>
      </c>
      <c r="C92" s="149"/>
      <c r="D92" s="148" t="s">
        <v>402</v>
      </c>
      <c r="E92" s="149"/>
      <c r="F92" s="149"/>
      <c r="G92" s="149"/>
      <c r="H92" s="149"/>
      <c r="I92" s="150"/>
      <c r="J92" s="1" t="s">
        <v>85</v>
      </c>
      <c r="K92" s="32">
        <v>1</v>
      </c>
      <c r="L92" s="41"/>
      <c r="M92" s="37">
        <f t="shared" si="4"/>
        <v>0</v>
      </c>
      <c r="N92" s="25"/>
    </row>
    <row r="93" spans="1:14" ht="22.5" x14ac:dyDescent="0.2">
      <c r="A93" s="38" t="s">
        <v>403</v>
      </c>
      <c r="B93" s="148" t="s">
        <v>391</v>
      </c>
      <c r="C93" s="149"/>
      <c r="D93" s="148" t="s">
        <v>404</v>
      </c>
      <c r="E93" s="149"/>
      <c r="F93" s="149"/>
      <c r="G93" s="149"/>
      <c r="H93" s="149"/>
      <c r="I93" s="150"/>
      <c r="J93" s="1" t="s">
        <v>85</v>
      </c>
      <c r="K93" s="32">
        <v>3</v>
      </c>
      <c r="L93" s="41"/>
      <c r="M93" s="37">
        <f t="shared" si="4"/>
        <v>0</v>
      </c>
      <c r="N93" s="25"/>
    </row>
    <row r="94" spans="1:14" ht="22.5" x14ac:dyDescent="0.2">
      <c r="A94" s="38" t="s">
        <v>405</v>
      </c>
      <c r="B94" s="148" t="s">
        <v>406</v>
      </c>
      <c r="C94" s="149"/>
      <c r="D94" s="148" t="s">
        <v>407</v>
      </c>
      <c r="E94" s="149"/>
      <c r="F94" s="149"/>
      <c r="G94" s="149"/>
      <c r="H94" s="149"/>
      <c r="I94" s="150"/>
      <c r="J94" s="1" t="s">
        <v>85</v>
      </c>
      <c r="K94" s="32">
        <v>8</v>
      </c>
      <c r="L94" s="41"/>
      <c r="M94" s="37">
        <f t="shared" si="4"/>
        <v>0</v>
      </c>
      <c r="N94" s="25"/>
    </row>
    <row r="95" spans="1:14" ht="22.5" x14ac:dyDescent="0.2">
      <c r="A95" s="38" t="s">
        <v>408</v>
      </c>
      <c r="B95" s="148" t="s">
        <v>406</v>
      </c>
      <c r="C95" s="149"/>
      <c r="D95" s="148" t="s">
        <v>409</v>
      </c>
      <c r="E95" s="149"/>
      <c r="F95" s="149"/>
      <c r="G95" s="149"/>
      <c r="H95" s="149"/>
      <c r="I95" s="150"/>
      <c r="J95" s="1" t="s">
        <v>85</v>
      </c>
      <c r="K95" s="32">
        <v>6</v>
      </c>
      <c r="L95" s="41"/>
      <c r="M95" s="37">
        <f t="shared" si="4"/>
        <v>0</v>
      </c>
      <c r="N95" s="25"/>
    </row>
    <row r="96" spans="1:14" ht="22.5" x14ac:dyDescent="0.2">
      <c r="A96" s="38" t="s">
        <v>410</v>
      </c>
      <c r="B96" s="148" t="s">
        <v>411</v>
      </c>
      <c r="C96" s="149"/>
      <c r="D96" s="148" t="s">
        <v>412</v>
      </c>
      <c r="E96" s="149"/>
      <c r="F96" s="149"/>
      <c r="G96" s="149"/>
      <c r="H96" s="149"/>
      <c r="I96" s="150"/>
      <c r="J96" s="35" t="s">
        <v>640</v>
      </c>
      <c r="K96" s="32">
        <v>10.199999999999999</v>
      </c>
      <c r="L96" s="41"/>
      <c r="M96" s="37">
        <f t="shared" si="4"/>
        <v>0</v>
      </c>
      <c r="N96" s="25"/>
    </row>
    <row r="97" spans="1:14" ht="22.5" x14ac:dyDescent="0.2">
      <c r="A97" s="38" t="s">
        <v>413</v>
      </c>
      <c r="B97" s="148" t="s">
        <v>414</v>
      </c>
      <c r="C97" s="149"/>
      <c r="D97" s="151" t="s">
        <v>415</v>
      </c>
      <c r="E97" s="149"/>
      <c r="F97" s="149"/>
      <c r="G97" s="149"/>
      <c r="H97" s="149"/>
      <c r="I97" s="150"/>
      <c r="J97" s="1" t="s">
        <v>222</v>
      </c>
      <c r="K97" s="32">
        <v>2</v>
      </c>
      <c r="L97" s="41"/>
      <c r="M97" s="37">
        <f t="shared" si="4"/>
        <v>0</v>
      </c>
      <c r="N97" s="25"/>
    </row>
    <row r="98" spans="1:14" ht="22.5" x14ac:dyDescent="0.2">
      <c r="A98" s="38" t="s">
        <v>416</v>
      </c>
      <c r="B98" s="148" t="s">
        <v>417</v>
      </c>
      <c r="C98" s="149"/>
      <c r="D98" s="151" t="s">
        <v>418</v>
      </c>
      <c r="E98" s="149"/>
      <c r="F98" s="149"/>
      <c r="G98" s="149"/>
      <c r="H98" s="149"/>
      <c r="I98" s="150"/>
      <c r="J98" s="1" t="s">
        <v>222</v>
      </c>
      <c r="K98" s="32">
        <v>2</v>
      </c>
      <c r="L98" s="41"/>
      <c r="M98" s="37">
        <f t="shared" si="4"/>
        <v>0</v>
      </c>
      <c r="N98" s="25"/>
    </row>
    <row r="99" spans="1:14" ht="22.5" x14ac:dyDescent="0.2">
      <c r="A99" s="38" t="s">
        <v>419</v>
      </c>
      <c r="B99" s="148" t="s">
        <v>420</v>
      </c>
      <c r="C99" s="149"/>
      <c r="D99" s="151" t="s">
        <v>421</v>
      </c>
      <c r="E99" s="149"/>
      <c r="F99" s="149"/>
      <c r="G99" s="149"/>
      <c r="H99" s="149"/>
      <c r="I99" s="150"/>
      <c r="J99" s="1" t="s">
        <v>222</v>
      </c>
      <c r="K99" s="32">
        <v>4</v>
      </c>
      <c r="L99" s="41"/>
      <c r="M99" s="37">
        <f t="shared" si="4"/>
        <v>0</v>
      </c>
      <c r="N99" s="25"/>
    </row>
    <row r="100" spans="1:14" ht="22.5" x14ac:dyDescent="0.2">
      <c r="A100" s="38" t="s">
        <v>422</v>
      </c>
      <c r="B100" s="148" t="s">
        <v>423</v>
      </c>
      <c r="C100" s="149"/>
      <c r="D100" s="151" t="s">
        <v>424</v>
      </c>
      <c r="E100" s="149"/>
      <c r="F100" s="149"/>
      <c r="G100" s="149"/>
      <c r="H100" s="149"/>
      <c r="I100" s="150"/>
      <c r="J100" s="1" t="s">
        <v>222</v>
      </c>
      <c r="K100" s="32">
        <v>8</v>
      </c>
      <c r="L100" s="41"/>
      <c r="M100" s="37">
        <f t="shared" si="4"/>
        <v>0</v>
      </c>
      <c r="N100" s="25"/>
    </row>
    <row r="101" spans="1:14" ht="22.5" x14ac:dyDescent="0.2">
      <c r="A101" s="38" t="s">
        <v>425</v>
      </c>
      <c r="B101" s="148" t="s">
        <v>426</v>
      </c>
      <c r="C101" s="149"/>
      <c r="D101" s="151" t="s">
        <v>427</v>
      </c>
      <c r="E101" s="149"/>
      <c r="F101" s="149"/>
      <c r="G101" s="149"/>
      <c r="H101" s="149"/>
      <c r="I101" s="150"/>
      <c r="J101" s="1" t="s">
        <v>222</v>
      </c>
      <c r="K101" s="32">
        <v>14</v>
      </c>
      <c r="L101" s="41"/>
      <c r="M101" s="37">
        <f t="shared" si="4"/>
        <v>0</v>
      </c>
      <c r="N101" s="25"/>
    </row>
    <row r="102" spans="1:14" ht="22.5" x14ac:dyDescent="0.2">
      <c r="A102" s="38" t="s">
        <v>428</v>
      </c>
      <c r="B102" s="148" t="s">
        <v>429</v>
      </c>
      <c r="C102" s="149"/>
      <c r="D102" s="148" t="s">
        <v>430</v>
      </c>
      <c r="E102" s="149"/>
      <c r="F102" s="149"/>
      <c r="G102" s="149"/>
      <c r="H102" s="149"/>
      <c r="I102" s="150"/>
      <c r="J102" s="1" t="s">
        <v>85</v>
      </c>
      <c r="K102" s="32">
        <v>1</v>
      </c>
      <c r="L102" s="41"/>
      <c r="M102" s="37">
        <f t="shared" si="4"/>
        <v>0</v>
      </c>
      <c r="N102" s="25"/>
    </row>
    <row r="103" spans="1:14" ht="22.5" x14ac:dyDescent="0.2">
      <c r="A103" s="38" t="s">
        <v>431</v>
      </c>
      <c r="B103" s="148" t="s">
        <v>432</v>
      </c>
      <c r="C103" s="149"/>
      <c r="D103" s="148" t="s">
        <v>433</v>
      </c>
      <c r="E103" s="149"/>
      <c r="F103" s="149"/>
      <c r="G103" s="149"/>
      <c r="H103" s="149"/>
      <c r="I103" s="150"/>
      <c r="J103" s="1" t="s">
        <v>85</v>
      </c>
      <c r="K103" s="32">
        <v>1</v>
      </c>
      <c r="L103" s="41"/>
      <c r="M103" s="37">
        <f t="shared" si="4"/>
        <v>0</v>
      </c>
      <c r="N103" s="25"/>
    </row>
    <row r="104" spans="1:14" ht="22.5" x14ac:dyDescent="0.2">
      <c r="A104" s="38" t="s">
        <v>434</v>
      </c>
      <c r="B104" s="148" t="s">
        <v>435</v>
      </c>
      <c r="C104" s="149"/>
      <c r="D104" s="148" t="s">
        <v>436</v>
      </c>
      <c r="E104" s="149"/>
      <c r="F104" s="149"/>
      <c r="G104" s="149"/>
      <c r="H104" s="149"/>
      <c r="I104" s="150"/>
      <c r="J104" s="1" t="s">
        <v>85</v>
      </c>
      <c r="K104" s="32">
        <v>1</v>
      </c>
      <c r="L104" s="41"/>
      <c r="M104" s="37">
        <f t="shared" si="4"/>
        <v>0</v>
      </c>
      <c r="N104" s="25"/>
    </row>
    <row r="105" spans="1:14" ht="22.5" x14ac:dyDescent="0.2">
      <c r="A105" s="38" t="s">
        <v>437</v>
      </c>
      <c r="B105" s="148" t="s">
        <v>438</v>
      </c>
      <c r="C105" s="149"/>
      <c r="D105" s="148" t="s">
        <v>439</v>
      </c>
      <c r="E105" s="149"/>
      <c r="F105" s="149"/>
      <c r="G105" s="149"/>
      <c r="H105" s="149"/>
      <c r="I105" s="150"/>
      <c r="J105" s="1" t="s">
        <v>85</v>
      </c>
      <c r="K105" s="32">
        <v>2</v>
      </c>
      <c r="L105" s="41"/>
      <c r="M105" s="37">
        <f t="shared" si="4"/>
        <v>0</v>
      </c>
      <c r="N105" s="25"/>
    </row>
    <row r="106" spans="1:14" ht="22.5" x14ac:dyDescent="0.2">
      <c r="A106" s="38" t="s">
        <v>440</v>
      </c>
      <c r="B106" s="148" t="s">
        <v>441</v>
      </c>
      <c r="C106" s="149"/>
      <c r="D106" s="148" t="s">
        <v>442</v>
      </c>
      <c r="E106" s="149"/>
      <c r="F106" s="149"/>
      <c r="G106" s="149"/>
      <c r="H106" s="149"/>
      <c r="I106" s="150"/>
      <c r="J106" s="1" t="s">
        <v>85</v>
      </c>
      <c r="K106" s="34">
        <v>2</v>
      </c>
      <c r="L106" s="41"/>
      <c r="M106" s="37">
        <f t="shared" si="4"/>
        <v>0</v>
      </c>
      <c r="N106" s="25"/>
    </row>
    <row r="107" spans="1:14" ht="22.5" x14ac:dyDescent="0.2">
      <c r="A107" s="38" t="s">
        <v>443</v>
      </c>
      <c r="B107" s="148" t="s">
        <v>444</v>
      </c>
      <c r="C107" s="149"/>
      <c r="D107" s="148" t="s">
        <v>445</v>
      </c>
      <c r="E107" s="149"/>
      <c r="F107" s="149"/>
      <c r="G107" s="149"/>
      <c r="H107" s="149"/>
      <c r="I107" s="150"/>
      <c r="J107" s="1" t="s">
        <v>85</v>
      </c>
      <c r="K107" s="32">
        <v>2</v>
      </c>
      <c r="L107" s="41"/>
      <c r="M107" s="37">
        <f t="shared" si="4"/>
        <v>0</v>
      </c>
      <c r="N107" s="25"/>
    </row>
    <row r="108" spans="1:14" ht="22.5" x14ac:dyDescent="0.2">
      <c r="A108" s="38" t="s">
        <v>446</v>
      </c>
      <c r="B108" s="148" t="s">
        <v>447</v>
      </c>
      <c r="C108" s="149"/>
      <c r="D108" s="148" t="s">
        <v>448</v>
      </c>
      <c r="E108" s="149"/>
      <c r="F108" s="149"/>
      <c r="G108" s="149"/>
      <c r="H108" s="149"/>
      <c r="I108" s="150"/>
      <c r="J108" s="35" t="s">
        <v>640</v>
      </c>
      <c r="K108" s="32">
        <v>38</v>
      </c>
      <c r="L108" s="41"/>
      <c r="M108" s="37">
        <f t="shared" si="4"/>
        <v>0</v>
      </c>
      <c r="N108" s="25"/>
    </row>
    <row r="109" spans="1:14" ht="22.5" x14ac:dyDescent="0.2">
      <c r="A109" s="38" t="s">
        <v>449</v>
      </c>
      <c r="B109" s="148" t="s">
        <v>450</v>
      </c>
      <c r="C109" s="149"/>
      <c r="D109" s="148" t="s">
        <v>451</v>
      </c>
      <c r="E109" s="149"/>
      <c r="F109" s="149"/>
      <c r="G109" s="149"/>
      <c r="H109" s="149"/>
      <c r="I109" s="150"/>
      <c r="J109" s="1" t="s">
        <v>265</v>
      </c>
      <c r="K109" s="32">
        <v>1</v>
      </c>
      <c r="L109" s="41"/>
      <c r="M109" s="37">
        <f t="shared" si="4"/>
        <v>0</v>
      </c>
      <c r="N109" s="25"/>
    </row>
    <row r="110" spans="1:14" x14ac:dyDescent="0.2">
      <c r="A110" s="148" t="s">
        <v>452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39">
        <f>SUM(M81:M109)</f>
        <v>0</v>
      </c>
      <c r="N110" s="30"/>
    </row>
    <row r="111" spans="1:14" x14ac:dyDescent="0.2">
      <c r="A111" s="31">
        <v>6</v>
      </c>
      <c r="B111" s="152"/>
      <c r="C111" s="153"/>
      <c r="D111" s="148" t="s">
        <v>453</v>
      </c>
      <c r="E111" s="149"/>
      <c r="F111" s="149"/>
      <c r="G111" s="149"/>
      <c r="H111" s="149"/>
      <c r="I111" s="149"/>
      <c r="J111" s="149"/>
      <c r="K111" s="149"/>
      <c r="L111" s="149"/>
      <c r="M111" s="150"/>
      <c r="N111" s="30"/>
    </row>
    <row r="112" spans="1:14" ht="22.5" x14ac:dyDescent="0.2">
      <c r="A112" s="38" t="s">
        <v>454</v>
      </c>
      <c r="B112" s="148" t="s">
        <v>455</v>
      </c>
      <c r="C112" s="149"/>
      <c r="D112" s="151" t="s">
        <v>456</v>
      </c>
      <c r="E112" s="149"/>
      <c r="F112" s="149"/>
      <c r="G112" s="149"/>
      <c r="H112" s="149"/>
      <c r="I112" s="150"/>
      <c r="J112" s="35" t="s">
        <v>641</v>
      </c>
      <c r="K112" s="32">
        <v>10.199999999999999</v>
      </c>
      <c r="L112" s="41"/>
      <c r="M112" s="37">
        <f t="shared" ref="M112:M135" si="5">ROUND(L112*K112,2)</f>
        <v>0</v>
      </c>
      <c r="N112" s="25"/>
    </row>
    <row r="113" spans="1:14" ht="22.5" x14ac:dyDescent="0.2">
      <c r="A113" s="38" t="s">
        <v>457</v>
      </c>
      <c r="B113" s="148" t="s">
        <v>458</v>
      </c>
      <c r="C113" s="149"/>
      <c r="D113" s="151" t="s">
        <v>459</v>
      </c>
      <c r="E113" s="149"/>
      <c r="F113" s="149"/>
      <c r="G113" s="149"/>
      <c r="H113" s="149"/>
      <c r="I113" s="150"/>
      <c r="J113" s="35" t="s">
        <v>641</v>
      </c>
      <c r="K113" s="32">
        <v>10.199999999999999</v>
      </c>
      <c r="L113" s="41"/>
      <c r="M113" s="37">
        <f t="shared" si="5"/>
        <v>0</v>
      </c>
      <c r="N113" s="25"/>
    </row>
    <row r="114" spans="1:14" ht="22.5" x14ac:dyDescent="0.2">
      <c r="A114" s="38" t="s">
        <v>460</v>
      </c>
      <c r="B114" s="148" t="s">
        <v>461</v>
      </c>
      <c r="C114" s="149"/>
      <c r="D114" s="151" t="s">
        <v>462</v>
      </c>
      <c r="E114" s="149"/>
      <c r="F114" s="149"/>
      <c r="G114" s="149"/>
      <c r="H114" s="149"/>
      <c r="I114" s="150"/>
      <c r="J114" s="1" t="s">
        <v>31</v>
      </c>
      <c r="K114" s="32">
        <v>11</v>
      </c>
      <c r="L114" s="41"/>
      <c r="M114" s="37">
        <f t="shared" si="5"/>
        <v>0</v>
      </c>
      <c r="N114" s="25"/>
    </row>
    <row r="115" spans="1:14" ht="22.5" x14ac:dyDescent="0.2">
      <c r="A115" s="38" t="s">
        <v>463</v>
      </c>
      <c r="B115" s="148" t="s">
        <v>464</v>
      </c>
      <c r="C115" s="149"/>
      <c r="D115" s="151" t="s">
        <v>465</v>
      </c>
      <c r="E115" s="149"/>
      <c r="F115" s="149"/>
      <c r="G115" s="149"/>
      <c r="H115" s="149"/>
      <c r="I115" s="150"/>
      <c r="J115" s="1" t="s">
        <v>31</v>
      </c>
      <c r="K115" s="32">
        <v>14</v>
      </c>
      <c r="L115" s="41"/>
      <c r="M115" s="37">
        <f t="shared" si="5"/>
        <v>0</v>
      </c>
      <c r="N115" s="25"/>
    </row>
    <row r="116" spans="1:14" ht="22.5" x14ac:dyDescent="0.2">
      <c r="A116" s="40" t="s">
        <v>466</v>
      </c>
      <c r="B116" s="148" t="s">
        <v>467</v>
      </c>
      <c r="C116" s="149"/>
      <c r="D116" s="151" t="s">
        <v>468</v>
      </c>
      <c r="E116" s="149"/>
      <c r="F116" s="149"/>
      <c r="G116" s="149"/>
      <c r="H116" s="149"/>
      <c r="I116" s="150"/>
      <c r="J116" s="1" t="s">
        <v>31</v>
      </c>
      <c r="K116" s="32">
        <v>16</v>
      </c>
      <c r="L116" s="41"/>
      <c r="M116" s="37">
        <f t="shared" si="5"/>
        <v>0</v>
      </c>
      <c r="N116" s="25"/>
    </row>
    <row r="117" spans="1:14" ht="38.25" customHeight="1" x14ac:dyDescent="0.2">
      <c r="A117" s="40" t="s">
        <v>469</v>
      </c>
      <c r="B117" s="148" t="s">
        <v>470</v>
      </c>
      <c r="C117" s="149"/>
      <c r="D117" s="151" t="s">
        <v>471</v>
      </c>
      <c r="E117" s="149"/>
      <c r="F117" s="149"/>
      <c r="G117" s="149"/>
      <c r="H117" s="149"/>
      <c r="I117" s="150"/>
      <c r="J117" s="1" t="s">
        <v>31</v>
      </c>
      <c r="K117" s="32">
        <v>7</v>
      </c>
      <c r="L117" s="41"/>
      <c r="M117" s="37">
        <f t="shared" si="5"/>
        <v>0</v>
      </c>
      <c r="N117" s="25"/>
    </row>
    <row r="118" spans="1:14" ht="22.5" x14ac:dyDescent="0.2">
      <c r="A118" s="40" t="s">
        <v>472</v>
      </c>
      <c r="B118" s="148" t="s">
        <v>473</v>
      </c>
      <c r="C118" s="149"/>
      <c r="D118" s="151" t="s">
        <v>474</v>
      </c>
      <c r="E118" s="149"/>
      <c r="F118" s="149"/>
      <c r="G118" s="149"/>
      <c r="H118" s="149"/>
      <c r="I118" s="150"/>
      <c r="J118" s="1" t="s">
        <v>31</v>
      </c>
      <c r="K118" s="32">
        <v>4</v>
      </c>
      <c r="L118" s="41"/>
      <c r="M118" s="37">
        <f t="shared" si="5"/>
        <v>0</v>
      </c>
      <c r="N118" s="25"/>
    </row>
    <row r="119" spans="1:14" ht="22.5" x14ac:dyDescent="0.2">
      <c r="A119" s="40" t="s">
        <v>475</v>
      </c>
      <c r="B119" s="148" t="s">
        <v>476</v>
      </c>
      <c r="C119" s="149"/>
      <c r="D119" s="148" t="s">
        <v>477</v>
      </c>
      <c r="E119" s="149"/>
      <c r="F119" s="149"/>
      <c r="G119" s="149"/>
      <c r="H119" s="149"/>
      <c r="I119" s="150"/>
      <c r="J119" s="1" t="s">
        <v>85</v>
      </c>
      <c r="K119" s="32">
        <v>2</v>
      </c>
      <c r="L119" s="41"/>
      <c r="M119" s="37">
        <f t="shared" si="5"/>
        <v>0</v>
      </c>
      <c r="N119" s="25"/>
    </row>
    <row r="120" spans="1:14" ht="22.5" x14ac:dyDescent="0.2">
      <c r="A120" s="40" t="s">
        <v>478</v>
      </c>
      <c r="B120" s="148" t="s">
        <v>479</v>
      </c>
      <c r="C120" s="149"/>
      <c r="D120" s="151" t="s">
        <v>480</v>
      </c>
      <c r="E120" s="149"/>
      <c r="F120" s="149"/>
      <c r="G120" s="149"/>
      <c r="H120" s="149"/>
      <c r="I120" s="150"/>
      <c r="J120" s="1" t="s">
        <v>31</v>
      </c>
      <c r="K120" s="32">
        <v>2</v>
      </c>
      <c r="L120" s="41"/>
      <c r="M120" s="37">
        <f t="shared" si="5"/>
        <v>0</v>
      </c>
      <c r="N120" s="25"/>
    </row>
    <row r="121" spans="1:14" ht="22.5" x14ac:dyDescent="0.2">
      <c r="A121" s="40" t="s">
        <v>481</v>
      </c>
      <c r="B121" s="148" t="s">
        <v>482</v>
      </c>
      <c r="C121" s="149"/>
      <c r="D121" s="151" t="s">
        <v>483</v>
      </c>
      <c r="E121" s="149"/>
      <c r="F121" s="149"/>
      <c r="G121" s="149"/>
      <c r="H121" s="149"/>
      <c r="I121" s="150"/>
      <c r="J121" s="1" t="s">
        <v>31</v>
      </c>
      <c r="K121" s="32">
        <v>8</v>
      </c>
      <c r="L121" s="41"/>
      <c r="M121" s="37">
        <f t="shared" si="5"/>
        <v>0</v>
      </c>
      <c r="N121" s="25"/>
    </row>
    <row r="122" spans="1:14" ht="22.5" x14ac:dyDescent="0.2">
      <c r="A122" s="40" t="s">
        <v>484</v>
      </c>
      <c r="B122" s="148" t="s">
        <v>485</v>
      </c>
      <c r="C122" s="149"/>
      <c r="D122" s="151" t="s">
        <v>486</v>
      </c>
      <c r="E122" s="149"/>
      <c r="F122" s="149"/>
      <c r="G122" s="149"/>
      <c r="H122" s="149"/>
      <c r="I122" s="150"/>
      <c r="J122" s="1" t="s">
        <v>31</v>
      </c>
      <c r="K122" s="32">
        <v>8</v>
      </c>
      <c r="L122" s="41"/>
      <c r="M122" s="37">
        <f t="shared" si="5"/>
        <v>0</v>
      </c>
      <c r="N122" s="25"/>
    </row>
    <row r="123" spans="1:14" ht="22.5" x14ac:dyDescent="0.2">
      <c r="A123" s="40" t="s">
        <v>487</v>
      </c>
      <c r="B123" s="148" t="s">
        <v>488</v>
      </c>
      <c r="C123" s="149"/>
      <c r="D123" s="151" t="s">
        <v>489</v>
      </c>
      <c r="E123" s="149"/>
      <c r="F123" s="149"/>
      <c r="G123" s="149"/>
      <c r="H123" s="149"/>
      <c r="I123" s="150"/>
      <c r="J123" s="1" t="s">
        <v>31</v>
      </c>
      <c r="K123" s="32">
        <v>2</v>
      </c>
      <c r="L123" s="41"/>
      <c r="M123" s="37">
        <f t="shared" si="5"/>
        <v>0</v>
      </c>
      <c r="N123" s="25"/>
    </row>
    <row r="124" spans="1:14" ht="22.5" x14ac:dyDescent="0.2">
      <c r="A124" s="40" t="s">
        <v>490</v>
      </c>
      <c r="B124" s="148" t="s">
        <v>491</v>
      </c>
      <c r="C124" s="149"/>
      <c r="D124" s="148" t="s">
        <v>492</v>
      </c>
      <c r="E124" s="149"/>
      <c r="F124" s="149"/>
      <c r="G124" s="149"/>
      <c r="H124" s="149"/>
      <c r="I124" s="150"/>
      <c r="J124" s="1" t="s">
        <v>85</v>
      </c>
      <c r="K124" s="32">
        <v>11</v>
      </c>
      <c r="L124" s="41"/>
      <c r="M124" s="37">
        <f t="shared" si="5"/>
        <v>0</v>
      </c>
      <c r="N124" s="25"/>
    </row>
    <row r="125" spans="1:14" ht="22.5" x14ac:dyDescent="0.2">
      <c r="A125" s="40" t="s">
        <v>493</v>
      </c>
      <c r="B125" s="148" t="s">
        <v>494</v>
      </c>
      <c r="C125" s="149"/>
      <c r="D125" s="148" t="s">
        <v>495</v>
      </c>
      <c r="E125" s="149"/>
      <c r="F125" s="149"/>
      <c r="G125" s="149"/>
      <c r="H125" s="149"/>
      <c r="I125" s="150"/>
      <c r="J125" s="1" t="s">
        <v>85</v>
      </c>
      <c r="K125" s="32">
        <v>2</v>
      </c>
      <c r="L125" s="41"/>
      <c r="M125" s="37">
        <f t="shared" si="5"/>
        <v>0</v>
      </c>
      <c r="N125" s="25"/>
    </row>
    <row r="126" spans="1:14" ht="22.5" x14ac:dyDescent="0.2">
      <c r="A126" s="40" t="s">
        <v>496</v>
      </c>
      <c r="B126" s="148" t="s">
        <v>497</v>
      </c>
      <c r="C126" s="149"/>
      <c r="D126" s="148" t="s">
        <v>498</v>
      </c>
      <c r="E126" s="149"/>
      <c r="F126" s="149"/>
      <c r="G126" s="149"/>
      <c r="H126" s="149"/>
      <c r="I126" s="150"/>
      <c r="J126" s="1" t="s">
        <v>85</v>
      </c>
      <c r="K126" s="32">
        <v>1</v>
      </c>
      <c r="L126" s="41"/>
      <c r="M126" s="37">
        <f t="shared" si="5"/>
        <v>0</v>
      </c>
      <c r="N126" s="25"/>
    </row>
    <row r="127" spans="1:14" ht="22.5" x14ac:dyDescent="0.2">
      <c r="A127" s="40" t="s">
        <v>499</v>
      </c>
      <c r="B127" s="148" t="s">
        <v>497</v>
      </c>
      <c r="C127" s="149"/>
      <c r="D127" s="148" t="s">
        <v>500</v>
      </c>
      <c r="E127" s="149"/>
      <c r="F127" s="149"/>
      <c r="G127" s="149"/>
      <c r="H127" s="149"/>
      <c r="I127" s="150"/>
      <c r="J127" s="1" t="s">
        <v>85</v>
      </c>
      <c r="K127" s="32">
        <v>2</v>
      </c>
      <c r="L127" s="41"/>
      <c r="M127" s="37">
        <f t="shared" si="5"/>
        <v>0</v>
      </c>
      <c r="N127" s="25"/>
    </row>
    <row r="128" spans="1:14" ht="22.5" x14ac:dyDescent="0.2">
      <c r="A128" s="40" t="s">
        <v>501</v>
      </c>
      <c r="B128" s="148" t="s">
        <v>502</v>
      </c>
      <c r="C128" s="149"/>
      <c r="D128" s="151" t="s">
        <v>503</v>
      </c>
      <c r="E128" s="149"/>
      <c r="F128" s="149"/>
      <c r="G128" s="149"/>
      <c r="H128" s="149"/>
      <c r="I128" s="150"/>
      <c r="J128" s="1" t="s">
        <v>85</v>
      </c>
      <c r="K128" s="32">
        <v>3</v>
      </c>
      <c r="L128" s="41"/>
      <c r="M128" s="37">
        <f t="shared" si="5"/>
        <v>0</v>
      </c>
      <c r="N128" s="25"/>
    </row>
    <row r="129" spans="1:14" ht="22.5" x14ac:dyDescent="0.2">
      <c r="A129" s="40" t="s">
        <v>504</v>
      </c>
      <c r="B129" s="148" t="s">
        <v>505</v>
      </c>
      <c r="C129" s="149"/>
      <c r="D129" s="148" t="s">
        <v>506</v>
      </c>
      <c r="E129" s="149"/>
      <c r="F129" s="149"/>
      <c r="G129" s="149"/>
      <c r="H129" s="149"/>
      <c r="I129" s="150"/>
      <c r="J129" s="1" t="s">
        <v>85</v>
      </c>
      <c r="K129" s="32">
        <v>1</v>
      </c>
      <c r="L129" s="41"/>
      <c r="M129" s="37">
        <f t="shared" si="5"/>
        <v>0</v>
      </c>
      <c r="N129" s="25"/>
    </row>
    <row r="130" spans="1:14" ht="22.5" x14ac:dyDescent="0.2">
      <c r="A130" s="40" t="s">
        <v>507</v>
      </c>
      <c r="B130" s="148" t="s">
        <v>508</v>
      </c>
      <c r="C130" s="149"/>
      <c r="D130" s="148" t="s">
        <v>509</v>
      </c>
      <c r="E130" s="149"/>
      <c r="F130" s="149"/>
      <c r="G130" s="149"/>
      <c r="H130" s="149"/>
      <c r="I130" s="150"/>
      <c r="J130" s="1" t="s">
        <v>85</v>
      </c>
      <c r="K130" s="32">
        <v>1</v>
      </c>
      <c r="L130" s="41"/>
      <c r="M130" s="37">
        <f t="shared" si="5"/>
        <v>0</v>
      </c>
      <c r="N130" s="25"/>
    </row>
    <row r="131" spans="1:14" ht="22.5" x14ac:dyDescent="0.2">
      <c r="A131" s="40" t="s">
        <v>510</v>
      </c>
      <c r="B131" s="148" t="s">
        <v>511</v>
      </c>
      <c r="C131" s="149"/>
      <c r="D131" s="151" t="s">
        <v>512</v>
      </c>
      <c r="E131" s="149"/>
      <c r="F131" s="149"/>
      <c r="G131" s="149"/>
      <c r="H131" s="149"/>
      <c r="I131" s="150"/>
      <c r="J131" s="1" t="s">
        <v>265</v>
      </c>
      <c r="K131" s="32">
        <v>6</v>
      </c>
      <c r="L131" s="41"/>
      <c r="M131" s="37">
        <f t="shared" si="5"/>
        <v>0</v>
      </c>
      <c r="N131" s="25"/>
    </row>
    <row r="132" spans="1:14" ht="22.5" x14ac:dyDescent="0.2">
      <c r="A132" s="40" t="s">
        <v>513</v>
      </c>
      <c r="B132" s="148" t="s">
        <v>514</v>
      </c>
      <c r="C132" s="149"/>
      <c r="D132" s="148" t="s">
        <v>515</v>
      </c>
      <c r="E132" s="149"/>
      <c r="F132" s="149"/>
      <c r="G132" s="149"/>
      <c r="H132" s="149"/>
      <c r="I132" s="150"/>
      <c r="J132" s="1" t="s">
        <v>265</v>
      </c>
      <c r="K132" s="32">
        <v>2</v>
      </c>
      <c r="L132" s="41"/>
      <c r="M132" s="37">
        <f t="shared" si="5"/>
        <v>0</v>
      </c>
      <c r="N132" s="25"/>
    </row>
    <row r="133" spans="1:14" ht="22.5" x14ac:dyDescent="0.2">
      <c r="A133" s="40" t="s">
        <v>516</v>
      </c>
      <c r="B133" s="148" t="s">
        <v>517</v>
      </c>
      <c r="C133" s="149"/>
      <c r="D133" s="148" t="s">
        <v>518</v>
      </c>
      <c r="E133" s="149"/>
      <c r="F133" s="149"/>
      <c r="G133" s="149"/>
      <c r="H133" s="149"/>
      <c r="I133" s="150"/>
      <c r="J133" s="1" t="s">
        <v>265</v>
      </c>
      <c r="K133" s="32">
        <v>2</v>
      </c>
      <c r="L133" s="41"/>
      <c r="M133" s="37">
        <f t="shared" si="5"/>
        <v>0</v>
      </c>
      <c r="N133" s="25"/>
    </row>
    <row r="134" spans="1:14" ht="22.5" x14ac:dyDescent="0.2">
      <c r="A134" s="40" t="s">
        <v>519</v>
      </c>
      <c r="B134" s="148" t="s">
        <v>520</v>
      </c>
      <c r="C134" s="149"/>
      <c r="D134" s="148" t="s">
        <v>521</v>
      </c>
      <c r="E134" s="149"/>
      <c r="F134" s="149"/>
      <c r="G134" s="149"/>
      <c r="H134" s="149"/>
      <c r="I134" s="150"/>
      <c r="J134" s="1" t="s">
        <v>265</v>
      </c>
      <c r="K134" s="32">
        <v>3</v>
      </c>
      <c r="L134" s="41"/>
      <c r="M134" s="37">
        <f t="shared" si="5"/>
        <v>0</v>
      </c>
      <c r="N134" s="25"/>
    </row>
    <row r="135" spans="1:14" ht="22.5" x14ac:dyDescent="0.2">
      <c r="A135" s="40" t="s">
        <v>522</v>
      </c>
      <c r="B135" s="148" t="s">
        <v>523</v>
      </c>
      <c r="C135" s="149"/>
      <c r="D135" s="148" t="s">
        <v>524</v>
      </c>
      <c r="E135" s="149"/>
      <c r="F135" s="149"/>
      <c r="G135" s="149"/>
      <c r="H135" s="149"/>
      <c r="I135" s="150"/>
      <c r="J135" s="1" t="s">
        <v>85</v>
      </c>
      <c r="K135" s="32">
        <v>2</v>
      </c>
      <c r="L135" s="41"/>
      <c r="M135" s="37">
        <f t="shared" si="5"/>
        <v>0</v>
      </c>
      <c r="N135" s="25"/>
    </row>
    <row r="136" spans="1:14" x14ac:dyDescent="0.2">
      <c r="A136" s="148" t="s">
        <v>525</v>
      </c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39">
        <f>SUM(M112:M135)</f>
        <v>0</v>
      </c>
      <c r="N136" s="30"/>
    </row>
    <row r="137" spans="1:14" x14ac:dyDescent="0.2">
      <c r="A137" s="31">
        <v>7</v>
      </c>
      <c r="B137" s="152"/>
      <c r="C137" s="153"/>
      <c r="D137" s="148" t="s">
        <v>526</v>
      </c>
      <c r="E137" s="149"/>
      <c r="F137" s="149"/>
      <c r="G137" s="149"/>
      <c r="H137" s="149"/>
      <c r="I137" s="149"/>
      <c r="J137" s="149"/>
      <c r="K137" s="149"/>
      <c r="L137" s="149"/>
      <c r="M137" s="150"/>
      <c r="N137" s="30"/>
    </row>
    <row r="138" spans="1:14" ht="22.5" x14ac:dyDescent="0.2">
      <c r="A138" s="40" t="s">
        <v>527</v>
      </c>
      <c r="B138" s="148" t="s">
        <v>482</v>
      </c>
      <c r="C138" s="149"/>
      <c r="D138" s="151" t="s">
        <v>528</v>
      </c>
      <c r="E138" s="149"/>
      <c r="F138" s="149"/>
      <c r="G138" s="149"/>
      <c r="H138" s="149"/>
      <c r="I138" s="150"/>
      <c r="J138" s="1" t="s">
        <v>31</v>
      </c>
      <c r="K138" s="32">
        <v>14</v>
      </c>
      <c r="L138" s="41"/>
      <c r="M138" s="37">
        <f t="shared" ref="M138:M160" si="6">ROUND(L138*K138,2)</f>
        <v>0</v>
      </c>
      <c r="N138" s="25"/>
    </row>
    <row r="139" spans="1:14" ht="22.5" x14ac:dyDescent="0.2">
      <c r="A139" s="40" t="s">
        <v>529</v>
      </c>
      <c r="B139" s="148" t="s">
        <v>485</v>
      </c>
      <c r="C139" s="149"/>
      <c r="D139" s="151" t="s">
        <v>486</v>
      </c>
      <c r="E139" s="149"/>
      <c r="F139" s="149"/>
      <c r="G139" s="149"/>
      <c r="H139" s="149"/>
      <c r="I139" s="150"/>
      <c r="J139" s="1" t="s">
        <v>31</v>
      </c>
      <c r="K139" s="32">
        <v>14</v>
      </c>
      <c r="L139" s="41"/>
      <c r="M139" s="37">
        <f t="shared" si="6"/>
        <v>0</v>
      </c>
      <c r="N139" s="25"/>
    </row>
    <row r="140" spans="1:14" ht="22.5" x14ac:dyDescent="0.2">
      <c r="A140" s="40" t="s">
        <v>530</v>
      </c>
      <c r="B140" s="148" t="s">
        <v>455</v>
      </c>
      <c r="C140" s="149"/>
      <c r="D140" s="151" t="s">
        <v>456</v>
      </c>
      <c r="E140" s="149"/>
      <c r="F140" s="149"/>
      <c r="G140" s="149"/>
      <c r="H140" s="149"/>
      <c r="I140" s="150"/>
      <c r="J140" s="35" t="s">
        <v>641</v>
      </c>
      <c r="K140" s="32">
        <v>1.2</v>
      </c>
      <c r="L140" s="41"/>
      <c r="M140" s="37">
        <f t="shared" si="6"/>
        <v>0</v>
      </c>
      <c r="N140" s="25"/>
    </row>
    <row r="141" spans="1:14" ht="22.5" x14ac:dyDescent="0.2">
      <c r="A141" s="40" t="s">
        <v>531</v>
      </c>
      <c r="B141" s="148" t="s">
        <v>458</v>
      </c>
      <c r="C141" s="149"/>
      <c r="D141" s="151" t="s">
        <v>459</v>
      </c>
      <c r="E141" s="149"/>
      <c r="F141" s="149"/>
      <c r="G141" s="149"/>
      <c r="H141" s="149"/>
      <c r="I141" s="150"/>
      <c r="J141" s="35" t="s">
        <v>641</v>
      </c>
      <c r="K141" s="32">
        <v>1.2</v>
      </c>
      <c r="L141" s="41"/>
      <c r="M141" s="37">
        <f t="shared" si="6"/>
        <v>0</v>
      </c>
      <c r="N141" s="25"/>
    </row>
    <row r="142" spans="1:14" ht="22.5" x14ac:dyDescent="0.2">
      <c r="A142" s="40" t="s">
        <v>532</v>
      </c>
      <c r="B142" s="148" t="s">
        <v>336</v>
      </c>
      <c r="C142" s="149"/>
      <c r="D142" s="151" t="s">
        <v>533</v>
      </c>
      <c r="E142" s="149"/>
      <c r="F142" s="149"/>
      <c r="G142" s="149"/>
      <c r="H142" s="149"/>
      <c r="I142" s="150"/>
      <c r="J142" s="1" t="s">
        <v>85</v>
      </c>
      <c r="K142" s="34">
        <v>1</v>
      </c>
      <c r="L142" s="41"/>
      <c r="M142" s="37">
        <f t="shared" si="6"/>
        <v>0</v>
      </c>
      <c r="N142" s="25"/>
    </row>
    <row r="143" spans="1:14" ht="37.5" customHeight="1" x14ac:dyDescent="0.2">
      <c r="A143" s="40" t="s">
        <v>534</v>
      </c>
      <c r="B143" s="148" t="s">
        <v>535</v>
      </c>
      <c r="C143" s="149"/>
      <c r="D143" s="151" t="s">
        <v>536</v>
      </c>
      <c r="E143" s="149"/>
      <c r="F143" s="149"/>
      <c r="G143" s="149"/>
      <c r="H143" s="149"/>
      <c r="I143" s="150"/>
      <c r="J143" s="1" t="s">
        <v>31</v>
      </c>
      <c r="K143" s="32">
        <v>52</v>
      </c>
      <c r="L143" s="41"/>
      <c r="M143" s="37">
        <f t="shared" si="6"/>
        <v>0</v>
      </c>
      <c r="N143" s="25"/>
    </row>
    <row r="144" spans="1:14" ht="39" customHeight="1" x14ac:dyDescent="0.2">
      <c r="A144" s="40" t="s">
        <v>537</v>
      </c>
      <c r="B144" s="148" t="s">
        <v>325</v>
      </c>
      <c r="C144" s="149"/>
      <c r="D144" s="151" t="s">
        <v>538</v>
      </c>
      <c r="E144" s="149"/>
      <c r="F144" s="149"/>
      <c r="G144" s="149"/>
      <c r="H144" s="149"/>
      <c r="I144" s="150"/>
      <c r="J144" s="1" t="s">
        <v>31</v>
      </c>
      <c r="K144" s="32">
        <v>24</v>
      </c>
      <c r="L144" s="41"/>
      <c r="M144" s="37">
        <f t="shared" si="6"/>
        <v>0</v>
      </c>
      <c r="N144" s="25"/>
    </row>
    <row r="145" spans="1:14" ht="36.75" customHeight="1" x14ac:dyDescent="0.2">
      <c r="A145" s="40" t="s">
        <v>539</v>
      </c>
      <c r="B145" s="148" t="s">
        <v>540</v>
      </c>
      <c r="C145" s="149"/>
      <c r="D145" s="151" t="s">
        <v>541</v>
      </c>
      <c r="E145" s="149"/>
      <c r="F145" s="149"/>
      <c r="G145" s="149"/>
      <c r="H145" s="149"/>
      <c r="I145" s="150"/>
      <c r="J145" s="1" t="s">
        <v>31</v>
      </c>
      <c r="K145" s="32">
        <v>48</v>
      </c>
      <c r="L145" s="41"/>
      <c r="M145" s="37">
        <f t="shared" si="6"/>
        <v>0</v>
      </c>
      <c r="N145" s="25"/>
    </row>
    <row r="146" spans="1:14" ht="40.5" customHeight="1" x14ac:dyDescent="0.2">
      <c r="A146" s="40" t="s">
        <v>542</v>
      </c>
      <c r="B146" s="148" t="s">
        <v>543</v>
      </c>
      <c r="C146" s="149"/>
      <c r="D146" s="151" t="s">
        <v>544</v>
      </c>
      <c r="E146" s="149"/>
      <c r="F146" s="149"/>
      <c r="G146" s="149"/>
      <c r="H146" s="149"/>
      <c r="I146" s="150"/>
      <c r="J146" s="1" t="s">
        <v>85</v>
      </c>
      <c r="K146" s="32">
        <v>24</v>
      </c>
      <c r="L146" s="41"/>
      <c r="M146" s="37">
        <f t="shared" si="6"/>
        <v>0</v>
      </c>
      <c r="N146" s="33"/>
    </row>
    <row r="147" spans="1:14" ht="22.5" x14ac:dyDescent="0.2">
      <c r="A147" s="40" t="s">
        <v>545</v>
      </c>
      <c r="B147" s="148" t="s">
        <v>546</v>
      </c>
      <c r="C147" s="149"/>
      <c r="D147" s="148" t="s">
        <v>547</v>
      </c>
      <c r="E147" s="149"/>
      <c r="F147" s="149"/>
      <c r="G147" s="149"/>
      <c r="H147" s="149"/>
      <c r="I147" s="150"/>
      <c r="J147" s="1" t="s">
        <v>85</v>
      </c>
      <c r="K147" s="32">
        <v>2</v>
      </c>
      <c r="L147" s="41"/>
      <c r="M147" s="37">
        <f t="shared" si="6"/>
        <v>0</v>
      </c>
      <c r="N147" s="25"/>
    </row>
    <row r="148" spans="1:14" ht="22.5" x14ac:dyDescent="0.2">
      <c r="A148" s="40" t="s">
        <v>548</v>
      </c>
      <c r="B148" s="148" t="s">
        <v>336</v>
      </c>
      <c r="C148" s="149"/>
      <c r="D148" s="148" t="s">
        <v>549</v>
      </c>
      <c r="E148" s="149"/>
      <c r="F148" s="149"/>
      <c r="G148" s="149"/>
      <c r="H148" s="149"/>
      <c r="I148" s="150"/>
      <c r="J148" s="1" t="s">
        <v>85</v>
      </c>
      <c r="K148" s="34">
        <v>2</v>
      </c>
      <c r="L148" s="41"/>
      <c r="M148" s="37">
        <f t="shared" si="6"/>
        <v>0</v>
      </c>
      <c r="N148" s="25"/>
    </row>
    <row r="149" spans="1:14" ht="22.5" x14ac:dyDescent="0.2">
      <c r="A149" s="40" t="s">
        <v>550</v>
      </c>
      <c r="B149" s="148" t="s">
        <v>293</v>
      </c>
      <c r="C149" s="149"/>
      <c r="D149" s="151" t="s">
        <v>551</v>
      </c>
      <c r="E149" s="149"/>
      <c r="F149" s="149"/>
      <c r="G149" s="149"/>
      <c r="H149" s="149"/>
      <c r="I149" s="150"/>
      <c r="J149" s="1" t="s">
        <v>85</v>
      </c>
      <c r="K149" s="34">
        <v>2</v>
      </c>
      <c r="L149" s="41"/>
      <c r="M149" s="37">
        <f t="shared" si="6"/>
        <v>0</v>
      </c>
      <c r="N149" s="25"/>
    </row>
    <row r="150" spans="1:14" ht="22.5" x14ac:dyDescent="0.2">
      <c r="A150" s="40" t="s">
        <v>552</v>
      </c>
      <c r="B150" s="148" t="s">
        <v>553</v>
      </c>
      <c r="C150" s="149"/>
      <c r="D150" s="148" t="s">
        <v>554</v>
      </c>
      <c r="E150" s="149"/>
      <c r="F150" s="149"/>
      <c r="G150" s="149"/>
      <c r="H150" s="149"/>
      <c r="I150" s="150"/>
      <c r="J150" s="1" t="s">
        <v>85</v>
      </c>
      <c r="K150" s="32">
        <v>2</v>
      </c>
      <c r="L150" s="41"/>
      <c r="M150" s="37">
        <f t="shared" si="6"/>
        <v>0</v>
      </c>
      <c r="N150" s="25"/>
    </row>
    <row r="151" spans="1:14" ht="36.75" customHeight="1" x14ac:dyDescent="0.2">
      <c r="A151" s="40" t="s">
        <v>555</v>
      </c>
      <c r="B151" s="148" t="s">
        <v>556</v>
      </c>
      <c r="C151" s="149"/>
      <c r="D151" s="151" t="s">
        <v>557</v>
      </c>
      <c r="E151" s="149"/>
      <c r="F151" s="149"/>
      <c r="G151" s="149"/>
      <c r="H151" s="149"/>
      <c r="I151" s="150"/>
      <c r="J151" s="1" t="s">
        <v>85</v>
      </c>
      <c r="K151" s="32">
        <v>24</v>
      </c>
      <c r="L151" s="41"/>
      <c r="M151" s="37">
        <f t="shared" si="6"/>
        <v>0</v>
      </c>
      <c r="N151" s="25"/>
    </row>
    <row r="152" spans="1:14" ht="22.5" x14ac:dyDescent="0.2">
      <c r="A152" s="40" t="s">
        <v>558</v>
      </c>
      <c r="B152" s="148" t="s">
        <v>559</v>
      </c>
      <c r="C152" s="149"/>
      <c r="D152" s="151" t="s">
        <v>560</v>
      </c>
      <c r="E152" s="149"/>
      <c r="F152" s="149"/>
      <c r="G152" s="149"/>
      <c r="H152" s="149"/>
      <c r="I152" s="150"/>
      <c r="J152" s="1" t="s">
        <v>85</v>
      </c>
      <c r="K152" s="32">
        <v>6</v>
      </c>
      <c r="L152" s="41"/>
      <c r="M152" s="37">
        <f t="shared" si="6"/>
        <v>0</v>
      </c>
      <c r="N152" s="25"/>
    </row>
    <row r="153" spans="1:14" ht="22.5" x14ac:dyDescent="0.2">
      <c r="A153" s="40" t="s">
        <v>561</v>
      </c>
      <c r="B153" s="148" t="s">
        <v>562</v>
      </c>
      <c r="C153" s="149"/>
      <c r="D153" s="148" t="s">
        <v>563</v>
      </c>
      <c r="E153" s="149"/>
      <c r="F153" s="149"/>
      <c r="G153" s="149"/>
      <c r="H153" s="149"/>
      <c r="I153" s="150"/>
      <c r="J153" s="1" t="s">
        <v>85</v>
      </c>
      <c r="K153" s="32">
        <v>3</v>
      </c>
      <c r="L153" s="41"/>
      <c r="M153" s="37">
        <f t="shared" si="6"/>
        <v>0</v>
      </c>
      <c r="N153" s="25"/>
    </row>
    <row r="154" spans="1:14" ht="22.5" x14ac:dyDescent="0.2">
      <c r="A154" s="40" t="s">
        <v>564</v>
      </c>
      <c r="B154" s="148" t="s">
        <v>565</v>
      </c>
      <c r="C154" s="149"/>
      <c r="D154" s="151" t="s">
        <v>566</v>
      </c>
      <c r="E154" s="149"/>
      <c r="F154" s="149"/>
      <c r="G154" s="149"/>
      <c r="H154" s="149"/>
      <c r="I154" s="150"/>
      <c r="J154" s="1" t="s">
        <v>567</v>
      </c>
      <c r="K154" s="32">
        <v>1</v>
      </c>
      <c r="L154" s="41"/>
      <c r="M154" s="37">
        <f t="shared" si="6"/>
        <v>0</v>
      </c>
      <c r="N154" s="25"/>
    </row>
    <row r="155" spans="1:14" ht="39" customHeight="1" x14ac:dyDescent="0.2">
      <c r="A155" s="40" t="s">
        <v>568</v>
      </c>
      <c r="B155" s="148" t="s">
        <v>569</v>
      </c>
      <c r="C155" s="149"/>
      <c r="D155" s="151" t="s">
        <v>570</v>
      </c>
      <c r="E155" s="149"/>
      <c r="F155" s="149"/>
      <c r="G155" s="149"/>
      <c r="H155" s="149"/>
      <c r="I155" s="150"/>
      <c r="J155" s="1" t="s">
        <v>31</v>
      </c>
      <c r="K155" s="32">
        <v>124</v>
      </c>
      <c r="L155" s="41"/>
      <c r="M155" s="37">
        <f t="shared" si="6"/>
        <v>0</v>
      </c>
      <c r="N155" s="25"/>
    </row>
    <row r="156" spans="1:14" ht="22.5" x14ac:dyDescent="0.2">
      <c r="A156" s="40" t="s">
        <v>571</v>
      </c>
      <c r="B156" s="148" t="s">
        <v>572</v>
      </c>
      <c r="C156" s="149"/>
      <c r="D156" s="148" t="s">
        <v>573</v>
      </c>
      <c r="E156" s="149"/>
      <c r="F156" s="149"/>
      <c r="G156" s="149"/>
      <c r="H156" s="149"/>
      <c r="I156" s="150"/>
      <c r="J156" s="1" t="s">
        <v>31</v>
      </c>
      <c r="K156" s="32">
        <v>124</v>
      </c>
      <c r="L156" s="41"/>
      <c r="M156" s="37">
        <f t="shared" si="6"/>
        <v>0</v>
      </c>
      <c r="N156" s="25"/>
    </row>
    <row r="157" spans="1:14" ht="22.5" x14ac:dyDescent="0.2">
      <c r="A157" s="40" t="s">
        <v>574</v>
      </c>
      <c r="B157" s="148" t="s">
        <v>575</v>
      </c>
      <c r="C157" s="149"/>
      <c r="D157" s="148" t="s">
        <v>576</v>
      </c>
      <c r="E157" s="149"/>
      <c r="F157" s="149"/>
      <c r="G157" s="149"/>
      <c r="H157" s="149"/>
      <c r="I157" s="150"/>
      <c r="J157" s="1" t="s">
        <v>31</v>
      </c>
      <c r="K157" s="32">
        <v>52</v>
      </c>
      <c r="L157" s="41"/>
      <c r="M157" s="37">
        <f t="shared" si="6"/>
        <v>0</v>
      </c>
      <c r="N157" s="25"/>
    </row>
    <row r="158" spans="1:14" ht="22.5" x14ac:dyDescent="0.2">
      <c r="A158" s="40" t="s">
        <v>577</v>
      </c>
      <c r="B158" s="148" t="s">
        <v>578</v>
      </c>
      <c r="C158" s="149"/>
      <c r="D158" s="148" t="s">
        <v>579</v>
      </c>
      <c r="E158" s="149"/>
      <c r="F158" s="149"/>
      <c r="G158" s="149"/>
      <c r="H158" s="149"/>
      <c r="I158" s="150"/>
      <c r="J158" s="1" t="s">
        <v>31</v>
      </c>
      <c r="K158" s="32">
        <v>24</v>
      </c>
      <c r="L158" s="41"/>
      <c r="M158" s="37">
        <f t="shared" si="6"/>
        <v>0</v>
      </c>
      <c r="N158" s="25"/>
    </row>
    <row r="159" spans="1:14" ht="22.5" x14ac:dyDescent="0.2">
      <c r="A159" s="40" t="s">
        <v>580</v>
      </c>
      <c r="B159" s="148" t="s">
        <v>578</v>
      </c>
      <c r="C159" s="149"/>
      <c r="D159" s="148" t="s">
        <v>581</v>
      </c>
      <c r="E159" s="149"/>
      <c r="F159" s="149"/>
      <c r="G159" s="149"/>
      <c r="H159" s="149"/>
      <c r="I159" s="150"/>
      <c r="J159" s="1" t="s">
        <v>31</v>
      </c>
      <c r="K159" s="32">
        <v>48</v>
      </c>
      <c r="L159" s="41"/>
      <c r="M159" s="37">
        <f t="shared" si="6"/>
        <v>0</v>
      </c>
      <c r="N159" s="25"/>
    </row>
    <row r="160" spans="1:14" ht="22.5" x14ac:dyDescent="0.2">
      <c r="A160" s="40" t="s">
        <v>582</v>
      </c>
      <c r="B160" s="148" t="s">
        <v>450</v>
      </c>
      <c r="C160" s="149"/>
      <c r="D160" s="148" t="s">
        <v>583</v>
      </c>
      <c r="E160" s="149"/>
      <c r="F160" s="149"/>
      <c r="G160" s="149"/>
      <c r="H160" s="149"/>
      <c r="I160" s="150"/>
      <c r="J160" s="1" t="s">
        <v>265</v>
      </c>
      <c r="K160" s="32">
        <v>1</v>
      </c>
      <c r="L160" s="41"/>
      <c r="M160" s="37">
        <f t="shared" si="6"/>
        <v>0</v>
      </c>
      <c r="N160" s="25"/>
    </row>
    <row r="161" spans="1:14" x14ac:dyDescent="0.2">
      <c r="A161" s="148" t="s">
        <v>584</v>
      </c>
      <c r="B161" s="149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39">
        <f>SUM(M138:M160)</f>
        <v>0</v>
      </c>
      <c r="N161" s="30"/>
    </row>
    <row r="162" spans="1:14" x14ac:dyDescent="0.2">
      <c r="A162" s="31">
        <v>8</v>
      </c>
      <c r="B162" s="152"/>
      <c r="C162" s="153"/>
      <c r="D162" s="148" t="s">
        <v>585</v>
      </c>
      <c r="E162" s="149"/>
      <c r="F162" s="149"/>
      <c r="G162" s="149"/>
      <c r="H162" s="149"/>
      <c r="I162" s="149"/>
      <c r="J162" s="149"/>
      <c r="K162" s="149"/>
      <c r="L162" s="149"/>
      <c r="M162" s="150"/>
      <c r="N162" s="30"/>
    </row>
    <row r="163" spans="1:14" ht="22.5" x14ac:dyDescent="0.2">
      <c r="A163" s="40" t="s">
        <v>586</v>
      </c>
      <c r="B163" s="148" t="s">
        <v>587</v>
      </c>
      <c r="C163" s="149"/>
      <c r="D163" s="148" t="s">
        <v>588</v>
      </c>
      <c r="E163" s="149"/>
      <c r="F163" s="149"/>
      <c r="G163" s="149"/>
      <c r="H163" s="149"/>
      <c r="I163" s="150"/>
      <c r="J163" s="35" t="s">
        <v>641</v>
      </c>
      <c r="K163" s="32">
        <v>6</v>
      </c>
      <c r="L163" s="41"/>
      <c r="M163" s="37">
        <f t="shared" ref="M163:M180" si="7">ROUND(L163*K163,2)</f>
        <v>0</v>
      </c>
      <c r="N163" s="25"/>
    </row>
    <row r="164" spans="1:14" ht="22.5" x14ac:dyDescent="0.2">
      <c r="A164" s="40" t="s">
        <v>589</v>
      </c>
      <c r="B164" s="148" t="s">
        <v>590</v>
      </c>
      <c r="C164" s="149"/>
      <c r="D164" s="148" t="s">
        <v>591</v>
      </c>
      <c r="E164" s="149"/>
      <c r="F164" s="149"/>
      <c r="G164" s="149"/>
      <c r="H164" s="149"/>
      <c r="I164" s="150"/>
      <c r="J164" s="35" t="s">
        <v>641</v>
      </c>
      <c r="K164" s="32">
        <v>1.5</v>
      </c>
      <c r="L164" s="41"/>
      <c r="M164" s="37">
        <f t="shared" si="7"/>
        <v>0</v>
      </c>
      <c r="N164" s="25"/>
    </row>
    <row r="165" spans="1:14" ht="22.5" x14ac:dyDescent="0.2">
      <c r="A165" s="40" t="s">
        <v>592</v>
      </c>
      <c r="B165" s="148" t="s">
        <v>593</v>
      </c>
      <c r="C165" s="149"/>
      <c r="D165" s="148" t="s">
        <v>594</v>
      </c>
      <c r="E165" s="149"/>
      <c r="F165" s="149"/>
      <c r="G165" s="149"/>
      <c r="H165" s="149"/>
      <c r="I165" s="150"/>
      <c r="J165" s="1" t="s">
        <v>31</v>
      </c>
      <c r="K165" s="32">
        <v>5</v>
      </c>
      <c r="L165" s="41"/>
      <c r="M165" s="37">
        <f t="shared" si="7"/>
        <v>0</v>
      </c>
      <c r="N165" s="25"/>
    </row>
    <row r="166" spans="1:14" ht="22.5" x14ac:dyDescent="0.2">
      <c r="A166" s="40" t="s">
        <v>595</v>
      </c>
      <c r="B166" s="148" t="s">
        <v>596</v>
      </c>
      <c r="C166" s="149"/>
      <c r="D166" s="148" t="s">
        <v>597</v>
      </c>
      <c r="E166" s="149"/>
      <c r="F166" s="149"/>
      <c r="G166" s="149"/>
      <c r="H166" s="149"/>
      <c r="I166" s="150"/>
      <c r="J166" s="1" t="s">
        <v>31</v>
      </c>
      <c r="K166" s="32">
        <v>5</v>
      </c>
      <c r="L166" s="41"/>
      <c r="M166" s="37">
        <f t="shared" si="7"/>
        <v>0</v>
      </c>
      <c r="N166" s="25"/>
    </row>
    <row r="167" spans="1:14" ht="22.5" x14ac:dyDescent="0.2">
      <c r="A167" s="40" t="s">
        <v>598</v>
      </c>
      <c r="B167" s="148" t="s">
        <v>599</v>
      </c>
      <c r="C167" s="149"/>
      <c r="D167" s="148" t="s">
        <v>600</v>
      </c>
      <c r="E167" s="149"/>
      <c r="F167" s="149"/>
      <c r="G167" s="149"/>
      <c r="H167" s="149"/>
      <c r="I167" s="150"/>
      <c r="J167" s="1" t="s">
        <v>85</v>
      </c>
      <c r="K167" s="32">
        <v>2</v>
      </c>
      <c r="L167" s="41"/>
      <c r="M167" s="37">
        <f t="shared" si="7"/>
        <v>0</v>
      </c>
      <c r="N167" s="33"/>
    </row>
    <row r="168" spans="1:14" ht="22.5" x14ac:dyDescent="0.2">
      <c r="A168" s="40" t="s">
        <v>601</v>
      </c>
      <c r="B168" s="148" t="s">
        <v>602</v>
      </c>
      <c r="C168" s="149"/>
      <c r="D168" s="151" t="s">
        <v>603</v>
      </c>
      <c r="E168" s="149"/>
      <c r="F168" s="149"/>
      <c r="G168" s="149"/>
      <c r="H168" s="149"/>
      <c r="I168" s="150"/>
      <c r="J168" s="1" t="s">
        <v>31</v>
      </c>
      <c r="K168" s="32">
        <v>5</v>
      </c>
      <c r="L168" s="41"/>
      <c r="M168" s="37">
        <f t="shared" si="7"/>
        <v>0</v>
      </c>
      <c r="N168" s="33"/>
    </row>
    <row r="169" spans="1:14" ht="22.5" x14ac:dyDescent="0.2">
      <c r="A169" s="40" t="s">
        <v>604</v>
      </c>
      <c r="B169" s="148" t="s">
        <v>605</v>
      </c>
      <c r="C169" s="149"/>
      <c r="D169" s="148" t="s">
        <v>606</v>
      </c>
      <c r="E169" s="149"/>
      <c r="F169" s="149"/>
      <c r="G169" s="149"/>
      <c r="H169" s="149"/>
      <c r="I169" s="150"/>
      <c r="J169" s="35" t="s">
        <v>641</v>
      </c>
      <c r="K169" s="32">
        <v>6</v>
      </c>
      <c r="L169" s="41"/>
      <c r="M169" s="37">
        <f t="shared" si="7"/>
        <v>0</v>
      </c>
      <c r="N169" s="25"/>
    </row>
    <row r="170" spans="1:14" ht="22.5" x14ac:dyDescent="0.2">
      <c r="A170" s="40" t="s">
        <v>607</v>
      </c>
      <c r="B170" s="148" t="s">
        <v>608</v>
      </c>
      <c r="C170" s="149"/>
      <c r="D170" s="148" t="s">
        <v>609</v>
      </c>
      <c r="E170" s="149"/>
      <c r="F170" s="149"/>
      <c r="G170" s="149"/>
      <c r="H170" s="149"/>
      <c r="I170" s="150"/>
      <c r="J170" s="35" t="s">
        <v>641</v>
      </c>
      <c r="K170" s="32">
        <v>6</v>
      </c>
      <c r="L170" s="41"/>
      <c r="M170" s="37">
        <f t="shared" si="7"/>
        <v>0</v>
      </c>
      <c r="N170" s="25"/>
    </row>
    <row r="171" spans="1:14" ht="22.5" x14ac:dyDescent="0.2">
      <c r="A171" s="40" t="s">
        <v>610</v>
      </c>
      <c r="B171" s="148" t="s">
        <v>611</v>
      </c>
      <c r="C171" s="149"/>
      <c r="D171" s="148" t="s">
        <v>612</v>
      </c>
      <c r="E171" s="149"/>
      <c r="F171" s="149"/>
      <c r="G171" s="149"/>
      <c r="H171" s="149"/>
      <c r="I171" s="150"/>
      <c r="J171" s="1" t="s">
        <v>85</v>
      </c>
      <c r="K171" s="32">
        <v>1</v>
      </c>
      <c r="L171" s="41"/>
      <c r="M171" s="37">
        <f t="shared" si="7"/>
        <v>0</v>
      </c>
      <c r="N171" s="25"/>
    </row>
    <row r="172" spans="1:14" ht="22.5" x14ac:dyDescent="0.2">
      <c r="A172" s="40" t="s">
        <v>613</v>
      </c>
      <c r="B172" s="148" t="s">
        <v>614</v>
      </c>
      <c r="C172" s="149"/>
      <c r="D172" s="151" t="s">
        <v>615</v>
      </c>
      <c r="E172" s="149"/>
      <c r="F172" s="149"/>
      <c r="G172" s="149"/>
      <c r="H172" s="149"/>
      <c r="I172" s="150"/>
      <c r="J172" s="1" t="s">
        <v>265</v>
      </c>
      <c r="K172" s="32">
        <v>1</v>
      </c>
      <c r="L172" s="41"/>
      <c r="M172" s="37">
        <f t="shared" si="7"/>
        <v>0</v>
      </c>
      <c r="N172" s="33"/>
    </row>
    <row r="173" spans="1:14" ht="22.5" x14ac:dyDescent="0.2">
      <c r="A173" s="40" t="s">
        <v>616</v>
      </c>
      <c r="B173" s="148" t="s">
        <v>617</v>
      </c>
      <c r="C173" s="149"/>
      <c r="D173" s="148" t="s">
        <v>618</v>
      </c>
      <c r="E173" s="149"/>
      <c r="F173" s="149"/>
      <c r="G173" s="149"/>
      <c r="H173" s="149"/>
      <c r="I173" s="150"/>
      <c r="J173" s="1" t="s">
        <v>85</v>
      </c>
      <c r="K173" s="32">
        <v>1</v>
      </c>
      <c r="L173" s="41"/>
      <c r="M173" s="37">
        <f t="shared" si="7"/>
        <v>0</v>
      </c>
      <c r="N173" s="33"/>
    </row>
    <row r="174" spans="1:14" ht="22.5" x14ac:dyDescent="0.2">
      <c r="A174" s="40" t="s">
        <v>619</v>
      </c>
      <c r="B174" s="148" t="s">
        <v>617</v>
      </c>
      <c r="C174" s="149"/>
      <c r="D174" s="148" t="s">
        <v>620</v>
      </c>
      <c r="E174" s="149"/>
      <c r="F174" s="149"/>
      <c r="G174" s="149"/>
      <c r="H174" s="149"/>
      <c r="I174" s="150"/>
      <c r="J174" s="1" t="s">
        <v>85</v>
      </c>
      <c r="K174" s="32">
        <v>1</v>
      </c>
      <c r="L174" s="41"/>
      <c r="M174" s="37">
        <f t="shared" si="7"/>
        <v>0</v>
      </c>
      <c r="N174" s="33"/>
    </row>
    <row r="175" spans="1:14" ht="22.5" x14ac:dyDescent="0.2">
      <c r="A175" s="40" t="s">
        <v>621</v>
      </c>
      <c r="B175" s="148" t="s">
        <v>622</v>
      </c>
      <c r="C175" s="149"/>
      <c r="D175" s="148" t="s">
        <v>623</v>
      </c>
      <c r="E175" s="149"/>
      <c r="F175" s="149"/>
      <c r="G175" s="149"/>
      <c r="H175" s="149"/>
      <c r="I175" s="150"/>
      <c r="J175" s="1" t="s">
        <v>85</v>
      </c>
      <c r="K175" s="32">
        <v>2</v>
      </c>
      <c r="L175" s="41"/>
      <c r="M175" s="37">
        <f t="shared" si="7"/>
        <v>0</v>
      </c>
      <c r="N175" s="25"/>
    </row>
    <row r="176" spans="1:14" ht="36.75" customHeight="1" x14ac:dyDescent="0.2">
      <c r="A176" s="40" t="s">
        <v>624</v>
      </c>
      <c r="B176" s="148" t="s">
        <v>625</v>
      </c>
      <c r="C176" s="149"/>
      <c r="D176" s="151" t="s">
        <v>626</v>
      </c>
      <c r="E176" s="149"/>
      <c r="F176" s="149"/>
      <c r="G176" s="149"/>
      <c r="H176" s="149"/>
      <c r="I176" s="150"/>
      <c r="J176" s="1" t="s">
        <v>31</v>
      </c>
      <c r="K176" s="32">
        <v>15</v>
      </c>
      <c r="L176" s="41"/>
      <c r="M176" s="37">
        <f t="shared" si="7"/>
        <v>0</v>
      </c>
      <c r="N176" s="25"/>
    </row>
    <row r="177" spans="1:14" ht="22.5" x14ac:dyDescent="0.2">
      <c r="A177" s="40" t="s">
        <v>627</v>
      </c>
      <c r="B177" s="148" t="s">
        <v>628</v>
      </c>
      <c r="C177" s="149"/>
      <c r="D177" s="148" t="s">
        <v>629</v>
      </c>
      <c r="E177" s="149"/>
      <c r="F177" s="149"/>
      <c r="G177" s="149"/>
      <c r="H177" s="149"/>
      <c r="I177" s="150"/>
      <c r="J177" s="1" t="s">
        <v>630</v>
      </c>
      <c r="K177" s="32">
        <v>1</v>
      </c>
      <c r="L177" s="41"/>
      <c r="M177" s="37">
        <f t="shared" si="7"/>
        <v>0</v>
      </c>
      <c r="N177" s="25"/>
    </row>
    <row r="178" spans="1:14" ht="22.5" x14ac:dyDescent="0.2">
      <c r="A178" s="40" t="s">
        <v>631</v>
      </c>
      <c r="B178" s="148" t="s">
        <v>632</v>
      </c>
      <c r="C178" s="149"/>
      <c r="D178" s="148" t="s">
        <v>633</v>
      </c>
      <c r="E178" s="149"/>
      <c r="F178" s="149"/>
      <c r="G178" s="149"/>
      <c r="H178" s="149"/>
      <c r="I178" s="150"/>
      <c r="J178" s="1" t="s">
        <v>85</v>
      </c>
      <c r="K178" s="32">
        <v>2</v>
      </c>
      <c r="L178" s="41"/>
      <c r="M178" s="37">
        <f t="shared" si="7"/>
        <v>0</v>
      </c>
      <c r="N178" s="25"/>
    </row>
    <row r="179" spans="1:14" ht="22.5" x14ac:dyDescent="0.2">
      <c r="A179" s="40" t="s">
        <v>634</v>
      </c>
      <c r="B179" s="148" t="s">
        <v>304</v>
      </c>
      <c r="C179" s="149"/>
      <c r="D179" s="148" t="s">
        <v>635</v>
      </c>
      <c r="E179" s="149"/>
      <c r="F179" s="149"/>
      <c r="G179" s="149"/>
      <c r="H179" s="149"/>
      <c r="I179" s="150"/>
      <c r="J179" s="1" t="s">
        <v>85</v>
      </c>
      <c r="K179" s="32">
        <v>2</v>
      </c>
      <c r="L179" s="41"/>
      <c r="M179" s="37">
        <f t="shared" si="7"/>
        <v>0</v>
      </c>
      <c r="N179" s="33"/>
    </row>
    <row r="180" spans="1:14" ht="22.5" x14ac:dyDescent="0.2">
      <c r="A180" s="40" t="s">
        <v>636</v>
      </c>
      <c r="B180" s="148" t="s">
        <v>637</v>
      </c>
      <c r="C180" s="149"/>
      <c r="D180" s="148" t="s">
        <v>638</v>
      </c>
      <c r="E180" s="149"/>
      <c r="F180" s="149"/>
      <c r="G180" s="149"/>
      <c r="H180" s="149"/>
      <c r="I180" s="150"/>
      <c r="J180" s="1" t="s">
        <v>31</v>
      </c>
      <c r="K180" s="32">
        <v>5</v>
      </c>
      <c r="L180" s="41"/>
      <c r="M180" s="37">
        <f t="shared" si="7"/>
        <v>0</v>
      </c>
      <c r="N180" s="33"/>
    </row>
    <row r="181" spans="1:14" x14ac:dyDescent="0.2">
      <c r="A181" s="148" t="s">
        <v>639</v>
      </c>
      <c r="B181" s="149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39">
        <f>SUM(M163:M180)</f>
        <v>0</v>
      </c>
      <c r="N181" s="30"/>
    </row>
  </sheetData>
  <sheetProtection password="E3C0" sheet="1" objects="1" scenarios="1"/>
  <mergeCells count="348">
    <mergeCell ref="B8:C8"/>
    <mergeCell ref="D8:I8"/>
    <mergeCell ref="B9:C9"/>
    <mergeCell ref="D9:I9"/>
    <mergeCell ref="B6:C6"/>
    <mergeCell ref="D6:M6"/>
    <mergeCell ref="B7:C7"/>
    <mergeCell ref="D7:I7"/>
    <mergeCell ref="B4:C4"/>
    <mergeCell ref="D4:I4"/>
    <mergeCell ref="B5:C5"/>
    <mergeCell ref="D5:I5"/>
    <mergeCell ref="B14:C14"/>
    <mergeCell ref="D14:I14"/>
    <mergeCell ref="B15:C15"/>
    <mergeCell ref="D15:I15"/>
    <mergeCell ref="B12:C12"/>
    <mergeCell ref="D12:I12"/>
    <mergeCell ref="B13:C13"/>
    <mergeCell ref="D13:I13"/>
    <mergeCell ref="B10:C10"/>
    <mergeCell ref="D10:I10"/>
    <mergeCell ref="B11:C11"/>
    <mergeCell ref="D11:I11"/>
    <mergeCell ref="B20:C20"/>
    <mergeCell ref="D20:I20"/>
    <mergeCell ref="B21:C21"/>
    <mergeCell ref="D21:I21"/>
    <mergeCell ref="B18:C18"/>
    <mergeCell ref="D18:M18"/>
    <mergeCell ref="B19:C19"/>
    <mergeCell ref="D19:I19"/>
    <mergeCell ref="B16:C16"/>
    <mergeCell ref="D16:I16"/>
    <mergeCell ref="A17:L17"/>
    <mergeCell ref="B26:C26"/>
    <mergeCell ref="D26:I26"/>
    <mergeCell ref="A27:L27"/>
    <mergeCell ref="B24:C24"/>
    <mergeCell ref="D24:I24"/>
    <mergeCell ref="B25:C25"/>
    <mergeCell ref="D25:I25"/>
    <mergeCell ref="B22:C22"/>
    <mergeCell ref="D22:I22"/>
    <mergeCell ref="B23:C23"/>
    <mergeCell ref="D23:I23"/>
    <mergeCell ref="B32:C32"/>
    <mergeCell ref="D32:I32"/>
    <mergeCell ref="B33:C33"/>
    <mergeCell ref="D33:I33"/>
    <mergeCell ref="B30:C30"/>
    <mergeCell ref="D30:I30"/>
    <mergeCell ref="B31:C31"/>
    <mergeCell ref="D31:I31"/>
    <mergeCell ref="B28:C28"/>
    <mergeCell ref="D28:M28"/>
    <mergeCell ref="B29:C29"/>
    <mergeCell ref="D29:I29"/>
    <mergeCell ref="B38:C38"/>
    <mergeCell ref="D38:I38"/>
    <mergeCell ref="B36:C36"/>
    <mergeCell ref="D36:I36"/>
    <mergeCell ref="B37:C37"/>
    <mergeCell ref="D37:I37"/>
    <mergeCell ref="B34:C34"/>
    <mergeCell ref="D34:I34"/>
    <mergeCell ref="B35:C35"/>
    <mergeCell ref="D35:I35"/>
    <mergeCell ref="B43:C43"/>
    <mergeCell ref="D43:I43"/>
    <mergeCell ref="B44:C44"/>
    <mergeCell ref="D44:I44"/>
    <mergeCell ref="B41:C41"/>
    <mergeCell ref="D41:I41"/>
    <mergeCell ref="B42:C42"/>
    <mergeCell ref="D42:I42"/>
    <mergeCell ref="B39:C39"/>
    <mergeCell ref="D39:I39"/>
    <mergeCell ref="B40:C40"/>
    <mergeCell ref="D40:I40"/>
    <mergeCell ref="B49:C49"/>
    <mergeCell ref="D49:I49"/>
    <mergeCell ref="B50:C50"/>
    <mergeCell ref="D50:I50"/>
    <mergeCell ref="B47:C47"/>
    <mergeCell ref="D47:I47"/>
    <mergeCell ref="B48:C48"/>
    <mergeCell ref="D48:I48"/>
    <mergeCell ref="B45:C45"/>
    <mergeCell ref="D45:I45"/>
    <mergeCell ref="B46:C46"/>
    <mergeCell ref="D46:I46"/>
    <mergeCell ref="A53:L53"/>
    <mergeCell ref="B54:C54"/>
    <mergeCell ref="D54:M54"/>
    <mergeCell ref="B55:C55"/>
    <mergeCell ref="D55:I55"/>
    <mergeCell ref="B51:C51"/>
    <mergeCell ref="D51:I51"/>
    <mergeCell ref="B52:C52"/>
    <mergeCell ref="D52:I52"/>
    <mergeCell ref="B60:C60"/>
    <mergeCell ref="D60:I60"/>
    <mergeCell ref="B61:C61"/>
    <mergeCell ref="D61:I61"/>
    <mergeCell ref="B58:C58"/>
    <mergeCell ref="D58:I58"/>
    <mergeCell ref="B59:C59"/>
    <mergeCell ref="D59:I59"/>
    <mergeCell ref="B56:C56"/>
    <mergeCell ref="D56:I56"/>
    <mergeCell ref="B57:C57"/>
    <mergeCell ref="D57:I57"/>
    <mergeCell ref="B66:C66"/>
    <mergeCell ref="D66:I66"/>
    <mergeCell ref="B64:C64"/>
    <mergeCell ref="D64:I64"/>
    <mergeCell ref="B65:C65"/>
    <mergeCell ref="D65:I65"/>
    <mergeCell ref="B62:C62"/>
    <mergeCell ref="D62:I62"/>
    <mergeCell ref="B63:C63"/>
    <mergeCell ref="D63:I63"/>
    <mergeCell ref="B71:C71"/>
    <mergeCell ref="D71:I71"/>
    <mergeCell ref="B72:C72"/>
    <mergeCell ref="D72:I72"/>
    <mergeCell ref="B69:C69"/>
    <mergeCell ref="D69:I69"/>
    <mergeCell ref="B70:C70"/>
    <mergeCell ref="D70:I70"/>
    <mergeCell ref="B67:C67"/>
    <mergeCell ref="D67:I67"/>
    <mergeCell ref="B68:C68"/>
    <mergeCell ref="D68:I68"/>
    <mergeCell ref="B77:C77"/>
    <mergeCell ref="D77:I77"/>
    <mergeCell ref="B78:C78"/>
    <mergeCell ref="D78:I78"/>
    <mergeCell ref="B75:C75"/>
    <mergeCell ref="D75:I75"/>
    <mergeCell ref="B76:C76"/>
    <mergeCell ref="D76:I76"/>
    <mergeCell ref="B73:C73"/>
    <mergeCell ref="D73:I73"/>
    <mergeCell ref="B74:C74"/>
    <mergeCell ref="D74:I74"/>
    <mergeCell ref="B82:C82"/>
    <mergeCell ref="D82:I82"/>
    <mergeCell ref="B83:C83"/>
    <mergeCell ref="D83:I83"/>
    <mergeCell ref="A79:L79"/>
    <mergeCell ref="B80:C80"/>
    <mergeCell ref="D80:M80"/>
    <mergeCell ref="B81:C81"/>
    <mergeCell ref="D81:I81"/>
    <mergeCell ref="B88:C88"/>
    <mergeCell ref="D88:I88"/>
    <mergeCell ref="B89:C89"/>
    <mergeCell ref="D89:I89"/>
    <mergeCell ref="B86:C86"/>
    <mergeCell ref="D86:I86"/>
    <mergeCell ref="B87:C87"/>
    <mergeCell ref="D87:I87"/>
    <mergeCell ref="B84:C84"/>
    <mergeCell ref="D84:I84"/>
    <mergeCell ref="B85:C85"/>
    <mergeCell ref="D85:I85"/>
    <mergeCell ref="B94:C94"/>
    <mergeCell ref="D94:I94"/>
    <mergeCell ref="B95:C95"/>
    <mergeCell ref="D95:I95"/>
    <mergeCell ref="B92:C92"/>
    <mergeCell ref="D92:I92"/>
    <mergeCell ref="B93:C93"/>
    <mergeCell ref="D93:I93"/>
    <mergeCell ref="B90:C90"/>
    <mergeCell ref="D90:I90"/>
    <mergeCell ref="B91:C91"/>
    <mergeCell ref="D91:I91"/>
    <mergeCell ref="B99:C99"/>
    <mergeCell ref="D99:I99"/>
    <mergeCell ref="B100:C100"/>
    <mergeCell ref="D100:I100"/>
    <mergeCell ref="B98:C98"/>
    <mergeCell ref="D98:I98"/>
    <mergeCell ref="B96:C96"/>
    <mergeCell ref="D96:I96"/>
    <mergeCell ref="B97:C97"/>
    <mergeCell ref="D97:I97"/>
    <mergeCell ref="B105:C105"/>
    <mergeCell ref="D105:I105"/>
    <mergeCell ref="B106:C106"/>
    <mergeCell ref="D106:I106"/>
    <mergeCell ref="B103:C103"/>
    <mergeCell ref="D103:I103"/>
    <mergeCell ref="B104:C104"/>
    <mergeCell ref="D104:I104"/>
    <mergeCell ref="B101:C101"/>
    <mergeCell ref="D101:I101"/>
    <mergeCell ref="B102:C102"/>
    <mergeCell ref="D102:I102"/>
    <mergeCell ref="B111:C111"/>
    <mergeCell ref="D111:M111"/>
    <mergeCell ref="B112:C112"/>
    <mergeCell ref="D112:I112"/>
    <mergeCell ref="B109:C109"/>
    <mergeCell ref="D109:I109"/>
    <mergeCell ref="A110:L110"/>
    <mergeCell ref="B107:C107"/>
    <mergeCell ref="D107:I107"/>
    <mergeCell ref="B108:C108"/>
    <mergeCell ref="D108:I108"/>
    <mergeCell ref="B117:C117"/>
    <mergeCell ref="D117:I117"/>
    <mergeCell ref="B118:C118"/>
    <mergeCell ref="D118:I118"/>
    <mergeCell ref="B115:C115"/>
    <mergeCell ref="D115:I115"/>
    <mergeCell ref="B116:C116"/>
    <mergeCell ref="D116:I116"/>
    <mergeCell ref="B113:C113"/>
    <mergeCell ref="D113:I113"/>
    <mergeCell ref="B114:C114"/>
    <mergeCell ref="D114:I114"/>
    <mergeCell ref="B123:C123"/>
    <mergeCell ref="D123:I123"/>
    <mergeCell ref="B124:C124"/>
    <mergeCell ref="D124:I124"/>
    <mergeCell ref="B121:C121"/>
    <mergeCell ref="D121:I121"/>
    <mergeCell ref="B122:C122"/>
    <mergeCell ref="D122:I122"/>
    <mergeCell ref="B119:C119"/>
    <mergeCell ref="D119:I119"/>
    <mergeCell ref="B120:C120"/>
    <mergeCell ref="D120:I120"/>
    <mergeCell ref="B129:C129"/>
    <mergeCell ref="D129:I129"/>
    <mergeCell ref="B130:C130"/>
    <mergeCell ref="D130:I130"/>
    <mergeCell ref="B127:C127"/>
    <mergeCell ref="D127:I127"/>
    <mergeCell ref="B128:C128"/>
    <mergeCell ref="D128:I128"/>
    <mergeCell ref="B125:C125"/>
    <mergeCell ref="D125:I125"/>
    <mergeCell ref="B126:C126"/>
    <mergeCell ref="D126:I126"/>
    <mergeCell ref="B134:C134"/>
    <mergeCell ref="D134:I134"/>
    <mergeCell ref="B135:C135"/>
    <mergeCell ref="D135:I135"/>
    <mergeCell ref="B133:C133"/>
    <mergeCell ref="D133:I133"/>
    <mergeCell ref="B131:C131"/>
    <mergeCell ref="D131:I131"/>
    <mergeCell ref="B132:C132"/>
    <mergeCell ref="D132:I132"/>
    <mergeCell ref="B141:C141"/>
    <mergeCell ref="D141:I141"/>
    <mergeCell ref="B142:C142"/>
    <mergeCell ref="D142:I142"/>
    <mergeCell ref="B139:C139"/>
    <mergeCell ref="D139:I139"/>
    <mergeCell ref="B140:C140"/>
    <mergeCell ref="D140:I140"/>
    <mergeCell ref="A136:L136"/>
    <mergeCell ref="B137:C137"/>
    <mergeCell ref="D137:M137"/>
    <mergeCell ref="B138:C138"/>
    <mergeCell ref="D138:I138"/>
    <mergeCell ref="B147:C147"/>
    <mergeCell ref="D147:I147"/>
    <mergeCell ref="B148:C148"/>
    <mergeCell ref="D148:I148"/>
    <mergeCell ref="B145:C145"/>
    <mergeCell ref="D145:I145"/>
    <mergeCell ref="B146:C146"/>
    <mergeCell ref="D146:I146"/>
    <mergeCell ref="B143:C143"/>
    <mergeCell ref="D143:I143"/>
    <mergeCell ref="B144:C144"/>
    <mergeCell ref="D144:I144"/>
    <mergeCell ref="B153:C153"/>
    <mergeCell ref="D153:I153"/>
    <mergeCell ref="B154:C154"/>
    <mergeCell ref="D154:I154"/>
    <mergeCell ref="B151:C151"/>
    <mergeCell ref="D151:I151"/>
    <mergeCell ref="B152:C152"/>
    <mergeCell ref="D152:I152"/>
    <mergeCell ref="B149:C149"/>
    <mergeCell ref="D149:I149"/>
    <mergeCell ref="B150:C150"/>
    <mergeCell ref="D150:I150"/>
    <mergeCell ref="B159:C159"/>
    <mergeCell ref="D159:I159"/>
    <mergeCell ref="B160:C160"/>
    <mergeCell ref="D160:I160"/>
    <mergeCell ref="B157:C157"/>
    <mergeCell ref="D157:I157"/>
    <mergeCell ref="B158:C158"/>
    <mergeCell ref="D158:I158"/>
    <mergeCell ref="B155:C155"/>
    <mergeCell ref="D155:I155"/>
    <mergeCell ref="B156:C156"/>
    <mergeCell ref="D156:I156"/>
    <mergeCell ref="B164:C164"/>
    <mergeCell ref="D164:I164"/>
    <mergeCell ref="B165:C165"/>
    <mergeCell ref="D165:I165"/>
    <mergeCell ref="A161:L161"/>
    <mergeCell ref="B162:C162"/>
    <mergeCell ref="D162:M162"/>
    <mergeCell ref="B163:C163"/>
    <mergeCell ref="D163:I163"/>
    <mergeCell ref="B169:C169"/>
    <mergeCell ref="D169:I169"/>
    <mergeCell ref="B170:C170"/>
    <mergeCell ref="D170:I170"/>
    <mergeCell ref="B167:C167"/>
    <mergeCell ref="D167:I167"/>
    <mergeCell ref="B168:C168"/>
    <mergeCell ref="D168:I168"/>
    <mergeCell ref="B166:C166"/>
    <mergeCell ref="D166:I166"/>
    <mergeCell ref="B175:C175"/>
    <mergeCell ref="D175:I175"/>
    <mergeCell ref="B176:C176"/>
    <mergeCell ref="D176:I176"/>
    <mergeCell ref="B173:C173"/>
    <mergeCell ref="D173:I173"/>
    <mergeCell ref="B174:C174"/>
    <mergeCell ref="D174:I174"/>
    <mergeCell ref="B171:C171"/>
    <mergeCell ref="D171:I171"/>
    <mergeCell ref="B172:C172"/>
    <mergeCell ref="D172:I172"/>
    <mergeCell ref="A181:L181"/>
    <mergeCell ref="B179:C179"/>
    <mergeCell ref="D179:I179"/>
    <mergeCell ref="B180:C180"/>
    <mergeCell ref="D180:I180"/>
    <mergeCell ref="B177:C177"/>
    <mergeCell ref="D177:I177"/>
    <mergeCell ref="B178:C178"/>
    <mergeCell ref="D178:I178"/>
  </mergeCells>
  <pageMargins left="0.7" right="0.7" top="0.75" bottom="0.75" header="0.3" footer="0.3"/>
  <pageSetup paperSize="9" orientation="landscape" r:id="rId1"/>
  <headerFooter>
    <oddHeader>&amp;C&amp;"Arial,Normalny"&amp;A</oddHeader>
    <oddFooter>&amp;R&amp;"Arial,Normalny"&amp;P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23"/>
  <sheetViews>
    <sheetView zoomScaleNormal="100" workbookViewId="0">
      <selection activeCell="I14" sqref="I14"/>
    </sheetView>
  </sheetViews>
  <sheetFormatPr defaultRowHeight="11.25" x14ac:dyDescent="0.2"/>
  <cols>
    <col min="1" max="11" width="9.33203125" style="42"/>
    <col min="12" max="12" width="16.33203125" style="42" customWidth="1"/>
    <col min="13" max="13" width="26.6640625" style="42" customWidth="1"/>
    <col min="14" max="16384" width="9.33203125" style="42"/>
  </cols>
  <sheetData>
    <row r="4" spans="1:13" ht="36.75" customHeight="1" x14ac:dyDescent="0.2">
      <c r="A4" s="50" t="s">
        <v>176</v>
      </c>
      <c r="B4" s="158" t="s">
        <v>642</v>
      </c>
      <c r="C4" s="160"/>
      <c r="D4" s="158" t="s">
        <v>643</v>
      </c>
      <c r="E4" s="159"/>
      <c r="F4" s="159"/>
      <c r="G4" s="159"/>
      <c r="H4" s="160"/>
      <c r="I4" s="52" t="s">
        <v>644</v>
      </c>
      <c r="J4" s="158" t="s">
        <v>645</v>
      </c>
      <c r="K4" s="160"/>
      <c r="L4" s="54" t="s">
        <v>0</v>
      </c>
      <c r="M4" s="55" t="s">
        <v>171</v>
      </c>
    </row>
    <row r="5" spans="1:13" x14ac:dyDescent="0.2">
      <c r="A5" s="31">
        <v>1</v>
      </c>
      <c r="B5" s="152"/>
      <c r="C5" s="164"/>
      <c r="D5" s="165" t="s">
        <v>646</v>
      </c>
      <c r="E5" s="166"/>
      <c r="F5" s="166"/>
      <c r="G5" s="166"/>
      <c r="H5" s="166"/>
      <c r="I5" s="166"/>
      <c r="J5" s="166"/>
      <c r="K5" s="166"/>
      <c r="L5" s="43"/>
      <c r="M5" s="7">
        <f>SUM(M6:M15)</f>
        <v>0</v>
      </c>
    </row>
    <row r="6" spans="1:13" ht="22.5" x14ac:dyDescent="0.2">
      <c r="A6" s="36" t="s">
        <v>181</v>
      </c>
      <c r="B6" s="148" t="s">
        <v>647</v>
      </c>
      <c r="C6" s="150"/>
      <c r="D6" s="148" t="s">
        <v>648</v>
      </c>
      <c r="E6" s="149"/>
      <c r="F6" s="149"/>
      <c r="G6" s="149"/>
      <c r="H6" s="150"/>
      <c r="I6" s="35" t="s">
        <v>649</v>
      </c>
      <c r="J6" s="170">
        <v>1</v>
      </c>
      <c r="K6" s="171"/>
      <c r="L6" s="65"/>
      <c r="M6" s="182">
        <f>ROUND(J6*L6,2)</f>
        <v>0</v>
      </c>
    </row>
    <row r="7" spans="1:13" x14ac:dyDescent="0.2">
      <c r="A7" s="44"/>
      <c r="B7" s="152"/>
      <c r="C7" s="164"/>
      <c r="D7" s="152"/>
      <c r="E7" s="153"/>
      <c r="F7" s="153"/>
      <c r="G7" s="153"/>
      <c r="H7" s="164"/>
      <c r="I7" s="45"/>
      <c r="J7" s="165" t="s">
        <v>175</v>
      </c>
      <c r="K7" s="169"/>
      <c r="L7" s="65"/>
      <c r="M7" s="182"/>
    </row>
    <row r="8" spans="1:13" ht="35.25" customHeight="1" x14ac:dyDescent="0.2">
      <c r="A8" s="36" t="s">
        <v>185</v>
      </c>
      <c r="B8" s="148" t="s">
        <v>650</v>
      </c>
      <c r="C8" s="150"/>
      <c r="D8" s="151" t="s">
        <v>651</v>
      </c>
      <c r="E8" s="149"/>
      <c r="F8" s="149"/>
      <c r="G8" s="149"/>
      <c r="H8" s="150"/>
      <c r="I8" s="35" t="s">
        <v>652</v>
      </c>
      <c r="J8" s="167">
        <v>25</v>
      </c>
      <c r="K8" s="168"/>
      <c r="L8" s="65"/>
      <c r="M8" s="182">
        <f t="shared" ref="M8" si="0">ROUND(J8*L8,2)</f>
        <v>0</v>
      </c>
    </row>
    <row r="9" spans="1:13" x14ac:dyDescent="0.2">
      <c r="A9" s="44"/>
      <c r="B9" s="152"/>
      <c r="C9" s="164"/>
      <c r="D9" s="152"/>
      <c r="E9" s="153"/>
      <c r="F9" s="153"/>
      <c r="G9" s="153"/>
      <c r="H9" s="164"/>
      <c r="I9" s="45"/>
      <c r="J9" s="165" t="s">
        <v>175</v>
      </c>
      <c r="K9" s="169"/>
      <c r="L9" s="65"/>
      <c r="M9" s="182"/>
    </row>
    <row r="10" spans="1:13" ht="36.75" customHeight="1" x14ac:dyDescent="0.2">
      <c r="A10" s="36" t="s">
        <v>188</v>
      </c>
      <c r="B10" s="148" t="s">
        <v>653</v>
      </c>
      <c r="C10" s="150"/>
      <c r="D10" s="151" t="s">
        <v>654</v>
      </c>
      <c r="E10" s="149"/>
      <c r="F10" s="149"/>
      <c r="G10" s="149"/>
      <c r="H10" s="150"/>
      <c r="I10" s="35" t="s">
        <v>652</v>
      </c>
      <c r="J10" s="170">
        <v>20</v>
      </c>
      <c r="K10" s="171"/>
      <c r="L10" s="65"/>
      <c r="M10" s="182">
        <f t="shared" ref="M10" si="1">ROUND(J10*L10,2)</f>
        <v>0</v>
      </c>
    </row>
    <row r="11" spans="1:13" x14ac:dyDescent="0.2">
      <c r="A11" s="44"/>
      <c r="B11" s="152"/>
      <c r="C11" s="164"/>
      <c r="D11" s="152"/>
      <c r="E11" s="153"/>
      <c r="F11" s="153"/>
      <c r="G11" s="153"/>
      <c r="H11" s="164"/>
      <c r="I11" s="45"/>
      <c r="J11" s="165" t="s">
        <v>175</v>
      </c>
      <c r="K11" s="169"/>
      <c r="L11" s="65"/>
      <c r="M11" s="182"/>
    </row>
    <row r="12" spans="1:13" ht="22.5" x14ac:dyDescent="0.2">
      <c r="A12" s="36" t="s">
        <v>191</v>
      </c>
      <c r="B12" s="148" t="s">
        <v>655</v>
      </c>
      <c r="C12" s="150"/>
      <c r="D12" s="148" t="s">
        <v>656</v>
      </c>
      <c r="E12" s="149"/>
      <c r="F12" s="149"/>
      <c r="G12" s="149"/>
      <c r="H12" s="150"/>
      <c r="I12" s="35" t="s">
        <v>649</v>
      </c>
      <c r="J12" s="167">
        <v>1</v>
      </c>
      <c r="K12" s="168"/>
      <c r="L12" s="65"/>
      <c r="M12" s="182">
        <f t="shared" ref="M12" si="2">ROUND(J12*L12,2)</f>
        <v>0</v>
      </c>
    </row>
    <row r="13" spans="1:13" x14ac:dyDescent="0.2">
      <c r="A13" s="44"/>
      <c r="B13" s="152"/>
      <c r="C13" s="164"/>
      <c r="D13" s="152"/>
      <c r="E13" s="153"/>
      <c r="F13" s="153"/>
      <c r="G13" s="153"/>
      <c r="H13" s="164"/>
      <c r="I13" s="45"/>
      <c r="J13" s="165" t="s">
        <v>175</v>
      </c>
      <c r="K13" s="169"/>
      <c r="L13" s="65"/>
      <c r="M13" s="182"/>
    </row>
    <row r="14" spans="1:13" ht="35.25" customHeight="1" x14ac:dyDescent="0.2">
      <c r="A14" s="36" t="s">
        <v>194</v>
      </c>
      <c r="B14" s="148" t="s">
        <v>657</v>
      </c>
      <c r="C14" s="150"/>
      <c r="D14" s="148" t="s">
        <v>658</v>
      </c>
      <c r="E14" s="149"/>
      <c r="F14" s="149"/>
      <c r="G14" s="149"/>
      <c r="H14" s="150"/>
      <c r="I14" s="35" t="s">
        <v>659</v>
      </c>
      <c r="J14" s="167">
        <v>1</v>
      </c>
      <c r="K14" s="168"/>
      <c r="L14" s="65"/>
      <c r="M14" s="182">
        <f>ROUND(J14*L14,2)</f>
        <v>0</v>
      </c>
    </row>
    <row r="15" spans="1:13" x14ac:dyDescent="0.2">
      <c r="A15" s="44"/>
      <c r="B15" s="152"/>
      <c r="C15" s="164"/>
      <c r="D15" s="152"/>
      <c r="E15" s="153"/>
      <c r="F15" s="153"/>
      <c r="G15" s="153"/>
      <c r="H15" s="164"/>
      <c r="I15" s="45"/>
      <c r="J15" s="165" t="s">
        <v>175</v>
      </c>
      <c r="K15" s="169"/>
      <c r="L15" s="65"/>
      <c r="M15" s="182"/>
    </row>
    <row r="16" spans="1:13" x14ac:dyDescent="0.2">
      <c r="A16" s="31">
        <v>2</v>
      </c>
      <c r="B16" s="152"/>
      <c r="C16" s="164"/>
      <c r="D16" s="165" t="s">
        <v>660</v>
      </c>
      <c r="E16" s="166"/>
      <c r="F16" s="166"/>
      <c r="G16" s="166"/>
      <c r="H16" s="166"/>
      <c r="I16" s="166"/>
      <c r="J16" s="166"/>
      <c r="K16" s="166"/>
      <c r="L16" s="43"/>
      <c r="M16" s="7">
        <f>SUM(M17:M22)</f>
        <v>0</v>
      </c>
    </row>
    <row r="17" spans="1:13" ht="35.25" customHeight="1" x14ac:dyDescent="0.2">
      <c r="A17" s="36" t="s">
        <v>661</v>
      </c>
      <c r="B17" s="148" t="s">
        <v>662</v>
      </c>
      <c r="C17" s="150"/>
      <c r="D17" s="148" t="s">
        <v>663</v>
      </c>
      <c r="E17" s="149"/>
      <c r="F17" s="149"/>
      <c r="G17" s="149"/>
      <c r="H17" s="150"/>
      <c r="I17" s="35" t="s">
        <v>664</v>
      </c>
      <c r="J17" s="167">
        <v>15</v>
      </c>
      <c r="K17" s="168"/>
      <c r="L17" s="65"/>
      <c r="M17" s="182">
        <f>ROUND(J17*L17,2)</f>
        <v>0</v>
      </c>
    </row>
    <row r="18" spans="1:13" x14ac:dyDescent="0.2">
      <c r="A18" s="44"/>
      <c r="B18" s="152"/>
      <c r="C18" s="164"/>
      <c r="D18" s="152"/>
      <c r="E18" s="153"/>
      <c r="F18" s="153"/>
      <c r="G18" s="153"/>
      <c r="H18" s="164"/>
      <c r="I18" s="45"/>
      <c r="J18" s="165" t="s">
        <v>175</v>
      </c>
      <c r="K18" s="169"/>
      <c r="L18" s="65"/>
      <c r="M18" s="182"/>
    </row>
    <row r="19" spans="1:13" ht="35.25" customHeight="1" x14ac:dyDescent="0.2">
      <c r="A19" s="36" t="s">
        <v>665</v>
      </c>
      <c r="B19" s="148" t="s">
        <v>666</v>
      </c>
      <c r="C19" s="150"/>
      <c r="D19" s="148" t="s">
        <v>667</v>
      </c>
      <c r="E19" s="149"/>
      <c r="F19" s="149"/>
      <c r="G19" s="149"/>
      <c r="H19" s="150"/>
      <c r="I19" s="35" t="s">
        <v>664</v>
      </c>
      <c r="J19" s="170">
        <v>10</v>
      </c>
      <c r="K19" s="171"/>
      <c r="L19" s="65"/>
      <c r="M19" s="182">
        <f t="shared" ref="M19" si="3">ROUND(J19*L19,2)</f>
        <v>0</v>
      </c>
    </row>
    <row r="20" spans="1:13" x14ac:dyDescent="0.2">
      <c r="A20" s="44"/>
      <c r="B20" s="152"/>
      <c r="C20" s="164"/>
      <c r="D20" s="152"/>
      <c r="E20" s="153"/>
      <c r="F20" s="153"/>
      <c r="G20" s="153"/>
      <c r="H20" s="164"/>
      <c r="I20" s="45"/>
      <c r="J20" s="165" t="s">
        <v>175</v>
      </c>
      <c r="K20" s="169"/>
      <c r="L20" s="65"/>
      <c r="M20" s="182"/>
    </row>
    <row r="21" spans="1:13" ht="35.25" customHeight="1" x14ac:dyDescent="0.2">
      <c r="A21" s="36" t="s">
        <v>668</v>
      </c>
      <c r="B21" s="148" t="s">
        <v>669</v>
      </c>
      <c r="C21" s="150"/>
      <c r="D21" s="151" t="s">
        <v>670</v>
      </c>
      <c r="E21" s="149"/>
      <c r="F21" s="149"/>
      <c r="G21" s="149"/>
      <c r="H21" s="150"/>
      <c r="I21" s="35" t="s">
        <v>649</v>
      </c>
      <c r="J21" s="170">
        <v>2</v>
      </c>
      <c r="K21" s="171"/>
      <c r="L21" s="65"/>
      <c r="M21" s="182">
        <f t="shared" ref="M21" si="4">ROUND(J21*L21,2)</f>
        <v>0</v>
      </c>
    </row>
    <row r="22" spans="1:13" x14ac:dyDescent="0.2">
      <c r="A22" s="44"/>
      <c r="B22" s="152"/>
      <c r="C22" s="164"/>
      <c r="D22" s="152"/>
      <c r="E22" s="153"/>
      <c r="F22" s="153"/>
      <c r="G22" s="153"/>
      <c r="H22" s="164"/>
      <c r="I22" s="45"/>
      <c r="J22" s="165" t="s">
        <v>175</v>
      </c>
      <c r="K22" s="169"/>
      <c r="L22" s="65"/>
      <c r="M22" s="182"/>
    </row>
    <row r="23" spans="1:13" x14ac:dyDescent="0.2">
      <c r="A23" s="31">
        <v>3</v>
      </c>
      <c r="B23" s="152"/>
      <c r="C23" s="164"/>
      <c r="D23" s="165" t="s">
        <v>671</v>
      </c>
      <c r="E23" s="166"/>
      <c r="F23" s="166"/>
      <c r="G23" s="166"/>
      <c r="H23" s="166"/>
      <c r="I23" s="166"/>
      <c r="J23" s="166"/>
      <c r="K23" s="166"/>
      <c r="L23" s="43"/>
      <c r="M23" s="7">
        <f>SUM(M24:M51)</f>
        <v>0</v>
      </c>
    </row>
    <row r="24" spans="1:13" ht="34.5" customHeight="1" x14ac:dyDescent="0.2">
      <c r="A24" s="36" t="s">
        <v>672</v>
      </c>
      <c r="B24" s="148" t="s">
        <v>673</v>
      </c>
      <c r="C24" s="150"/>
      <c r="D24" s="148" t="s">
        <v>674</v>
      </c>
      <c r="E24" s="149"/>
      <c r="F24" s="149"/>
      <c r="G24" s="149"/>
      <c r="H24" s="150"/>
      <c r="I24" s="35" t="s">
        <v>649</v>
      </c>
      <c r="J24" s="170">
        <v>1</v>
      </c>
      <c r="K24" s="171"/>
      <c r="L24" s="65"/>
      <c r="M24" s="182">
        <f t="shared" ref="M24:M50" si="5">ROUND(J24*L24,2)</f>
        <v>0</v>
      </c>
    </row>
    <row r="25" spans="1:13" x14ac:dyDescent="0.2">
      <c r="A25" s="44"/>
      <c r="B25" s="152"/>
      <c r="C25" s="164"/>
      <c r="D25" s="152"/>
      <c r="E25" s="153"/>
      <c r="F25" s="153"/>
      <c r="G25" s="153"/>
      <c r="H25" s="164"/>
      <c r="I25" s="45"/>
      <c r="J25" s="165" t="s">
        <v>175</v>
      </c>
      <c r="K25" s="169"/>
      <c r="L25" s="65"/>
      <c r="M25" s="182"/>
    </row>
    <row r="26" spans="1:13" ht="34.5" customHeight="1" x14ac:dyDescent="0.2">
      <c r="A26" s="38" t="s">
        <v>675</v>
      </c>
      <c r="B26" s="148" t="s">
        <v>676</v>
      </c>
      <c r="C26" s="150"/>
      <c r="D26" s="151" t="s">
        <v>677</v>
      </c>
      <c r="E26" s="149"/>
      <c r="F26" s="149"/>
      <c r="G26" s="149"/>
      <c r="H26" s="150"/>
      <c r="I26" s="35" t="s">
        <v>652</v>
      </c>
      <c r="J26" s="170">
        <v>220</v>
      </c>
      <c r="K26" s="171"/>
      <c r="L26" s="65"/>
      <c r="M26" s="182">
        <f t="shared" si="5"/>
        <v>0</v>
      </c>
    </row>
    <row r="27" spans="1:13" x14ac:dyDescent="0.2">
      <c r="A27" s="44"/>
      <c r="B27" s="152"/>
      <c r="C27" s="164"/>
      <c r="D27" s="152"/>
      <c r="E27" s="153"/>
      <c r="F27" s="153"/>
      <c r="G27" s="153"/>
      <c r="H27" s="164"/>
      <c r="I27" s="45"/>
      <c r="J27" s="165" t="s">
        <v>175</v>
      </c>
      <c r="K27" s="169"/>
      <c r="L27" s="65"/>
      <c r="M27" s="182"/>
    </row>
    <row r="28" spans="1:13" ht="36" customHeight="1" x14ac:dyDescent="0.2">
      <c r="A28" s="38" t="s">
        <v>678</v>
      </c>
      <c r="B28" s="148" t="s">
        <v>676</v>
      </c>
      <c r="C28" s="150"/>
      <c r="D28" s="151" t="s">
        <v>679</v>
      </c>
      <c r="E28" s="149"/>
      <c r="F28" s="149"/>
      <c r="G28" s="149"/>
      <c r="H28" s="150"/>
      <c r="I28" s="35" t="s">
        <v>652</v>
      </c>
      <c r="J28" s="167">
        <v>240</v>
      </c>
      <c r="K28" s="168"/>
      <c r="L28" s="65"/>
      <c r="M28" s="182">
        <f t="shared" si="5"/>
        <v>0</v>
      </c>
    </row>
    <row r="29" spans="1:13" x14ac:dyDescent="0.2">
      <c r="A29" s="44"/>
      <c r="B29" s="152"/>
      <c r="C29" s="164"/>
      <c r="D29" s="152"/>
      <c r="E29" s="153"/>
      <c r="F29" s="153"/>
      <c r="G29" s="153"/>
      <c r="H29" s="164"/>
      <c r="I29" s="45"/>
      <c r="J29" s="165" t="s">
        <v>175</v>
      </c>
      <c r="K29" s="169"/>
      <c r="L29" s="65"/>
      <c r="M29" s="182"/>
    </row>
    <row r="30" spans="1:13" ht="34.5" customHeight="1" x14ac:dyDescent="0.2">
      <c r="A30" s="38" t="s">
        <v>680</v>
      </c>
      <c r="B30" s="148" t="s">
        <v>681</v>
      </c>
      <c r="C30" s="150"/>
      <c r="D30" s="148" t="s">
        <v>682</v>
      </c>
      <c r="E30" s="149"/>
      <c r="F30" s="149"/>
      <c r="G30" s="149"/>
      <c r="H30" s="150"/>
      <c r="I30" s="35" t="s">
        <v>652</v>
      </c>
      <c r="J30" s="170">
        <v>50</v>
      </c>
      <c r="K30" s="171"/>
      <c r="L30" s="65"/>
      <c r="M30" s="182">
        <f t="shared" si="5"/>
        <v>0</v>
      </c>
    </row>
    <row r="31" spans="1:13" x14ac:dyDescent="0.2">
      <c r="A31" s="44"/>
      <c r="B31" s="152"/>
      <c r="C31" s="164"/>
      <c r="D31" s="152"/>
      <c r="E31" s="153"/>
      <c r="F31" s="153"/>
      <c r="G31" s="153"/>
      <c r="H31" s="164"/>
      <c r="I31" s="45"/>
      <c r="J31" s="165" t="s">
        <v>175</v>
      </c>
      <c r="K31" s="169"/>
      <c r="L31" s="65"/>
      <c r="M31" s="182"/>
    </row>
    <row r="32" spans="1:13" ht="47.25" customHeight="1" x14ac:dyDescent="0.2">
      <c r="A32" s="38" t="s">
        <v>683</v>
      </c>
      <c r="B32" s="148" t="s">
        <v>681</v>
      </c>
      <c r="C32" s="150"/>
      <c r="D32" s="148" t="s">
        <v>684</v>
      </c>
      <c r="E32" s="149"/>
      <c r="F32" s="149"/>
      <c r="G32" s="149"/>
      <c r="H32" s="150"/>
      <c r="I32" s="35" t="s">
        <v>652</v>
      </c>
      <c r="J32" s="170">
        <v>30</v>
      </c>
      <c r="K32" s="171"/>
      <c r="L32" s="65"/>
      <c r="M32" s="182">
        <f t="shared" si="5"/>
        <v>0</v>
      </c>
    </row>
    <row r="33" spans="1:13" x14ac:dyDescent="0.2">
      <c r="A33" s="44"/>
      <c r="B33" s="152"/>
      <c r="C33" s="164"/>
      <c r="D33" s="152"/>
      <c r="E33" s="153"/>
      <c r="F33" s="153"/>
      <c r="G33" s="153"/>
      <c r="H33" s="164"/>
      <c r="I33" s="45"/>
      <c r="J33" s="165" t="s">
        <v>175</v>
      </c>
      <c r="K33" s="169"/>
      <c r="L33" s="65"/>
      <c r="M33" s="182"/>
    </row>
    <row r="34" spans="1:13" ht="35.25" customHeight="1" x14ac:dyDescent="0.2">
      <c r="A34" s="38" t="s">
        <v>685</v>
      </c>
      <c r="B34" s="148" t="s">
        <v>686</v>
      </c>
      <c r="C34" s="150"/>
      <c r="D34" s="148" t="s">
        <v>687</v>
      </c>
      <c r="E34" s="149"/>
      <c r="F34" s="149"/>
      <c r="G34" s="149"/>
      <c r="H34" s="150"/>
      <c r="I34" s="35" t="s">
        <v>649</v>
      </c>
      <c r="J34" s="167">
        <v>63</v>
      </c>
      <c r="K34" s="168"/>
      <c r="L34" s="65"/>
      <c r="M34" s="182">
        <f t="shared" si="5"/>
        <v>0</v>
      </c>
    </row>
    <row r="35" spans="1:13" x14ac:dyDescent="0.2">
      <c r="A35" s="44"/>
      <c r="B35" s="152"/>
      <c r="C35" s="164"/>
      <c r="D35" s="152"/>
      <c r="E35" s="153"/>
      <c r="F35" s="153"/>
      <c r="G35" s="153"/>
      <c r="H35" s="164"/>
      <c r="I35" s="45"/>
      <c r="J35" s="165" t="s">
        <v>175</v>
      </c>
      <c r="K35" s="169"/>
      <c r="L35" s="65"/>
      <c r="M35" s="182"/>
    </row>
    <row r="36" spans="1:13" ht="38.25" customHeight="1" x14ac:dyDescent="0.2">
      <c r="A36" s="38" t="s">
        <v>688</v>
      </c>
      <c r="B36" s="148" t="s">
        <v>689</v>
      </c>
      <c r="C36" s="150"/>
      <c r="D36" s="151" t="s">
        <v>690</v>
      </c>
      <c r="E36" s="149"/>
      <c r="F36" s="149"/>
      <c r="G36" s="149"/>
      <c r="H36" s="150"/>
      <c r="I36" s="35" t="s">
        <v>649</v>
      </c>
      <c r="J36" s="170">
        <v>11</v>
      </c>
      <c r="K36" s="171"/>
      <c r="L36" s="65"/>
      <c r="M36" s="182">
        <f t="shared" si="5"/>
        <v>0</v>
      </c>
    </row>
    <row r="37" spans="1:13" x14ac:dyDescent="0.2">
      <c r="A37" s="44"/>
      <c r="B37" s="152"/>
      <c r="C37" s="164"/>
      <c r="D37" s="152"/>
      <c r="E37" s="153"/>
      <c r="F37" s="153"/>
      <c r="G37" s="153"/>
      <c r="H37" s="164"/>
      <c r="I37" s="45"/>
      <c r="J37" s="165" t="s">
        <v>175</v>
      </c>
      <c r="K37" s="169"/>
      <c r="L37" s="65"/>
      <c r="M37" s="182"/>
    </row>
    <row r="38" spans="1:13" ht="38.25" customHeight="1" x14ac:dyDescent="0.2">
      <c r="A38" s="38" t="s">
        <v>691</v>
      </c>
      <c r="B38" s="148" t="s">
        <v>689</v>
      </c>
      <c r="C38" s="150"/>
      <c r="D38" s="151" t="s">
        <v>692</v>
      </c>
      <c r="E38" s="149"/>
      <c r="F38" s="149"/>
      <c r="G38" s="149"/>
      <c r="H38" s="150"/>
      <c r="I38" s="35" t="s">
        <v>649</v>
      </c>
      <c r="J38" s="170">
        <v>2</v>
      </c>
      <c r="K38" s="171"/>
      <c r="L38" s="65"/>
      <c r="M38" s="182">
        <f t="shared" si="5"/>
        <v>0</v>
      </c>
    </row>
    <row r="39" spans="1:13" x14ac:dyDescent="0.2">
      <c r="A39" s="44"/>
      <c r="B39" s="152"/>
      <c r="C39" s="164"/>
      <c r="D39" s="152"/>
      <c r="E39" s="153"/>
      <c r="F39" s="153"/>
      <c r="G39" s="153"/>
      <c r="H39" s="164"/>
      <c r="I39" s="45"/>
      <c r="J39" s="165" t="s">
        <v>175</v>
      </c>
      <c r="K39" s="169"/>
      <c r="L39" s="65"/>
      <c r="M39" s="182"/>
    </row>
    <row r="40" spans="1:13" ht="36.75" customHeight="1" x14ac:dyDescent="0.2">
      <c r="A40" s="38" t="s">
        <v>693</v>
      </c>
      <c r="B40" s="148" t="s">
        <v>689</v>
      </c>
      <c r="C40" s="150"/>
      <c r="D40" s="151" t="s">
        <v>694</v>
      </c>
      <c r="E40" s="149"/>
      <c r="F40" s="149"/>
      <c r="G40" s="149"/>
      <c r="H40" s="150"/>
      <c r="I40" s="35" t="s">
        <v>649</v>
      </c>
      <c r="J40" s="167">
        <v>6</v>
      </c>
      <c r="K40" s="168"/>
      <c r="L40" s="65"/>
      <c r="M40" s="182">
        <f t="shared" si="5"/>
        <v>0</v>
      </c>
    </row>
    <row r="41" spans="1:13" x14ac:dyDescent="0.2">
      <c r="A41" s="44"/>
      <c r="B41" s="152"/>
      <c r="C41" s="164"/>
      <c r="D41" s="152"/>
      <c r="E41" s="153"/>
      <c r="F41" s="153"/>
      <c r="G41" s="153"/>
      <c r="H41" s="164"/>
      <c r="I41" s="45"/>
      <c r="J41" s="165" t="s">
        <v>175</v>
      </c>
      <c r="K41" s="169"/>
      <c r="L41" s="65"/>
      <c r="M41" s="182"/>
    </row>
    <row r="42" spans="1:13" ht="63.75" customHeight="1" x14ac:dyDescent="0.2">
      <c r="A42" s="46" t="s">
        <v>695</v>
      </c>
      <c r="B42" s="172" t="s">
        <v>696</v>
      </c>
      <c r="C42" s="173"/>
      <c r="D42" s="174" t="s">
        <v>697</v>
      </c>
      <c r="E42" s="175"/>
      <c r="F42" s="175"/>
      <c r="G42" s="175"/>
      <c r="H42" s="173"/>
      <c r="I42" s="2" t="s">
        <v>85</v>
      </c>
      <c r="J42" s="176">
        <v>8</v>
      </c>
      <c r="K42" s="177"/>
      <c r="L42" s="65"/>
      <c r="M42" s="182">
        <f t="shared" si="5"/>
        <v>0</v>
      </c>
    </row>
    <row r="43" spans="1:13" x14ac:dyDescent="0.2">
      <c r="A43" s="44"/>
      <c r="B43" s="152"/>
      <c r="C43" s="164"/>
      <c r="D43" s="152"/>
      <c r="E43" s="153"/>
      <c r="F43" s="153"/>
      <c r="G43" s="153"/>
      <c r="H43" s="164"/>
      <c r="I43" s="45"/>
      <c r="J43" s="165" t="s">
        <v>175</v>
      </c>
      <c r="K43" s="169"/>
      <c r="L43" s="65"/>
      <c r="M43" s="182"/>
    </row>
    <row r="44" spans="1:13" ht="57.75" customHeight="1" x14ac:dyDescent="0.2">
      <c r="A44" s="38" t="s">
        <v>232</v>
      </c>
      <c r="B44" s="148" t="s">
        <v>698</v>
      </c>
      <c r="C44" s="150"/>
      <c r="D44" s="151" t="s">
        <v>699</v>
      </c>
      <c r="E44" s="149"/>
      <c r="F44" s="149"/>
      <c r="G44" s="149"/>
      <c r="H44" s="150"/>
      <c r="I44" s="35" t="s">
        <v>649</v>
      </c>
      <c r="J44" s="170">
        <v>16</v>
      </c>
      <c r="K44" s="171"/>
      <c r="L44" s="65"/>
      <c r="M44" s="182">
        <f t="shared" si="5"/>
        <v>0</v>
      </c>
    </row>
    <row r="45" spans="1:13" x14ac:dyDescent="0.2">
      <c r="A45" s="44"/>
      <c r="B45" s="152"/>
      <c r="C45" s="164"/>
      <c r="D45" s="152"/>
      <c r="E45" s="153"/>
      <c r="F45" s="153"/>
      <c r="G45" s="153"/>
      <c r="H45" s="164"/>
      <c r="I45" s="45"/>
      <c r="J45" s="165" t="s">
        <v>175</v>
      </c>
      <c r="K45" s="169"/>
      <c r="L45" s="65"/>
      <c r="M45" s="182"/>
    </row>
    <row r="46" spans="1:13" ht="69.75" customHeight="1" x14ac:dyDescent="0.2">
      <c r="A46" s="38" t="s">
        <v>235</v>
      </c>
      <c r="B46" s="148" t="s">
        <v>700</v>
      </c>
      <c r="C46" s="150"/>
      <c r="D46" s="151" t="s">
        <v>701</v>
      </c>
      <c r="E46" s="149"/>
      <c r="F46" s="149"/>
      <c r="G46" s="149"/>
      <c r="H46" s="150"/>
      <c r="I46" s="35" t="s">
        <v>649</v>
      </c>
      <c r="J46" s="170">
        <v>17</v>
      </c>
      <c r="K46" s="171"/>
      <c r="L46" s="65"/>
      <c r="M46" s="182">
        <f t="shared" si="5"/>
        <v>0</v>
      </c>
    </row>
    <row r="47" spans="1:13" x14ac:dyDescent="0.2">
      <c r="A47" s="44"/>
      <c r="B47" s="152"/>
      <c r="C47" s="164"/>
      <c r="D47" s="152"/>
      <c r="E47" s="153"/>
      <c r="F47" s="153"/>
      <c r="G47" s="153"/>
      <c r="H47" s="164"/>
      <c r="I47" s="45"/>
      <c r="J47" s="165" t="s">
        <v>175</v>
      </c>
      <c r="K47" s="169"/>
      <c r="L47" s="65"/>
      <c r="M47" s="182"/>
    </row>
    <row r="48" spans="1:13" ht="38.25" customHeight="1" x14ac:dyDescent="0.2">
      <c r="A48" s="38" t="s">
        <v>238</v>
      </c>
      <c r="B48" s="148" t="s">
        <v>702</v>
      </c>
      <c r="C48" s="150"/>
      <c r="D48" s="148" t="s">
        <v>703</v>
      </c>
      <c r="E48" s="149"/>
      <c r="F48" s="149"/>
      <c r="G48" s="149"/>
      <c r="H48" s="150"/>
      <c r="I48" s="35" t="s">
        <v>704</v>
      </c>
      <c r="J48" s="167">
        <v>1</v>
      </c>
      <c r="K48" s="168"/>
      <c r="L48" s="65"/>
      <c r="M48" s="182">
        <f t="shared" si="5"/>
        <v>0</v>
      </c>
    </row>
    <row r="49" spans="1:13" x14ac:dyDescent="0.2">
      <c r="A49" s="44"/>
      <c r="B49" s="152"/>
      <c r="C49" s="164"/>
      <c r="D49" s="152"/>
      <c r="E49" s="153"/>
      <c r="F49" s="153"/>
      <c r="G49" s="153"/>
      <c r="H49" s="164"/>
      <c r="I49" s="45"/>
      <c r="J49" s="165" t="s">
        <v>175</v>
      </c>
      <c r="K49" s="169"/>
      <c r="L49" s="65"/>
      <c r="M49" s="182"/>
    </row>
    <row r="50" spans="1:13" ht="39" customHeight="1" x14ac:dyDescent="0.2">
      <c r="A50" s="38" t="s">
        <v>241</v>
      </c>
      <c r="B50" s="148" t="s">
        <v>705</v>
      </c>
      <c r="C50" s="150"/>
      <c r="D50" s="148" t="s">
        <v>706</v>
      </c>
      <c r="E50" s="149"/>
      <c r="F50" s="149"/>
      <c r="G50" s="149"/>
      <c r="H50" s="150"/>
      <c r="I50" s="35" t="s">
        <v>704</v>
      </c>
      <c r="J50" s="170">
        <v>40</v>
      </c>
      <c r="K50" s="171"/>
      <c r="L50" s="65"/>
      <c r="M50" s="182">
        <f t="shared" si="5"/>
        <v>0</v>
      </c>
    </row>
    <row r="51" spans="1:13" x14ac:dyDescent="0.2">
      <c r="A51" s="44"/>
      <c r="B51" s="152"/>
      <c r="C51" s="164"/>
      <c r="D51" s="152"/>
      <c r="E51" s="153"/>
      <c r="F51" s="153"/>
      <c r="G51" s="153"/>
      <c r="H51" s="164"/>
      <c r="I51" s="45"/>
      <c r="J51" s="165" t="s">
        <v>175</v>
      </c>
      <c r="K51" s="169"/>
      <c r="L51" s="65"/>
      <c r="M51" s="182"/>
    </row>
    <row r="52" spans="1:13" x14ac:dyDescent="0.2">
      <c r="A52" s="31">
        <v>4</v>
      </c>
      <c r="B52" s="152"/>
      <c r="C52" s="164"/>
      <c r="D52" s="165" t="s">
        <v>707</v>
      </c>
      <c r="E52" s="166"/>
      <c r="F52" s="166"/>
      <c r="G52" s="166"/>
      <c r="H52" s="166"/>
      <c r="I52" s="166"/>
      <c r="J52" s="166"/>
      <c r="K52" s="166"/>
      <c r="L52" s="43"/>
      <c r="M52" s="7">
        <f>SUM(M53:M66)</f>
        <v>0</v>
      </c>
    </row>
    <row r="53" spans="1:13" ht="38.25" customHeight="1" x14ac:dyDescent="0.2">
      <c r="A53" s="38" t="s">
        <v>708</v>
      </c>
      <c r="B53" s="148" t="s">
        <v>709</v>
      </c>
      <c r="C53" s="150"/>
      <c r="D53" s="148" t="s">
        <v>710</v>
      </c>
      <c r="E53" s="149"/>
      <c r="F53" s="149"/>
      <c r="G53" s="149"/>
      <c r="H53" s="150"/>
      <c r="I53" s="35" t="s">
        <v>711</v>
      </c>
      <c r="J53" s="170">
        <v>4</v>
      </c>
      <c r="K53" s="171"/>
      <c r="L53" s="65"/>
      <c r="M53" s="182">
        <f t="shared" ref="M53:M65" si="6">ROUND(J53*L53,2)</f>
        <v>0</v>
      </c>
    </row>
    <row r="54" spans="1:13" x14ac:dyDescent="0.2">
      <c r="A54" s="44"/>
      <c r="B54" s="152"/>
      <c r="C54" s="164"/>
      <c r="D54" s="152"/>
      <c r="E54" s="153"/>
      <c r="F54" s="153"/>
      <c r="G54" s="153"/>
      <c r="H54" s="164"/>
      <c r="I54" s="45"/>
      <c r="J54" s="165" t="s">
        <v>175</v>
      </c>
      <c r="K54" s="169"/>
      <c r="L54" s="65"/>
      <c r="M54" s="182"/>
    </row>
    <row r="55" spans="1:13" ht="35.25" customHeight="1" x14ac:dyDescent="0.2">
      <c r="A55" s="38" t="s">
        <v>712</v>
      </c>
      <c r="B55" s="148" t="s">
        <v>709</v>
      </c>
      <c r="C55" s="150"/>
      <c r="D55" s="148" t="s">
        <v>713</v>
      </c>
      <c r="E55" s="149"/>
      <c r="F55" s="149"/>
      <c r="G55" s="149"/>
      <c r="H55" s="150"/>
      <c r="I55" s="35" t="s">
        <v>711</v>
      </c>
      <c r="J55" s="170">
        <v>7</v>
      </c>
      <c r="K55" s="171"/>
      <c r="L55" s="65"/>
      <c r="M55" s="182">
        <f t="shared" si="6"/>
        <v>0</v>
      </c>
    </row>
    <row r="56" spans="1:13" x14ac:dyDescent="0.2">
      <c r="A56" s="44"/>
      <c r="B56" s="152"/>
      <c r="C56" s="164"/>
      <c r="D56" s="152"/>
      <c r="E56" s="153"/>
      <c r="F56" s="153"/>
      <c r="G56" s="153"/>
      <c r="H56" s="164"/>
      <c r="I56" s="45"/>
      <c r="J56" s="165" t="s">
        <v>175</v>
      </c>
      <c r="K56" s="169"/>
      <c r="L56" s="65"/>
      <c r="M56" s="182"/>
    </row>
    <row r="57" spans="1:13" ht="36.75" customHeight="1" x14ac:dyDescent="0.2">
      <c r="A57" s="38" t="s">
        <v>714</v>
      </c>
      <c r="B57" s="148" t="s">
        <v>709</v>
      </c>
      <c r="C57" s="150"/>
      <c r="D57" s="148" t="s">
        <v>715</v>
      </c>
      <c r="E57" s="149"/>
      <c r="F57" s="149"/>
      <c r="G57" s="149"/>
      <c r="H57" s="150"/>
      <c r="I57" s="35" t="s">
        <v>711</v>
      </c>
      <c r="J57" s="170">
        <v>15</v>
      </c>
      <c r="K57" s="171"/>
      <c r="L57" s="65"/>
      <c r="M57" s="182">
        <f t="shared" si="6"/>
        <v>0</v>
      </c>
    </row>
    <row r="58" spans="1:13" x14ac:dyDescent="0.2">
      <c r="A58" s="44"/>
      <c r="B58" s="152"/>
      <c r="C58" s="164"/>
      <c r="D58" s="152"/>
      <c r="E58" s="153"/>
      <c r="F58" s="153"/>
      <c r="G58" s="153"/>
      <c r="H58" s="164"/>
      <c r="I58" s="45"/>
      <c r="J58" s="165" t="s">
        <v>175</v>
      </c>
      <c r="K58" s="169"/>
      <c r="L58" s="65"/>
      <c r="M58" s="182"/>
    </row>
    <row r="59" spans="1:13" ht="35.25" customHeight="1" x14ac:dyDescent="0.2">
      <c r="A59" s="38" t="s">
        <v>716</v>
      </c>
      <c r="B59" s="148" t="s">
        <v>717</v>
      </c>
      <c r="C59" s="150"/>
      <c r="D59" s="148" t="s">
        <v>718</v>
      </c>
      <c r="E59" s="149"/>
      <c r="F59" s="149"/>
      <c r="G59" s="149"/>
      <c r="H59" s="150"/>
      <c r="I59" s="35" t="s">
        <v>711</v>
      </c>
      <c r="J59" s="170">
        <v>4</v>
      </c>
      <c r="K59" s="171"/>
      <c r="L59" s="65"/>
      <c r="M59" s="182">
        <f t="shared" si="6"/>
        <v>0</v>
      </c>
    </row>
    <row r="60" spans="1:13" x14ac:dyDescent="0.2">
      <c r="A60" s="44"/>
      <c r="B60" s="152"/>
      <c r="C60" s="164"/>
      <c r="D60" s="152"/>
      <c r="E60" s="153"/>
      <c r="F60" s="153"/>
      <c r="G60" s="153"/>
      <c r="H60" s="164"/>
      <c r="I60" s="45"/>
      <c r="J60" s="165" t="s">
        <v>175</v>
      </c>
      <c r="K60" s="169"/>
      <c r="L60" s="65"/>
      <c r="M60" s="182"/>
    </row>
    <row r="61" spans="1:13" ht="36" customHeight="1" x14ac:dyDescent="0.2">
      <c r="A61" s="38" t="s">
        <v>719</v>
      </c>
      <c r="B61" s="148" t="s">
        <v>709</v>
      </c>
      <c r="C61" s="150"/>
      <c r="D61" s="148" t="s">
        <v>720</v>
      </c>
      <c r="E61" s="149"/>
      <c r="F61" s="149"/>
      <c r="G61" s="149"/>
      <c r="H61" s="150"/>
      <c r="I61" s="35" t="s">
        <v>711</v>
      </c>
      <c r="J61" s="170">
        <v>4</v>
      </c>
      <c r="K61" s="171"/>
      <c r="L61" s="65"/>
      <c r="M61" s="182">
        <f t="shared" si="6"/>
        <v>0</v>
      </c>
    </row>
    <row r="62" spans="1:13" x14ac:dyDescent="0.2">
      <c r="A62" s="44"/>
      <c r="B62" s="152"/>
      <c r="C62" s="164"/>
      <c r="D62" s="152"/>
      <c r="E62" s="153"/>
      <c r="F62" s="153"/>
      <c r="G62" s="153"/>
      <c r="H62" s="164"/>
      <c r="I62" s="45"/>
      <c r="J62" s="165" t="s">
        <v>175</v>
      </c>
      <c r="K62" s="169"/>
      <c r="L62" s="65"/>
      <c r="M62" s="182"/>
    </row>
    <row r="63" spans="1:13" ht="38.25" customHeight="1" x14ac:dyDescent="0.2">
      <c r="A63" s="38" t="s">
        <v>721</v>
      </c>
      <c r="B63" s="148" t="s">
        <v>709</v>
      </c>
      <c r="C63" s="150"/>
      <c r="D63" s="148" t="s">
        <v>722</v>
      </c>
      <c r="E63" s="149"/>
      <c r="F63" s="149"/>
      <c r="G63" s="149"/>
      <c r="H63" s="150"/>
      <c r="I63" s="35" t="s">
        <v>711</v>
      </c>
      <c r="J63" s="170">
        <v>3</v>
      </c>
      <c r="K63" s="171"/>
      <c r="L63" s="65"/>
      <c r="M63" s="182">
        <f t="shared" si="6"/>
        <v>0</v>
      </c>
    </row>
    <row r="64" spans="1:13" x14ac:dyDescent="0.2">
      <c r="A64" s="44"/>
      <c r="B64" s="152"/>
      <c r="C64" s="164"/>
      <c r="D64" s="152"/>
      <c r="E64" s="153"/>
      <c r="F64" s="153"/>
      <c r="G64" s="153"/>
      <c r="H64" s="164"/>
      <c r="I64" s="45"/>
      <c r="J64" s="165" t="s">
        <v>175</v>
      </c>
      <c r="K64" s="169"/>
      <c r="L64" s="65"/>
      <c r="M64" s="182"/>
    </row>
    <row r="65" spans="1:13" ht="36.75" customHeight="1" x14ac:dyDescent="0.2">
      <c r="A65" s="38" t="s">
        <v>723</v>
      </c>
      <c r="B65" s="148" t="s">
        <v>709</v>
      </c>
      <c r="C65" s="150"/>
      <c r="D65" s="148" t="s">
        <v>724</v>
      </c>
      <c r="E65" s="149"/>
      <c r="F65" s="149"/>
      <c r="G65" s="149"/>
      <c r="H65" s="150"/>
      <c r="I65" s="35" t="s">
        <v>711</v>
      </c>
      <c r="J65" s="170">
        <v>4</v>
      </c>
      <c r="K65" s="171"/>
      <c r="L65" s="65"/>
      <c r="M65" s="182">
        <f t="shared" si="6"/>
        <v>0</v>
      </c>
    </row>
    <row r="66" spans="1:13" x14ac:dyDescent="0.2">
      <c r="A66" s="44"/>
      <c r="B66" s="152"/>
      <c r="C66" s="164"/>
      <c r="D66" s="152"/>
      <c r="E66" s="153"/>
      <c r="F66" s="153"/>
      <c r="G66" s="153"/>
      <c r="H66" s="164"/>
      <c r="I66" s="45"/>
      <c r="J66" s="165" t="s">
        <v>175</v>
      </c>
      <c r="K66" s="169"/>
      <c r="L66" s="65"/>
      <c r="M66" s="182"/>
    </row>
    <row r="67" spans="1:13" x14ac:dyDescent="0.2">
      <c r="A67" s="31">
        <v>5</v>
      </c>
      <c r="B67" s="152"/>
      <c r="C67" s="164"/>
      <c r="D67" s="165" t="s">
        <v>725</v>
      </c>
      <c r="E67" s="166"/>
      <c r="F67" s="166"/>
      <c r="G67" s="166"/>
      <c r="H67" s="166"/>
      <c r="I67" s="166"/>
      <c r="J67" s="166"/>
      <c r="K67" s="166"/>
      <c r="L67" s="43"/>
      <c r="M67" s="7">
        <f>SUM(M68:M77)</f>
        <v>0</v>
      </c>
    </row>
    <row r="68" spans="1:13" ht="38.25" customHeight="1" x14ac:dyDescent="0.2">
      <c r="A68" s="38" t="s">
        <v>726</v>
      </c>
      <c r="B68" s="148" t="s">
        <v>727</v>
      </c>
      <c r="C68" s="150"/>
      <c r="D68" s="148" t="s">
        <v>728</v>
      </c>
      <c r="E68" s="149"/>
      <c r="F68" s="149"/>
      <c r="G68" s="149"/>
      <c r="H68" s="150"/>
      <c r="I68" s="35" t="s">
        <v>652</v>
      </c>
      <c r="J68" s="167">
        <v>25</v>
      </c>
      <c r="K68" s="168"/>
      <c r="L68" s="65"/>
      <c r="M68" s="182">
        <f t="shared" ref="M68:M76" si="7">ROUND(J68*L68,2)</f>
        <v>0</v>
      </c>
    </row>
    <row r="69" spans="1:13" x14ac:dyDescent="0.2">
      <c r="A69" s="44"/>
      <c r="B69" s="152"/>
      <c r="C69" s="164"/>
      <c r="D69" s="152"/>
      <c r="E69" s="153"/>
      <c r="F69" s="153"/>
      <c r="G69" s="153"/>
      <c r="H69" s="164"/>
      <c r="I69" s="45"/>
      <c r="J69" s="165" t="s">
        <v>175</v>
      </c>
      <c r="K69" s="169"/>
      <c r="L69" s="65"/>
      <c r="M69" s="182"/>
    </row>
    <row r="70" spans="1:13" ht="36" customHeight="1" x14ac:dyDescent="0.2">
      <c r="A70" s="38" t="s">
        <v>729</v>
      </c>
      <c r="B70" s="148" t="s">
        <v>730</v>
      </c>
      <c r="C70" s="150"/>
      <c r="D70" s="151" t="s">
        <v>731</v>
      </c>
      <c r="E70" s="149"/>
      <c r="F70" s="149"/>
      <c r="G70" s="149"/>
      <c r="H70" s="150"/>
      <c r="I70" s="35" t="s">
        <v>652</v>
      </c>
      <c r="J70" s="170">
        <v>15</v>
      </c>
      <c r="K70" s="171"/>
      <c r="L70" s="65"/>
      <c r="M70" s="182">
        <f t="shared" si="7"/>
        <v>0</v>
      </c>
    </row>
    <row r="71" spans="1:13" x14ac:dyDescent="0.2">
      <c r="A71" s="44"/>
      <c r="B71" s="152"/>
      <c r="C71" s="164"/>
      <c r="D71" s="152"/>
      <c r="E71" s="153"/>
      <c r="F71" s="153"/>
      <c r="G71" s="153"/>
      <c r="H71" s="164"/>
      <c r="I71" s="45"/>
      <c r="J71" s="165" t="s">
        <v>175</v>
      </c>
      <c r="K71" s="169"/>
      <c r="L71" s="65"/>
      <c r="M71" s="182"/>
    </row>
    <row r="72" spans="1:13" ht="39.75" customHeight="1" x14ac:dyDescent="0.2">
      <c r="A72" s="38" t="s">
        <v>732</v>
      </c>
      <c r="B72" s="148" t="s">
        <v>733</v>
      </c>
      <c r="C72" s="150"/>
      <c r="D72" s="148" t="s">
        <v>734</v>
      </c>
      <c r="E72" s="149"/>
      <c r="F72" s="149"/>
      <c r="G72" s="149"/>
      <c r="H72" s="150"/>
      <c r="I72" s="35" t="s">
        <v>652</v>
      </c>
      <c r="J72" s="170">
        <v>30</v>
      </c>
      <c r="K72" s="171"/>
      <c r="L72" s="65"/>
      <c r="M72" s="182">
        <f t="shared" si="7"/>
        <v>0</v>
      </c>
    </row>
    <row r="73" spans="1:13" x14ac:dyDescent="0.2">
      <c r="A73" s="44"/>
      <c r="B73" s="152"/>
      <c r="C73" s="164"/>
      <c r="D73" s="152"/>
      <c r="E73" s="153"/>
      <c r="F73" s="153"/>
      <c r="G73" s="153"/>
      <c r="H73" s="164"/>
      <c r="I73" s="45"/>
      <c r="J73" s="165" t="s">
        <v>175</v>
      </c>
      <c r="K73" s="169"/>
      <c r="L73" s="65"/>
      <c r="M73" s="182"/>
    </row>
    <row r="74" spans="1:13" ht="22.5" x14ac:dyDescent="0.2">
      <c r="A74" s="38" t="s">
        <v>735</v>
      </c>
      <c r="B74" s="148" t="s">
        <v>673</v>
      </c>
      <c r="C74" s="150"/>
      <c r="D74" s="148" t="s">
        <v>736</v>
      </c>
      <c r="E74" s="149"/>
      <c r="F74" s="149"/>
      <c r="G74" s="149"/>
      <c r="H74" s="150"/>
      <c r="I74" s="35" t="s">
        <v>649</v>
      </c>
      <c r="J74" s="167">
        <v>1</v>
      </c>
      <c r="K74" s="168"/>
      <c r="L74" s="65"/>
      <c r="M74" s="182">
        <f t="shared" si="7"/>
        <v>0</v>
      </c>
    </row>
    <row r="75" spans="1:13" x14ac:dyDescent="0.2">
      <c r="A75" s="44"/>
      <c r="B75" s="152"/>
      <c r="C75" s="164"/>
      <c r="D75" s="152"/>
      <c r="E75" s="153"/>
      <c r="F75" s="153"/>
      <c r="G75" s="153"/>
      <c r="H75" s="164"/>
      <c r="I75" s="45"/>
      <c r="J75" s="165" t="s">
        <v>175</v>
      </c>
      <c r="K75" s="169"/>
      <c r="L75" s="65"/>
      <c r="M75" s="182"/>
    </row>
    <row r="76" spans="1:13" ht="30" customHeight="1" x14ac:dyDescent="0.2">
      <c r="A76" s="46" t="s">
        <v>737</v>
      </c>
      <c r="B76" s="172" t="s">
        <v>738</v>
      </c>
      <c r="C76" s="173"/>
      <c r="D76" s="174" t="s">
        <v>739</v>
      </c>
      <c r="E76" s="178"/>
      <c r="F76" s="178"/>
      <c r="G76" s="178"/>
      <c r="H76" s="179"/>
      <c r="I76" s="2" t="s">
        <v>85</v>
      </c>
      <c r="J76" s="176">
        <v>1</v>
      </c>
      <c r="K76" s="177"/>
      <c r="L76" s="65"/>
      <c r="M76" s="182">
        <f t="shared" si="7"/>
        <v>0</v>
      </c>
    </row>
    <row r="77" spans="1:13" x14ac:dyDescent="0.2">
      <c r="A77" s="44"/>
      <c r="B77" s="152"/>
      <c r="C77" s="164"/>
      <c r="D77" s="152"/>
      <c r="E77" s="153"/>
      <c r="F77" s="153"/>
      <c r="G77" s="153"/>
      <c r="H77" s="164"/>
      <c r="I77" s="45"/>
      <c r="J77" s="165" t="s">
        <v>175</v>
      </c>
      <c r="K77" s="169"/>
      <c r="L77" s="65"/>
      <c r="M77" s="182"/>
    </row>
    <row r="78" spans="1:13" x14ac:dyDescent="0.2">
      <c r="A78" s="31">
        <v>6</v>
      </c>
      <c r="B78" s="152"/>
      <c r="C78" s="164"/>
      <c r="D78" s="165" t="s">
        <v>740</v>
      </c>
      <c r="E78" s="166"/>
      <c r="F78" s="166"/>
      <c r="G78" s="166"/>
      <c r="H78" s="166"/>
      <c r="I78" s="166"/>
      <c r="J78" s="166"/>
      <c r="K78" s="166"/>
      <c r="L78" s="43"/>
      <c r="M78" s="7">
        <f>SUM(M79:M96)</f>
        <v>0</v>
      </c>
    </row>
    <row r="79" spans="1:13" ht="35.25" customHeight="1" x14ac:dyDescent="0.2">
      <c r="A79" s="38" t="s">
        <v>741</v>
      </c>
      <c r="B79" s="148" t="s">
        <v>742</v>
      </c>
      <c r="C79" s="150"/>
      <c r="D79" s="148" t="s">
        <v>743</v>
      </c>
      <c r="E79" s="149"/>
      <c r="F79" s="149"/>
      <c r="G79" s="149"/>
      <c r="H79" s="150"/>
      <c r="I79" s="35" t="s">
        <v>652</v>
      </c>
      <c r="J79" s="167">
        <v>36</v>
      </c>
      <c r="K79" s="168"/>
      <c r="L79" s="65"/>
      <c r="M79" s="182">
        <f t="shared" ref="M79:M95" si="8">ROUND(J79*L79,2)</f>
        <v>0</v>
      </c>
    </row>
    <row r="80" spans="1:13" x14ac:dyDescent="0.2">
      <c r="A80" s="44"/>
      <c r="B80" s="152"/>
      <c r="C80" s="164"/>
      <c r="D80" s="152"/>
      <c r="E80" s="153"/>
      <c r="F80" s="153"/>
      <c r="G80" s="153"/>
      <c r="H80" s="164"/>
      <c r="I80" s="45"/>
      <c r="J80" s="165" t="s">
        <v>175</v>
      </c>
      <c r="K80" s="169"/>
      <c r="L80" s="65"/>
      <c r="M80" s="182"/>
    </row>
    <row r="81" spans="1:13" ht="34.5" customHeight="1" x14ac:dyDescent="0.2">
      <c r="A81" s="38" t="s">
        <v>744</v>
      </c>
      <c r="B81" s="148" t="s">
        <v>745</v>
      </c>
      <c r="C81" s="150"/>
      <c r="D81" s="148" t="s">
        <v>746</v>
      </c>
      <c r="E81" s="149"/>
      <c r="F81" s="149"/>
      <c r="G81" s="149"/>
      <c r="H81" s="150"/>
      <c r="I81" s="35" t="s">
        <v>810</v>
      </c>
      <c r="J81" s="180">
        <v>5.4</v>
      </c>
      <c r="K81" s="181"/>
      <c r="L81" s="65"/>
      <c r="M81" s="182">
        <f t="shared" si="8"/>
        <v>0</v>
      </c>
    </row>
    <row r="82" spans="1:13" x14ac:dyDescent="0.2">
      <c r="A82" s="44"/>
      <c r="B82" s="152"/>
      <c r="C82" s="164"/>
      <c r="D82" s="152"/>
      <c r="E82" s="153"/>
      <c r="F82" s="153"/>
      <c r="G82" s="153"/>
      <c r="H82" s="164"/>
      <c r="I82" s="45"/>
      <c r="J82" s="165" t="s">
        <v>175</v>
      </c>
      <c r="K82" s="169"/>
      <c r="L82" s="65"/>
      <c r="M82" s="182"/>
    </row>
    <row r="83" spans="1:13" ht="36" customHeight="1" x14ac:dyDescent="0.2">
      <c r="A83" s="38" t="s">
        <v>747</v>
      </c>
      <c r="B83" s="148" t="s">
        <v>748</v>
      </c>
      <c r="C83" s="150"/>
      <c r="D83" s="148" t="s">
        <v>749</v>
      </c>
      <c r="E83" s="149"/>
      <c r="F83" s="149"/>
      <c r="G83" s="149"/>
      <c r="H83" s="150"/>
      <c r="I83" s="35" t="s">
        <v>810</v>
      </c>
      <c r="J83" s="180">
        <v>5.4</v>
      </c>
      <c r="K83" s="181"/>
      <c r="L83" s="65"/>
      <c r="M83" s="182">
        <f t="shared" si="8"/>
        <v>0</v>
      </c>
    </row>
    <row r="84" spans="1:13" x14ac:dyDescent="0.2">
      <c r="A84" s="44"/>
      <c r="B84" s="152"/>
      <c r="C84" s="164"/>
      <c r="D84" s="152"/>
      <c r="E84" s="153"/>
      <c r="F84" s="153"/>
      <c r="G84" s="153"/>
      <c r="H84" s="164"/>
      <c r="I84" s="45"/>
      <c r="J84" s="165" t="s">
        <v>175</v>
      </c>
      <c r="K84" s="169"/>
      <c r="L84" s="65"/>
      <c r="M84" s="182"/>
    </row>
    <row r="85" spans="1:13" ht="37.5" customHeight="1" x14ac:dyDescent="0.2">
      <c r="A85" s="38" t="s">
        <v>750</v>
      </c>
      <c r="B85" s="148" t="s">
        <v>751</v>
      </c>
      <c r="C85" s="150"/>
      <c r="D85" s="148" t="s">
        <v>752</v>
      </c>
      <c r="E85" s="149"/>
      <c r="F85" s="149"/>
      <c r="G85" s="149"/>
      <c r="H85" s="150"/>
      <c r="I85" s="35" t="s">
        <v>652</v>
      </c>
      <c r="J85" s="167">
        <v>30</v>
      </c>
      <c r="K85" s="168"/>
      <c r="L85" s="65"/>
      <c r="M85" s="182">
        <f t="shared" si="8"/>
        <v>0</v>
      </c>
    </row>
    <row r="86" spans="1:13" x14ac:dyDescent="0.2">
      <c r="A86" s="44"/>
      <c r="B86" s="152"/>
      <c r="C86" s="164"/>
      <c r="D86" s="152"/>
      <c r="E86" s="153"/>
      <c r="F86" s="153"/>
      <c r="G86" s="153"/>
      <c r="H86" s="164"/>
      <c r="I86" s="45"/>
      <c r="J86" s="165" t="s">
        <v>175</v>
      </c>
      <c r="K86" s="169"/>
      <c r="L86" s="65"/>
      <c r="M86" s="182"/>
    </row>
    <row r="87" spans="1:13" ht="47.25" customHeight="1" x14ac:dyDescent="0.2">
      <c r="A87" s="38" t="s">
        <v>753</v>
      </c>
      <c r="B87" s="148" t="s">
        <v>754</v>
      </c>
      <c r="C87" s="150"/>
      <c r="D87" s="151" t="s">
        <v>755</v>
      </c>
      <c r="E87" s="149"/>
      <c r="F87" s="149"/>
      <c r="G87" s="149"/>
      <c r="H87" s="150"/>
      <c r="I87" s="35" t="s">
        <v>649</v>
      </c>
      <c r="J87" s="170">
        <v>3</v>
      </c>
      <c r="K87" s="171"/>
      <c r="L87" s="65"/>
      <c r="M87" s="182">
        <f t="shared" si="8"/>
        <v>0</v>
      </c>
    </row>
    <row r="88" spans="1:13" x14ac:dyDescent="0.2">
      <c r="A88" s="44"/>
      <c r="B88" s="152"/>
      <c r="C88" s="164"/>
      <c r="D88" s="152"/>
      <c r="E88" s="153"/>
      <c r="F88" s="153"/>
      <c r="G88" s="153"/>
      <c r="H88" s="164"/>
      <c r="I88" s="45"/>
      <c r="J88" s="165" t="s">
        <v>175</v>
      </c>
      <c r="K88" s="169"/>
      <c r="L88" s="65"/>
      <c r="M88" s="182"/>
    </row>
    <row r="89" spans="1:13" ht="47.25" customHeight="1" x14ac:dyDescent="0.2">
      <c r="A89" s="38" t="s">
        <v>756</v>
      </c>
      <c r="B89" s="148" t="s">
        <v>757</v>
      </c>
      <c r="C89" s="150"/>
      <c r="D89" s="151" t="s">
        <v>758</v>
      </c>
      <c r="E89" s="149"/>
      <c r="F89" s="149"/>
      <c r="G89" s="149"/>
      <c r="H89" s="150"/>
      <c r="I89" s="35" t="s">
        <v>652</v>
      </c>
      <c r="J89" s="170">
        <v>18</v>
      </c>
      <c r="K89" s="171"/>
      <c r="L89" s="65"/>
      <c r="M89" s="182">
        <f t="shared" si="8"/>
        <v>0</v>
      </c>
    </row>
    <row r="90" spans="1:13" x14ac:dyDescent="0.2">
      <c r="A90" s="44"/>
      <c r="B90" s="152"/>
      <c r="C90" s="164"/>
      <c r="D90" s="152"/>
      <c r="E90" s="153"/>
      <c r="F90" s="153"/>
      <c r="G90" s="153"/>
      <c r="H90" s="164"/>
      <c r="I90" s="45"/>
      <c r="J90" s="165" t="s">
        <v>175</v>
      </c>
      <c r="K90" s="169"/>
      <c r="L90" s="65"/>
      <c r="M90" s="182"/>
    </row>
    <row r="91" spans="1:13" ht="63" customHeight="1" x14ac:dyDescent="0.2">
      <c r="A91" s="38" t="s">
        <v>759</v>
      </c>
      <c r="B91" s="148" t="s">
        <v>760</v>
      </c>
      <c r="C91" s="150"/>
      <c r="D91" s="148" t="s">
        <v>761</v>
      </c>
      <c r="E91" s="149"/>
      <c r="F91" s="149"/>
      <c r="G91" s="149"/>
      <c r="H91" s="150"/>
      <c r="I91" s="35" t="s">
        <v>652</v>
      </c>
      <c r="J91" s="170">
        <v>58</v>
      </c>
      <c r="K91" s="171"/>
      <c r="L91" s="65"/>
      <c r="M91" s="182">
        <f t="shared" si="8"/>
        <v>0</v>
      </c>
    </row>
    <row r="92" spans="1:13" x14ac:dyDescent="0.2">
      <c r="A92" s="44"/>
      <c r="B92" s="152"/>
      <c r="C92" s="164"/>
      <c r="D92" s="152"/>
      <c r="E92" s="153"/>
      <c r="F92" s="153"/>
      <c r="G92" s="153"/>
      <c r="H92" s="164"/>
      <c r="I92" s="45"/>
      <c r="J92" s="165" t="s">
        <v>175</v>
      </c>
      <c r="K92" s="169"/>
      <c r="L92" s="65"/>
      <c r="M92" s="182"/>
    </row>
    <row r="93" spans="1:13" ht="50.25" customHeight="1" x14ac:dyDescent="0.2">
      <c r="A93" s="38" t="s">
        <v>762</v>
      </c>
      <c r="B93" s="148" t="s">
        <v>763</v>
      </c>
      <c r="C93" s="150"/>
      <c r="D93" s="148" t="s">
        <v>764</v>
      </c>
      <c r="E93" s="149"/>
      <c r="F93" s="149"/>
      <c r="G93" s="149"/>
      <c r="H93" s="150"/>
      <c r="I93" s="35" t="s">
        <v>711</v>
      </c>
      <c r="J93" s="170">
        <v>10</v>
      </c>
      <c r="K93" s="171"/>
      <c r="L93" s="65"/>
      <c r="M93" s="182">
        <f t="shared" si="8"/>
        <v>0</v>
      </c>
    </row>
    <row r="94" spans="1:13" x14ac:dyDescent="0.2">
      <c r="A94" s="44"/>
      <c r="B94" s="152"/>
      <c r="C94" s="164"/>
      <c r="D94" s="152"/>
      <c r="E94" s="153"/>
      <c r="F94" s="153"/>
      <c r="G94" s="153"/>
      <c r="H94" s="164"/>
      <c r="I94" s="45"/>
      <c r="J94" s="165" t="s">
        <v>175</v>
      </c>
      <c r="K94" s="169"/>
      <c r="L94" s="65"/>
      <c r="M94" s="182"/>
    </row>
    <row r="95" spans="1:13" ht="46.5" customHeight="1" x14ac:dyDescent="0.2">
      <c r="A95" s="38" t="s">
        <v>765</v>
      </c>
      <c r="B95" s="148" t="s">
        <v>766</v>
      </c>
      <c r="C95" s="150"/>
      <c r="D95" s="148" t="s">
        <v>767</v>
      </c>
      <c r="E95" s="149"/>
      <c r="F95" s="149"/>
      <c r="G95" s="149"/>
      <c r="H95" s="150"/>
      <c r="I95" s="35" t="s">
        <v>649</v>
      </c>
      <c r="J95" s="170">
        <v>12</v>
      </c>
      <c r="K95" s="171"/>
      <c r="L95" s="65"/>
      <c r="M95" s="182">
        <f t="shared" si="8"/>
        <v>0</v>
      </c>
    </row>
    <row r="96" spans="1:13" x14ac:dyDescent="0.2">
      <c r="A96" s="44"/>
      <c r="B96" s="152"/>
      <c r="C96" s="164"/>
      <c r="D96" s="152"/>
      <c r="E96" s="153"/>
      <c r="F96" s="153"/>
      <c r="G96" s="153"/>
      <c r="H96" s="164"/>
      <c r="I96" s="45"/>
      <c r="J96" s="165" t="s">
        <v>175</v>
      </c>
      <c r="K96" s="169"/>
      <c r="L96" s="65"/>
      <c r="M96" s="182"/>
    </row>
    <row r="97" spans="1:13" x14ac:dyDescent="0.2">
      <c r="A97" s="31">
        <v>7</v>
      </c>
      <c r="B97" s="152"/>
      <c r="C97" s="164"/>
      <c r="D97" s="165" t="s">
        <v>768</v>
      </c>
      <c r="E97" s="166"/>
      <c r="F97" s="166"/>
      <c r="G97" s="166"/>
      <c r="H97" s="166"/>
      <c r="I97" s="166"/>
      <c r="J97" s="166"/>
      <c r="K97" s="166"/>
      <c r="L97" s="43"/>
      <c r="M97" s="7">
        <f>SUM(M98:M123)</f>
        <v>0</v>
      </c>
    </row>
    <row r="98" spans="1:13" ht="22.5" x14ac:dyDescent="0.2">
      <c r="A98" s="38" t="s">
        <v>769</v>
      </c>
      <c r="B98" s="148" t="s">
        <v>770</v>
      </c>
      <c r="C98" s="150"/>
      <c r="D98" s="148" t="s">
        <v>771</v>
      </c>
      <c r="E98" s="149"/>
      <c r="F98" s="149"/>
      <c r="G98" s="149"/>
      <c r="H98" s="150"/>
      <c r="I98" s="35" t="s">
        <v>772</v>
      </c>
      <c r="J98" s="170">
        <v>1</v>
      </c>
      <c r="K98" s="171"/>
      <c r="L98" s="65"/>
      <c r="M98" s="182">
        <f t="shared" ref="M98:M122" si="9">ROUND(J98*L98,2)</f>
        <v>0</v>
      </c>
    </row>
    <row r="99" spans="1:13" x14ac:dyDescent="0.2">
      <c r="A99" s="44"/>
      <c r="B99" s="152"/>
      <c r="C99" s="164"/>
      <c r="D99" s="152"/>
      <c r="E99" s="153"/>
      <c r="F99" s="153"/>
      <c r="G99" s="153"/>
      <c r="H99" s="164"/>
      <c r="I99" s="45"/>
      <c r="J99" s="165" t="s">
        <v>175</v>
      </c>
      <c r="K99" s="169"/>
      <c r="L99" s="65"/>
      <c r="M99" s="182"/>
    </row>
    <row r="100" spans="1:13" ht="22.5" x14ac:dyDescent="0.2">
      <c r="A100" s="38" t="s">
        <v>773</v>
      </c>
      <c r="B100" s="148" t="s">
        <v>774</v>
      </c>
      <c r="C100" s="150"/>
      <c r="D100" s="148" t="s">
        <v>775</v>
      </c>
      <c r="E100" s="149"/>
      <c r="F100" s="149"/>
      <c r="G100" s="149"/>
      <c r="H100" s="150"/>
      <c r="I100" s="35" t="s">
        <v>772</v>
      </c>
      <c r="J100" s="170">
        <v>1</v>
      </c>
      <c r="K100" s="171"/>
      <c r="L100" s="65"/>
      <c r="M100" s="182">
        <f t="shared" si="9"/>
        <v>0</v>
      </c>
    </row>
    <row r="101" spans="1:13" x14ac:dyDescent="0.2">
      <c r="A101" s="44"/>
      <c r="B101" s="152"/>
      <c r="C101" s="164"/>
      <c r="D101" s="152"/>
      <c r="E101" s="153"/>
      <c r="F101" s="153"/>
      <c r="G101" s="153"/>
      <c r="H101" s="164"/>
      <c r="I101" s="45"/>
      <c r="J101" s="165" t="s">
        <v>175</v>
      </c>
      <c r="K101" s="169"/>
      <c r="L101" s="65"/>
      <c r="M101" s="182"/>
    </row>
    <row r="102" spans="1:13" ht="22.5" customHeight="1" x14ac:dyDescent="0.2">
      <c r="A102" s="38" t="s">
        <v>776</v>
      </c>
      <c r="B102" s="148" t="s">
        <v>777</v>
      </c>
      <c r="C102" s="150"/>
      <c r="D102" s="148" t="s">
        <v>778</v>
      </c>
      <c r="E102" s="149"/>
      <c r="F102" s="149"/>
      <c r="G102" s="149"/>
      <c r="H102" s="150"/>
      <c r="I102" s="35" t="s">
        <v>779</v>
      </c>
      <c r="J102" s="170">
        <v>1</v>
      </c>
      <c r="K102" s="171"/>
      <c r="L102" s="65"/>
      <c r="M102" s="182">
        <f t="shared" si="9"/>
        <v>0</v>
      </c>
    </row>
    <row r="103" spans="1:13" x14ac:dyDescent="0.2">
      <c r="A103" s="44"/>
      <c r="B103" s="152"/>
      <c r="C103" s="164"/>
      <c r="D103" s="152"/>
      <c r="E103" s="153"/>
      <c r="F103" s="153"/>
      <c r="G103" s="153"/>
      <c r="H103" s="164"/>
      <c r="I103" s="45"/>
      <c r="J103" s="165" t="s">
        <v>175</v>
      </c>
      <c r="K103" s="169"/>
      <c r="L103" s="65"/>
      <c r="M103" s="182"/>
    </row>
    <row r="104" spans="1:13" ht="22.5" customHeight="1" x14ac:dyDescent="0.2">
      <c r="A104" s="38" t="s">
        <v>780</v>
      </c>
      <c r="B104" s="148" t="s">
        <v>781</v>
      </c>
      <c r="C104" s="150"/>
      <c r="D104" s="148" t="s">
        <v>782</v>
      </c>
      <c r="E104" s="149"/>
      <c r="F104" s="149"/>
      <c r="G104" s="149"/>
      <c r="H104" s="150"/>
      <c r="I104" s="35" t="s">
        <v>779</v>
      </c>
      <c r="J104" s="176">
        <v>3</v>
      </c>
      <c r="K104" s="177"/>
      <c r="L104" s="65"/>
      <c r="M104" s="182">
        <f t="shared" si="9"/>
        <v>0</v>
      </c>
    </row>
    <row r="105" spans="1:13" x14ac:dyDescent="0.2">
      <c r="A105" s="44"/>
      <c r="B105" s="152"/>
      <c r="C105" s="164"/>
      <c r="D105" s="152"/>
      <c r="E105" s="153"/>
      <c r="F105" s="153"/>
      <c r="G105" s="153"/>
      <c r="H105" s="164"/>
      <c r="I105" s="45"/>
      <c r="J105" s="165" t="s">
        <v>175</v>
      </c>
      <c r="K105" s="169"/>
      <c r="L105" s="65"/>
      <c r="M105" s="182"/>
    </row>
    <row r="106" spans="1:13" ht="22.5" customHeight="1" x14ac:dyDescent="0.2">
      <c r="A106" s="38" t="s">
        <v>783</v>
      </c>
      <c r="B106" s="148" t="s">
        <v>784</v>
      </c>
      <c r="C106" s="150"/>
      <c r="D106" s="148" t="s">
        <v>785</v>
      </c>
      <c r="E106" s="149"/>
      <c r="F106" s="149"/>
      <c r="G106" s="149"/>
      <c r="H106" s="150"/>
      <c r="I106" s="35" t="s">
        <v>779</v>
      </c>
      <c r="J106" s="176">
        <v>1</v>
      </c>
      <c r="K106" s="177"/>
      <c r="L106" s="65"/>
      <c r="M106" s="182">
        <f t="shared" si="9"/>
        <v>0</v>
      </c>
    </row>
    <row r="107" spans="1:13" x14ac:dyDescent="0.2">
      <c r="A107" s="44"/>
      <c r="B107" s="152"/>
      <c r="C107" s="164"/>
      <c r="D107" s="152"/>
      <c r="E107" s="153"/>
      <c r="F107" s="153"/>
      <c r="G107" s="153"/>
      <c r="H107" s="164"/>
      <c r="I107" s="45"/>
      <c r="J107" s="165" t="s">
        <v>175</v>
      </c>
      <c r="K107" s="169"/>
      <c r="L107" s="65"/>
      <c r="M107" s="182"/>
    </row>
    <row r="108" spans="1:13" ht="22.5" customHeight="1" x14ac:dyDescent="0.2">
      <c r="A108" s="38" t="s">
        <v>786</v>
      </c>
      <c r="B108" s="148" t="s">
        <v>787</v>
      </c>
      <c r="C108" s="150"/>
      <c r="D108" s="148" t="s">
        <v>788</v>
      </c>
      <c r="E108" s="149"/>
      <c r="F108" s="149"/>
      <c r="G108" s="149"/>
      <c r="H108" s="150"/>
      <c r="I108" s="35" t="s">
        <v>779</v>
      </c>
      <c r="J108" s="170">
        <v>2</v>
      </c>
      <c r="K108" s="171"/>
      <c r="L108" s="65"/>
      <c r="M108" s="182">
        <f t="shared" si="9"/>
        <v>0</v>
      </c>
    </row>
    <row r="109" spans="1:13" x14ac:dyDescent="0.2">
      <c r="A109" s="44"/>
      <c r="B109" s="152"/>
      <c r="C109" s="164"/>
      <c r="D109" s="152"/>
      <c r="E109" s="153"/>
      <c r="F109" s="153"/>
      <c r="G109" s="153"/>
      <c r="H109" s="164"/>
      <c r="I109" s="45"/>
      <c r="J109" s="165" t="s">
        <v>175</v>
      </c>
      <c r="K109" s="169"/>
      <c r="L109" s="65"/>
      <c r="M109" s="182"/>
    </row>
    <row r="110" spans="1:13" ht="41.25" customHeight="1" x14ac:dyDescent="0.2">
      <c r="A110" s="38" t="s">
        <v>789</v>
      </c>
      <c r="B110" s="148" t="s">
        <v>790</v>
      </c>
      <c r="C110" s="150"/>
      <c r="D110" s="151" t="s">
        <v>791</v>
      </c>
      <c r="E110" s="149"/>
      <c r="F110" s="149"/>
      <c r="G110" s="149"/>
      <c r="H110" s="150"/>
      <c r="I110" s="35" t="s">
        <v>659</v>
      </c>
      <c r="J110" s="170">
        <v>1</v>
      </c>
      <c r="K110" s="171"/>
      <c r="L110" s="65"/>
      <c r="M110" s="182">
        <f t="shared" si="9"/>
        <v>0</v>
      </c>
    </row>
    <row r="111" spans="1:13" x14ac:dyDescent="0.2">
      <c r="A111" s="44"/>
      <c r="B111" s="152"/>
      <c r="C111" s="164"/>
      <c r="D111" s="152"/>
      <c r="E111" s="153"/>
      <c r="F111" s="153"/>
      <c r="G111" s="153"/>
      <c r="H111" s="164"/>
      <c r="I111" s="45"/>
      <c r="J111" s="165" t="s">
        <v>175</v>
      </c>
      <c r="K111" s="169"/>
      <c r="L111" s="65"/>
      <c r="M111" s="182"/>
    </row>
    <row r="112" spans="1:13" ht="38.25" customHeight="1" x14ac:dyDescent="0.2">
      <c r="A112" s="38" t="s">
        <v>792</v>
      </c>
      <c r="B112" s="148" t="s">
        <v>793</v>
      </c>
      <c r="C112" s="150"/>
      <c r="D112" s="151" t="s">
        <v>794</v>
      </c>
      <c r="E112" s="149"/>
      <c r="F112" s="149"/>
      <c r="G112" s="149"/>
      <c r="H112" s="150"/>
      <c r="I112" s="35" t="s">
        <v>659</v>
      </c>
      <c r="J112" s="170">
        <v>13</v>
      </c>
      <c r="K112" s="171"/>
      <c r="L112" s="65"/>
      <c r="M112" s="182">
        <f t="shared" si="9"/>
        <v>0</v>
      </c>
    </row>
    <row r="113" spans="1:13" x14ac:dyDescent="0.2">
      <c r="A113" s="44"/>
      <c r="B113" s="152"/>
      <c r="C113" s="164"/>
      <c r="D113" s="152"/>
      <c r="E113" s="153"/>
      <c r="F113" s="153"/>
      <c r="G113" s="153"/>
      <c r="H113" s="164"/>
      <c r="I113" s="45"/>
      <c r="J113" s="165" t="s">
        <v>175</v>
      </c>
      <c r="K113" s="169"/>
      <c r="L113" s="65"/>
      <c r="M113" s="182"/>
    </row>
    <row r="114" spans="1:13" ht="40.5" customHeight="1" x14ac:dyDescent="0.2">
      <c r="A114" s="38" t="s">
        <v>795</v>
      </c>
      <c r="B114" s="148" t="s">
        <v>796</v>
      </c>
      <c r="C114" s="150"/>
      <c r="D114" s="151" t="s">
        <v>797</v>
      </c>
      <c r="E114" s="149"/>
      <c r="F114" s="149"/>
      <c r="G114" s="149"/>
      <c r="H114" s="150"/>
      <c r="I114" s="35" t="s">
        <v>659</v>
      </c>
      <c r="J114" s="170">
        <v>1</v>
      </c>
      <c r="K114" s="171"/>
      <c r="L114" s="65"/>
      <c r="M114" s="182">
        <f t="shared" si="9"/>
        <v>0</v>
      </c>
    </row>
    <row r="115" spans="1:13" x14ac:dyDescent="0.2">
      <c r="A115" s="44"/>
      <c r="B115" s="152"/>
      <c r="C115" s="164"/>
      <c r="D115" s="152"/>
      <c r="E115" s="153"/>
      <c r="F115" s="153"/>
      <c r="G115" s="153"/>
      <c r="H115" s="164"/>
      <c r="I115" s="45"/>
      <c r="J115" s="165" t="s">
        <v>175</v>
      </c>
      <c r="K115" s="169"/>
      <c r="L115" s="65"/>
      <c r="M115" s="182"/>
    </row>
    <row r="116" spans="1:13" ht="22.5" customHeight="1" x14ac:dyDescent="0.2">
      <c r="A116" s="38" t="s">
        <v>798</v>
      </c>
      <c r="B116" s="148" t="s">
        <v>799</v>
      </c>
      <c r="C116" s="150"/>
      <c r="D116" s="148" t="s">
        <v>800</v>
      </c>
      <c r="E116" s="149"/>
      <c r="F116" s="149"/>
      <c r="G116" s="149"/>
      <c r="H116" s="150"/>
      <c r="I116" s="35" t="s">
        <v>779</v>
      </c>
      <c r="J116" s="170">
        <v>1</v>
      </c>
      <c r="K116" s="171"/>
      <c r="L116" s="65"/>
      <c r="M116" s="182">
        <f t="shared" si="9"/>
        <v>0</v>
      </c>
    </row>
    <row r="117" spans="1:13" x14ac:dyDescent="0.2">
      <c r="A117" s="44"/>
      <c r="B117" s="152"/>
      <c r="C117" s="164"/>
      <c r="D117" s="152"/>
      <c r="E117" s="153"/>
      <c r="F117" s="153"/>
      <c r="G117" s="153"/>
      <c r="H117" s="164"/>
      <c r="I117" s="45"/>
      <c r="J117" s="165" t="s">
        <v>175</v>
      </c>
      <c r="K117" s="169"/>
      <c r="L117" s="65"/>
      <c r="M117" s="182"/>
    </row>
    <row r="118" spans="1:13" ht="22.5" customHeight="1" x14ac:dyDescent="0.2">
      <c r="A118" s="38" t="s">
        <v>801</v>
      </c>
      <c r="B118" s="148" t="s">
        <v>802</v>
      </c>
      <c r="C118" s="150"/>
      <c r="D118" s="148" t="s">
        <v>803</v>
      </c>
      <c r="E118" s="149"/>
      <c r="F118" s="149"/>
      <c r="G118" s="149"/>
      <c r="H118" s="150"/>
      <c r="I118" s="35" t="s">
        <v>779</v>
      </c>
      <c r="J118" s="170">
        <v>33</v>
      </c>
      <c r="K118" s="171"/>
      <c r="L118" s="65"/>
      <c r="M118" s="182">
        <f t="shared" si="9"/>
        <v>0</v>
      </c>
    </row>
    <row r="119" spans="1:13" x14ac:dyDescent="0.2">
      <c r="A119" s="44"/>
      <c r="B119" s="152"/>
      <c r="C119" s="164"/>
      <c r="D119" s="152"/>
      <c r="E119" s="153"/>
      <c r="F119" s="153"/>
      <c r="G119" s="153"/>
      <c r="H119" s="164"/>
      <c r="I119" s="45"/>
      <c r="J119" s="165" t="s">
        <v>175</v>
      </c>
      <c r="K119" s="169"/>
      <c r="L119" s="65"/>
      <c r="M119" s="182"/>
    </row>
    <row r="120" spans="1:13" ht="37.5" customHeight="1" x14ac:dyDescent="0.2">
      <c r="A120" s="38" t="s">
        <v>804</v>
      </c>
      <c r="B120" s="148" t="s">
        <v>805</v>
      </c>
      <c r="C120" s="150"/>
      <c r="D120" s="151" t="s">
        <v>806</v>
      </c>
      <c r="E120" s="149"/>
      <c r="F120" s="149"/>
      <c r="G120" s="149"/>
      <c r="H120" s="150"/>
      <c r="I120" s="35" t="s">
        <v>779</v>
      </c>
      <c r="J120" s="176">
        <v>15</v>
      </c>
      <c r="K120" s="177"/>
      <c r="L120" s="65"/>
      <c r="M120" s="182">
        <f t="shared" si="9"/>
        <v>0</v>
      </c>
    </row>
    <row r="121" spans="1:13" x14ac:dyDescent="0.2">
      <c r="A121" s="44"/>
      <c r="B121" s="152"/>
      <c r="C121" s="164"/>
      <c r="D121" s="152"/>
      <c r="E121" s="153"/>
      <c r="F121" s="153"/>
      <c r="G121" s="153"/>
      <c r="H121" s="164"/>
      <c r="I121" s="45"/>
      <c r="J121" s="165" t="s">
        <v>175</v>
      </c>
      <c r="K121" s="169"/>
      <c r="L121" s="65"/>
      <c r="M121" s="182"/>
    </row>
    <row r="122" spans="1:13" ht="38.25" customHeight="1" x14ac:dyDescent="0.2">
      <c r="A122" s="38" t="s">
        <v>807</v>
      </c>
      <c r="B122" s="148" t="s">
        <v>808</v>
      </c>
      <c r="C122" s="150"/>
      <c r="D122" s="151" t="s">
        <v>809</v>
      </c>
      <c r="E122" s="149"/>
      <c r="F122" s="149"/>
      <c r="G122" s="149"/>
      <c r="H122" s="150"/>
      <c r="I122" s="35" t="s">
        <v>779</v>
      </c>
      <c r="J122" s="170">
        <v>1</v>
      </c>
      <c r="K122" s="171"/>
      <c r="L122" s="65"/>
      <c r="M122" s="182">
        <f t="shared" si="9"/>
        <v>0</v>
      </c>
    </row>
    <row r="123" spans="1:13" x14ac:dyDescent="0.2">
      <c r="A123" s="44"/>
      <c r="B123" s="152"/>
      <c r="C123" s="164"/>
      <c r="D123" s="152"/>
      <c r="E123" s="153"/>
      <c r="F123" s="153"/>
      <c r="G123" s="153"/>
      <c r="H123" s="164"/>
      <c r="I123" s="45"/>
      <c r="J123" s="165" t="s">
        <v>175</v>
      </c>
      <c r="K123" s="169"/>
      <c r="L123" s="65"/>
      <c r="M123" s="182"/>
    </row>
  </sheetData>
  <sheetProtection password="E3C0" sheet="1" objects="1" scenarios="1"/>
  <mergeCells count="465">
    <mergeCell ref="L120:L121"/>
    <mergeCell ref="M120:M121"/>
    <mergeCell ref="L122:L123"/>
    <mergeCell ref="M122:M123"/>
    <mergeCell ref="L114:L115"/>
    <mergeCell ref="M114:M115"/>
    <mergeCell ref="L116:L117"/>
    <mergeCell ref="M116:M117"/>
    <mergeCell ref="L118:L119"/>
    <mergeCell ref="M118:M119"/>
    <mergeCell ref="L108:L109"/>
    <mergeCell ref="M108:M109"/>
    <mergeCell ref="L110:L111"/>
    <mergeCell ref="M110:M111"/>
    <mergeCell ref="L112:L113"/>
    <mergeCell ref="M112:M113"/>
    <mergeCell ref="L102:L103"/>
    <mergeCell ref="M102:M103"/>
    <mergeCell ref="L104:L105"/>
    <mergeCell ref="M104:M105"/>
    <mergeCell ref="L106:L107"/>
    <mergeCell ref="M106:M107"/>
    <mergeCell ref="L95:L96"/>
    <mergeCell ref="M95:M96"/>
    <mergeCell ref="L98:L99"/>
    <mergeCell ref="M98:M99"/>
    <mergeCell ref="L100:L101"/>
    <mergeCell ref="M100:M101"/>
    <mergeCell ref="L89:L90"/>
    <mergeCell ref="M89:M90"/>
    <mergeCell ref="L91:L92"/>
    <mergeCell ref="M91:M92"/>
    <mergeCell ref="L93:L94"/>
    <mergeCell ref="M93:M94"/>
    <mergeCell ref="L83:L84"/>
    <mergeCell ref="M83:M84"/>
    <mergeCell ref="L85:L86"/>
    <mergeCell ref="M85:M86"/>
    <mergeCell ref="L87:L88"/>
    <mergeCell ref="M87:M88"/>
    <mergeCell ref="L76:L77"/>
    <mergeCell ref="M76:M77"/>
    <mergeCell ref="L79:L80"/>
    <mergeCell ref="M79:M80"/>
    <mergeCell ref="L81:L82"/>
    <mergeCell ref="M81:M82"/>
    <mergeCell ref="L70:L71"/>
    <mergeCell ref="M70:M71"/>
    <mergeCell ref="L72:L73"/>
    <mergeCell ref="M72:M73"/>
    <mergeCell ref="L74:L75"/>
    <mergeCell ref="M74:M75"/>
    <mergeCell ref="L63:L64"/>
    <mergeCell ref="M63:M64"/>
    <mergeCell ref="L65:L66"/>
    <mergeCell ref="M65:M66"/>
    <mergeCell ref="L68:L69"/>
    <mergeCell ref="M68:M69"/>
    <mergeCell ref="L57:L58"/>
    <mergeCell ref="M57:M58"/>
    <mergeCell ref="L59:L60"/>
    <mergeCell ref="M59:M60"/>
    <mergeCell ref="L61:L62"/>
    <mergeCell ref="M61:M62"/>
    <mergeCell ref="L50:L51"/>
    <mergeCell ref="M50:M51"/>
    <mergeCell ref="L53:L54"/>
    <mergeCell ref="M53:M54"/>
    <mergeCell ref="L55:L56"/>
    <mergeCell ref="M55:M56"/>
    <mergeCell ref="L44:L45"/>
    <mergeCell ref="M44:M45"/>
    <mergeCell ref="L46:L47"/>
    <mergeCell ref="M46:M47"/>
    <mergeCell ref="L48:L49"/>
    <mergeCell ref="M48:M49"/>
    <mergeCell ref="L38:L39"/>
    <mergeCell ref="M38:M39"/>
    <mergeCell ref="L40:L41"/>
    <mergeCell ref="M40:M41"/>
    <mergeCell ref="L42:L43"/>
    <mergeCell ref="M42:M43"/>
    <mergeCell ref="L32:L33"/>
    <mergeCell ref="M32:M33"/>
    <mergeCell ref="L34:L35"/>
    <mergeCell ref="M34:M35"/>
    <mergeCell ref="L36:L37"/>
    <mergeCell ref="M36:M37"/>
    <mergeCell ref="L26:L27"/>
    <mergeCell ref="M26:M27"/>
    <mergeCell ref="L28:L29"/>
    <mergeCell ref="M28:M29"/>
    <mergeCell ref="L30:L31"/>
    <mergeCell ref="M30:M31"/>
    <mergeCell ref="L19:L20"/>
    <mergeCell ref="M19:M20"/>
    <mergeCell ref="L21:L22"/>
    <mergeCell ref="M21:M22"/>
    <mergeCell ref="L24:L25"/>
    <mergeCell ref="M24:M25"/>
    <mergeCell ref="L12:L13"/>
    <mergeCell ref="M12:M13"/>
    <mergeCell ref="L14:L15"/>
    <mergeCell ref="M14:M15"/>
    <mergeCell ref="L17:L18"/>
    <mergeCell ref="M17:M18"/>
    <mergeCell ref="L6:L7"/>
    <mergeCell ref="M6:M7"/>
    <mergeCell ref="L8:L9"/>
    <mergeCell ref="M8:M9"/>
    <mergeCell ref="L10:L11"/>
    <mergeCell ref="M10:M11"/>
    <mergeCell ref="B122:C122"/>
    <mergeCell ref="D122:H122"/>
    <mergeCell ref="J122:K122"/>
    <mergeCell ref="B118:C118"/>
    <mergeCell ref="D118:H118"/>
    <mergeCell ref="J118:K118"/>
    <mergeCell ref="B119:C119"/>
    <mergeCell ref="D119:H119"/>
    <mergeCell ref="J119:K119"/>
    <mergeCell ref="B116:C116"/>
    <mergeCell ref="D116:H116"/>
    <mergeCell ref="J116:K116"/>
    <mergeCell ref="B117:C117"/>
    <mergeCell ref="D117:H117"/>
    <mergeCell ref="J117:K117"/>
    <mergeCell ref="B114:C114"/>
    <mergeCell ref="D114:H114"/>
    <mergeCell ref="J114:K114"/>
    <mergeCell ref="B123:C123"/>
    <mergeCell ref="D123:H123"/>
    <mergeCell ref="J123:K123"/>
    <mergeCell ref="B120:C120"/>
    <mergeCell ref="D120:H120"/>
    <mergeCell ref="J120:K120"/>
    <mergeCell ref="B121:C121"/>
    <mergeCell ref="D121:H121"/>
    <mergeCell ref="J121:K121"/>
    <mergeCell ref="B115:C115"/>
    <mergeCell ref="D115:H115"/>
    <mergeCell ref="J115:K115"/>
    <mergeCell ref="B112:C112"/>
    <mergeCell ref="D112:H112"/>
    <mergeCell ref="J112:K112"/>
    <mergeCell ref="B113:C113"/>
    <mergeCell ref="D113:H113"/>
    <mergeCell ref="J113:K113"/>
    <mergeCell ref="B110:C110"/>
    <mergeCell ref="D110:H110"/>
    <mergeCell ref="J110:K110"/>
    <mergeCell ref="B111:C111"/>
    <mergeCell ref="D111:H111"/>
    <mergeCell ref="J111:K111"/>
    <mergeCell ref="B108:C108"/>
    <mergeCell ref="D108:H108"/>
    <mergeCell ref="J108:K108"/>
    <mergeCell ref="B109:C109"/>
    <mergeCell ref="D109:H109"/>
    <mergeCell ref="J109:K109"/>
    <mergeCell ref="B106:C106"/>
    <mergeCell ref="D106:H106"/>
    <mergeCell ref="J106:K106"/>
    <mergeCell ref="B107:C107"/>
    <mergeCell ref="D107:H107"/>
    <mergeCell ref="J107:K107"/>
    <mergeCell ref="B104:C104"/>
    <mergeCell ref="D104:H104"/>
    <mergeCell ref="J104:K104"/>
    <mergeCell ref="B105:C105"/>
    <mergeCell ref="D105:H105"/>
    <mergeCell ref="J105:K105"/>
    <mergeCell ref="B102:C102"/>
    <mergeCell ref="D102:H102"/>
    <mergeCell ref="J102:K102"/>
    <mergeCell ref="B103:C103"/>
    <mergeCell ref="D103:H103"/>
    <mergeCell ref="J103:K103"/>
    <mergeCell ref="B100:C100"/>
    <mergeCell ref="D100:H100"/>
    <mergeCell ref="J100:K100"/>
    <mergeCell ref="B101:C101"/>
    <mergeCell ref="D101:H101"/>
    <mergeCell ref="J101:K101"/>
    <mergeCell ref="B98:C98"/>
    <mergeCell ref="D98:H98"/>
    <mergeCell ref="J98:K98"/>
    <mergeCell ref="B99:C99"/>
    <mergeCell ref="D99:H99"/>
    <mergeCell ref="J99:K99"/>
    <mergeCell ref="B96:C96"/>
    <mergeCell ref="D96:H96"/>
    <mergeCell ref="J96:K96"/>
    <mergeCell ref="B97:C97"/>
    <mergeCell ref="D97:K97"/>
    <mergeCell ref="B94:C94"/>
    <mergeCell ref="D94:H94"/>
    <mergeCell ref="J94:K94"/>
    <mergeCell ref="B95:C95"/>
    <mergeCell ref="D95:H95"/>
    <mergeCell ref="J95:K95"/>
    <mergeCell ref="B92:C92"/>
    <mergeCell ref="D92:H92"/>
    <mergeCell ref="J92:K92"/>
    <mergeCell ref="B93:C93"/>
    <mergeCell ref="D93:H93"/>
    <mergeCell ref="J93:K93"/>
    <mergeCell ref="B90:C90"/>
    <mergeCell ref="D90:H90"/>
    <mergeCell ref="J90:K90"/>
    <mergeCell ref="B91:C91"/>
    <mergeCell ref="D91:H91"/>
    <mergeCell ref="J91:K91"/>
    <mergeCell ref="B88:C88"/>
    <mergeCell ref="D88:H88"/>
    <mergeCell ref="J88:K88"/>
    <mergeCell ref="B89:C89"/>
    <mergeCell ref="D89:H89"/>
    <mergeCell ref="J89:K89"/>
    <mergeCell ref="B86:C86"/>
    <mergeCell ref="D86:H86"/>
    <mergeCell ref="J86:K86"/>
    <mergeCell ref="B87:C87"/>
    <mergeCell ref="D87:H87"/>
    <mergeCell ref="J87:K87"/>
    <mergeCell ref="B84:C84"/>
    <mergeCell ref="D84:H84"/>
    <mergeCell ref="J84:K84"/>
    <mergeCell ref="B85:C85"/>
    <mergeCell ref="D85:H85"/>
    <mergeCell ref="J85:K85"/>
    <mergeCell ref="B82:C82"/>
    <mergeCell ref="D82:H82"/>
    <mergeCell ref="J82:K82"/>
    <mergeCell ref="B83:C83"/>
    <mergeCell ref="D83:H83"/>
    <mergeCell ref="J83:K83"/>
    <mergeCell ref="B80:C80"/>
    <mergeCell ref="D80:H80"/>
    <mergeCell ref="J80:K80"/>
    <mergeCell ref="B81:C81"/>
    <mergeCell ref="D81:H81"/>
    <mergeCell ref="J81:K81"/>
    <mergeCell ref="B78:C78"/>
    <mergeCell ref="D78:K78"/>
    <mergeCell ref="B79:C79"/>
    <mergeCell ref="D79:H79"/>
    <mergeCell ref="J79:K79"/>
    <mergeCell ref="J76:K76"/>
    <mergeCell ref="B77:C77"/>
    <mergeCell ref="D77:H77"/>
    <mergeCell ref="J77:K77"/>
    <mergeCell ref="B75:C75"/>
    <mergeCell ref="D75:H75"/>
    <mergeCell ref="J75:K75"/>
    <mergeCell ref="B76:C76"/>
    <mergeCell ref="D76:H76"/>
    <mergeCell ref="B73:C73"/>
    <mergeCell ref="D73:H73"/>
    <mergeCell ref="J73:K73"/>
    <mergeCell ref="B74:C74"/>
    <mergeCell ref="D74:H74"/>
    <mergeCell ref="J74:K74"/>
    <mergeCell ref="B71:C71"/>
    <mergeCell ref="D71:H71"/>
    <mergeCell ref="J71:K71"/>
    <mergeCell ref="B72:C72"/>
    <mergeCell ref="D72:H72"/>
    <mergeCell ref="J72:K72"/>
    <mergeCell ref="B69:C69"/>
    <mergeCell ref="D69:H69"/>
    <mergeCell ref="J69:K69"/>
    <mergeCell ref="B70:C70"/>
    <mergeCell ref="D70:H70"/>
    <mergeCell ref="J70:K70"/>
    <mergeCell ref="B67:C67"/>
    <mergeCell ref="D67:K67"/>
    <mergeCell ref="B68:C68"/>
    <mergeCell ref="D68:H68"/>
    <mergeCell ref="J68:K68"/>
    <mergeCell ref="B65:C65"/>
    <mergeCell ref="D65:H65"/>
    <mergeCell ref="J65:K65"/>
    <mergeCell ref="B66:C66"/>
    <mergeCell ref="D66:H66"/>
    <mergeCell ref="J66:K66"/>
    <mergeCell ref="B63:C63"/>
    <mergeCell ref="D63:H63"/>
    <mergeCell ref="J63:K63"/>
    <mergeCell ref="B64:C64"/>
    <mergeCell ref="D64:H64"/>
    <mergeCell ref="J64:K64"/>
    <mergeCell ref="B61:C61"/>
    <mergeCell ref="D61:H61"/>
    <mergeCell ref="J61:K61"/>
    <mergeCell ref="B62:C62"/>
    <mergeCell ref="D62:H62"/>
    <mergeCell ref="J62:K62"/>
    <mergeCell ref="B59:C59"/>
    <mergeCell ref="D59:H59"/>
    <mergeCell ref="J59:K59"/>
    <mergeCell ref="B60:C60"/>
    <mergeCell ref="D60:H60"/>
    <mergeCell ref="J60:K60"/>
    <mergeCell ref="B57:C57"/>
    <mergeCell ref="D57:H57"/>
    <mergeCell ref="J57:K57"/>
    <mergeCell ref="B58:C58"/>
    <mergeCell ref="D58:H58"/>
    <mergeCell ref="J58:K58"/>
    <mergeCell ref="B55:C55"/>
    <mergeCell ref="D55:H55"/>
    <mergeCell ref="J55:K55"/>
    <mergeCell ref="B56:C56"/>
    <mergeCell ref="D56:H56"/>
    <mergeCell ref="J56:K56"/>
    <mergeCell ref="B53:C53"/>
    <mergeCell ref="D53:H53"/>
    <mergeCell ref="J53:K53"/>
    <mergeCell ref="B54:C54"/>
    <mergeCell ref="D54:H54"/>
    <mergeCell ref="J54:K54"/>
    <mergeCell ref="B51:C51"/>
    <mergeCell ref="D51:H51"/>
    <mergeCell ref="J51:K51"/>
    <mergeCell ref="B52:C52"/>
    <mergeCell ref="D52:K52"/>
    <mergeCell ref="B49:C49"/>
    <mergeCell ref="D49:H49"/>
    <mergeCell ref="J49:K49"/>
    <mergeCell ref="B50:C50"/>
    <mergeCell ref="D50:H50"/>
    <mergeCell ref="J50:K50"/>
    <mergeCell ref="B47:C47"/>
    <mergeCell ref="D47:H47"/>
    <mergeCell ref="J47:K47"/>
    <mergeCell ref="B48:C48"/>
    <mergeCell ref="D48:H48"/>
    <mergeCell ref="J48:K48"/>
    <mergeCell ref="B45:C45"/>
    <mergeCell ref="D45:H45"/>
    <mergeCell ref="J45:K45"/>
    <mergeCell ref="B46:C46"/>
    <mergeCell ref="D46:H46"/>
    <mergeCell ref="J46:K46"/>
    <mergeCell ref="B43:C43"/>
    <mergeCell ref="D43:H43"/>
    <mergeCell ref="J43:K43"/>
    <mergeCell ref="B44:C44"/>
    <mergeCell ref="D44:H44"/>
    <mergeCell ref="J44:K44"/>
    <mergeCell ref="B42:C42"/>
    <mergeCell ref="D42:H42"/>
    <mergeCell ref="J42:K42"/>
    <mergeCell ref="B40:C40"/>
    <mergeCell ref="D40:H40"/>
    <mergeCell ref="J40:K40"/>
    <mergeCell ref="B41:C41"/>
    <mergeCell ref="D41:H41"/>
    <mergeCell ref="J41:K41"/>
    <mergeCell ref="B38:C38"/>
    <mergeCell ref="D38:H38"/>
    <mergeCell ref="J38:K38"/>
    <mergeCell ref="B39:C39"/>
    <mergeCell ref="D39:H39"/>
    <mergeCell ref="J39:K39"/>
    <mergeCell ref="B36:C36"/>
    <mergeCell ref="D36:H36"/>
    <mergeCell ref="J36:K36"/>
    <mergeCell ref="B37:C37"/>
    <mergeCell ref="D37:H37"/>
    <mergeCell ref="J37:K37"/>
    <mergeCell ref="B34:C34"/>
    <mergeCell ref="D34:H34"/>
    <mergeCell ref="J34:K34"/>
    <mergeCell ref="B35:C35"/>
    <mergeCell ref="D35:H35"/>
    <mergeCell ref="J35:K35"/>
    <mergeCell ref="B32:C32"/>
    <mergeCell ref="D32:H32"/>
    <mergeCell ref="J32:K32"/>
    <mergeCell ref="B33:C33"/>
    <mergeCell ref="D33:H33"/>
    <mergeCell ref="J33:K33"/>
    <mergeCell ref="B30:C30"/>
    <mergeCell ref="D30:H30"/>
    <mergeCell ref="J30:K30"/>
    <mergeCell ref="B31:C31"/>
    <mergeCell ref="D31:H31"/>
    <mergeCell ref="J31:K31"/>
    <mergeCell ref="B28:C28"/>
    <mergeCell ref="D28:H28"/>
    <mergeCell ref="J28:K28"/>
    <mergeCell ref="B29:C29"/>
    <mergeCell ref="D29:H29"/>
    <mergeCell ref="J29:K29"/>
    <mergeCell ref="B26:C26"/>
    <mergeCell ref="D26:H26"/>
    <mergeCell ref="J26:K26"/>
    <mergeCell ref="B27:C27"/>
    <mergeCell ref="D27:H27"/>
    <mergeCell ref="J27:K27"/>
    <mergeCell ref="B24:C24"/>
    <mergeCell ref="D24:H24"/>
    <mergeCell ref="J24:K24"/>
    <mergeCell ref="B25:C25"/>
    <mergeCell ref="D25:H25"/>
    <mergeCell ref="J25:K25"/>
    <mergeCell ref="B22:C22"/>
    <mergeCell ref="D22:H22"/>
    <mergeCell ref="J22:K22"/>
    <mergeCell ref="B23:C23"/>
    <mergeCell ref="D23:K23"/>
    <mergeCell ref="B20:C20"/>
    <mergeCell ref="D20:H20"/>
    <mergeCell ref="J20:K20"/>
    <mergeCell ref="B21:C21"/>
    <mergeCell ref="D21:H21"/>
    <mergeCell ref="J21:K21"/>
    <mergeCell ref="B18:C18"/>
    <mergeCell ref="D18:H18"/>
    <mergeCell ref="J18:K18"/>
    <mergeCell ref="B19:C19"/>
    <mergeCell ref="D19:H19"/>
    <mergeCell ref="J19:K19"/>
    <mergeCell ref="B16:C16"/>
    <mergeCell ref="D16:K16"/>
    <mergeCell ref="B17:C17"/>
    <mergeCell ref="D17:H17"/>
    <mergeCell ref="J17:K17"/>
    <mergeCell ref="B14:C14"/>
    <mergeCell ref="D14:H14"/>
    <mergeCell ref="J14:K14"/>
    <mergeCell ref="B15:C15"/>
    <mergeCell ref="D15:H15"/>
    <mergeCell ref="J15:K15"/>
    <mergeCell ref="B12:C12"/>
    <mergeCell ref="D12:H12"/>
    <mergeCell ref="J12:K12"/>
    <mergeCell ref="B13:C13"/>
    <mergeCell ref="D13:H13"/>
    <mergeCell ref="J13:K13"/>
    <mergeCell ref="B10:C10"/>
    <mergeCell ref="D10:H10"/>
    <mergeCell ref="J10:K10"/>
    <mergeCell ref="B11:C11"/>
    <mergeCell ref="D11:H11"/>
    <mergeCell ref="J11:K11"/>
    <mergeCell ref="B4:C4"/>
    <mergeCell ref="D4:H4"/>
    <mergeCell ref="J4:K4"/>
    <mergeCell ref="B5:C5"/>
    <mergeCell ref="D5:K5"/>
    <mergeCell ref="B8:C8"/>
    <mergeCell ref="D8:H8"/>
    <mergeCell ref="J8:K8"/>
    <mergeCell ref="B9:C9"/>
    <mergeCell ref="D9:H9"/>
    <mergeCell ref="J9:K9"/>
    <mergeCell ref="B6:C6"/>
    <mergeCell ref="D6:H6"/>
    <mergeCell ref="J6:K6"/>
    <mergeCell ref="B7:C7"/>
    <mergeCell ref="D7:H7"/>
    <mergeCell ref="J7:K7"/>
  </mergeCells>
  <pageMargins left="0.7" right="0.7" top="0.75" bottom="0.75" header="0.3" footer="0.3"/>
  <pageSetup paperSize="9" orientation="landscape" r:id="rId1"/>
  <headerFooter>
    <oddHeader>&amp;C&amp;"Arial,Normalny"&amp;A</oddHeader>
    <oddFooter>&amp;R&amp;"Arial,Normalny"&amp;P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Kosztorys ofertowy</vt:lpstr>
      <vt:lpstr>Branża konstrukcyjno-budowlana</vt:lpstr>
      <vt:lpstr>Branża sanitarna</vt:lpstr>
      <vt:lpstr>Branża elektryczna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Macke</cp:lastModifiedBy>
  <cp:lastPrinted>2024-10-30T09:30:08Z</cp:lastPrinted>
  <dcterms:created xsi:type="dcterms:W3CDTF">2024-10-28T11:05:25Z</dcterms:created>
  <dcterms:modified xsi:type="dcterms:W3CDTF">2024-11-20T10:50:19Z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2024-09-30T00:00:00Z</vt:filetime>
  </property>
  <property fmtid="{D5CDD505-2E9C-101B-9397-08002B2CF9AE}" pid="3" name="LastSaved">
    <vt:filetime>2024-09-30T00:00:00Z</vt:filetime>
  </property>
</Properties>
</file>