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275" windowHeight="13095" activeTab="0"/>
  </bookViews>
  <sheets>
    <sheet name="KOSZTORYS" sheetId="1" r:id="rId1"/>
  </sheets>
  <definedNames>
    <definedName name="_xlnm.Print_Area" localSheetId="0">'KOSZTORYS'!$A$1:$G$41</definedName>
  </definedNames>
  <calcPr fullCalcOnLoad="1"/>
</workbook>
</file>

<file path=xl/sharedStrings.xml><?xml version="1.0" encoding="utf-8"?>
<sst xmlns="http://schemas.openxmlformats.org/spreadsheetml/2006/main" count="91" uniqueCount="60">
  <si>
    <t>Lp.</t>
  </si>
  <si>
    <t>Nr SST 
Kod pozycji CPV</t>
  </si>
  <si>
    <t>Opis rodzaju robót</t>
  </si>
  <si>
    <t>Jedn. miary</t>
  </si>
  <si>
    <t>Ilość jedn.</t>
  </si>
  <si>
    <t>Cena jedn. 
[zł]</t>
  </si>
  <si>
    <t>D-01.01.01</t>
  </si>
  <si>
    <t>km</t>
  </si>
  <si>
    <t>Razem netto</t>
  </si>
  <si>
    <t>Podatek VAT 23%</t>
  </si>
  <si>
    <t>Razem brutto</t>
  </si>
  <si>
    <t xml:space="preserve"> </t>
  </si>
  <si>
    <r>
      <t>m</t>
    </r>
    <r>
      <rPr>
        <vertAlign val="superscript"/>
        <sz val="10"/>
        <rFont val="Arial CE"/>
        <family val="0"/>
      </rPr>
      <t>2</t>
    </r>
  </si>
  <si>
    <t>Remont drogi powiatowej Nr 4640W Biezuń - Szreńsk - Mława (ul. Henryka Sienkiewicza) w Mławie</t>
  </si>
  <si>
    <t>Odtworzenie trasy i punktów wysokościowych dróg w terenie równinnym lub pagórkowatym dla liniowych robót ziemnych wraz z geodezyjną inwentaryzacją powykonawczą i wznowieniem granicy pasa drogowego
od km 29+300 do km 29+600</t>
  </si>
  <si>
    <t>Wykonanie frezowania nawierzchni asfaltowych na zimno, średnia grubość wartswy 4 cm z odwozem urobku na plac składowania na odległość do 10 km</t>
  </si>
  <si>
    <t>D-05.03.11</t>
  </si>
  <si>
    <t>D-01.02.04</t>
  </si>
  <si>
    <t>Rozebranie podbudowy pod zjazdami z kruszywa łamanego, grubość warstwy 15 cm</t>
  </si>
  <si>
    <t>Rozebranie nawierzchni zjazdów z betonowej kostki brukowej gr. 8 cm</t>
  </si>
  <si>
    <t>Rozebranie nawierzchni chodników z płyt betonowych</t>
  </si>
  <si>
    <t>RAZEM</t>
  </si>
  <si>
    <t>Rozebranie krawężników betonowych 15x30 cm na ławie betonowej z oporem</t>
  </si>
  <si>
    <t>Rozebranie obrzeży betonowych 8x30 cm na podsypce piaskowej</t>
  </si>
  <si>
    <t>m</t>
  </si>
  <si>
    <t>Regulacja elementów urządzeń podziemnych w tym regulacja włazów, zasów wodnych, studni telekomunikacyjnych, kratek ściekowych, studni rewizyjnych</t>
  </si>
  <si>
    <t>szt.</t>
  </si>
  <si>
    <t>DZIAŁ II. REGULACJA ELEMENTÓW URZĄDZEŃ PODZIEMNYCH</t>
  </si>
  <si>
    <t>D-03.06.01</t>
  </si>
  <si>
    <t>DZIAŁ III. PODBUDOWY CPV 45233000-9</t>
  </si>
  <si>
    <t>Oczyszczenie i skropienie warstwy istniejącej nawierzchni po frezowaniu emulsją asfaltową w ilości 0,3-0,5 kg/m2</t>
  </si>
  <si>
    <t>D-04.03.01</t>
  </si>
  <si>
    <r>
      <t>Wykonanie podbudowy z mieszanki niezwiązanej z kruszywem C</t>
    </r>
    <r>
      <rPr>
        <vertAlign val="subscript"/>
        <sz val="10"/>
        <rFont val="Arial CE"/>
        <family val="0"/>
      </rPr>
      <t>50/30</t>
    </r>
    <r>
      <rPr>
        <sz val="10"/>
        <rFont val="Arial CE"/>
        <family val="0"/>
      </rPr>
      <t xml:space="preserve"> o uziarnieniu 0/31,5 stabilizowanej mechanicznie, grubość warstwy 15 cm - zjazdy</t>
    </r>
  </si>
  <si>
    <t>D-04.04.02</t>
  </si>
  <si>
    <t>DZIAŁ IV. NAWIERZCHNIE CPV 45233000-9</t>
  </si>
  <si>
    <t>Wykonanie nawierzchni z mieszanki grysowo-mastyksowej SMA11 o grubości warstwy po zagęszczeniu 4 cm (KR3-4)</t>
  </si>
  <si>
    <t>Wykonanie nawierzchni na zjazdach z betonowej kostki brukowej gr. 8 cm kolorowej na podsypce cementowo-piaskowej 1:4 o grubości 3 cm</t>
  </si>
  <si>
    <t>DZIAŁ V. URZĄDZENIA BEZPIECZEŃSTWA RUCHU DROGOWEGO</t>
  </si>
  <si>
    <t>D-05.03.13</t>
  </si>
  <si>
    <t>D-05.03.23</t>
  </si>
  <si>
    <t>DZIAŁ VI ELEMENTY ULIC CPV 45233000-9</t>
  </si>
  <si>
    <t>Ustawienie krawężników betonowych 15x30 cm na podsypce cementowo-piaskowej 1:4 o grubości 5 cm i ławie betonowej z oporem z betonu C12/15 z wypełnieniem spoin zaprawą cementową</t>
  </si>
  <si>
    <t>D-08.01.01</t>
  </si>
  <si>
    <t>Wykonanie chodników z brukowej kostki betonowej gr. 6 cm na podsypce cementowo-piaskowej 1:4 o grubości 3 cm</t>
  </si>
  <si>
    <t>D-08.02.02</t>
  </si>
  <si>
    <t>Ustawienie obrzeży betonowych 8x30 cm na ławie betonowej z oporem z betonu C12/15 z wypełnieniem spoin zaprawą cementową</t>
  </si>
  <si>
    <t>D-08.03.01</t>
  </si>
  <si>
    <t>Wykonanie oznakowania poziomego jezdni materiałami cienkowarstwowymi</t>
  </si>
  <si>
    <t>Ustawienie słupków stalowych dla znaków drogowych</t>
  </si>
  <si>
    <t>D-07.01.01</t>
  </si>
  <si>
    <t>D-07.02.01</t>
  </si>
  <si>
    <t>Przymocowanie tarcz znaków drogowych z blachy ocynkowanej, odblaskowych</t>
  </si>
  <si>
    <r>
      <t>Wykonanie podbudowy z mieszanki niezwiązanej z kruszywem C</t>
    </r>
    <r>
      <rPr>
        <vertAlign val="subscript"/>
        <sz val="10"/>
        <rFont val="Arial CE"/>
        <family val="0"/>
      </rPr>
      <t>50/30</t>
    </r>
    <r>
      <rPr>
        <sz val="10"/>
        <rFont val="Arial CE"/>
        <family val="0"/>
      </rPr>
      <t xml:space="preserve"> o uziarnieniu 0/31,5 stabilizowanej mechanicznie, grubość warstwy 15 cm - chodnik</t>
    </r>
  </si>
  <si>
    <t>Rozebranie podbudowy pod chodnikiem z kruszywa łamanego, grubość warstwy 15 cm</t>
  </si>
  <si>
    <t>DZIAŁ I. ROBOTY PRZYGOTOWAWCZE I ROZBIÓRKOWE CPV 45111000-8</t>
  </si>
  <si>
    <t>Wartość robót 
[zł]</t>
  </si>
  <si>
    <t>Ustawienie znaków C-9 wraz z slupkami przeszkodowymi U-5a</t>
  </si>
  <si>
    <t>D-07.03.01</t>
  </si>
  <si>
    <t>Wykonanie azyli (wysepek) dla pieszych o wymiarach 1,5[m]x2,0[m] z segmentowych elementow wys. 10 cm</t>
  </si>
  <si>
    <t xml:space="preserve">
KOSZTORYS OFERTOWY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</si>
</sst>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#,##0.000"/>
    <numFmt numFmtId="174" formatCode="#,##0.0000"/>
    <numFmt numFmtId="175" formatCode="#,##0.0"/>
    <numFmt numFmtId="176" formatCode="#,##0.00000"/>
    <numFmt numFmtId="177" formatCode="#,##0.000000"/>
    <numFmt numFmtId="178" formatCode="#,##0.0000000"/>
  </numFmts>
  <fonts count="43">
    <font>
      <sz val="10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  <font>
      <vertAlign val="superscript"/>
      <sz val="10"/>
      <name val="Arial CE"/>
      <family val="0"/>
    </font>
    <font>
      <vertAlign val="sub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0" fillId="0" borderId="20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2" fontId="0" fillId="0" borderId="0" xfId="0" applyNumberFormat="1" applyAlignment="1">
      <alignment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4" fontId="0" fillId="0" borderId="22" xfId="0" applyNumberForma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view="pageBreakPreview" zoomScale="120" zoomScaleNormal="140" zoomScaleSheetLayoutView="120" zoomScalePageLayoutView="0" workbookViewId="0" topLeftCell="A28">
      <selection activeCell="A42" sqref="A42:G42"/>
    </sheetView>
  </sheetViews>
  <sheetFormatPr defaultColWidth="9.00390625" defaultRowHeight="12.75"/>
  <cols>
    <col min="1" max="1" width="4.75390625" style="24" customWidth="1"/>
    <col min="2" max="2" width="13.875" style="24" customWidth="1"/>
    <col min="3" max="3" width="40.75390625" style="24" customWidth="1"/>
    <col min="4" max="4" width="6.75390625" style="24" customWidth="1"/>
    <col min="5" max="5" width="10.75390625" style="24" customWidth="1"/>
    <col min="6" max="6" width="9.75390625" style="24" customWidth="1"/>
    <col min="7" max="7" width="12.625" style="24" customWidth="1"/>
    <col min="8" max="8" width="11.875" style="0" customWidth="1"/>
    <col min="9" max="9" width="12.00390625" style="0" bestFit="1" customWidth="1"/>
    <col min="10" max="10" width="12.75390625" style="0" bestFit="1" customWidth="1"/>
    <col min="11" max="11" width="12.625" style="0" bestFit="1" customWidth="1"/>
  </cols>
  <sheetData>
    <row r="1" spans="1:7" s="1" customFormat="1" ht="31.5" customHeight="1" thickTop="1">
      <c r="A1" s="35" t="s">
        <v>59</v>
      </c>
      <c r="B1" s="36"/>
      <c r="C1" s="36"/>
      <c r="D1" s="36"/>
      <c r="E1" s="36"/>
      <c r="F1" s="36"/>
      <c r="G1" s="37"/>
    </row>
    <row r="2" spans="1:7" s="1" customFormat="1" ht="54" customHeight="1" thickBot="1">
      <c r="A2" s="41" t="s">
        <v>13</v>
      </c>
      <c r="B2" s="42"/>
      <c r="C2" s="42"/>
      <c r="D2" s="42"/>
      <c r="E2" s="42"/>
      <c r="F2" s="42"/>
      <c r="G2" s="43"/>
    </row>
    <row r="3" spans="1:7" s="5" customFormat="1" ht="39" thickTop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55</v>
      </c>
    </row>
    <row r="4" spans="1:7" s="1" customFormat="1" ht="12.75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</row>
    <row r="5" spans="1:7" ht="12.75">
      <c r="A5" s="45" t="s">
        <v>54</v>
      </c>
      <c r="B5" s="46"/>
      <c r="C5" s="46"/>
      <c r="D5" s="46"/>
      <c r="E5" s="46"/>
      <c r="F5" s="46"/>
      <c r="G5" s="47"/>
    </row>
    <row r="6" spans="1:7" ht="76.5">
      <c r="A6" s="6">
        <v>1</v>
      </c>
      <c r="B6" s="7" t="s">
        <v>6</v>
      </c>
      <c r="C6" s="9" t="s">
        <v>14</v>
      </c>
      <c r="D6" s="7" t="s">
        <v>7</v>
      </c>
      <c r="E6" s="10">
        <v>0.3</v>
      </c>
      <c r="F6" s="10"/>
      <c r="G6" s="11">
        <f aca="true" t="shared" si="0" ref="G6:G13">ROUND(E6*F6,2)</f>
        <v>0</v>
      </c>
    </row>
    <row r="7" spans="1:7" ht="51">
      <c r="A7" s="6">
        <v>2</v>
      </c>
      <c r="B7" s="7" t="s">
        <v>16</v>
      </c>
      <c r="C7" s="9" t="s">
        <v>15</v>
      </c>
      <c r="D7" s="7" t="s">
        <v>12</v>
      </c>
      <c r="E7" s="10">
        <v>3404</v>
      </c>
      <c r="F7" s="10"/>
      <c r="G7" s="11">
        <f t="shared" si="0"/>
        <v>0</v>
      </c>
    </row>
    <row r="8" spans="1:7" ht="25.5">
      <c r="A8" s="6">
        <v>3</v>
      </c>
      <c r="B8" s="7" t="s">
        <v>17</v>
      </c>
      <c r="C8" s="9" t="s">
        <v>18</v>
      </c>
      <c r="D8" s="7" t="s">
        <v>12</v>
      </c>
      <c r="E8" s="10">
        <v>70</v>
      </c>
      <c r="F8" s="10"/>
      <c r="G8" s="11">
        <f t="shared" si="0"/>
        <v>0</v>
      </c>
    </row>
    <row r="9" spans="1:7" ht="25.5">
      <c r="A9" s="6">
        <v>4</v>
      </c>
      <c r="B9" s="7" t="s">
        <v>17</v>
      </c>
      <c r="C9" s="9" t="s">
        <v>53</v>
      </c>
      <c r="D9" s="7" t="s">
        <v>12</v>
      </c>
      <c r="E9" s="10">
        <v>306</v>
      </c>
      <c r="F9" s="10"/>
      <c r="G9" s="11">
        <f t="shared" si="0"/>
        <v>0</v>
      </c>
    </row>
    <row r="10" spans="1:7" ht="25.5">
      <c r="A10" s="6">
        <v>5</v>
      </c>
      <c r="B10" s="7" t="s">
        <v>17</v>
      </c>
      <c r="C10" s="9" t="s">
        <v>19</v>
      </c>
      <c r="D10" s="7" t="s">
        <v>12</v>
      </c>
      <c r="E10" s="10">
        <v>70</v>
      </c>
      <c r="F10" s="10"/>
      <c r="G10" s="11">
        <f t="shared" si="0"/>
        <v>0</v>
      </c>
    </row>
    <row r="11" spans="1:7" ht="25.5">
      <c r="A11" s="6">
        <v>6</v>
      </c>
      <c r="B11" s="7" t="s">
        <v>17</v>
      </c>
      <c r="C11" s="9" t="s">
        <v>20</v>
      </c>
      <c r="D11" s="7" t="s">
        <v>12</v>
      </c>
      <c r="E11" s="10">
        <v>306</v>
      </c>
      <c r="F11" s="10"/>
      <c r="G11" s="11">
        <f t="shared" si="0"/>
        <v>0</v>
      </c>
    </row>
    <row r="12" spans="1:7" ht="25.5">
      <c r="A12" s="6">
        <v>7</v>
      </c>
      <c r="B12" s="7" t="s">
        <v>17</v>
      </c>
      <c r="C12" s="9" t="s">
        <v>22</v>
      </c>
      <c r="D12" s="7" t="s">
        <v>24</v>
      </c>
      <c r="E12" s="10">
        <v>173</v>
      </c>
      <c r="F12" s="10"/>
      <c r="G12" s="11">
        <f t="shared" si="0"/>
        <v>0</v>
      </c>
    </row>
    <row r="13" spans="1:7" ht="25.5">
      <c r="A13" s="6">
        <v>8</v>
      </c>
      <c r="B13" s="7" t="s">
        <v>17</v>
      </c>
      <c r="C13" s="9" t="s">
        <v>23</v>
      </c>
      <c r="D13" s="7" t="s">
        <v>24</v>
      </c>
      <c r="E13" s="10">
        <v>66.5</v>
      </c>
      <c r="F13" s="10"/>
      <c r="G13" s="11">
        <f t="shared" si="0"/>
        <v>0</v>
      </c>
    </row>
    <row r="14" spans="1:8" ht="12.75">
      <c r="A14" s="6"/>
      <c r="B14" s="7"/>
      <c r="C14" s="9"/>
      <c r="D14" s="7"/>
      <c r="E14" s="10"/>
      <c r="F14" s="10" t="s">
        <v>21</v>
      </c>
      <c r="G14" s="11">
        <f>SUM(G6:G13)</f>
        <v>0</v>
      </c>
      <c r="H14" s="20"/>
    </row>
    <row r="15" spans="1:7" ht="12.75">
      <c r="A15" s="45" t="s">
        <v>27</v>
      </c>
      <c r="B15" s="46"/>
      <c r="C15" s="46"/>
      <c r="D15" s="46"/>
      <c r="E15" s="46"/>
      <c r="F15" s="46"/>
      <c r="G15" s="47"/>
    </row>
    <row r="16" spans="1:7" ht="51">
      <c r="A16" s="6">
        <v>9</v>
      </c>
      <c r="B16" s="7" t="s">
        <v>28</v>
      </c>
      <c r="C16" s="9" t="s">
        <v>25</v>
      </c>
      <c r="D16" s="7" t="s">
        <v>26</v>
      </c>
      <c r="E16" s="10">
        <v>24</v>
      </c>
      <c r="F16" s="10"/>
      <c r="G16" s="11">
        <f>ROUND(E16*F16,2)</f>
        <v>0</v>
      </c>
    </row>
    <row r="17" spans="1:8" ht="12.75">
      <c r="A17" s="6"/>
      <c r="B17" s="7"/>
      <c r="C17" s="9"/>
      <c r="D17" s="7"/>
      <c r="E17" s="10"/>
      <c r="F17" s="10" t="s">
        <v>21</v>
      </c>
      <c r="G17" s="11">
        <f>SUM(G16)</f>
        <v>0</v>
      </c>
      <c r="H17" s="20"/>
    </row>
    <row r="18" spans="1:7" ht="12.75">
      <c r="A18" s="45" t="s">
        <v>29</v>
      </c>
      <c r="B18" s="46"/>
      <c r="C18" s="46"/>
      <c r="D18" s="46"/>
      <c r="E18" s="46"/>
      <c r="F18" s="46"/>
      <c r="G18" s="47"/>
    </row>
    <row r="19" spans="1:7" ht="38.25">
      <c r="A19" s="6">
        <v>10</v>
      </c>
      <c r="B19" s="7" t="s">
        <v>31</v>
      </c>
      <c r="C19" s="9" t="s">
        <v>30</v>
      </c>
      <c r="D19" s="7" t="s">
        <v>12</v>
      </c>
      <c r="E19" s="10">
        <v>3404</v>
      </c>
      <c r="F19" s="10"/>
      <c r="G19" s="11">
        <f>ROUND(E19*F19,2)</f>
        <v>0</v>
      </c>
    </row>
    <row r="20" spans="1:7" ht="54">
      <c r="A20" s="6">
        <v>11</v>
      </c>
      <c r="B20" s="7" t="s">
        <v>33</v>
      </c>
      <c r="C20" s="9" t="s">
        <v>52</v>
      </c>
      <c r="D20" s="7" t="s">
        <v>12</v>
      </c>
      <c r="E20" s="10">
        <v>306</v>
      </c>
      <c r="F20" s="10"/>
      <c r="G20" s="11">
        <f>ROUND(E20*F20,2)</f>
        <v>0</v>
      </c>
    </row>
    <row r="21" spans="1:7" ht="54">
      <c r="A21" s="6">
        <v>12</v>
      </c>
      <c r="B21" s="7" t="s">
        <v>33</v>
      </c>
      <c r="C21" s="9" t="s">
        <v>32</v>
      </c>
      <c r="D21" s="7" t="s">
        <v>12</v>
      </c>
      <c r="E21" s="10">
        <v>70</v>
      </c>
      <c r="F21" s="10"/>
      <c r="G21" s="11">
        <f>ROUND(E21*F21,2)</f>
        <v>0</v>
      </c>
    </row>
    <row r="22" spans="1:8" ht="12.75">
      <c r="A22" s="6"/>
      <c r="B22" s="7"/>
      <c r="C22" s="9"/>
      <c r="D22" s="7"/>
      <c r="E22" s="10"/>
      <c r="F22" s="10" t="s">
        <v>21</v>
      </c>
      <c r="G22" s="11">
        <f>SUM(G19:G21)</f>
        <v>0</v>
      </c>
      <c r="H22" s="20"/>
    </row>
    <row r="23" spans="1:7" ht="12.75">
      <c r="A23" s="45" t="s">
        <v>34</v>
      </c>
      <c r="B23" s="46"/>
      <c r="C23" s="46"/>
      <c r="D23" s="46"/>
      <c r="E23" s="46"/>
      <c r="F23" s="46"/>
      <c r="G23" s="47"/>
    </row>
    <row r="24" spans="1:7" ht="38.25">
      <c r="A24" s="6">
        <v>13</v>
      </c>
      <c r="B24" s="7" t="s">
        <v>38</v>
      </c>
      <c r="C24" s="9" t="s">
        <v>35</v>
      </c>
      <c r="D24" s="7" t="s">
        <v>12</v>
      </c>
      <c r="E24" s="10">
        <v>3404</v>
      </c>
      <c r="F24" s="10"/>
      <c r="G24" s="11">
        <f>ROUND(E24*F24,2)</f>
        <v>0</v>
      </c>
    </row>
    <row r="25" spans="1:7" ht="51">
      <c r="A25" s="31">
        <v>14</v>
      </c>
      <c r="B25" s="32" t="s">
        <v>39</v>
      </c>
      <c r="C25" s="33" t="s">
        <v>36</v>
      </c>
      <c r="D25" s="7" t="s">
        <v>12</v>
      </c>
      <c r="E25" s="34">
        <v>70</v>
      </c>
      <c r="F25" s="34"/>
      <c r="G25" s="11">
        <f>ROUND(E25*F25,2)</f>
        <v>0</v>
      </c>
    </row>
    <row r="26" spans="1:8" ht="12.75">
      <c r="A26" s="6"/>
      <c r="B26" s="7"/>
      <c r="C26" s="9"/>
      <c r="D26" s="7"/>
      <c r="E26" s="10"/>
      <c r="F26" s="10" t="s">
        <v>21</v>
      </c>
      <c r="G26" s="11">
        <f>SUM(G24:G25)</f>
        <v>0</v>
      </c>
      <c r="H26" s="20"/>
    </row>
    <row r="27" spans="1:7" ht="12.75">
      <c r="A27" s="45" t="s">
        <v>37</v>
      </c>
      <c r="B27" s="46"/>
      <c r="C27" s="46"/>
      <c r="D27" s="46"/>
      <c r="E27" s="46"/>
      <c r="F27" s="46"/>
      <c r="G27" s="47"/>
    </row>
    <row r="28" spans="1:7" ht="25.5">
      <c r="A28" s="6">
        <v>15</v>
      </c>
      <c r="B28" s="7" t="s">
        <v>49</v>
      </c>
      <c r="C28" s="9" t="s">
        <v>47</v>
      </c>
      <c r="D28" s="7" t="s">
        <v>12</v>
      </c>
      <c r="E28" s="10">
        <v>300</v>
      </c>
      <c r="F28" s="10"/>
      <c r="G28" s="11">
        <f>ROUND(E28*F28,2)</f>
        <v>0</v>
      </c>
    </row>
    <row r="29" spans="1:7" ht="38.25">
      <c r="A29" s="6">
        <v>16</v>
      </c>
      <c r="B29" s="7" t="s">
        <v>49</v>
      </c>
      <c r="C29" s="9" t="s">
        <v>58</v>
      </c>
      <c r="D29" s="7" t="s">
        <v>12</v>
      </c>
      <c r="E29" s="10">
        <v>24</v>
      </c>
      <c r="F29" s="10"/>
      <c r="G29" s="11">
        <f>ROUND(E29*F29,2)</f>
        <v>0</v>
      </c>
    </row>
    <row r="30" spans="1:7" ht="25.5">
      <c r="A30" s="31">
        <v>17</v>
      </c>
      <c r="B30" s="32" t="s">
        <v>50</v>
      </c>
      <c r="C30" s="33" t="s">
        <v>48</v>
      </c>
      <c r="D30" s="7" t="s">
        <v>26</v>
      </c>
      <c r="E30" s="34">
        <v>19</v>
      </c>
      <c r="F30" s="34"/>
      <c r="G30" s="11">
        <f>ROUND(E30*F30,2)</f>
        <v>0</v>
      </c>
    </row>
    <row r="31" spans="1:7" ht="25.5">
      <c r="A31" s="31">
        <v>18</v>
      </c>
      <c r="B31" s="32" t="s">
        <v>50</v>
      </c>
      <c r="C31" s="33" t="s">
        <v>51</v>
      </c>
      <c r="D31" s="7" t="s">
        <v>26</v>
      </c>
      <c r="E31" s="34">
        <v>19</v>
      </c>
      <c r="F31" s="34"/>
      <c r="G31" s="11">
        <f>ROUND(E31*F31,2)</f>
        <v>0</v>
      </c>
    </row>
    <row r="32" spans="1:7" ht="25.5">
      <c r="A32" s="31">
        <v>19</v>
      </c>
      <c r="B32" s="32" t="s">
        <v>57</v>
      </c>
      <c r="C32" s="33" t="s">
        <v>56</v>
      </c>
      <c r="D32" s="7" t="s">
        <v>26</v>
      </c>
      <c r="E32" s="34">
        <v>12</v>
      </c>
      <c r="F32" s="34"/>
      <c r="G32" s="11">
        <f>ROUND(E32*F32,2)</f>
        <v>0</v>
      </c>
    </row>
    <row r="33" spans="1:8" ht="12.75">
      <c r="A33" s="6"/>
      <c r="B33" s="7"/>
      <c r="C33" s="9"/>
      <c r="D33" s="7"/>
      <c r="E33" s="10"/>
      <c r="F33" s="10" t="s">
        <v>21</v>
      </c>
      <c r="G33" s="11">
        <f>SUM(G28:G32)</f>
        <v>0</v>
      </c>
      <c r="H33" s="20"/>
    </row>
    <row r="34" spans="1:7" ht="12.75">
      <c r="A34" s="45" t="s">
        <v>40</v>
      </c>
      <c r="B34" s="46"/>
      <c r="C34" s="46"/>
      <c r="D34" s="46"/>
      <c r="E34" s="46"/>
      <c r="F34" s="46"/>
      <c r="G34" s="47"/>
    </row>
    <row r="35" spans="1:7" ht="63.75">
      <c r="A35" s="6">
        <v>20</v>
      </c>
      <c r="B35" s="7" t="s">
        <v>42</v>
      </c>
      <c r="C35" s="9" t="s">
        <v>41</v>
      </c>
      <c r="D35" s="7" t="s">
        <v>24</v>
      </c>
      <c r="E35" s="10">
        <v>173</v>
      </c>
      <c r="F35" s="10"/>
      <c r="G35" s="11">
        <f>ROUND(E35*F35,2)</f>
        <v>0</v>
      </c>
    </row>
    <row r="36" spans="1:7" ht="38.25">
      <c r="A36" s="31">
        <v>21</v>
      </c>
      <c r="B36" s="32" t="s">
        <v>44</v>
      </c>
      <c r="C36" s="33" t="s">
        <v>43</v>
      </c>
      <c r="D36" s="7" t="s">
        <v>12</v>
      </c>
      <c r="E36" s="34">
        <v>306</v>
      </c>
      <c r="F36" s="34"/>
      <c r="G36" s="11">
        <f>ROUND(E36*F36,2)</f>
        <v>0</v>
      </c>
    </row>
    <row r="37" spans="1:8" ht="38.25">
      <c r="A37" s="6">
        <v>22</v>
      </c>
      <c r="B37" s="7" t="s">
        <v>46</v>
      </c>
      <c r="C37" s="9" t="s">
        <v>45</v>
      </c>
      <c r="D37" s="7" t="s">
        <v>24</v>
      </c>
      <c r="E37" s="10">
        <v>94.5</v>
      </c>
      <c r="F37" s="10"/>
      <c r="G37" s="11">
        <f>ROUND(E37*F37,2)</f>
        <v>0</v>
      </c>
      <c r="H37" s="20"/>
    </row>
    <row r="38" spans="1:7" ht="13.5" thickBot="1">
      <c r="A38" s="12"/>
      <c r="B38" s="13"/>
      <c r="C38" s="14"/>
      <c r="D38" s="13"/>
      <c r="E38" s="15"/>
      <c r="F38" s="15" t="s">
        <v>21</v>
      </c>
      <c r="G38" s="16">
        <f>SUM(G35:G37)</f>
        <v>0</v>
      </c>
    </row>
    <row r="39" spans="1:10" ht="14.25" thickBot="1" thickTop="1">
      <c r="A39" s="17"/>
      <c r="B39" s="17"/>
      <c r="C39" s="17"/>
      <c r="D39" s="17"/>
      <c r="E39" s="44" t="s">
        <v>8</v>
      </c>
      <c r="F39" s="44"/>
      <c r="G39" s="18">
        <f>G14+G17+G22+G26+G33+G38</f>
        <v>0</v>
      </c>
      <c r="H39" s="20"/>
      <c r="J39" s="20"/>
    </row>
    <row r="40" spans="1:10" ht="14.25" thickBot="1" thickTop="1">
      <c r="A40" s="17"/>
      <c r="B40" s="17"/>
      <c r="C40" s="17"/>
      <c r="D40" s="17"/>
      <c r="E40" s="38" t="s">
        <v>9</v>
      </c>
      <c r="F40" s="38"/>
      <c r="G40" s="19">
        <f>ROUND(G39*0.23,2)</f>
        <v>0</v>
      </c>
      <c r="J40" s="20"/>
    </row>
    <row r="41" spans="1:9" s="22" customFormat="1" ht="14.25" thickBot="1" thickTop="1">
      <c r="A41" s="17"/>
      <c r="B41" s="17"/>
      <c r="C41" s="17"/>
      <c r="D41" s="17"/>
      <c r="E41" s="38" t="s">
        <v>10</v>
      </c>
      <c r="F41" s="38"/>
      <c r="G41" s="21">
        <f>ROUND(G39*1.23,2)</f>
        <v>0</v>
      </c>
      <c r="I41" s="23"/>
    </row>
    <row r="42" spans="1:7" s="24" customFormat="1" ht="13.5" thickTop="1">
      <c r="A42" s="39"/>
      <c r="B42" s="39"/>
      <c r="C42" s="39"/>
      <c r="D42" s="39"/>
      <c r="E42" s="39"/>
      <c r="F42" s="39"/>
      <c r="G42" s="39"/>
    </row>
    <row r="43" spans="1:7" ht="12.75">
      <c r="A43" s="40"/>
      <c r="B43" s="40"/>
      <c r="C43" s="40"/>
      <c r="D43" s="40"/>
      <c r="E43" s="40"/>
      <c r="F43" s="40"/>
      <c r="G43" s="40"/>
    </row>
    <row r="44" spans="1:7" ht="12.75">
      <c r="A44" s="25"/>
      <c r="B44" s="25"/>
      <c r="C44" s="26"/>
      <c r="D44" s="25"/>
      <c r="E44" s="27"/>
      <c r="F44" s="27"/>
      <c r="G44" s="27"/>
    </row>
    <row r="45" spans="1:10" ht="12.75">
      <c r="A45" s="25"/>
      <c r="B45" s="25"/>
      <c r="C45" s="26"/>
      <c r="D45" s="25"/>
      <c r="E45" s="27"/>
      <c r="F45" s="27"/>
      <c r="G45" s="27"/>
      <c r="J45" s="20"/>
    </row>
    <row r="46" spans="1:11" ht="12.75">
      <c r="A46" s="17"/>
      <c r="B46" s="17"/>
      <c r="C46" s="17"/>
      <c r="D46" s="17"/>
      <c r="E46" s="48"/>
      <c r="F46" s="48"/>
      <c r="G46" s="27"/>
      <c r="J46" s="20"/>
      <c r="K46" s="28"/>
    </row>
    <row r="47" spans="1:7" ht="12.75">
      <c r="A47" s="17"/>
      <c r="B47" s="17"/>
      <c r="C47" s="17"/>
      <c r="D47" s="17"/>
      <c r="E47" s="48"/>
      <c r="F47" s="48"/>
      <c r="G47" s="29"/>
    </row>
    <row r="48" spans="1:7" ht="12.75">
      <c r="A48" s="25"/>
      <c r="B48" s="25"/>
      <c r="C48" s="26"/>
      <c r="D48" s="25"/>
      <c r="E48" s="27"/>
      <c r="F48" s="27"/>
      <c r="G48" s="27"/>
    </row>
    <row r="49" spans="1:7" ht="12.75">
      <c r="A49" s="25"/>
      <c r="B49" s="25"/>
      <c r="C49" s="30"/>
      <c r="D49" s="25"/>
      <c r="E49" s="27"/>
      <c r="F49" s="27"/>
      <c r="G49" s="27"/>
    </row>
    <row r="50" spans="1:11" ht="12.75">
      <c r="A50" s="17"/>
      <c r="B50" s="17"/>
      <c r="C50" s="17"/>
      <c r="D50" s="17"/>
      <c r="E50" s="48"/>
      <c r="F50" s="48"/>
      <c r="G50" s="27"/>
      <c r="J50" s="20"/>
      <c r="K50" s="20"/>
    </row>
    <row r="51" spans="1:10" ht="12.75">
      <c r="A51" s="17"/>
      <c r="B51" s="17"/>
      <c r="C51" s="17"/>
      <c r="D51" s="17"/>
      <c r="E51" s="48"/>
      <c r="F51" s="48"/>
      <c r="G51" s="29"/>
      <c r="J51" s="20"/>
    </row>
    <row r="52" spans="1:10" ht="12.75">
      <c r="A52" s="49"/>
      <c r="B52" s="49"/>
      <c r="C52" s="49"/>
      <c r="D52" s="49"/>
      <c r="E52" s="48"/>
      <c r="F52" s="48"/>
      <c r="G52" s="27"/>
      <c r="J52" s="20"/>
    </row>
    <row r="53" spans="1:7" ht="12.75">
      <c r="A53" s="49"/>
      <c r="B53" s="49"/>
      <c r="C53" s="49"/>
      <c r="D53" s="49"/>
      <c r="E53" s="48"/>
      <c r="F53" s="48"/>
      <c r="G53" s="29"/>
    </row>
    <row r="58" spans="9:11" ht="12.75">
      <c r="I58" s="20"/>
      <c r="J58" s="20"/>
      <c r="K58" s="20"/>
    </row>
    <row r="59" spans="9:11" ht="12.75">
      <c r="I59" s="20"/>
      <c r="J59" s="20"/>
      <c r="K59" s="20"/>
    </row>
    <row r="60" spans="9:11" ht="12.75">
      <c r="I60" s="20"/>
      <c r="J60" s="20"/>
      <c r="K60" s="20"/>
    </row>
    <row r="61" spans="9:11" ht="12.75">
      <c r="I61" s="20"/>
      <c r="J61" s="20"/>
      <c r="K61" s="20"/>
    </row>
    <row r="62" spans="9:11" ht="12.75">
      <c r="I62" s="20"/>
      <c r="J62" s="20"/>
      <c r="K62" s="20"/>
    </row>
    <row r="63" spans="9:11" ht="12.75">
      <c r="I63" s="20"/>
      <c r="J63" s="20"/>
      <c r="K63" s="20"/>
    </row>
    <row r="66" ht="12.75">
      <c r="D66" s="24" t="s">
        <v>11</v>
      </c>
    </row>
  </sheetData>
  <sheetProtection/>
  <mergeCells count="20">
    <mergeCell ref="A23:G23"/>
    <mergeCell ref="E52:F52"/>
    <mergeCell ref="E53:F53"/>
    <mergeCell ref="A52:D53"/>
    <mergeCell ref="E46:F46"/>
    <mergeCell ref="E47:F47"/>
    <mergeCell ref="E50:F50"/>
    <mergeCell ref="E51:F51"/>
    <mergeCell ref="A27:G27"/>
    <mergeCell ref="A34:G34"/>
    <mergeCell ref="A1:G1"/>
    <mergeCell ref="E41:F41"/>
    <mergeCell ref="A42:G42"/>
    <mergeCell ref="A43:G43"/>
    <mergeCell ref="A2:G2"/>
    <mergeCell ref="E39:F39"/>
    <mergeCell ref="E40:F40"/>
    <mergeCell ref="A5:G5"/>
    <mergeCell ref="A15:G15"/>
    <mergeCell ref="A18:G1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PZD7</dc:creator>
  <cp:keywords/>
  <dc:description/>
  <cp:lastModifiedBy>piotr</cp:lastModifiedBy>
  <cp:lastPrinted>2023-07-12T08:11:13Z</cp:lastPrinted>
  <dcterms:created xsi:type="dcterms:W3CDTF">2021-09-02T05:51:49Z</dcterms:created>
  <dcterms:modified xsi:type="dcterms:W3CDTF">2023-07-14T08:20:32Z</dcterms:modified>
  <cp:category/>
  <cp:version/>
  <cp:contentType/>
  <cp:contentStatus/>
</cp:coreProperties>
</file>