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I:\WSPOLNY_ERZ\ROK 2024\4. pow. 5 538 000 euro - RB\WN - 24 - utrzymanie dróg 4 rejony\3. SWZ\Zał. C-C6 - cz. 1,2,3,4\zał. C-C6.D Cz. 4 REJON D\"/>
    </mc:Choice>
  </mc:AlternateContent>
  <xr:revisionPtr revIDLastSave="0" documentId="13_ncr:1_{4AED6883-EC43-42AE-91BC-D37220F8ABE8}" xr6:coauthVersionLast="47" xr6:coauthVersionMax="47" xr10:uidLastSave="{00000000-0000-0000-0000-000000000000}"/>
  <bookViews>
    <workbookView xWindow="-120" yWindow="-120" windowWidth="29040" windowHeight="15840" tabRatio="759" activeTab="6" xr2:uid="{00000000-000D-0000-FFFF-FFFF00000000}"/>
  </bookViews>
  <sheets>
    <sheet name="zał. C-D- ZESTAWIENIE_RD" sheetId="7" r:id="rId1"/>
    <sheet name="zał. C1-D -BITUMICZNE_RD " sheetId="1" r:id="rId2"/>
    <sheet name="zał. C2-D - BRUKARSKIE_RD" sheetId="2" r:id="rId3"/>
    <sheet name="zał. C3-D- PIONOWE_RD" sheetId="3" r:id="rId4"/>
    <sheet name="zał. C4-D -POZIOME_RD" sheetId="4" r:id="rId5"/>
    <sheet name="zał. C5-D - OBIEKTY INŻ_RD" sheetId="5" r:id="rId6"/>
    <sheet name="zał.C6-D - EKRANY_RD" sheetId="6" r:id="rId7"/>
  </sheets>
  <definedNames>
    <definedName name="__xlnm.Print_Area" localSheetId="1">'zał. C1-D -BITUMICZNE_RD '!$A$7:$H$57</definedName>
    <definedName name="__xlnm.Print_Area" localSheetId="2">'zał. C2-D - BRUKARSKIE_RD'!$A$8:$H$158</definedName>
    <definedName name="_xlnm.Print_Area" localSheetId="1">'zał. C1-D -BITUMICZNE_RD '!$A$1:$H$67</definedName>
    <definedName name="_xlnm.Print_Area" localSheetId="2">'zał. C2-D - BRUKARSKIE_RD'!$A$1:$H$174</definedName>
    <definedName name="_xlnm.Print_Area" localSheetId="3">'zał. C3-D- PIONOWE_RD'!$A$1:$G$165</definedName>
    <definedName name="_xlnm.Print_Area" localSheetId="4">'zał. C4-D -POZIOME_RD'!$A$1:$G$48</definedName>
    <definedName name="_xlnm.Print_Area" localSheetId="5">'zał. C5-D - OBIEKTY INŻ_RD'!$A$1:$H$118</definedName>
    <definedName name="_xlnm.Print_Area" localSheetId="0">'zał. C-D- ZESTAWIENIE_RD'!$D$1:$F$28</definedName>
    <definedName name="_xlnm.Print_Area" localSheetId="6">'zał.C6-D - EKRANY_RD'!$A$1:$H$29</definedName>
  </definedNames>
  <calcPr calcId="181029" fullPrecision="0"/>
</workbook>
</file>

<file path=xl/calcChain.xml><?xml version="1.0" encoding="utf-8"?>
<calcChain xmlns="http://schemas.openxmlformats.org/spreadsheetml/2006/main">
  <c r="A163" i="3" l="1"/>
  <c r="B46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7" i="3"/>
  <c r="A136" i="3"/>
  <c r="A135" i="3"/>
  <c r="A134" i="3"/>
  <c r="A133" i="3"/>
  <c r="A132" i="3"/>
  <c r="A131" i="3"/>
  <c r="A130" i="3"/>
  <c r="A129" i="3"/>
  <c r="A127" i="3"/>
  <c r="A126" i="3"/>
  <c r="A125" i="3"/>
  <c r="A124" i="3"/>
  <c r="A123" i="3"/>
  <c r="A122" i="3"/>
  <c r="A121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7" i="3"/>
  <c r="A96" i="3"/>
  <c r="A95" i="3"/>
  <c r="A94" i="3"/>
  <c r="A93" i="3"/>
  <c r="A92" i="3"/>
  <c r="A91" i="3"/>
  <c r="A90" i="3"/>
  <c r="A89" i="3"/>
  <c r="A88" i="3"/>
  <c r="A87" i="3"/>
  <c r="A86" i="3"/>
  <c r="A84" i="3"/>
  <c r="A83" i="3"/>
  <c r="A82" i="3"/>
  <c r="A81" i="3"/>
  <c r="A80" i="3"/>
  <c r="A79" i="3"/>
  <c r="A77" i="3"/>
  <c r="A76" i="3"/>
  <c r="A75" i="3"/>
  <c r="A74" i="3"/>
  <c r="A73" i="3"/>
  <c r="A72" i="3"/>
  <c r="A70" i="3"/>
  <c r="A69" i="3"/>
  <c r="A68" i="3"/>
  <c r="A67" i="3"/>
  <c r="A66" i="3"/>
  <c r="A65" i="3"/>
  <c r="A64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2" i="3"/>
  <c r="A41" i="3"/>
  <c r="A40" i="3"/>
  <c r="A39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G43" i="4" l="1"/>
  <c r="G44" i="4" s="1"/>
  <c r="G45" i="4" s="1"/>
  <c r="A25" i="6" l="1"/>
  <c r="A1" i="6"/>
  <c r="A1" i="5"/>
  <c r="A115" i="5"/>
  <c r="A1" i="4"/>
  <c r="A1" i="3"/>
  <c r="A165" i="2"/>
  <c r="A2" i="2"/>
  <c r="C64" i="1"/>
  <c r="A1" i="1"/>
  <c r="A135" i="2" l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32" i="2"/>
  <c r="A128" i="2"/>
  <c r="A129" i="2" s="1"/>
  <c r="A117" i="2"/>
  <c r="A118" i="2" s="1"/>
  <c r="A119" i="2" s="1"/>
  <c r="A120" i="2" s="1"/>
  <c r="A110" i="2"/>
  <c r="A111" i="2" s="1"/>
  <c r="A103" i="2"/>
  <c r="A104" i="2" s="1"/>
  <c r="A105" i="2" s="1"/>
  <c r="A106" i="2" s="1"/>
  <c r="A107" i="2" s="1"/>
  <c r="A96" i="2"/>
  <c r="A97" i="2" s="1"/>
  <c r="A98" i="2" s="1"/>
  <c r="A99" i="2" s="1"/>
  <c r="A100" i="2" s="1"/>
  <c r="A87" i="2"/>
  <c r="A88" i="2"/>
  <c r="A89" i="2" s="1"/>
  <c r="A90" i="2" s="1"/>
  <c r="A91" i="2" s="1"/>
  <c r="A92" i="2" s="1"/>
  <c r="A93" i="2" s="1"/>
  <c r="A82" i="2"/>
  <c r="A83" i="2" s="1"/>
  <c r="A79" i="2"/>
  <c r="A71" i="2"/>
  <c r="A72" i="2"/>
  <c r="A73" i="2" s="1"/>
  <c r="A74" i="2" s="1"/>
  <c r="A75" i="2" s="1"/>
  <c r="A68" i="2"/>
  <c r="A62" i="2"/>
  <c r="A58" i="2"/>
  <c r="A55" i="2"/>
  <c r="A52" i="2"/>
  <c r="A46" i="2"/>
  <c r="A47" i="2" s="1"/>
  <c r="A48" i="2" s="1"/>
  <c r="A49" i="2" s="1"/>
  <c r="A37" i="2"/>
  <c r="A38" i="2"/>
  <c r="A39" i="2" s="1"/>
  <c r="A40" i="2" s="1"/>
  <c r="A41" i="2" s="1"/>
  <c r="A42" i="2" s="1"/>
  <c r="A43" i="2" s="1"/>
  <c r="A15" i="2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D14" i="7"/>
  <c r="D15" i="7" s="1"/>
  <c r="D16" i="7" s="1"/>
  <c r="D17" i="7" s="1"/>
  <c r="D18" i="7" s="1"/>
  <c r="A6" i="5"/>
  <c r="A6" i="6" s="1"/>
  <c r="A5" i="4"/>
  <c r="C6" i="3"/>
  <c r="A7" i="2"/>
  <c r="A13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H20" i="6" l="1"/>
  <c r="H21" i="6" s="1"/>
  <c r="H22" i="6" s="1"/>
  <c r="H108" i="5"/>
  <c r="H109" i="5" s="1"/>
  <c r="H110" i="5" s="1"/>
  <c r="H158" i="2"/>
  <c r="H159" i="2" s="1"/>
  <c r="H160" i="2" s="1"/>
  <c r="H57" i="1"/>
  <c r="H58" i="1" l="1"/>
  <c r="H5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1" authorId="0" shapeId="0" xr:uid="{00000000-0006-0000-0600-000001000000}">
      <text>
        <r>
          <rPr>
            <b/>
            <sz val="9"/>
            <color indexed="8"/>
            <rFont val="Tahoma"/>
            <family val="2"/>
            <charset val="238"/>
          </rPr>
          <t xml:space="preserve">TK:
dodać różne rodzaje (szklana, akrylowa itp..) wraz z wymaganiami (właściwości, matriał)
</t>
        </r>
      </text>
    </comment>
  </commentList>
</comments>
</file>

<file path=xl/sharedStrings.xml><?xml version="1.0" encoding="utf-8"?>
<sst xmlns="http://schemas.openxmlformats.org/spreadsheetml/2006/main" count="1495" uniqueCount="740">
  <si>
    <t>Poz. 1 – ROBOTY DROGOWE</t>
  </si>
  <si>
    <t>Lp.</t>
  </si>
  <si>
    <t>Numer
OST/SST</t>
  </si>
  <si>
    <t>Element robót</t>
  </si>
  <si>
    <t>Jedn.</t>
  </si>
  <si>
    <t xml:space="preserve">Ilość </t>
  </si>
  <si>
    <t>D-05.03.17
D-05.03.07b</t>
  </si>
  <si>
    <t>Remont cząstkowy nawierzchni asfaltem lanym przy obcinaniu krawędzi uszkodzenia mechanicznie</t>
  </si>
  <si>
    <t>T</t>
  </si>
  <si>
    <t>Remont cząstkowy nawierzchni-wyrównanie lokalne nierówności asfaltem lanym bez cięcia i kucia</t>
  </si>
  <si>
    <t>Remont cząstkowy nawierzchni masą z recyklera przy obcinaniu krawędzi uszkodzenia mechanicznie</t>
  </si>
  <si>
    <t>D-05.03.17  
D-05.03.07b</t>
  </si>
  <si>
    <t>Remont cząstkowy nawierzchni-wyrównanie lokalne nierówności masą z recyklera bez cięcia i kucia</t>
  </si>
  <si>
    <t>D-05.03.17</t>
  </si>
  <si>
    <t>Remont cząstkowy nawierzchni mieszanką mineralno-bitumiczną przy obcinaniu krawędzi uszkodzenia mechaniczne</t>
  </si>
  <si>
    <t>Remont cząstkowy nawierzchni-wyrównanie lokalne nierówności mieszanką mineralno-bitumiczną bez cięcia i kucia</t>
  </si>
  <si>
    <t>Remont cząstkowy nawierzchni-wyrównanie lokalnych nierówności masą na zimno bez cięcia i kucia</t>
  </si>
  <si>
    <t>D-05.03.05
D-05.03.05a</t>
  </si>
  <si>
    <t>Rozłożenie ręczne mieszanki mineralno-bitumicznej grysowej w-wa ścieralna gr. 4 cm</t>
  </si>
  <si>
    <r>
      <t>m</t>
    </r>
    <r>
      <rPr>
        <vertAlign val="superscript"/>
        <sz val="9"/>
        <rFont val="Arial"/>
        <family val="2"/>
        <charset val="1"/>
      </rPr>
      <t>2</t>
    </r>
  </si>
  <si>
    <t>Rozłożenie ręczne mieszanki mineralno-bitumicznej grysowej dodatek do elementu 8 za każdy następny 1 cm.</t>
  </si>
  <si>
    <t>D-05.03.13
D-05.03.13a</t>
  </si>
  <si>
    <t>Nawierzchnia z mastyksu grysowego SMA w-wa ścieralna gr. 3 cm</t>
  </si>
  <si>
    <t>D-05.03.05
D-05.03.05b</t>
  </si>
  <si>
    <t>Nawierzchnia z mieszanki mineralno-bitumicznej grysowej, w-wa wiążąca grub. 4 cm</t>
  </si>
  <si>
    <t>Nawierzchnia z mieszanki mineralno-bitumicznej grysowej, w-wa wiążąca dodatek do elementu 12 za każdy następny 1 cm</t>
  </si>
  <si>
    <t>Nawierzchnia z mieszanki mineralno-bitumicznej grysowej, w-wa ścieralna grub. 3 cm</t>
  </si>
  <si>
    <t>Nawierzchnia z mieszanki mineralno-bitumicznej grysowej, w-wa ścieralna dodatek do elementu 14 za każdy następny 1 cm</t>
  </si>
  <si>
    <t>D-05.03.07
D-05.03.07a</t>
  </si>
  <si>
    <t>Nawierzchnia z mieszanki grysowo-żwirowej z asfaltu lanego w-wa ścieralna grub. 2cm</t>
  </si>
  <si>
    <t>Cięcie nawierzchni z mas mineralno asfaltowych i betonu - mechanicznie głębokość cięcia 5 cm</t>
  </si>
  <si>
    <t>mb</t>
  </si>
  <si>
    <t>D-01.02.04</t>
  </si>
  <si>
    <t>Rozebranie nawierzchni z mieszanek mineralno-bitumicznych gr. 3 cm, rozb. mechan.</t>
  </si>
  <si>
    <t>D-05.01.00a</t>
  </si>
  <si>
    <t>Naprawa dróg gruntowych - wykonanie mechaniczne - profilowanie</t>
  </si>
  <si>
    <t>Naprawa dróg gruntowych - wykonanie mechaniczne - zagęszczanie</t>
  </si>
  <si>
    <t>D-04.03.01</t>
  </si>
  <si>
    <t>Czyszczenie nawierzchni bitumicznej - ręczne</t>
  </si>
  <si>
    <t>Czyszczenie nawierzchni bitumicznej - mechaniczne</t>
  </si>
  <si>
    <t>Skropienie nawierzchni emulsją</t>
  </si>
  <si>
    <t>Nawierzchnia z frezu asfaltowego w-wa po zagęszczeniu grub. 10 cm</t>
  </si>
  <si>
    <t>Miejscowe uzupełnienie ubytków w drogach gruntowych (kruszbetem, kruszywem lub frezem, materiał z odzysku)</t>
  </si>
  <si>
    <t>Miejscowe uzupełnienie ubytków w drogach gruntowych (kruszbetem, kruszywem lub frezem, materiał Wykonawcy)</t>
  </si>
  <si>
    <t>D-05.03.26a
D-05.03.26b</t>
  </si>
  <si>
    <t>Ułożenie warstwy przeciwspękaniowej z geosyntetyku na podłoże skropione szybkorozpadową kationową emulsją asfaltową</t>
  </si>
  <si>
    <t xml:space="preserve">Ułożenie warstwy przeciwspękaniowej z siatki bitumowanej </t>
  </si>
  <si>
    <t>D-05.03.15a
D-05.03.15b</t>
  </si>
  <si>
    <t>Naprawa (przez uszczelnienie) podłużnych i poprzecznych spękań nawierzchni bitumicznych</t>
  </si>
  <si>
    <t>D-01.01.01a</t>
  </si>
  <si>
    <t>Geodezyjne roboty pomiarowe powykonawcze do 100 mb</t>
  </si>
  <si>
    <t>szt.</t>
  </si>
  <si>
    <t>Odwiert kontroli nawierzchni tylko warstw bitumicznych</t>
  </si>
  <si>
    <t>Badanie zagęszczenia podłoża sondą dynamiczną</t>
  </si>
  <si>
    <t>Rozbiórka elementów dróg, ogrodzeń, przepustów</t>
  </si>
  <si>
    <t>Rozbiórka krawężnika betonowego 15x30 na pods. cem-piaskowej wraz z ławą bet.;</t>
  </si>
  <si>
    <t>Rozbiórka krawężnika betonowego 20x30 na pods. cem-piaskowej wraz z ławą bet.:</t>
  </si>
  <si>
    <t>Rozbiórka krawężnika kamiennego 15x30 na pods. cem-piaskowej wraz z ławą bet.:</t>
  </si>
  <si>
    <t>Rozbiórka krawężnika kamiennego 20x30 na pods. cem-piaskowej wraz z ławą bet.:</t>
  </si>
  <si>
    <t>Rozbiórka obrzeży betonowych o wym. 8x30 (8x25) na pods. cem-piaskowej  wraz z ławą bet:</t>
  </si>
  <si>
    <t>Rozbiórka opornika betonowego o wym 12x30 (15x30) na pods. cem-piaskowej  wraz z ławą bet.:</t>
  </si>
  <si>
    <t>Rozbiórka opornika kamiennego o wym 12x30 (15x30) na pods. cem-piaskowej  wraz z ławą bet.:</t>
  </si>
  <si>
    <t>Rozbiórka chodnika z kostki bet. gr. 6-8cm na pods cem-piaskowej / piaskowej:</t>
  </si>
  <si>
    <t>Rozbiórka chodnika z płyt betonowych o wym do 50x50cm na pods. cem-piaskowej / piaskowej:</t>
  </si>
  <si>
    <t>Rozbiórka nawierzchni z kostki kamiennej nieregularnej o gr. 10-15 cm na pods. cem-piaskowej / piaskowej:</t>
  </si>
  <si>
    <t>Rozbiórka nawierzchni z płyt betonowych sześciokątnych - ręcznie</t>
  </si>
  <si>
    <t>Rozbiórka nawierzchni z płyt betonowych typu JOMB</t>
  </si>
  <si>
    <t>Rozbiórka nawierzchni z płyt betonowych typu MEBA</t>
  </si>
  <si>
    <t>Rozbiórka podbudowy betonowej gr. 10 cm – mechanicznie</t>
  </si>
  <si>
    <t>Rozbiórka podbudowy z KŁSM gr. 15 cm - mechanicznie</t>
  </si>
  <si>
    <t>D-04.00.00 PODBUDOWY</t>
  </si>
  <si>
    <t>D-04.01.01</t>
  </si>
  <si>
    <t>Koryto wraz z profilowaniem i zagęszczeniem podłoża.</t>
  </si>
  <si>
    <t>Mechaniczne wykonanie  koryta o głębokości 15 cm w gruncie I-IV kat. na całej szerokości</t>
  </si>
  <si>
    <t>Ręczne wykonanie  koryta o głębokości 15 cm w gruncie kat. I - II</t>
  </si>
  <si>
    <t>Wykonanie  koryta na poszerzeniach jezdni, głęb. 10 cm w gruncie kat. II - IV</t>
  </si>
  <si>
    <t>Wykonanie  koryta ręcznie o głębokości 10 cm w gruncie kat. II-IV na poszerzeniach</t>
  </si>
  <si>
    <t>D-04.02.01</t>
  </si>
  <si>
    <t>Warstwy odsączające i odcinające.</t>
  </si>
  <si>
    <t>Mechaniczne wykonanie w-wy odsączającej z piasku gr. 15 cm</t>
  </si>
  <si>
    <t>Wykonanie warstwy odcinającej z geowłókniny</t>
  </si>
  <si>
    <t>D-04.02.01
D05.03.23a</t>
  </si>
  <si>
    <t>Wykonanie podsypki cem.-piaskowej - gr. 3 cm z zagęszczeniem mechanicznym</t>
  </si>
  <si>
    <t>D-04.04.02</t>
  </si>
  <si>
    <t>Wykonanie podbudowy z KŁSM gr. 15 cm</t>
  </si>
  <si>
    <t>D-04.04.04</t>
  </si>
  <si>
    <t>Wykonanie podbudowy z kruszbetu gr. 15 cm</t>
  </si>
  <si>
    <t>D-04.06.01</t>
  </si>
  <si>
    <t>Podbudowa z chudego betonu</t>
  </si>
  <si>
    <t>Wykonanie  podbudowy betonowej C8/10 (B-10) bez dylatacji gr. 10 cm</t>
  </si>
  <si>
    <t>D-05.00.00 NAWIERZCHNIE</t>
  </si>
  <si>
    <t>D-05.01.02</t>
  </si>
  <si>
    <t>Nawierzchnia gruntowa ulepszona</t>
  </si>
  <si>
    <t>Wykonanie nawierzchni żwirowo-glinowej z mieszanki optymalnej gr. 5 cm</t>
  </si>
  <si>
    <t>D-05.03.01</t>
  </si>
  <si>
    <t>Nawierzchnia z kostki kamiennej</t>
  </si>
  <si>
    <t>Ułożenie nawierzchni z kostki kamiennej nieregularnej gr. 10 cm na pods. cem.-piaskowej gr.3cm (materiał z odzysku)</t>
  </si>
  <si>
    <t>D-05.03.03</t>
  </si>
  <si>
    <t xml:space="preserve">Nawierzchnia z płyt betonowych sześciokątnych (trylinka) </t>
  </si>
  <si>
    <t>Ułożenie nawierzchni z płyt drogowych betonowych sześciokątnych gr. 15 cm na podsypce cem-piaskowej 1:4 gr. 3cm, wypełnienie spoin piaskiem</t>
  </si>
  <si>
    <r>
      <t xml:space="preserve">Ułożenie nawierzchni z płyt drogowych betonowych sześciokątnych gr. 15 cm na podsypce cem-piaskowej 1:4 gr. 3cm, wypełnienie spoin piaskiem – </t>
    </r>
    <r>
      <rPr>
        <b/>
        <sz val="9"/>
        <rFont val="Arial"/>
        <family val="2"/>
        <charset val="1"/>
      </rPr>
      <t>mat. z odzysku</t>
    </r>
  </si>
  <si>
    <t>D-05.03.23a</t>
  </si>
  <si>
    <t>Nawierzchnia z kostki betonowej</t>
  </si>
  <si>
    <t>Ułożenie nawierzchni z kostki bet. gr. 6 cm (10x20 / 20x20 – szara) na pods. cem.-piask 1:4 gr.3cm, wyp. spoin piaskiem</t>
  </si>
  <si>
    <t>Ułożenie nawierzchni z kostki bet. gr. 6 cm (10x20 / 20x20 – kolor) na pods. cem-piask 1:4 gr.3cm, wyp. spoin piaskiem</t>
  </si>
  <si>
    <r>
      <t xml:space="preserve">Ułożenie naw. z kostki bet. gr. 6 cm (10x20 / 20x20) na pods. cem.-piask 1:4 gr.3cm, wyp. spoin piaskiem – </t>
    </r>
    <r>
      <rPr>
        <b/>
        <sz val="9"/>
        <rFont val="Arial"/>
        <family val="2"/>
        <charset val="1"/>
      </rPr>
      <t>mat. z odzysku</t>
    </r>
  </si>
  <si>
    <t>Ułożenie nawierzchni z kostki bet. gr. 8 cm (10x20 / 20x20 – szara) na pods. cem.-piask 1:4 gr.3cm, wyp. spoin piaskiem</t>
  </si>
  <si>
    <t>Ułożenie nawierzchni z kostki bet. gr. 8 cm (10x20 / 20x20 – kolor) na pods. cem.-piask 1:4 gr.3cm, wyp. spoin piaskiem</t>
  </si>
  <si>
    <r>
      <t xml:space="preserve">Ułożenie naw. z kostki bet. gr. 8 cm (10x20 / 20x20) na pods. cem.-piask 1:4 gr.3cm, wyp. spoin piaskiem – </t>
    </r>
    <r>
      <rPr>
        <b/>
        <sz val="9"/>
        <rFont val="Arial"/>
        <family val="2"/>
        <charset val="1"/>
      </rPr>
      <t>mat. z odzysku</t>
    </r>
  </si>
  <si>
    <t>D-06.00.00 ROBOTY WYKOŃCZNIOWE</t>
  </si>
  <si>
    <t>D-06.01.01</t>
  </si>
  <si>
    <t>Umocnienie powierzchniowe skarp, rowów i ścieków</t>
  </si>
  <si>
    <t>Umocnienie skarpy faszyną</t>
  </si>
  <si>
    <t>D-10.03.01</t>
  </si>
  <si>
    <t>Umocnienie skarpy płytami typu MEBA</t>
  </si>
  <si>
    <t>D-06.03.01</t>
  </si>
  <si>
    <t>Ścinanie i uzupełnianie poboczy gruntowych</t>
  </si>
  <si>
    <t>Mechaniczne ścinanie i uzupełnianie pobocza gruntowego gr. 10 cm</t>
  </si>
  <si>
    <t>Ręczne ścinanie i uzupełnianie pobocza gruntowego gr. 5 cm</t>
  </si>
  <si>
    <t>D-08.00.00 ELEMENTY ULIC</t>
  </si>
  <si>
    <t>D-08.01.01</t>
  </si>
  <si>
    <t>Krawężniki betonowe / Oporniki betonowe</t>
  </si>
  <si>
    <t>Ustawienie krawężnika betonowego 15x30 na pods. cem.-piask 1:4; na ławie bet. z oporem C12/15 (pow. 0,075m2/m)</t>
  </si>
  <si>
    <r>
      <t xml:space="preserve">Ustawienie krawężnika bet. 15x30 na pods. cem.-piask 1:4; na ławie bet. z oporem C12/15 (pow. 0,075m2/m) – </t>
    </r>
    <r>
      <rPr>
        <b/>
        <sz val="9"/>
        <rFont val="Arial"/>
        <family val="2"/>
        <charset val="1"/>
      </rPr>
      <t>Mat. z odzysku</t>
    </r>
  </si>
  <si>
    <t>Ustawienie krawężnika betonowego 20x30 na pods. cem.-piask 1:4; na ławie bet. z oporem C12/15 (pow. 0,0825m2/m)</t>
  </si>
  <si>
    <r>
      <t xml:space="preserve">Ustawienie krawężnika bet. 20x30 na pods. cem.-piask 1:4; na ławie bet. z oporem C12/15 (pow. 0,0825m2/m)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</si>
  <si>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 xml:space="preserve">Ustawienie opornika betonowego 12x25 na pods cem.-piask 1:4; na ławie bet. z oporem C12/15 (pow. 0,071m2/m) </t>
  </si>
  <si>
    <r>
      <t xml:space="preserve">Ustawienie opornika bet. 12x25 na pods cem.-piask 1:4; na ławie bet. z oporem C12/15 (pow. 0,071m2/m)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</si>
  <si>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D-08.01.01b</t>
  </si>
  <si>
    <t>Wykonanie ławy 1 m/0,065 m3 ławy betonowej z oporem z B-15</t>
  </si>
  <si>
    <r>
      <t>m</t>
    </r>
    <r>
      <rPr>
        <vertAlign val="superscript"/>
        <sz val="9"/>
        <rFont val="Arial"/>
        <family val="2"/>
        <charset val="1"/>
      </rPr>
      <t>3</t>
    </r>
  </si>
  <si>
    <t>Wykonanie ławy 1 m /0,045 m3 lawy betonowej z B-10 (zwykła)</t>
  </si>
  <si>
    <t>D-08.01.02</t>
  </si>
  <si>
    <t>Krawężniki kamienne / Oporniki kamienne</t>
  </si>
  <si>
    <t>Ustawienie krawężnika kamiennego 15x30 na pods. Cem-piask 1:4; na ławie bet. z oporem C12/15 (pow. 0,075m2/m)</t>
  </si>
  <si>
    <r>
      <t xml:space="preserve">Ustawienie krawężnika kam. 15x30 na pods. cem-piask 1:4; na ławie bet. z oporem C12/15 (pow. 0,075m2/m)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</si>
  <si>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t>Ustawienie krawężnika kamiennego 20x30 na pods. Cem-piask 1:4; na ławie bet. z oporem C12/15 (pow. 0,0825m2/m)</t>
  </si>
  <si>
    <r>
      <t xml:space="preserve">Ust. krawężnika kam. 20x30 na pods. Cem-piask 1:4; na ławie bet. z oporem C12/15 (pow. 0,0825m2/m)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</si>
  <si>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 xml:space="preserve">Ustawienie opornika kamiennego 12x30 na pods cem.-piask 1:4; na ławie bet. z oporem C12/15 (pow. 0,071m2/m) </t>
  </si>
  <si>
    <r>
      <t xml:space="preserve">Ustawienie opornika kam. 12x30 na pods cem.-piask 1:4; na ławie bet. z oporem C12/15 (pow. 0,071m2/m)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</si>
  <si>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D-08.02.01</t>
  </si>
  <si>
    <t>Chodnik z płyt chodnikowych betonowych</t>
  </si>
  <si>
    <t>Ułożenie chodnika z płyt 35x35 na pods. cem.-piaskowej 1:4 gr. 3cm z wypełnieniem spoin piaskiem</t>
  </si>
  <si>
    <r>
      <t xml:space="preserve">Ułożenie chodnika z płyt 35x35 na pods. cem-piaskowej 1:4 gr. 3cm z wypełnieniem spoin piaskiem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</si>
  <si>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Ułożenie chodnika z płyt 50x50 na pods. cem.-piaskowej 1:4 gr. 3cm z wypełnieniem spoin piaskiem</t>
  </si>
  <si>
    <r>
      <t xml:space="preserve">Ułożenie chodnika z płyt 50x50 na pods. cem-piaskowej 1:4 gr. 3cm z wypełnieniem spoin piaskiem -  </t>
    </r>
    <r>
      <rPr>
        <b/>
        <sz val="9"/>
        <rFont val="Arial"/>
        <family val="2"/>
        <charset val="1"/>
      </rPr>
      <t xml:space="preserve">Mat z odzysku. </t>
    </r>
  </si>
  <si>
    <t>Ułożenie chodnika z płyt z fakturą rozpoznawalną dla niewidomych (TYP A, B, C)
gr. 8 cm na podsypce cem.-piaskowej 1:4 gr. 3cm, wypełnienie spoin piaskiem;
Zgodnie z SDMG* - Standardy Dostępności dla Miasta Gdyni</t>
  </si>
  <si>
    <r>
      <t xml:space="preserve">Ułożenie chodnika z płyt z fakturą rozpoznawalną dla niewidomych (TYP A, B, C)
gr. 8 cm na podsypce cem.-piaskowej 1:4 gr. 3cm, wypełnienie spoin piaskiem, </t>
    </r>
    <r>
      <rPr>
        <b/>
        <sz val="9"/>
        <rFont val="Arial"/>
        <family val="2"/>
        <charset val="1"/>
      </rPr>
      <t xml:space="preserve">Mat z odzysku. 
</t>
    </r>
    <r>
      <rPr>
        <sz val="9"/>
        <rFont val="Arial"/>
        <family val="2"/>
        <charset val="1"/>
      </rPr>
      <t>Zgodnie z SDMG* - Standardy Dostępności dla Miasta Gdyni</t>
    </r>
  </si>
  <si>
    <t>D-08.03.01</t>
  </si>
  <si>
    <t>Betonowe obrzeża chodnikowa</t>
  </si>
  <si>
    <t>Ustawienie obrzeża betonowego 8x30 na podsypce cem.-piask.1:4; na ławie bet. z oporem C12/15 (pow. 0,043m2/m)</t>
  </si>
  <si>
    <t>Ustawienie obrzeża betonowego 6x20 na podsypce cem.-piask 1:4; na ławie bet, z oporem C12/15 (pow. 0,042m2/m)</t>
  </si>
  <si>
    <r>
      <t xml:space="preserve">Ustawienie obrzeża betonowego na na podsypce cem.-piask.1:4; na ławie bet. z oporem C12/15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</si>
  <si>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t>D-08.05.00</t>
  </si>
  <si>
    <t>Ścieki (z prefabrykowanych elementów betonowych)</t>
  </si>
  <si>
    <t>D-08.05.01</t>
  </si>
  <si>
    <t>Ułożenie ścieku z elementów bet. gr. 15 cm na podsypce cem.-piask 1:4 gr.3cm / na podbudowie z chudego betonu C10/12</t>
  </si>
  <si>
    <t>D-09.00.00 ZIELEŃ DROGOWA (drzewa, krzewy, trawniki, kwietniki)</t>
  </si>
  <si>
    <t>D-09.01.01</t>
  </si>
  <si>
    <t>Nasadzenie drzew, krzewów, trawników</t>
  </si>
  <si>
    <t>Dowóz ziemi urodzajnej na odl. 1 km</t>
  </si>
  <si>
    <t xml:space="preserve">Obsianie trawą rozłożonej ziemii urodzajnej </t>
  </si>
  <si>
    <t>D-10.00.00 INNE ROBOTY</t>
  </si>
  <si>
    <t>D-10.01.01</t>
  </si>
  <si>
    <t>Mury oporowe</t>
  </si>
  <si>
    <t>Wykonanie muru oporowego z prefabrykatów betonowych do wysokości 1 m</t>
  </si>
  <si>
    <t>D-10.02.01</t>
  </si>
  <si>
    <t>Schody (w ciągach pieszych dla służb utrzymaniowych)</t>
  </si>
  <si>
    <t>Schody wykonane na podbudowie z betonu żwirowego z kostki betonowej</t>
  </si>
  <si>
    <t>Nawierzchnia  z prefabrykowanych żelbetowych płyt wielootworowych (typu YOMB / MEBA)</t>
  </si>
  <si>
    <t>Ułożenie  nawierzchni z płyt ażurowych typu "MEBA" gr. 8-15 cm
na podsypce cem-piaskowej gr.3cm
z wypełnieniem płyt ażurowych materiałem:
- zgodnie z DP (grysem / żwirem / otoczakami itp.)
- humusem z obsianiem mieszanką traw</t>
  </si>
  <si>
    <t>Ułożenie nawierzchni z płyt wielootworowych  typu „YOMB"
na podsypce cem-piaskowej gr.3cm
z wypełnieniem płyt ażurowych materiałem:
- zgodnie z DP (grysem / żwirem / otoczakami itp.)
- humusem z obsianiem mieszanką traw</t>
  </si>
  <si>
    <r>
      <t xml:space="preserve">Ułożenie nawierzchni z płyt wielootworowych  typu „YOMB" - </t>
    </r>
    <r>
      <rPr>
        <b/>
        <sz val="9"/>
        <rFont val="Arial"/>
        <family val="2"/>
        <charset val="1"/>
      </rPr>
      <t xml:space="preserve">materiał z odzysku
</t>
    </r>
    <r>
      <rPr>
        <sz val="9"/>
        <rFont val="Arial"/>
        <family val="2"/>
        <charset val="1"/>
      </rPr>
      <t>na podsypce cem-piaskowej gr.3cm
z wypełnieniem płyt ażurowych materiałem:
- zgodnie z DP (grysem / żwirem / otoczakami itp.)
- humusem z obsianiem mieszanką traw</t>
    </r>
  </si>
  <si>
    <t>Nawierzchnia z prefabrykowanych żelbetowych pełnych płyt wielkowymiarowych</t>
  </si>
  <si>
    <t xml:space="preserve">D-10.03.01  </t>
  </si>
  <si>
    <t>Ułożenie nawierzchni z płyt żelbetowych pełnych o pow. ponad 3,0 m2 (na podsypce cem-piask 1:4 gr. 3cm)</t>
  </si>
  <si>
    <r>
      <t xml:space="preserve">Ułożenie nawierzchni z płyt żelbetowych pełnych o pow. ponad 3,0 m2 (na podsypce cem-piask 1:4 gr. 3cm)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</si>
  <si>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r>
      <t xml:space="preserve">Roboty brukarskie </t>
    </r>
    <r>
      <rPr>
        <b/>
        <i/>
        <sz val="12"/>
        <rFont val="Arial"/>
        <family val="2"/>
        <charset val="1"/>
      </rPr>
      <t>(utrzymaniowe)</t>
    </r>
  </si>
  <si>
    <t>D-05.03.01a</t>
  </si>
  <si>
    <t>Wykonanie  remontu cząstkowego nawierzchni z kostki kamiennej niereg. gr. 10 cm na podsypce cem.-piaskowej</t>
  </si>
  <si>
    <t>D-05.03.03a</t>
  </si>
  <si>
    <t>Wykonanie  remontu cząstkowego nawierzchni z płyt drogowych betonowych sześciokątnych gr, 15 cm</t>
  </si>
  <si>
    <t>D-08.01.01a</t>
  </si>
  <si>
    <t>Przestawienie 1 m krawężnika betonowego 15x30 na pods. cem.-piaskowej</t>
  </si>
  <si>
    <t>D-08.02.01a</t>
  </si>
  <si>
    <t>Wykonanie  remontu cząstkowego nawierzchni z płyt chodnikowych 35x35 na pods. cem. - piaskowej</t>
  </si>
  <si>
    <t>Wykonanie  remontu cząstkowego nawierzchni z płyt chodnikowych 50x50 na podst. cem.-piaskowej</t>
  </si>
  <si>
    <t>D-05.03.23b</t>
  </si>
  <si>
    <t>Wykonanie  remontu cząstkowego nawierzchni z betonowej kostki brukowej gr. 6 cm na pods. piaskowej</t>
  </si>
  <si>
    <t>Wykonanie  remontu cząstkowego nawierzchni z betonowej kostki brukowej gr. 8 cm na pods. cem.-piaskowej</t>
  </si>
  <si>
    <t>D-03.02.01a</t>
  </si>
  <si>
    <t>Regulacja 1 szt. kraty ściekowej ulicznej</t>
  </si>
  <si>
    <t>Regulacja 1 szt. włazu kanałowego</t>
  </si>
  <si>
    <t>Regulacja 1 szt. zaworu wodociągowego lub gazowego</t>
  </si>
  <si>
    <t>Regulacja 1 szt. studzienki telefonicznej</t>
  </si>
  <si>
    <t xml:space="preserve">Wywiezienie wraz z utylizacją 1 m3 ziemi z korytowania na odl. 1 km samochodami samowyładowczymi </t>
  </si>
  <si>
    <t xml:space="preserve">Wywiezienie wraz z utylizacją 1 m3 gruzu betonowego na odl. 1 km samochodami samowyładowczymi </t>
  </si>
  <si>
    <t>D-10.03.01d</t>
  </si>
  <si>
    <t>Mg</t>
  </si>
  <si>
    <t>D-10.03.01c</t>
  </si>
  <si>
    <t>Przenoszenie 1 Mg ładunku o ciężarze do 25 kg na jednym poziomie - ręcznie</t>
  </si>
  <si>
    <t>Przenoszenie 1 Mg ładunku o ciężarze do 25 kg - ręcznie, dodatek za każde dalsze 10 m</t>
  </si>
  <si>
    <t>Ręczne przenoszenie ładunków o ciężarze do 25 kg - dodatek za każdy Im wysokości przenoszenia</t>
  </si>
  <si>
    <t>Bieżące utrzymanie ciągów żwirowo-glinowych (wyrównanie, uzupełnienie braków, zagęszczenie)</t>
  </si>
  <si>
    <t>TARCZE ZNAKÓW</t>
  </si>
  <si>
    <t>D-07.02.01
D-07.02.03</t>
  </si>
  <si>
    <t>Montaż tarczy giętej, odblaskowej znaku uzupełniającego, kierunku, miejscowości folia typu 1 (I generacja) z materiałem (Tablice E,F)</t>
  </si>
  <si>
    <t>Montaż tarczy giętej, odblaskowej znaku uzupełniającego, kierunku, miejscowości folia typu 2 (II generacja) z materiałem (Tablice E,F)</t>
  </si>
  <si>
    <t>Montaż tabliczki giętej, odblaskowej do znaku drogowego (Tabl. T) folia typu 1(1 generacja) z materiałem</t>
  </si>
  <si>
    <t>Montaż tabliczki giętej, odblaskowej do znaku drogowego (Tabl. T) folia typu 2 (II generacja) z materiałem</t>
  </si>
  <si>
    <t>Montaż tablic giętych, odblaskowych Typu "U" folia typu 1 (I generacja) z materiałem</t>
  </si>
  <si>
    <t>Montaż tablic giętych, odblaskowych Typu "U" folia typu 2 (II generacja) z materiałem</t>
  </si>
  <si>
    <t>Montaż tarczy znaku, tabliczki, tablicy o pow. do 0,3 m2 na konstrukcji wsporczej (bez ceny materiału)</t>
  </si>
  <si>
    <t>Montaż tarczy znaku, tabliczki, i tablicy o pow. powyżej 0,3 m2 na konstrukcji wsporczej (bez ceny materiału)</t>
  </si>
  <si>
    <t>Montaż tarczy znaku na bramownicy (bez ceny materiału)</t>
  </si>
  <si>
    <t>Komplet obejm (2 obejmy)</t>
  </si>
  <si>
    <t>kpl.</t>
  </si>
  <si>
    <t>Komplet materiału do montażu typu Bandimex (2 opaski)</t>
  </si>
  <si>
    <t>Demontaż tarczy znaku drogowego, tablic i tabliczek</t>
  </si>
  <si>
    <t>Demontaż tarczy znaku i tablic z bramownicy</t>
  </si>
  <si>
    <t>Prostowanie tarczy znaku drogowego</t>
  </si>
  <si>
    <t>Obrócenie tarczy znaku drogowego</t>
  </si>
  <si>
    <t>Mycie tarczy znaku drogowego</t>
  </si>
  <si>
    <t>Mycie tarczy znaku drogowego z graffiti</t>
  </si>
  <si>
    <t>LUSTRA DROGOWE</t>
  </si>
  <si>
    <t>Montaż lustra drogowego polimerowego o średnicy 80 cm (z materiałem)</t>
  </si>
  <si>
    <t>Montaż lustra drogowego polimerowego o średnicy 90 cm (z materiałem)</t>
  </si>
  <si>
    <t>Demontaż lustra drogowego</t>
  </si>
  <si>
    <t>Mycie lustra drogowego</t>
  </si>
  <si>
    <t>KONSTRUKCJE WSPORCZE</t>
  </si>
  <si>
    <t>Montaż słupka do jednego znaku z rury stalowej ocynkowanej o średnicy 2"- średn. zewn. 60,3 mm i grub. ścianki 3,2mm (kapturek, fundament betonowy) z materiałem</t>
  </si>
  <si>
    <t>Montaż słupka do dwóch znaków z rury stalowej ocynkowanej o średnicy 2"- średn. zewn. 60,3 mm i grub. ścianki 3,2mm (kapturek, fundament betonowy) z materiałem</t>
  </si>
  <si>
    <t>Montaż słupka do trzech znaków z rury stalowej ocynkowanej o średnicy 2"- średn. zewn. 60,3 mm i grub. ścianki 3,2mm (kapturek, fundament betonowy) z materiałem</t>
  </si>
  <si>
    <t>Montaż słupka do trzech znaków (typu krzyż) z rury stalowej ocynkowanej o średnicy 2"- średn. zewn. 60,3 mm i grub. ścianki 3,2mm (kapturek, fundament betonowy) z materiałem</t>
  </si>
  <si>
    <t>Montaż słupka do znaków C-9,C-10,C-11,G-1 z rury stalowej ocynkowanej o średnicy 2"- średn. zewn. 60,3mm i grub. ścianki 3,2mm (kapturek, fundament betonowy) z materiałem</t>
  </si>
  <si>
    <t>Montaż kratownicy do znaku kierunku, miejscowości, uzupełniającego z rur stalowych ocynkowanych o średn. 2"- średn. zewn. 60,3 mm grub. ścianki 3,2mm (kapturki, fundamenty betonowe) z materiałem</t>
  </si>
  <si>
    <t>Montaż słupka do znaku drogowego bez ceny słupka</t>
  </si>
  <si>
    <t>Montaż kratownicy do znaku kierunku, miejscowości, uzupełniającego bez ceny kratownicy</t>
  </si>
  <si>
    <t>Demontaż słupka do znaku drogowego</t>
  </si>
  <si>
    <t>Demontaż kratownicy do znaku miejscowości, uzupełniającego i kierunku</t>
  </si>
  <si>
    <t>D-07.02.03a</t>
  </si>
  <si>
    <t>Malowanie słupka do znaku drogowego</t>
  </si>
  <si>
    <t>Malowanie kratownicy do znaku miejscowości, kierunki, uzupełniającego</t>
  </si>
  <si>
    <t>Prostowanie słupka do znaku drogowego</t>
  </si>
  <si>
    <t>Prostowanie kratownicy do znaku miejscowości, kierunki, uzupełniającego</t>
  </si>
  <si>
    <t>Wykonanie i montaż wysięgnika z rury stalowej ocynkowanej o średn. zewn. 60,3mm i grub. ścianki 3,2mm dla jednego lub dwóch znaków drogowych.</t>
  </si>
  <si>
    <t>BARIERY ŁAŃCUCHOWE</t>
  </si>
  <si>
    <t>D-07.06.02
D-07.06.03</t>
  </si>
  <si>
    <t>Montaż bariery łańcuchowej z łańcuchem pojedynczym, słupek średnicy 60,3mm z materiałem</t>
  </si>
  <si>
    <t>Montaż słupka bariery łańcuchowej pojedynczej, słupek średnicy 60,3mm, z materiałem</t>
  </si>
  <si>
    <t>Montaż łańcucha do bariery łańcuchowej pojedynczej z materiałem</t>
  </si>
  <si>
    <t>Demontaż bariery łańcuchowej pojedynczej</t>
  </si>
  <si>
    <t>Demontaż łańcucha bariery łańcuchowej pojedynczej</t>
  </si>
  <si>
    <t>Demontaż słupka bariery łańcuchowej pojedynczej</t>
  </si>
  <si>
    <t>Malowanie bariery łańcuchowej pojedynczej, słupek średnicy 60,3 mm</t>
  </si>
  <si>
    <t>PORĘCZE SZTYWNE</t>
  </si>
  <si>
    <t>D-07.06.02
D-07.06.03
D-07.06.01</t>
  </si>
  <si>
    <t>Montaż poręczy ochronnych sztywnych z pochwytem i przeciągiem z rur stalowych ocynkowanych o średn. zewn. 60,3mm i 38 mm słupki co 1,5 do 2,5 m z materiałem</t>
  </si>
  <si>
    <t>Montaż poręczy ochronnych sztywnych z pochwytem i przeciągiem z rur stalowych ocynkowanych o średn. zewn. 60,3mm i 38 mm słupki co 1,5 do 2,5 m bez ceny materiału</t>
  </si>
  <si>
    <t>Demontaż poręczy ochronnych sztywnych z pochwytem i przeciągiem z rur stalowych czarnych lub ocynkowanych o średn. zewn. 60,3mm i 38 mm słupki co 1,5 do 2,5 m</t>
  </si>
  <si>
    <t>D-07.06.03
D-07.02.03a</t>
  </si>
  <si>
    <t>Malowanie poręczy ochronnych sztywnych z pochwytem i przeciągiem z rur stalowych czarnych lub ocynkowanych o średn. zewn. 60,3mm i 38 mm słupki co 1,5 do 2,5 m</t>
  </si>
  <si>
    <t>D-07.06.03</t>
  </si>
  <si>
    <t>Prostowanie poręczy ochronnych sztywnych z pochwytem i przeciągiem z rur stalowych czarnych lub ocynkowanych o średn. zewn. 60,3mm i 38 mm</t>
  </si>
  <si>
    <t>Mycie poręczy ochronnych sztywnych z pochwytem i przeciągiem z rur stalowych czarnych lub ocynkowanych o średn. zewn. 60,3mm i 38 mm</t>
  </si>
  <si>
    <t>PORĘCZE WYGRODZENIOWE RUROWE Z WYPEŁNIENIEM Z PRĘTA (SZCZEBLINKOWE)</t>
  </si>
  <si>
    <t>Montaż poręczy wygrodzeniowych rurowych z wypełnieniem z pręta (szczeblinkowe)  z materiałem</t>
  </si>
  <si>
    <t>Montaż poręczy wygrodzeniowych rurowych z wypełnieniem z pręta (szczeblinkowe) bez ceny materiału</t>
  </si>
  <si>
    <t>Demontaż poręczy wygrodzeniowych rurowych z wypełnieniem z pręta (szczeblinkowe)</t>
  </si>
  <si>
    <t>Malowanie poręczy wygrodzeniowych rurowych z wypełnieniem z pręta (szczeblinkowe)</t>
  </si>
  <si>
    <t>Prostowanie poręczy wygrodzeniowych rurowych z wypełnieniem z pręta (szczeblinkowe)</t>
  </si>
  <si>
    <t>Mycie poręczy wygrodzeniowych rurowych z wypełnieniem z pręta (szczeblinkowe)</t>
  </si>
  <si>
    <t>OGRODZENIA Z SIATKI</t>
  </si>
  <si>
    <t>Montaż ogrodzenia z siatki w ramach z kątowników o wys. 1,0 m z materiałem</t>
  </si>
  <si>
    <t xml:space="preserve">  D-07.06.03</t>
  </si>
  <si>
    <t>Demontaż ogrodzenia z siatki w ramach z kątowników, wys. 1,0 m</t>
  </si>
  <si>
    <t>Malowanie ogrodzenia z siatki w ramach z kątowników, wys. 1,0 m</t>
  </si>
  <si>
    <t>Montaż bariery wygradzającej siatkowej cynkowanej przęsło o wys. 1,03 m z materiałem</t>
  </si>
  <si>
    <t>Demontaż przęsła bariery wygradzającej siatkowej cynkowanej o wys. 1,03 m</t>
  </si>
  <si>
    <t>Demontaż słupka bariery wygradzającej siatkowej cynkowanej</t>
  </si>
  <si>
    <t>Montaż słupka bariery wygradzającej siatkowej cynkowanej z materiałem</t>
  </si>
  <si>
    <t xml:space="preserve"> D-07.06.03</t>
  </si>
  <si>
    <t>Demontaż bariery wygradzającej siatkowej cynkowanej przęsło o wys. 1,03 m</t>
  </si>
  <si>
    <t>BARIERY DROGOWE STALOWE</t>
  </si>
  <si>
    <t xml:space="preserve"> D-07.05.02</t>
  </si>
  <si>
    <t xml:space="preserve">Demontaż bariery stalowej drogowej przekładkowej jednostronnej </t>
  </si>
  <si>
    <t>Demontaż bariery stalowej drogowej przekładkowej dwustronnej</t>
  </si>
  <si>
    <t>D-07.05.01
D-07.05.02</t>
  </si>
  <si>
    <t>Montaż bariery stalowej drogowej przekładkowej jednostronnej słupek IPE 100/1900 (SP-09/4) z materiałem</t>
  </si>
  <si>
    <t>Montaż bariery stalowej drogowej przekładkowej jednostronnej słupek IPE 140/1900 (SP-06/4) z materiałem</t>
  </si>
  <si>
    <t>Montaż bariery stalowej drogowej przekładkowej dwustronnej słupek IPE 100/1900 (SP-10/4) z materiałem</t>
  </si>
  <si>
    <t>Demontaż słupka bariery stalowej drogowej</t>
  </si>
  <si>
    <t xml:space="preserve">  D-07.05.02</t>
  </si>
  <si>
    <t>Demontaż prowadnicy bariery stalowej drogowej</t>
  </si>
  <si>
    <t>Demontaż pasa profilowego bariery stalowej drogowej</t>
  </si>
  <si>
    <t>Montaż słupka bariery stalowej drogowej z materiałem</t>
  </si>
  <si>
    <t xml:space="preserve">Montaż słupka bariery stalowej drogowej bez ceny materiału </t>
  </si>
  <si>
    <t>Montaż prowadnicy bariery stalowej drogowej z materiałem</t>
  </si>
  <si>
    <t>Montaż pasa profilowego bariery stalowej drogowej z materiałem</t>
  </si>
  <si>
    <t>Montaż elementu zakończeniowego bariery stalowej jednostronnej (nasadka prowadnicy) z materiałem</t>
  </si>
  <si>
    <t>Montaż elementu zakończeniowego bariery stalowej dwustronnej (nasadka zwrotna prowadnicy) z materiałem</t>
  </si>
  <si>
    <t>D-07,05.02</t>
  </si>
  <si>
    <t>Demontaż elementu zakończeniowego bariery stalowej drogowej</t>
  </si>
  <si>
    <t>Montaż prowadnicy bariery stalowej drogowej bez ceny materiału</t>
  </si>
  <si>
    <t>Montaż pasa profilowego bez ceny materiału</t>
  </si>
  <si>
    <t>Mycie bariery stalowej drogowej</t>
  </si>
  <si>
    <t>Montaż punktowego elementu odblaskowego U-1c umieszczanego na barierze ochronnej</t>
  </si>
  <si>
    <t xml:space="preserve">OSŁONY </t>
  </si>
  <si>
    <t>D-07,06.02
D- 07.06.02a
D-07.06.03</t>
  </si>
  <si>
    <t>Montaż osłon z blachy stalowej ocynkowanej w ramach z kątowników o wys. 1,0 m; słupek śr. 60,3 mm ocynkowany z materiałem</t>
  </si>
  <si>
    <t>Demontaż osłon z blachy stalowej w ramach z kątowników o wys. 1,0 m słupek śr. 60,3 mm</t>
  </si>
  <si>
    <t>Malowanie osłon z blachy stalowej w ramach z kątowników o wys. 1,0 m słupek śr. 60,3 mm</t>
  </si>
  <si>
    <t>Montaż osłon z poliwęglanowych płyt ochronnych w ramach z kątowników (ekrany przeciwbłotne) o wys. do 1,2 m</t>
  </si>
  <si>
    <t>Montaż osłon z poliwęglanowych płyt ochronnych w ramach z kątowników (ekrany przeciwbłotne) o wys. do 1,5 m</t>
  </si>
  <si>
    <t>Demontaż osłon z poliwęglanowych płyt ochronnych w ramach z kątowników</t>
  </si>
  <si>
    <t>Mycie osłon z blachy stalowej ocynkowanej w ramach z kątowników lub osłon z poliwęglanowych płyt ochronych w ramach z kątowników</t>
  </si>
  <si>
    <t>OZNAKOWANIE TYMCZASOWE</t>
  </si>
  <si>
    <t>D-07.02.01</t>
  </si>
  <si>
    <t>Tymczasowy montaż tarcz znaków drogowych oraz tablic i ich demontaż</t>
  </si>
  <si>
    <t>Tymczasowy montaż słupka znaku drogowego i jego demontaż</t>
  </si>
  <si>
    <t>Ustawienie zapory drogowej typu U-20 i jej demontaż</t>
  </si>
  <si>
    <t>Podłączenie świateł ostrzegawczych do zapory drogowej i ich demontaż</t>
  </si>
  <si>
    <t>Rozwinięcie taśmy ostrzegawczej i jej demontaż</t>
  </si>
  <si>
    <t>Ustawienie pachołka drogowego typu U-23 lub elementu bariery U-14e oraz ich demontaż</t>
  </si>
  <si>
    <t>Ustawienie tablicy kierującej U-21a/b i jej demontaż</t>
  </si>
  <si>
    <t>INNE</t>
  </si>
  <si>
    <t>D-07.02.01
D-07.02.03
D-07.02.03a</t>
  </si>
  <si>
    <t>Montaż pojedynczego słupka typu "U" z rury stalowej ocynkowanej o średnicy 2" (60,3mm) szer. 0,60m wys. 0,80m malowanie, fundament z materiałem</t>
  </si>
  <si>
    <t>Malowanie słupka typu "U"</t>
  </si>
  <si>
    <t xml:space="preserve">D-07.02.01
D-07.02.03
D-07.02.03a </t>
  </si>
  <si>
    <t>Montaż słupka wygradzającego z rury stalowej ocynkowanej o średnicy 2" (60,3mm) wys. 1.1m malowanie, fundament, kapturek z materiałem</t>
  </si>
  <si>
    <t xml:space="preserve">D-07.02.01
D-07.02.03
D-07.02.03a   </t>
  </si>
  <si>
    <t>Montaż słupka wygradzającego z rury stalowej ocynkowanej o średnicy 2" (60,3mm) wys. 1.1m bez ceny materiału</t>
  </si>
  <si>
    <t>Malowanie słupka wygradzającego</t>
  </si>
  <si>
    <t>Prostowanie słupka wygradzającego</t>
  </si>
  <si>
    <t>D-07.01.01</t>
  </si>
  <si>
    <t>Montaż pojedynczego elementu progu zwalniającego, prefabrykowanego z materiałem</t>
  </si>
  <si>
    <t>Montaż pojedynczego elementu progu zwalniającego prefabrykowanego bez ceny materiału</t>
  </si>
  <si>
    <t>Demontaż pojedynczego elementu progu zwalniającego prefabrykowanego</t>
  </si>
  <si>
    <t>Montaż elementu bezpieczeństwa ruchu U-5a z materiałem</t>
  </si>
  <si>
    <t>Montaż elementu bezpieczeństwa ruchu U-5a bez ceny materiału</t>
  </si>
  <si>
    <t>Montaż słupka prowadzącego U-1a</t>
  </si>
  <si>
    <t>Montaż elementu bezpieczeństwa ruchu U-5b zespolonego ze znakiem C-9 z materiałem</t>
  </si>
  <si>
    <t>Montaż elementu bezpieczeństwa ruchu U-5b zespolonego ze znakiem C-9 bez ceny materiału</t>
  </si>
  <si>
    <t>D-07.01.01
D-07.01.02</t>
  </si>
  <si>
    <t>Wymalowanie oznakowania poziomego jezdni farbą akrylową białą- linie segregacyjne i krawędziowe ciągle malowane mechanicznie</t>
  </si>
  <si>
    <t>Wymalowanie oznakowania poziomego jezdni farbą akrylową białą - linie segregacyjne i krawędziowe przerywane malowane mechanicznie</t>
  </si>
  <si>
    <t>Wymalowanie oznakowania poziomego jezdni farbą akrylową białą - strzałki i inne symbole malowane ręcznie</t>
  </si>
  <si>
    <t>D-07.01.02</t>
  </si>
  <si>
    <t>Wymalowanie oznakowania poziomego jezdni farbą akrylową żółtą- linie segregacyjne i krawędziowe ciągle malowane mechanicznie</t>
  </si>
  <si>
    <t>Wymalowanie oznakowania poziomego jezdni farbą akrylową żółtą- linie segregacyjne i krawędziowe przerywane malowane mechanicznie</t>
  </si>
  <si>
    <t>Wymalowanie oznakowania poziomego jezdni farbą akrylową żółtą lub niebieską - strzałki i inne symbole malowane ręcznie</t>
  </si>
  <si>
    <t>Odnawianie oznakowania poziomego jezdni farbą akrylową białą - linie segregacyjne i krawędziowe ciągle matowane mechanicznie</t>
  </si>
  <si>
    <t>Odnawianie oznakowania poziomego jezdni farbą akrylowa, białą - linie segregacyjnie i krawędziowe przerywane malowane mechanicznie</t>
  </si>
  <si>
    <t>Odnawianie oznakowania poziomego jezdni farbą akrylową białą- strzałki i inne symbole malowane ręcznie</t>
  </si>
  <si>
    <t>Odnawianie oznakowania poziomego jezdni farbą akrylową niebieską- strzałki i inne symbole malowane ręcznie</t>
  </si>
  <si>
    <t>Wymalowanie oznakowania poziomego jezdni farbą akrylową białą z dodatkiem materiału uszorstniającego - linie segregacyjne i krawędziowe ciągłe malowane mechanicznie</t>
  </si>
  <si>
    <t>Wymalowanie oznakowania poziomego jezdni farbą akrylową białą z dodatkiem materiału uszorstniającego - linie segregacyjne i krawędziowe przerywane malowane mechanicznie</t>
  </si>
  <si>
    <t>Wymalowanie oznakowania poziomego jezdni farbą akrylową białą z dodatkiem materiału uszorstniającego - strzałki i inne symbole malowane ręcznie</t>
  </si>
  <si>
    <t>Wymalowanie oznakowania poziomego jezdni masą chemoutwardzalną - linie segregacyjne i krawędziowe ciągle malowane mechanicznie</t>
  </si>
  <si>
    <t>Wymalowanie oznakowania poziomego jezdni masą chemoutwardzalną - linie segregacyjne i krawędziowe przerywane malowane mechanicznie</t>
  </si>
  <si>
    <t>Wymalowanie oznakowania poziomego jezdni masą chemoutwardzalną - strzałki i inne symbole malowane ręcznie</t>
  </si>
  <si>
    <t>Montaż punktowych elementów odblaskowych - kocie oczka</t>
  </si>
  <si>
    <t>Demontaż punktowych elementów odblaskowych - kocie oczka</t>
  </si>
  <si>
    <t>Posypanie oznakowania poziomego jezdni farbą akrylową białą kulkami szklanymi ręcznie</t>
  </si>
  <si>
    <t>Wykonanie oznakowania poziomego jezdni taśmą odblaskową -linie segregacyjne i krawędziowe ciągle wykonane ręcznie</t>
  </si>
  <si>
    <t>Wykonanie oznakowania poziomego jezdni taśmą odblaskową - linie segregacyjne i krawędziowe przerywane wykonane ręcznie</t>
  </si>
  <si>
    <t>Wykonanie oznakowania poziomego jezdni taśmą odblaskową - strzałki i inne symbole wykonane ręcznie</t>
  </si>
  <si>
    <t>Usunięcie oznakowania poziomego jezdni wykonanego farbą akrylową białą, czerwoną, żółtą, niebieską lub taśmą odblaskową - mechanicznie</t>
  </si>
  <si>
    <t>Usunięcie oznakowania poziomego jezdni wykonanego masą chemoutwardzalną lub termoplastami - mechanicznie</t>
  </si>
  <si>
    <t>Usunięcie oznakowania poziomego jezdni wykonanego farbą akrylową białą, czerwoną, żółtą lub niebieską - chemicznie</t>
  </si>
  <si>
    <t>Wykonanie oznakowania poziomego jezdni farbą akrylową białą, czerwoną lub żółtą z dodatkiem materiałów uszorstniających - przejścia dla pieszych i przejazdy dla rowerów malowane ręcznie</t>
  </si>
  <si>
    <t>Odnawianie oznakowania poziomego jezdni farba, akrylową białą, czerwoną lub żółtą, z dodatkiem materiałów uszorstnisijacych - przejścia dla pieszych i przejazdy dla rowerów malowane ręcznie</t>
  </si>
  <si>
    <t>Wykonanie oznakowania poziomego jezdni termoplastami - linie segregacyjne i krawędziowe ciągłe malowane mechanicznie</t>
  </si>
  <si>
    <t>Wykonanie oznakowana poziomego jezdni termoplastami - linie segregacyjne i krawędziowe przerywane malowane mechanicznie.</t>
  </si>
  <si>
    <t>Wykonanie oznakowaniu poziomego jezdni termoplastami - strzałki i inne symbole malowane ręcznie</t>
  </si>
  <si>
    <t>Przedmiar robót - rejon I</t>
  </si>
  <si>
    <t>- utrzymanie obiektów inżynierskich</t>
  </si>
  <si>
    <t>Nr ST</t>
  </si>
  <si>
    <t>Nr przedmiaru</t>
  </si>
  <si>
    <t>Nazwa pozycji</t>
  </si>
  <si>
    <t>Ilość</t>
  </si>
  <si>
    <t>1.0</t>
  </si>
  <si>
    <t>ROBOTY ZIEMNE</t>
  </si>
  <si>
    <t>1.1</t>
  </si>
  <si>
    <t>zasypka wykopów gruntem stabilizowanym cementem</t>
  </si>
  <si>
    <t>m3</t>
  </si>
  <si>
    <t>2.0</t>
  </si>
  <si>
    <t>ROBOTY ROZBIÓRKOWE {Z TRANSPORTEM I UTYLIZACJĄ)</t>
  </si>
  <si>
    <t>2.1</t>
  </si>
  <si>
    <t>2.1.1</t>
  </si>
  <si>
    <t>rozbiórka konstrukcji żelbetowych</t>
  </si>
  <si>
    <t>2.1.2</t>
  </si>
  <si>
    <t>rozbiórka konstrukcji betonowych i ceglanych</t>
  </si>
  <si>
    <t>2.1.3</t>
  </si>
  <si>
    <t>rozbiórki istniejącej izolacji</t>
  </si>
  <si>
    <t>m2</t>
  </si>
  <si>
    <t>2.1.4</t>
  </si>
  <si>
    <t>rozbiórka okładzin kamiennych schodów posadzek i ścian</t>
  </si>
  <si>
    <t>2.1.5</t>
  </si>
  <si>
    <t>rozbiórka okładzin lastrykowych</t>
  </si>
  <si>
    <t>2.1.6</t>
  </si>
  <si>
    <t>rozbiórka dyliny i pomostu drewnianego</t>
  </si>
  <si>
    <t>2.1.7</t>
  </si>
  <si>
    <t>rozbiórka balustrady drewnianej</t>
  </si>
  <si>
    <t>2.1.8</t>
  </si>
  <si>
    <t>demontaż konstrukcji stalowych</t>
  </si>
  <si>
    <t>t</t>
  </si>
  <si>
    <t>2.1.9</t>
  </si>
  <si>
    <t>usunięcie ziemi, gruzu i śmieci</t>
  </si>
  <si>
    <t>2.1.10</t>
  </si>
  <si>
    <t>rozbiórka krawężnika kamiennego</t>
  </si>
  <si>
    <t>2.2</t>
  </si>
  <si>
    <t>2.2.1</t>
  </si>
  <si>
    <t>wywóz materiałów, ziemi, gruzu i śmieci</t>
  </si>
  <si>
    <t>2.2.2</t>
  </si>
  <si>
    <t>wywóz materiałów</t>
  </si>
  <si>
    <t>2.2.3</t>
  </si>
  <si>
    <t>3.0</t>
  </si>
  <si>
    <t>ROBOTY BETONOWE I ZBROJARSKIE</t>
  </si>
  <si>
    <t>3.1</t>
  </si>
  <si>
    <t>beton konstrukcyjny</t>
  </si>
  <si>
    <t>3.2</t>
  </si>
  <si>
    <t>beton modyfikowany</t>
  </si>
  <si>
    <t>3.3</t>
  </si>
  <si>
    <t>zbrojenie</t>
  </si>
  <si>
    <t>3.4</t>
  </si>
  <si>
    <t>osadzenie kotew</t>
  </si>
  <si>
    <t>4.0</t>
  </si>
  <si>
    <t>KONSTRUKCJE STALOWE (WYKONANIE, NAPRAWY, MONTAŻ)</t>
  </si>
  <si>
    <t>4.1</t>
  </si>
  <si>
    <t>4.1.1</t>
  </si>
  <si>
    <t>wykonanie balustrady szczeblinkowej</t>
  </si>
  <si>
    <t>kg</t>
  </si>
  <si>
    <t>4.1.2</t>
  </si>
  <si>
    <t>prostowanie balustrad</t>
  </si>
  <si>
    <t>4.1.3</t>
  </si>
  <si>
    <t>wykonanie i naprawa konstrukcji stalowych</t>
  </si>
  <si>
    <t>4.2</t>
  </si>
  <si>
    <t>metalizacja</t>
  </si>
  <si>
    <t>4.3</t>
  </si>
  <si>
    <t>powłoki malarskie konstrukcji metalizowanej</t>
  </si>
  <si>
    <t>4.4</t>
  </si>
  <si>
    <t>4.4.1</t>
  </si>
  <si>
    <t>powłoki malarskie nowo wytworzonej konstrukcji</t>
  </si>
  <si>
    <t>4.4.2</t>
  </si>
  <si>
    <t>naprawa powłok malarskich</t>
  </si>
  <si>
    <t>5.0</t>
  </si>
  <si>
    <t>BALUSTRADY I BARIERY</t>
  </si>
  <si>
    <t>5.1</t>
  </si>
  <si>
    <t>5.1.1</t>
  </si>
  <si>
    <t>ustawienie bariery mostowej energochłonnej</t>
  </si>
  <si>
    <t>5.1,2</t>
  </si>
  <si>
    <t>ustawienie bariery mostowej niepodatnej</t>
  </si>
  <si>
    <t>5.1.3</t>
  </si>
  <si>
    <t>wymiana elementów bariery energochłonnej i niepodatnej</t>
  </si>
  <si>
    <t>5.2</t>
  </si>
  <si>
    <t>5.2.1</t>
  </si>
  <si>
    <t>wykonanie zakotwienia balustrady</t>
  </si>
  <si>
    <t>gniazd</t>
  </si>
  <si>
    <t>5.2.2</t>
  </si>
  <si>
    <t>wykonanie zakotwienia bariery energochłonnej</t>
  </si>
  <si>
    <t>5.2.3</t>
  </si>
  <si>
    <t>wykonanie zakotwienia bariery niepodatnej</t>
  </si>
  <si>
    <t>6.0</t>
  </si>
  <si>
    <t>ODWODNIENIE</t>
  </si>
  <si>
    <t>6.1</t>
  </si>
  <si>
    <t>6.1.1</t>
  </si>
  <si>
    <t>uzupełnienie rusztów żeliwnych lub stalowych odwodnienia liniowego typu ACO DRAIN o szerokości od 100 do 200</t>
  </si>
  <si>
    <t>6.1.2</t>
  </si>
  <si>
    <t>uzupełnienie rusztów żeliwnych lub stalowych odwodnienia liniowego typu ACO DRAIN o szerokości ponad 200</t>
  </si>
  <si>
    <t>6.1.3</t>
  </si>
  <si>
    <t>wymiana odwodnienia liniowego szer. 100 do 200</t>
  </si>
  <si>
    <t>6.1.4</t>
  </si>
  <si>
    <t>wymiana odwodnienia liniowego szer. ponad 200</t>
  </si>
  <si>
    <t>6.2</t>
  </si>
  <si>
    <t>wykonanie wpustów ściekowych</t>
  </si>
  <si>
    <t>6.3</t>
  </si>
  <si>
    <t>wykonanie sączków odwadniających</t>
  </si>
  <si>
    <t>6.4</t>
  </si>
  <si>
    <t>ułożenie drenu prefabrykowanego</t>
  </si>
  <si>
    <t>7.0</t>
  </si>
  <si>
    <t>NAWIERZCHNIE ŻYWICZNE</t>
  </si>
  <si>
    <t>7.1</t>
  </si>
  <si>
    <t>7.1.1</t>
  </si>
  <si>
    <t>wykonanie nawierzchni epoksydowo - poliuretanowej</t>
  </si>
  <si>
    <t>7.1.2</t>
  </si>
  <si>
    <t>renowacja nawierzchni epoksydowo - poliuretanowej</t>
  </si>
  <si>
    <t>8.0</t>
  </si>
  <si>
    <t>NAWIERZCHNIE KAMIENNE</t>
  </si>
  <si>
    <t>8.1</t>
  </si>
  <si>
    <t>krawężniki kamienne</t>
  </si>
  <si>
    <t>8.2</t>
  </si>
  <si>
    <t>okładziny kamienne</t>
  </si>
  <si>
    <t>8.3</t>
  </si>
  <si>
    <t>8.3.1</t>
  </si>
  <si>
    <t>dobudowa fragmentu muru kamiennego</t>
  </si>
  <si>
    <t>8.3.2</t>
  </si>
  <si>
    <t>spoinowanie muru kamiennego</t>
  </si>
  <si>
    <t>9.0</t>
  </si>
  <si>
    <t>KONSTRUKCJE DREWNIANE</t>
  </si>
  <si>
    <t>9.1</t>
  </si>
  <si>
    <t>9.1.1</t>
  </si>
  <si>
    <t>ułożenie dyliny drewnianej</t>
  </si>
  <si>
    <t>9.1.2</t>
  </si>
  <si>
    <t>ustawienie balustrady drewnianej</t>
  </si>
  <si>
    <t>9.1.3</t>
  </si>
  <si>
    <t>ułożenie pomostu drewnianego</t>
  </si>
  <si>
    <t>9.1.4</t>
  </si>
  <si>
    <t>impregnacja elementów drewnianych</t>
  </si>
  <si>
    <t>9.2</t>
  </si>
  <si>
    <t>ułożenie pomostu drewnopodobnego</t>
  </si>
  <si>
    <t>10.0</t>
  </si>
  <si>
    <t>DYLATACJE</t>
  </si>
  <si>
    <t>10.1</t>
  </si>
  <si>
    <t>10.1.1</t>
  </si>
  <si>
    <t>wymiana odcinka dylatacji blokowej</t>
  </si>
  <si>
    <t>10.1.2</t>
  </si>
  <si>
    <t>naprawa zalewek bitumicznych</t>
  </si>
  <si>
    <t>10.2</t>
  </si>
  <si>
    <t>oczyszczenie urządzeń dylatacyjnych</t>
  </si>
  <si>
    <t>10.3</t>
  </si>
  <si>
    <t>naprawa dylatacji bitumicznej</t>
  </si>
  <si>
    <t>10.4</t>
  </si>
  <si>
    <t>naprawa pionowych dylatacji przejść podziemnych</t>
  </si>
  <si>
    <t>10.5</t>
  </si>
  <si>
    <t>wykonanie dylatacji jednomodułowej</t>
  </si>
  <si>
    <t>11.0</t>
  </si>
  <si>
    <t>IZOLACJE</t>
  </si>
  <si>
    <t>11.1</t>
  </si>
  <si>
    <t>11.1.1</t>
  </si>
  <si>
    <t>skucie nierówności</t>
  </si>
  <si>
    <t>11.1.2</t>
  </si>
  <si>
    <t>oczyszczenie pow. betonowej</t>
  </si>
  <si>
    <t>11.1.3</t>
  </si>
  <si>
    <t>przygotowanie powierzchni betonowych pod izolacje</t>
  </si>
  <si>
    <t>11.1.4</t>
  </si>
  <si>
    <t>wykonanie izolacji z papy termozgrzewalnej</t>
  </si>
  <si>
    <t>11.2</t>
  </si>
  <si>
    <t>wykonanie izolacji bitumicznej grubo powłokowej</t>
  </si>
  <si>
    <t>11.3</t>
  </si>
  <si>
    <t>wykonanie warstwy ochronno drenażowej izolacji</t>
  </si>
  <si>
    <t>12.0</t>
  </si>
  <si>
    <t>ŁOŻYSKA</t>
  </si>
  <si>
    <t>12.1</t>
  </si>
  <si>
    <t xml:space="preserve">12.1      </t>
  </si>
  <si>
    <t>czyszczenie i konserwacja łożysk</t>
  </si>
  <si>
    <t>13.0</t>
  </si>
  <si>
    <t>INIEKCJE</t>
  </si>
  <si>
    <t>13.1</t>
  </si>
  <si>
    <t>13.1.1</t>
  </si>
  <si>
    <t>iniekcja szczepna</t>
  </si>
  <si>
    <t>13.1.2</t>
  </si>
  <si>
    <t>iniekcja uszczelniająca</t>
  </si>
  <si>
    <t>14.0</t>
  </si>
  <si>
    <t>POWŁOKI</t>
  </si>
  <si>
    <t>14.1</t>
  </si>
  <si>
    <t>14.1.1</t>
  </si>
  <si>
    <t>powłokowe zabezpieczenie antykorozyjne pow. bel. PCC</t>
  </si>
  <si>
    <t>14.1.2</t>
  </si>
  <si>
    <t>powłokowe zabezpieczenie antykorozyjne pow. bet. PC</t>
  </si>
  <si>
    <t>14.2</t>
  </si>
  <si>
    <t>malowanie powierzchni betonowych farbami emulsyjnymi</t>
  </si>
  <si>
    <t>15.0</t>
  </si>
  <si>
    <t>15.1</t>
  </si>
  <si>
    <t>rusztowania systemowe</t>
  </si>
  <si>
    <t>15.2</t>
  </si>
  <si>
    <t>wymiana zamka drzwiowego</t>
  </si>
  <si>
    <t>15.3</t>
  </si>
  <si>
    <t>umocnienie skarp i dna płytami prefabrykowanymi</t>
  </si>
  <si>
    <t>15.4</t>
  </si>
  <si>
    <t>ułożenie ścieków skarpowych</t>
  </si>
  <si>
    <t>15.5</t>
  </si>
  <si>
    <t>naprawa zadaszeń, ekranów i osłon z płyt poliwęglanowych</t>
  </si>
  <si>
    <t>15.6</t>
  </si>
  <si>
    <t>wymiana szyb w balustradach, ekranach i osłonach</t>
  </si>
  <si>
    <t>15.7</t>
  </si>
  <si>
    <t>czyszczenie zadaszeń, ekranów i osłon z płyt poliwęglanowych</t>
  </si>
  <si>
    <t>15.8</t>
  </si>
  <si>
    <t>usuwanie roślinności z obiektów mostowych</t>
  </si>
  <si>
    <t>15.9</t>
  </si>
  <si>
    <t>naprawa podsufitki przejść podziemnych</t>
  </si>
  <si>
    <t>15.10</t>
  </si>
  <si>
    <t>oczyszczenie przepustu</t>
  </si>
  <si>
    <t>15.11</t>
  </si>
  <si>
    <t>15.11.1</t>
  </si>
  <si>
    <t>konserwacja wózków rewizyjnych</t>
  </si>
  <si>
    <t>15.11.2</t>
  </si>
  <si>
    <t>eksploatacja wózków rewizyjnych</t>
  </si>
  <si>
    <t>h</t>
  </si>
  <si>
    <t>15.12</t>
  </si>
  <si>
    <t>polimerowa deska gzymsowa</t>
  </si>
  <si>
    <t>Numer specyfikacji</t>
  </si>
  <si>
    <t>D-07.06.03
D-07.08.04</t>
  </si>
  <si>
    <t>wymiana płyty szklanej lub akrylowej  zbrojonej pokrytej zestawem antygraffiti (z materiałem)</t>
  </si>
  <si>
    <r>
      <t>m</t>
    </r>
    <r>
      <rPr>
        <vertAlign val="superscript"/>
        <sz val="9"/>
        <rFont val="Arial"/>
        <family val="2"/>
        <charset val="238"/>
      </rPr>
      <t>2</t>
    </r>
  </si>
  <si>
    <t>wymiana panelu jednostronnie pochłaniającego pokrytego zestawem antygraffiti (z materiałem)</t>
  </si>
  <si>
    <t>wymiana panelu dwustronnie pochłaniającego pokrytego zestawem antygraffiti (z materiałem)</t>
  </si>
  <si>
    <t>naprawa powłoki malarskiej elementów stalowych</t>
  </si>
  <si>
    <t>mycie elementów ekranu</t>
  </si>
  <si>
    <t>demontaż i montaż podwaliny żelbetowej (z materiałem)</t>
  </si>
  <si>
    <t>demontaż i montaż panelu (bez materiału)</t>
  </si>
  <si>
    <t>wymiana drzwi w ekranie akustycznym (z materiałem)</t>
  </si>
  <si>
    <t>demontaż i montaż słupa stalowego (z materiałem)</t>
  </si>
  <si>
    <t>Rodzaj prac</t>
  </si>
  <si>
    <t xml:space="preserve">Odwiert kontroli nawierzchni wraz z podbudową </t>
  </si>
  <si>
    <t>Podbudowa z kruszbetu</t>
  </si>
  <si>
    <t>Rozbiórka obrzeży betonowych o wym. 6x30 (6x25) na pods. cem-piaskowej  wraz z ławą bet:</t>
  </si>
  <si>
    <t>Rozbiórka chodnika z płyt betonowych o wym 50x50 na pods. cem-piaskowej / piaskowej:</t>
  </si>
  <si>
    <t>Rozbiórka nawierzchni z płyt betonowych o pow. Powyżej 2,0 m2</t>
  </si>
  <si>
    <t>Ułożenie nawierzchni z kostki kamiennej nieregularnej gr. 10 cm na pods. cem.-piaskowej gr.3cm (granitowa, bazaltowa lub inna)</t>
  </si>
  <si>
    <t>Zieleń drogowa – trawniki: ułożenie humusu gr. 15cm wraz z dowozem, obsianiem mieszanką traw – pielęgnacja
Założenie trawników drogowych</t>
  </si>
  <si>
    <t>D-05.03.23b, D-04.02.01,   D-04.04.02</t>
  </si>
  <si>
    <t>Wykonanie remontu chodnika o powierzchni powyżej 150 m2 (rozbiórka konstrukcji, wykonanie w-wy odsączającej gr 15 cm, wykonanie podbudowy gr. 15 cm z KŁSM, wykonanie nawierzchni z nowej kostki betonowej gr. 8cm)</t>
  </si>
  <si>
    <t xml:space="preserve">Dowóz płyt betonowych z odzysku typu „YOMB" na odl. 1 km wraz z załadunkiem i rozładunkiem </t>
  </si>
  <si>
    <t>Dowóz płyt drogowych o powierzchni ponad 2,0 m2 z odzysku na odl. 1 km wraz z załadunkiem i rozładunkiem</t>
  </si>
  <si>
    <t>Badanie destruktu bitumicznego stwierdzające przydatność do wbudowania na drogach gruntowych (potwierdzające spełnienie przez te odpady kryteriów określonych dla odpadów obojętnych zgodnie z przepisami wydanymi na podstawie art. 118 ustawy z dnia 14 grudnia 2012 r. o odpadach)</t>
  </si>
  <si>
    <t>Nawierzchnia z mieszanki mineralno-bitumicznej grysowo-żwirowej, w-wa wiążąca grub. 4 cm</t>
  </si>
  <si>
    <t>Nawierzchnia z mieszanki mineralno-bitumicznej grysowo-żwirowej, w-wa wiążąca dodatek do elementu 16 za każdy następny 1 cm</t>
  </si>
  <si>
    <t>Nawierzchnia z mieszanki mineralno-bitumicznej grysowo-żwirowej, w-wa ścieralna grub. 3 cm</t>
  </si>
  <si>
    <t>Nawierzchnia z mieszanki mineralno-bitumicznej grysowo-żwirowej, w-wa ścieralna dodatek do elementu 18 za każdy następny 1 cm</t>
  </si>
  <si>
    <t xml:space="preserve">Wywóz frezu dodatek do poz. 22 i 23 za każdy następny 1 km </t>
  </si>
  <si>
    <t>Frezowanie nawierzchni bitumicznej grub. 4 cm wraz z wywozem frezu na odl. do 10 km</t>
  </si>
  <si>
    <t>Podbudowa z kruszywa łamanego stabilizowanego mechanicznie (KŁSM) (zasadnicza/pomocnicza)</t>
  </si>
  <si>
    <t>Ręczne rozścielenie  1 m3 ziemi urodzajnej wraz z dowozem materiału</t>
  </si>
  <si>
    <t>Montaż słupka do dwóch tarcz znaków U-3a/b z rury stalowej ocynkowanej o średnicy 2"- średn. zewn. 60,3mm i grub. ścianki 3,2mm (kapturek, fundament betonowy) z materiałem</t>
  </si>
  <si>
    <t>Montaż bariery stalowej drogowej  jednostronnej (poziom powstrzymywania N1 lub N2; szerokość współpracująca W1-W8; poziom intensywności zdarzenia A, B, C)</t>
  </si>
  <si>
    <t>Montaż bariery stalowej drogowej  dwustronnej  (poziom powstrzymywania N1 lub N2; szerokość współpracująca W1-W8; poziom intensywności zdarzenia A, B, C)</t>
  </si>
  <si>
    <t>Tymczasowy montaż tarcz znaków drogowych oraz tablic i ich demontaż (materiał inwestora)</t>
  </si>
  <si>
    <t>Montaż tarczy giętej odblaskowej znaku, kategorii A,B,C,D,  o grupie wielkości małe 
folia typu 1 (I generacja) z materiałem</t>
  </si>
  <si>
    <t>Montaż tarczy giętej odblaskowej znaku, kategorii A,B,C,D,  o grupie wielkości mini 
folia typu 2 (II generacja) z materiałem</t>
  </si>
  <si>
    <t>Montaż tarczy giętej odblaskowej znaku, kategorii A,B,C,D,  o grupie wielkości małe 
folia typu 2 (II generacja) z materiałem</t>
  </si>
  <si>
    <t>Montaż tarczy giętej odblaskowej znaku, kategorii A,B,C,D,  o grupie wielkości średnie 
folia typu 1 (I generacja) z materiałem</t>
  </si>
  <si>
    <t>Montaż tarczy giętej odblaskowej znaku, kategorii A,B,C,D,  o grupie wielkości średnie 
folia typu 2 (II generacja) z materiałem</t>
  </si>
  <si>
    <t>Montaż tarczy giętej odblaskowej znaku, kategorii A,B,C,D,  o grupie wielkości duże 
folia typu 1 (I generacja) z materiałem</t>
  </si>
  <si>
    <t>Montaż tarczy giętej odblaskowej znaku, kategorii A,B,C,D,  o grupie wielkości duże
 folia typu 2 (II generacja) z materiałem</t>
  </si>
  <si>
    <r>
      <t xml:space="preserve">Montaż przęsła bariery wygradzającej siatkowej cynkowanej o wys. 1,03 m </t>
    </r>
    <r>
      <rPr>
        <i/>
        <sz val="9"/>
        <rFont val="Arial"/>
        <family val="2"/>
        <charset val="1"/>
      </rPr>
      <t xml:space="preserve">z </t>
    </r>
    <r>
      <rPr>
        <sz val="9"/>
        <rFont val="Arial"/>
        <family val="2"/>
        <charset val="1"/>
      </rPr>
      <t>materiałem</t>
    </r>
  </si>
  <si>
    <t>D-00.00.00</t>
  </si>
  <si>
    <t>D-05.03.11   
  D-05.03.11a</t>
  </si>
  <si>
    <t>Montaż tarczy giętej odblaskowej znaku, kategorii A,B,C,D,  o grupie wielkości mini 
folia typu 1 (I generacja) z materiałem</t>
  </si>
  <si>
    <t>Cena jedn. netto
[zł]</t>
  </si>
  <si>
    <t>Wartość robót netto [zł]</t>
  </si>
  <si>
    <t>………………………………………………….</t>
  </si>
  <si>
    <t>Podatek VAT 23% [zł]</t>
  </si>
  <si>
    <t>Wartość netto [zł]</t>
  </si>
  <si>
    <t xml:space="preserve">                                                                                                                                                                            Wartość brutto [zł]</t>
  </si>
  <si>
    <t>…………………………………………………………</t>
  </si>
  <si>
    <t xml:space="preserve">                          PODATEK VAT 23% [zł]</t>
  </si>
  <si>
    <t>WARTOŚĆ BRUTTO [zł]</t>
  </si>
  <si>
    <t>……………………………………………………………………………………..</t>
  </si>
  <si>
    <t>Wartość brutto [zł]</t>
  </si>
  <si>
    <t xml:space="preserve">Roboty drogowe bitumiczne </t>
  </si>
  <si>
    <t>Roboty drogowe brukarskie</t>
  </si>
  <si>
    <t>Roboty drogowe - oznakowanie poziome</t>
  </si>
  <si>
    <t>Roboty drogowe - oznakowanie pionowe i urządzenia bezpieczeństwa ruchu drogowego</t>
  </si>
  <si>
    <t>Obiekty inżynierskie - utrzymanie</t>
  </si>
  <si>
    <t>Ekrany akustyczne</t>
  </si>
  <si>
    <t>………………………………………………</t>
  </si>
  <si>
    <t>Wartość netto
[zł]</t>
  </si>
  <si>
    <t>Podatek VAT 23% [ZŁ]</t>
  </si>
  <si>
    <t>SUMA NETTO [ZŁ]</t>
  </si>
  <si>
    <t>………………………………………………………………………..</t>
  </si>
  <si>
    <t>RAZEM WARTOŚĆ NETTO [ZŁ)]</t>
  </si>
  <si>
    <t>PODATEK VAT 23% [ZŁ]</t>
  </si>
  <si>
    <t>RAZEM WARTOŚĆ BRUTTO [ZŁ]</t>
  </si>
  <si>
    <t>………………………………………………………………………………….</t>
  </si>
  <si>
    <t>RAZEM WARTOŚĆ NETTO [zł]</t>
  </si>
  <si>
    <t>……………………………………………………………</t>
  </si>
  <si>
    <t>……………………….</t>
  </si>
  <si>
    <t>RAZEM WARTOŚĆ NETTO [ZŁ]</t>
  </si>
  <si>
    <t>Nawierzchnia z mieszanki grysowo-żwirowej z asfaltu lanego w-wa ścieralna dodatek do elementu 20 za każdy następny 1 cm</t>
  </si>
  <si>
    <t>Frezowanie nawierzchni bitumicznej dodatek do elementu 22 za każdy następny  1cm grub. wraz z wywozem frezu na odl. do 10 km</t>
  </si>
  <si>
    <t>Rozebranie nawierzchni z mieszanek mineralno-bitumicznych dod. do elementu 26 za każdy następny 1 cm</t>
  </si>
  <si>
    <t>Nawierzchnia z frezu asfaltowego dodatek do elementu 33 za każdy następny 1cm</t>
  </si>
  <si>
    <t>Geodezyjne roboty pomiarowe powykonawcze dodatek do elementu 40 za każde dalsze 100 mb</t>
  </si>
  <si>
    <t>Rozbiórka podbudowy betonowej - dodatek do poz. 17 za każdy dalszy 1 cm grubości – mechanicznie</t>
  </si>
  <si>
    <t>Rozbiórka podbudowy z KŁSM - dodatek do poz 19 za każdy dalszy 5 cm grubości - mechanicznie</t>
  </si>
  <si>
    <t>Mechaniczne wykonanie  koryta - dodatek do poz. 21 za każde dalsze 5 cm</t>
  </si>
  <si>
    <t>Ręczne wykonanie  koryta - dodatek do poz. 23 za każde dalsze 5 cm</t>
  </si>
  <si>
    <t>Wykonanie  koryta ręcznie - dodatek do poz. 25 za każde dalsze 5 cm</t>
  </si>
  <si>
    <t>Wykonanie  koryta ręcznie, dodatek do poz. 27 za każde dalsze 5 cm</t>
  </si>
  <si>
    <t>Mechaniczne wykonanie w-wy odsączającej z piasku - dodatek do poz. 29 za każde dalsze 1 cm</t>
  </si>
  <si>
    <t>Wykonanie podsypki cem-piaskowej - dodatek do poz. 32 za każdy dalszy 1 cm</t>
  </si>
  <si>
    <t>Wykonanie podbudowy z KŁSM - dodatek do poz. 34 za każdy dalsze 5 cm</t>
  </si>
  <si>
    <t>Wykonanie podbudowy z kruszbetu - dodatek do poz. 36 za każdy dalszy 5 cm</t>
  </si>
  <si>
    <t>Wykonanie  podbudowy betonowej C8/10 (B-10) bez dylatacji - dodatek do poz. 38 za każdy dalszy 1 cm</t>
  </si>
  <si>
    <t>Wykonanie nawierzchni żwirowo-glinowej z mieszanki optymalnej - dodatek do poz. 40 za każde dalsze 5 cm</t>
  </si>
  <si>
    <r>
      <t xml:space="preserve">Mechaniczne ścinanie i uzupełnianie pobocza </t>
    </r>
    <r>
      <rPr>
        <sz val="9"/>
        <rFont val="Arial"/>
        <family val="2"/>
        <charset val="238"/>
      </rPr>
      <t>- dodatek do poz 54 za każde następne 5 cm</t>
    </r>
  </si>
  <si>
    <t>Dopłata do poz. 111 za każde dalsze 9 km</t>
  </si>
  <si>
    <t>Nawierzchnia z mastyksu grysowego SMA w-wa ścieralna dodatek do elementu 10 za każdy następny 1 cm</t>
  </si>
  <si>
    <t>Dopłata do poz. 109 za każde dalsze 9 km</t>
  </si>
  <si>
    <t>Wywiezienie 1 m3 gruzu betonowego -dodatek do elem. 107 za każde dalsze 9 km</t>
  </si>
  <si>
    <t>Wywiezienie 1 m3 ziemi z korytowania -dodatek do elem. 105 za każde dalsze 9 km</t>
  </si>
  <si>
    <t>Dopłata do poz. 83 na każde dalsze    9 km</t>
  </si>
  <si>
    <t>Poz. 6 – EKRANY AKUSTYCZNE</t>
  </si>
  <si>
    <t>Poz. 5 – OBIEKTY INŻYNIERSKIE</t>
  </si>
  <si>
    <t>Poz. 4 – ROBOTY DROGOWE</t>
  </si>
  <si>
    <t>Oznakowanie poziome</t>
  </si>
  <si>
    <t>Poz. 3 – ROBOTY DROGOWE</t>
  </si>
  <si>
    <t xml:space="preserve"> Oznakowanie pionowe i urządzenia bezpieczeństwa ruchu drogowego</t>
  </si>
  <si>
    <t xml:space="preserve"> Roboty brukarskie</t>
  </si>
  <si>
    <t>Poz. 2 – ROBOTY DROGOWE</t>
  </si>
  <si>
    <t xml:space="preserve"> Roboty bitumiczne</t>
  </si>
  <si>
    <t>Rejon D</t>
  </si>
  <si>
    <t>ZBIORCZE ZESTAWIENIE 
PRZEDMIARÓW ROBÓT/KOSZTORYSÓW OFERTOWYCH</t>
  </si>
  <si>
    <t>….......................................................</t>
  </si>
  <si>
    <t>podpis Wykonawcy/Pełnomocnika</t>
  </si>
  <si>
    <t>Załącznik C-D</t>
  </si>
  <si>
    <t>podpis Wykonawcy/Pełnomocnik</t>
  </si>
  <si>
    <t>WARTOŚĆ NETTO [zł]</t>
  </si>
  <si>
    <t>Załącznik C1-D</t>
  </si>
  <si>
    <t>nazwa wykonawcy</t>
  </si>
  <si>
    <t>Załącznik C2-D</t>
  </si>
  <si>
    <t>nazwa Wykonawcy</t>
  </si>
  <si>
    <t>……………………….......................................……….</t>
  </si>
  <si>
    <t>Załącznik C3-D</t>
  </si>
  <si>
    <t>Załącznik C4-D</t>
  </si>
  <si>
    <t>PODATEK VAT 23% [zł]</t>
  </si>
  <si>
    <t>RAZEM WARTOŚĆ BRUTTO [zł]</t>
  </si>
  <si>
    <t>Załącznik C5-D</t>
  </si>
  <si>
    <t>Załącznik C6-D</t>
  </si>
  <si>
    <t>…...............................................................</t>
  </si>
  <si>
    <t>Montaż słupka do jednego znaku z rury stalowej ocynkowanej o średnicy 3"- średn. zewn. 88,9 mm i grub. ścianki 3,2mm (kapturek, fundament betonowy) z materiałem</t>
  </si>
  <si>
    <t>Montaż słupka do dwóch znaków z rury stalowej ocynkowanej o średnicy 3"- średn. zewn. 88,9 mm i grub. ścianki 3,2mm (kapturek, fundament betonowy) z materiałem</t>
  </si>
  <si>
    <t>Montaż słupka do trzech znaków z rury stalowej ocynkowanej o średnicy 3"- średn. zewn. 88,9 mm i grub. ścianki 3,2mm (kapturek, fundament betonowy) z materiałem</t>
  </si>
  <si>
    <t>Montaż ogrodzenia z siatki w ramach z kątowników o wys. 2,0 m z materiałem</t>
  </si>
  <si>
    <t>Demontaż ogrodzenia z siatki w ramach z kątowników, wys. 2,0 m</t>
  </si>
  <si>
    <t>Malowanie ogrodzenia z siatki w ramach z kątowników, wys. 2,0 m</t>
  </si>
  <si>
    <t>Unieważnienie tarczy znaku drogowego taśmą ostrzegawczą</t>
  </si>
  <si>
    <t>D-08.07.01a</t>
  </si>
  <si>
    <t>Montaż pojedynczego elementu azylu drogowego - element narożny 50x50x10 cm, prefabrykowanego z materiałem</t>
  </si>
  <si>
    <t>Montaż pojedynczego elementu azylu drogowego - element narożny 50x50x10 cm, prefabrykowanego bez materiału</t>
  </si>
  <si>
    <t>Demontaż pojedynczego elementu azylu drogowego prefabrykowanego</t>
  </si>
  <si>
    <t>Stojak rowerowy typu "U"  lub typu trapez zgodny ze standardem "Wytyczne parkingów rowerowych w Gdyni" z montażem</t>
  </si>
  <si>
    <t>Stojak rowerowy typu "U"  lub typu trapez zgodny ze standardem "Wytyczne parkingów rowerowych w Gdyni" z montażem bez ceny materiału</t>
  </si>
  <si>
    <t>Montaż punktowych elementów odblaskowych szklanych - kocie oczka</t>
  </si>
  <si>
    <t>Demontaż punktowych elementów odblaskowych szklanych - kocie oczka</t>
  </si>
  <si>
    <t>Gdynia, dnia         2024.</t>
  </si>
  <si>
    <t>KOSZTORYS OFERTOWY - Rejon D</t>
  </si>
  <si>
    <t>EZP.271.24.2024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</si>
</sst>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&quot; zł&quot;_-;\-* #,##0.00&quot; zł&quot;_-;_-* \-??&quot; zł&quot;_-;_-@_-"/>
    <numFmt numFmtId="166" formatCode="#,##0.00\ &quot;zł&quot;"/>
    <numFmt numFmtId="167" formatCode="0.0"/>
  </numFmts>
  <fonts count="4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1"/>
    </font>
    <font>
      <b/>
      <sz val="13"/>
      <name val="Arial"/>
      <family val="2"/>
      <charset val="1"/>
    </font>
    <font>
      <b/>
      <sz val="18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vertAlign val="superscript"/>
      <sz val="9"/>
      <name val="Arial"/>
      <family val="2"/>
      <charset val="1"/>
    </font>
    <font>
      <b/>
      <sz val="10"/>
      <name val="Arial"/>
      <family val="2"/>
      <charset val="1"/>
    </font>
    <font>
      <sz val="11"/>
      <color indexed="17"/>
      <name val="Calibri"/>
      <family val="2"/>
      <charset val="1"/>
    </font>
    <font>
      <b/>
      <sz val="12"/>
      <name val="Arial"/>
      <family val="2"/>
      <charset val="1"/>
    </font>
    <font>
      <b/>
      <i/>
      <sz val="12"/>
      <name val="Arial"/>
      <family val="2"/>
      <charset val="1"/>
    </font>
    <font>
      <i/>
      <sz val="9"/>
      <name val="Arial"/>
      <family val="2"/>
      <charset val="1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8"/>
      <name val="Arial"/>
      <family val="2"/>
      <charset val="238"/>
    </font>
    <font>
      <b/>
      <sz val="9"/>
      <color indexed="8"/>
      <name val="Tahoma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1"/>
    </font>
    <font>
      <b/>
      <sz val="14"/>
      <color indexed="8"/>
      <name val="Calibri"/>
      <family val="2"/>
      <charset val="238"/>
    </font>
    <font>
      <sz val="9"/>
      <color theme="1"/>
      <name val="Arial"/>
      <family val="2"/>
      <charset val="1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1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indexed="46"/>
        <bgColor indexed="24"/>
      </patternFill>
    </fill>
    <fill>
      <patternFill patternType="solid">
        <fgColor indexed="31"/>
        <bgColor indexed="9"/>
      </patternFill>
    </fill>
    <fill>
      <patternFill patternType="solid">
        <fgColor indexed="22"/>
        <bgColor indexed="4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0" tint="-0.249977111117893"/>
        <bgColor indexed="46"/>
      </patternFill>
    </fill>
    <fill>
      <patternFill patternType="solid">
        <fgColor theme="0" tint="-0.14999847407452621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2" fillId="2" borderId="0"/>
    <xf numFmtId="0" fontId="5" fillId="0" borderId="0"/>
    <xf numFmtId="0" fontId="2" fillId="0" borderId="0"/>
    <xf numFmtId="0" fontId="2" fillId="0" borderId="0"/>
    <xf numFmtId="0" fontId="2" fillId="0" borderId="0"/>
    <xf numFmtId="9" fontId="1" fillId="0" borderId="0" applyFill="0" applyBorder="0" applyAlignment="0" applyProtection="0"/>
    <xf numFmtId="165" fontId="2" fillId="0" borderId="0"/>
    <xf numFmtId="164" fontId="1" fillId="0" borderId="0" applyFont="0" applyFill="0" applyBorder="0" applyAlignment="0" applyProtection="0"/>
  </cellStyleXfs>
  <cellXfs count="263">
    <xf numFmtId="0" fontId="0" fillId="0" borderId="0" xfId="0"/>
    <xf numFmtId="0" fontId="2" fillId="0" borderId="0" xfId="3"/>
    <xf numFmtId="0" fontId="2" fillId="0" borderId="0" xfId="3" applyAlignment="1">
      <alignment horizontal="center"/>
    </xf>
    <xf numFmtId="0" fontId="3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vertical="center"/>
    </xf>
    <xf numFmtId="0" fontId="2" fillId="0" borderId="0" xfId="3" applyAlignment="1">
      <alignment horizontal="left" vertical="center"/>
    </xf>
    <xf numFmtId="0" fontId="9" fillId="0" borderId="0" xfId="3" applyFont="1"/>
    <xf numFmtId="0" fontId="9" fillId="0" borderId="0" xfId="4" applyFont="1" applyAlignment="1">
      <alignment vertical="center"/>
    </xf>
    <xf numFmtId="0" fontId="9" fillId="0" borderId="0" xfId="4" applyFont="1" applyAlignment="1">
      <alignment horizontal="center" vertical="center"/>
    </xf>
    <xf numFmtId="0" fontId="9" fillId="0" borderId="0" xfId="1" applyFont="1" applyFill="1"/>
    <xf numFmtId="0" fontId="9" fillId="0" borderId="0" xfId="2" applyFont="1"/>
    <xf numFmtId="0" fontId="3" fillId="0" borderId="0" xfId="3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right" vertical="center"/>
    </xf>
    <xf numFmtId="0" fontId="9" fillId="3" borderId="0" xfId="3" applyFont="1" applyFill="1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7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Alignment="1">
      <alignment vertical="center"/>
    </xf>
    <xf numFmtId="0" fontId="5" fillId="0" borderId="0" xfId="2"/>
    <xf numFmtId="0" fontId="20" fillId="0" borderId="1" xfId="4" applyFont="1" applyBorder="1" applyAlignment="1">
      <alignment horizontal="center" vertical="center" wrapText="1"/>
    </xf>
    <xf numFmtId="0" fontId="9" fillId="6" borderId="0" xfId="2" applyFont="1" applyFill="1"/>
    <xf numFmtId="0" fontId="18" fillId="7" borderId="2" xfId="0" applyFont="1" applyFill="1" applyBorder="1" applyAlignment="1">
      <alignment horizontal="center" vertical="center" wrapText="1"/>
    </xf>
    <xf numFmtId="0" fontId="22" fillId="7" borderId="1" xfId="4" applyFont="1" applyFill="1" applyBorder="1" applyAlignment="1">
      <alignment horizontal="center" vertical="center" wrapText="1"/>
    </xf>
    <xf numFmtId="0" fontId="18" fillId="7" borderId="1" xfId="4" applyFont="1" applyFill="1" applyBorder="1" applyAlignment="1">
      <alignment horizontal="center" vertical="center" wrapText="1"/>
    </xf>
    <xf numFmtId="0" fontId="18" fillId="6" borderId="1" xfId="4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0" fontId="8" fillId="3" borderId="3" xfId="4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3" xfId="3" applyFont="1" applyBorder="1" applyAlignment="1">
      <alignment vertical="center" wrapText="1"/>
    </xf>
    <xf numFmtId="0" fontId="9" fillId="0" borderId="3" xfId="3" applyFont="1" applyBorder="1" applyAlignment="1">
      <alignment horizontal="left" vertical="center"/>
    </xf>
    <xf numFmtId="0" fontId="8" fillId="4" borderId="3" xfId="3" applyFont="1" applyFill="1" applyBorder="1" applyAlignment="1">
      <alignment vertical="center"/>
    </xf>
    <xf numFmtId="0" fontId="8" fillId="4" borderId="3" xfId="3" applyFont="1" applyFill="1" applyBorder="1" applyAlignment="1">
      <alignment horizontal="center" vertical="center"/>
    </xf>
    <xf numFmtId="0" fontId="9" fillId="0" borderId="3" xfId="3" applyFont="1" applyBorder="1" applyAlignment="1">
      <alignment vertical="center"/>
    </xf>
    <xf numFmtId="0" fontId="9" fillId="0" borderId="3" xfId="4" applyFont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4" applyFont="1" applyBorder="1" applyAlignment="1">
      <alignment horizontal="left" vertical="center" wrapText="1"/>
    </xf>
    <xf numFmtId="0" fontId="8" fillId="5" borderId="3" xfId="4" applyFont="1" applyFill="1" applyBorder="1" applyAlignment="1">
      <alignment vertical="center" wrapText="1"/>
    </xf>
    <xf numFmtId="0" fontId="8" fillId="5" borderId="3" xfId="4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left" vertical="center" wrapText="1"/>
    </xf>
    <xf numFmtId="0" fontId="8" fillId="0" borderId="3" xfId="4" applyFont="1" applyBorder="1" applyAlignment="1">
      <alignment horizontal="center" vertical="center" wrapText="1"/>
    </xf>
    <xf numFmtId="0" fontId="18" fillId="0" borderId="3" xfId="4" applyFont="1" applyBorder="1" applyAlignment="1">
      <alignment horizontal="left" vertical="center" wrapText="1"/>
    </xf>
    <xf numFmtId="0" fontId="9" fillId="0" borderId="3" xfId="4" applyFont="1" applyBorder="1" applyAlignment="1">
      <alignment horizontal="left" vertical="center"/>
    </xf>
    <xf numFmtId="0" fontId="8" fillId="0" borderId="3" xfId="4" applyFont="1" applyBorder="1" applyAlignment="1">
      <alignment horizontal="left" vertical="center" wrapText="1"/>
    </xf>
    <xf numFmtId="0" fontId="9" fillId="0" borderId="3" xfId="4" applyFont="1" applyBorder="1" applyAlignment="1">
      <alignment vertical="center" wrapText="1"/>
    </xf>
    <xf numFmtId="0" fontId="8" fillId="6" borderId="3" xfId="4" applyFont="1" applyFill="1" applyBorder="1" applyAlignment="1">
      <alignment vertical="center"/>
    </xf>
    <xf numFmtId="0" fontId="13" fillId="6" borderId="3" xfId="4" applyFont="1" applyFill="1" applyBorder="1" applyAlignment="1">
      <alignment horizontal="center" vertical="center"/>
    </xf>
    <xf numFmtId="0" fontId="7" fillId="3" borderId="3" xfId="4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4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left" vertical="center" wrapText="1"/>
    </xf>
    <xf numFmtId="0" fontId="20" fillId="0" borderId="0" xfId="0" applyFont="1"/>
    <xf numFmtId="0" fontId="9" fillId="0" borderId="7" xfId="4" applyFont="1" applyBorder="1" applyAlignment="1">
      <alignment horizontal="center" vertical="center" wrapText="1"/>
    </xf>
    <xf numFmtId="0" fontId="8" fillId="3" borderId="8" xfId="4" applyFont="1" applyFill="1" applyBorder="1" applyAlignment="1">
      <alignment horizontal="center" vertical="center" wrapText="1"/>
    </xf>
    <xf numFmtId="0" fontId="9" fillId="0" borderId="7" xfId="4" applyFont="1" applyBorder="1" applyAlignment="1">
      <alignment vertical="center" wrapText="1"/>
    </xf>
    <xf numFmtId="0" fontId="0" fillId="0" borderId="10" xfId="0" applyBorder="1"/>
    <xf numFmtId="0" fontId="0" fillId="0" borderId="6" xfId="0" applyBorder="1"/>
    <xf numFmtId="0" fontId="9" fillId="0" borderId="3" xfId="4" quotePrefix="1" applyFont="1" applyBorder="1" applyAlignment="1">
      <alignment vertical="center" wrapText="1"/>
    </xf>
    <xf numFmtId="0" fontId="8" fillId="5" borderId="7" xfId="4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left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8" fillId="5" borderId="8" xfId="4" applyFont="1" applyFill="1" applyBorder="1" applyAlignment="1">
      <alignment horizontal="center" vertical="center" wrapText="1"/>
    </xf>
    <xf numFmtId="165" fontId="9" fillId="0" borderId="8" xfId="7" applyFont="1" applyBorder="1" applyAlignment="1">
      <alignment horizontal="right" vertical="center"/>
    </xf>
    <xf numFmtId="0" fontId="9" fillId="0" borderId="7" xfId="1" applyFont="1" applyFill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/>
    </xf>
    <xf numFmtId="0" fontId="8" fillId="4" borderId="7" xfId="3" applyFont="1" applyFill="1" applyBorder="1" applyAlignment="1">
      <alignment horizontal="center" vertical="center"/>
    </xf>
    <xf numFmtId="0" fontId="8" fillId="4" borderId="7" xfId="3" applyFont="1" applyFill="1" applyBorder="1" applyAlignment="1">
      <alignment vertical="center"/>
    </xf>
    <xf numFmtId="0" fontId="8" fillId="4" borderId="9" xfId="3" applyFont="1" applyFill="1" applyBorder="1" applyAlignment="1">
      <alignment vertical="center"/>
    </xf>
    <xf numFmtId="0" fontId="0" fillId="0" borderId="0" xfId="0" applyAlignment="1">
      <alignment horizontal="left" vertical="top"/>
    </xf>
    <xf numFmtId="0" fontId="9" fillId="8" borderId="0" xfId="3" applyFont="1" applyFill="1"/>
    <xf numFmtId="0" fontId="8" fillId="8" borderId="0" xfId="4" applyFont="1" applyFill="1" applyAlignment="1">
      <alignment horizontal="center" vertical="center" shrinkToFit="1"/>
    </xf>
    <xf numFmtId="165" fontId="27" fillId="0" borderId="3" xfId="7" applyFont="1" applyBorder="1" applyAlignment="1">
      <alignment horizontal="right" vertical="center"/>
    </xf>
    <xf numFmtId="44" fontId="19" fillId="0" borderId="3" xfId="0" applyNumberFormat="1" applyFont="1" applyBorder="1" applyAlignment="1">
      <alignment horizontal="right" vertical="center" wrapText="1"/>
    </xf>
    <xf numFmtId="165" fontId="19" fillId="0" borderId="8" xfId="7" applyFont="1" applyBorder="1" applyAlignment="1">
      <alignment horizontal="right" vertical="center"/>
    </xf>
    <xf numFmtId="165" fontId="28" fillId="0" borderId="3" xfId="7" applyFont="1" applyBorder="1" applyAlignment="1">
      <alignment vertical="center"/>
    </xf>
    <xf numFmtId="44" fontId="19" fillId="0" borderId="3" xfId="3" applyNumberFormat="1" applyFont="1" applyBorder="1" applyAlignment="1">
      <alignment vertical="center"/>
    </xf>
    <xf numFmtId="0" fontId="19" fillId="0" borderId="8" xfId="0" applyFont="1" applyBorder="1" applyAlignment="1">
      <alignment horizontal="right" vertical="center"/>
    </xf>
    <xf numFmtId="0" fontId="19" fillId="0" borderId="9" xfId="0" applyFont="1" applyBorder="1" applyAlignment="1">
      <alignment horizontal="right" vertical="center"/>
    </xf>
    <xf numFmtId="44" fontId="19" fillId="0" borderId="8" xfId="0" applyNumberFormat="1" applyFont="1" applyBorder="1" applyAlignment="1">
      <alignment horizontal="right" vertical="center"/>
    </xf>
    <xf numFmtId="44" fontId="19" fillId="0" borderId="9" xfId="0" applyNumberFormat="1" applyFont="1" applyBorder="1" applyAlignment="1">
      <alignment horizontal="right" vertical="center"/>
    </xf>
    <xf numFmtId="0" fontId="3" fillId="0" borderId="0" xfId="4" applyFont="1" applyAlignment="1">
      <alignment vertical="center"/>
    </xf>
    <xf numFmtId="0" fontId="29" fillId="0" borderId="0" xfId="4" applyFont="1" applyAlignment="1">
      <alignment vertical="center"/>
    </xf>
    <xf numFmtId="0" fontId="8" fillId="3" borderId="6" xfId="4" applyFont="1" applyFill="1" applyBorder="1" applyAlignment="1">
      <alignment horizontal="center" vertical="center" wrapText="1"/>
    </xf>
    <xf numFmtId="165" fontId="19" fillId="0" borderId="5" xfId="4" applyNumberFormat="1" applyFont="1" applyBorder="1" applyAlignment="1">
      <alignment horizontal="right" vertical="center"/>
    </xf>
    <xf numFmtId="44" fontId="28" fillId="0" borderId="5" xfId="3" applyNumberFormat="1" applyFont="1" applyBorder="1" applyAlignment="1">
      <alignment vertical="center"/>
    </xf>
    <xf numFmtId="44" fontId="2" fillId="0" borderId="0" xfId="3" applyNumberFormat="1"/>
    <xf numFmtId="0" fontId="9" fillId="11" borderId="0" xfId="3" applyFont="1" applyFill="1"/>
    <xf numFmtId="0" fontId="8" fillId="9" borderId="3" xfId="4" applyFont="1" applyFill="1" applyBorder="1" applyAlignment="1">
      <alignment horizontal="center" vertical="center" wrapText="1"/>
    </xf>
    <xf numFmtId="0" fontId="8" fillId="9" borderId="7" xfId="4" applyFont="1" applyFill="1" applyBorder="1" applyAlignment="1">
      <alignment horizontal="center" vertical="center" wrapText="1"/>
    </xf>
    <xf numFmtId="9" fontId="2" fillId="0" borderId="0" xfId="3" applyNumberFormat="1" applyAlignment="1">
      <alignment horizontal="center" vertical="center"/>
    </xf>
    <xf numFmtId="166" fontId="2" fillId="0" borderId="0" xfId="3" applyNumberFormat="1" applyAlignment="1">
      <alignment horizontal="center" vertical="center"/>
    </xf>
    <xf numFmtId="0" fontId="18" fillId="4" borderId="3" xfId="0" applyFont="1" applyFill="1" applyBorder="1" applyAlignment="1">
      <alignment vertical="top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18" fillId="4" borderId="3" xfId="0" applyFont="1" applyFill="1" applyBorder="1" applyAlignment="1">
      <alignment vertical="center"/>
    </xf>
    <xf numFmtId="0" fontId="18" fillId="4" borderId="3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vertical="top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left" vertical="center"/>
    </xf>
    <xf numFmtId="164" fontId="0" fillId="0" borderId="0" xfId="0" applyNumberFormat="1"/>
    <xf numFmtId="165" fontId="2" fillId="0" borderId="0" xfId="7" applyAlignment="1">
      <alignment vertical="center"/>
    </xf>
    <xf numFmtId="10" fontId="1" fillId="0" borderId="0" xfId="6" applyNumberFormat="1"/>
    <xf numFmtId="165" fontId="2" fillId="0" borderId="0" xfId="7" applyAlignment="1">
      <alignment horizontal="center" vertical="center"/>
    </xf>
    <xf numFmtId="165" fontId="2" fillId="0" borderId="0" xfId="3" applyNumberFormat="1"/>
    <xf numFmtId="164" fontId="19" fillId="0" borderId="0" xfId="0" applyNumberFormat="1" applyFont="1" applyAlignment="1">
      <alignment horizontal="center" vertical="center"/>
    </xf>
    <xf numFmtId="165" fontId="30" fillId="0" borderId="0" xfId="7" applyFont="1" applyAlignment="1">
      <alignment vertical="center"/>
    </xf>
    <xf numFmtId="165" fontId="17" fillId="0" borderId="8" xfId="0" applyNumberFormat="1" applyFont="1" applyBorder="1" applyAlignment="1">
      <alignment vertical="center"/>
    </xf>
    <xf numFmtId="165" fontId="2" fillId="0" borderId="0" xfId="7"/>
    <xf numFmtId="0" fontId="19" fillId="12" borderId="0" xfId="0" applyFont="1" applyFill="1"/>
    <xf numFmtId="164" fontId="19" fillId="12" borderId="0" xfId="0" applyNumberFormat="1" applyFont="1" applyFill="1" applyAlignment="1">
      <alignment horizontal="center" vertical="center"/>
    </xf>
    <xf numFmtId="164" fontId="0" fillId="12" borderId="0" xfId="0" applyNumberFormat="1" applyFill="1"/>
    <xf numFmtId="0" fontId="19" fillId="0" borderId="0" xfId="0" applyFont="1"/>
    <xf numFmtId="0" fontId="4" fillId="0" borderId="0" xfId="4" applyFont="1" applyAlignment="1">
      <alignment vertical="center" wrapText="1"/>
    </xf>
    <xf numFmtId="14" fontId="2" fillId="0" borderId="0" xfId="3" applyNumberFormat="1" applyAlignment="1">
      <alignment horizontal="center"/>
    </xf>
    <xf numFmtId="0" fontId="9" fillId="0" borderId="0" xfId="3" applyFont="1" applyAlignment="1">
      <alignment horizontal="center" vertical="center"/>
    </xf>
    <xf numFmtId="14" fontId="9" fillId="0" borderId="0" xfId="3" applyNumberFormat="1" applyFont="1" applyAlignment="1">
      <alignment horizontal="center" vertical="center"/>
    </xf>
    <xf numFmtId="165" fontId="32" fillId="0" borderId="3" xfId="7" applyFont="1" applyBorder="1" applyAlignment="1">
      <alignment horizontal="center" vertical="center"/>
    </xf>
    <xf numFmtId="165" fontId="32" fillId="0" borderId="3" xfId="7" applyFont="1" applyBorder="1" applyAlignment="1">
      <alignment vertical="center"/>
    </xf>
    <xf numFmtId="0" fontId="8" fillId="9" borderId="3" xfId="4" applyFont="1" applyFill="1" applyBorder="1" applyAlignment="1">
      <alignment vertical="center" wrapText="1"/>
    </xf>
    <xf numFmtId="0" fontId="8" fillId="10" borderId="3" xfId="3" applyFont="1" applyFill="1" applyBorder="1" applyAlignment="1">
      <alignment vertical="center"/>
    </xf>
    <xf numFmtId="0" fontId="31" fillId="0" borderId="3" xfId="3" applyFont="1" applyBorder="1" applyAlignment="1">
      <alignment horizontal="center" vertical="center"/>
    </xf>
    <xf numFmtId="14" fontId="2" fillId="0" borderId="0" xfId="3" applyNumberFormat="1" applyAlignment="1">
      <alignment horizontal="left" vertical="center"/>
    </xf>
    <xf numFmtId="44" fontId="9" fillId="0" borderId="0" xfId="3" applyNumberFormat="1" applyFont="1"/>
    <xf numFmtId="165" fontId="9" fillId="13" borderId="6" xfId="7" applyFont="1" applyFill="1" applyBorder="1" applyAlignment="1">
      <alignment horizontal="center" vertical="center" wrapText="1"/>
    </xf>
    <xf numFmtId="165" fontId="9" fillId="13" borderId="8" xfId="7" applyFont="1" applyFill="1" applyBorder="1" applyAlignment="1">
      <alignment horizontal="center" vertical="center" wrapText="1"/>
    </xf>
    <xf numFmtId="165" fontId="9" fillId="13" borderId="9" xfId="7" applyFont="1" applyFill="1" applyBorder="1" applyAlignment="1">
      <alignment horizontal="center" vertical="center" wrapText="1"/>
    </xf>
    <xf numFmtId="165" fontId="19" fillId="14" borderId="8" xfId="0" applyNumberFormat="1" applyFont="1" applyFill="1" applyBorder="1" applyAlignment="1">
      <alignment vertical="center"/>
    </xf>
    <xf numFmtId="165" fontId="9" fillId="14" borderId="3" xfId="7" applyFont="1" applyFill="1" applyBorder="1" applyAlignment="1">
      <alignment horizontal="right" vertical="center"/>
    </xf>
    <xf numFmtId="165" fontId="32" fillId="14" borderId="3" xfId="7" applyFont="1" applyFill="1" applyBorder="1" applyAlignment="1">
      <alignment horizontal="center" vertical="center"/>
    </xf>
    <xf numFmtId="165" fontId="2" fillId="14" borderId="3" xfId="7" applyFill="1" applyBorder="1" applyAlignment="1">
      <alignment horizontal="center" vertical="center"/>
    </xf>
    <xf numFmtId="165" fontId="20" fillId="14" borderId="1" xfId="7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/>
    </xf>
    <xf numFmtId="0" fontId="30" fillId="0" borderId="0" xfId="3" applyFont="1"/>
    <xf numFmtId="0" fontId="30" fillId="0" borderId="0" xfId="3" applyFont="1" applyAlignment="1">
      <alignment horizontal="center"/>
    </xf>
    <xf numFmtId="0" fontId="34" fillId="0" borderId="0" xfId="3" applyFont="1"/>
    <xf numFmtId="0" fontId="35" fillId="0" borderId="0" xfId="3" applyFont="1"/>
    <xf numFmtId="0" fontId="38" fillId="0" borderId="0" xfId="3" applyFont="1"/>
    <xf numFmtId="0" fontId="37" fillId="0" borderId="0" xfId="3" applyFont="1" applyAlignment="1">
      <alignment horizontal="left"/>
    </xf>
    <xf numFmtId="0" fontId="32" fillId="0" borderId="0" xfId="3" applyFont="1" applyAlignment="1">
      <alignment horizontal="left"/>
    </xf>
    <xf numFmtId="0" fontId="38" fillId="0" borderId="0" xfId="3" applyFont="1" applyAlignment="1">
      <alignment horizontal="right"/>
    </xf>
    <xf numFmtId="165" fontId="9" fillId="0" borderId="3" xfId="7" applyFont="1" applyBorder="1" applyAlignment="1">
      <alignment horizontal="center" vertical="center" wrapText="1"/>
    </xf>
    <xf numFmtId="165" fontId="31" fillId="0" borderId="3" xfId="7" applyFont="1" applyBorder="1" applyAlignment="1">
      <alignment horizontal="center" vertical="center" wrapText="1"/>
    </xf>
    <xf numFmtId="165" fontId="41" fillId="0" borderId="3" xfId="7" applyFont="1" applyBorder="1" applyAlignment="1">
      <alignment vertical="center"/>
    </xf>
    <xf numFmtId="165" fontId="9" fillId="0" borderId="3" xfId="7" applyFont="1" applyBorder="1" applyAlignment="1">
      <alignment horizontal="center" vertical="center"/>
    </xf>
    <xf numFmtId="4" fontId="31" fillId="0" borderId="3" xfId="3" applyNumberFormat="1" applyFont="1" applyBorder="1" applyAlignment="1">
      <alignment horizontal="center" vertical="center"/>
    </xf>
    <xf numFmtId="165" fontId="41" fillId="14" borderId="3" xfId="7" applyFont="1" applyFill="1" applyBorder="1" applyAlignment="1">
      <alignment horizontal="center" vertical="center"/>
    </xf>
    <xf numFmtId="164" fontId="42" fillId="0" borderId="0" xfId="8" applyFont="1" applyFill="1" applyBorder="1" applyAlignment="1" applyProtection="1">
      <alignment vertical="top"/>
    </xf>
    <xf numFmtId="164" fontId="42" fillId="0" borderId="0" xfId="8" applyFont="1" applyFill="1" applyBorder="1" applyAlignment="1" applyProtection="1">
      <alignment vertical="center"/>
    </xf>
    <xf numFmtId="0" fontId="19" fillId="0" borderId="0" xfId="0" applyFont="1" applyAlignment="1">
      <alignment horizontal="center" vertical="center" wrapText="1"/>
    </xf>
    <xf numFmtId="0" fontId="39" fillId="0" borderId="0" xfId="3" applyFont="1"/>
    <xf numFmtId="0" fontId="33" fillId="0" borderId="0" xfId="2" applyFont="1"/>
    <xf numFmtId="165" fontId="9" fillId="0" borderId="8" xfId="7" applyFont="1" applyBorder="1" applyAlignment="1">
      <alignment horizontal="center" vertical="center"/>
    </xf>
    <xf numFmtId="165" fontId="9" fillId="0" borderId="9" xfId="7" applyFont="1" applyBorder="1" applyAlignment="1">
      <alignment horizontal="center" vertical="center"/>
    </xf>
    <xf numFmtId="4" fontId="31" fillId="0" borderId="8" xfId="3" applyNumberFormat="1" applyFont="1" applyBorder="1" applyAlignment="1">
      <alignment horizontal="center" vertical="center"/>
    </xf>
    <xf numFmtId="4" fontId="31" fillId="0" borderId="9" xfId="3" applyNumberFormat="1" applyFont="1" applyBorder="1" applyAlignment="1">
      <alignment horizontal="center" vertical="center"/>
    </xf>
    <xf numFmtId="165" fontId="9" fillId="14" borderId="6" xfId="7" applyFont="1" applyFill="1" applyBorder="1" applyAlignment="1">
      <alignment horizontal="right" vertical="center"/>
    </xf>
    <xf numFmtId="0" fontId="8" fillId="3" borderId="21" xfId="4" applyFont="1" applyFill="1" applyBorder="1" applyAlignment="1">
      <alignment horizontal="center" vertical="center" wrapText="1"/>
    </xf>
    <xf numFmtId="165" fontId="9" fillId="14" borderId="21" xfId="7" applyFont="1" applyFill="1" applyBorder="1" applyAlignment="1">
      <alignment horizontal="right" vertical="center"/>
    </xf>
    <xf numFmtId="165" fontId="11" fillId="0" borderId="21" xfId="7" applyFont="1" applyBorder="1" applyAlignment="1">
      <alignment horizontal="right" vertical="center"/>
    </xf>
    <xf numFmtId="44" fontId="28" fillId="0" borderId="21" xfId="3" applyNumberFormat="1" applyFont="1" applyBorder="1" applyAlignment="1">
      <alignment vertical="center"/>
    </xf>
    <xf numFmtId="165" fontId="18" fillId="14" borderId="6" xfId="7" applyFont="1" applyFill="1" applyBorder="1" applyAlignment="1">
      <alignment horizontal="right" vertical="center"/>
    </xf>
    <xf numFmtId="165" fontId="18" fillId="14" borderId="3" xfId="7" applyFont="1" applyFill="1" applyBorder="1" applyAlignment="1">
      <alignment horizontal="right" vertical="center"/>
    </xf>
    <xf numFmtId="0" fontId="9" fillId="14" borderId="3" xfId="3" applyFont="1" applyFill="1" applyBorder="1" applyAlignment="1">
      <alignment horizontal="center" vertical="center"/>
    </xf>
    <xf numFmtId="0" fontId="9" fillId="14" borderId="3" xfId="3" applyFont="1" applyFill="1" applyBorder="1" applyAlignment="1">
      <alignment horizontal="center" vertical="center" wrapText="1"/>
    </xf>
    <xf numFmtId="0" fontId="9" fillId="14" borderId="3" xfId="3" applyFont="1" applyFill="1" applyBorder="1" applyAlignment="1">
      <alignment horizontal="left" vertical="center" wrapText="1"/>
    </xf>
    <xf numFmtId="0" fontId="9" fillId="14" borderId="3" xfId="4" applyFont="1" applyFill="1" applyBorder="1" applyAlignment="1">
      <alignment horizontal="center" vertical="center" wrapText="1"/>
    </xf>
    <xf numFmtId="0" fontId="31" fillId="14" borderId="3" xfId="3" applyFont="1" applyFill="1" applyBorder="1" applyAlignment="1">
      <alignment horizontal="center" vertical="center"/>
    </xf>
    <xf numFmtId="4" fontId="31" fillId="14" borderId="3" xfId="3" applyNumberFormat="1" applyFont="1" applyFill="1" applyBorder="1" applyAlignment="1">
      <alignment horizontal="center" vertical="center"/>
    </xf>
    <xf numFmtId="0" fontId="9" fillId="14" borderId="3" xfId="3" applyFont="1" applyFill="1" applyBorder="1" applyAlignment="1">
      <alignment vertical="center" wrapText="1"/>
    </xf>
    <xf numFmtId="165" fontId="9" fillId="14" borderId="3" xfId="7" applyFont="1" applyFill="1" applyBorder="1" applyAlignment="1">
      <alignment horizontal="center" vertical="center"/>
    </xf>
    <xf numFmtId="0" fontId="9" fillId="14" borderId="3" xfId="3" applyFont="1" applyFill="1" applyBorder="1" applyAlignment="1">
      <alignment horizontal="left" vertical="center"/>
    </xf>
    <xf numFmtId="165" fontId="9" fillId="0" borderId="3" xfId="7" applyFont="1" applyBorder="1" applyAlignment="1">
      <alignment horizontal="right" vertical="center"/>
    </xf>
    <xf numFmtId="165" fontId="32" fillId="6" borderId="3" xfId="7" applyFont="1" applyFill="1" applyBorder="1" applyAlignment="1">
      <alignment vertical="center"/>
    </xf>
    <xf numFmtId="0" fontId="4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0" fillId="0" borderId="0" xfId="0" applyAlignment="1">
      <alignment horizontal="left"/>
    </xf>
    <xf numFmtId="0" fontId="20" fillId="0" borderId="0" xfId="0" applyFont="1" applyAlignment="1">
      <alignment horizontal="left" vertical="top"/>
    </xf>
    <xf numFmtId="0" fontId="2" fillId="0" borderId="0" xfId="3" applyAlignment="1">
      <alignment horizontal="center"/>
    </xf>
    <xf numFmtId="0" fontId="19" fillId="0" borderId="6" xfId="4" applyFont="1" applyBorder="1" applyAlignment="1">
      <alignment horizontal="right" vertical="center"/>
    </xf>
    <xf numFmtId="0" fontId="19" fillId="0" borderId="5" xfId="4" applyFont="1" applyBorder="1" applyAlignment="1">
      <alignment horizontal="right" vertical="center"/>
    </xf>
    <xf numFmtId="0" fontId="19" fillId="0" borderId="8" xfId="4" applyFont="1" applyBorder="1" applyAlignment="1">
      <alignment horizontal="right" vertical="center"/>
    </xf>
    <xf numFmtId="0" fontId="3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28" fillId="0" borderId="6" xfId="3" applyFont="1" applyBorder="1" applyAlignment="1">
      <alignment horizontal="right" vertical="center"/>
    </xf>
    <xf numFmtId="0" fontId="28" fillId="0" borderId="5" xfId="3" applyFont="1" applyBorder="1" applyAlignment="1">
      <alignment horizontal="right" vertical="center"/>
    </xf>
    <xf numFmtId="0" fontId="28" fillId="0" borderId="8" xfId="3" applyFont="1" applyBorder="1" applyAlignment="1">
      <alignment horizontal="right" vertical="center"/>
    </xf>
    <xf numFmtId="0" fontId="28" fillId="0" borderId="10" xfId="3" applyFont="1" applyBorder="1" applyAlignment="1">
      <alignment horizontal="right" vertical="center"/>
    </xf>
    <xf numFmtId="0" fontId="28" fillId="0" borderId="13" xfId="3" applyFont="1" applyBorder="1" applyAlignment="1">
      <alignment horizontal="right" vertical="center"/>
    </xf>
    <xf numFmtId="0" fontId="35" fillId="0" borderId="0" xfId="3" applyFont="1" applyAlignment="1">
      <alignment horizontal="center"/>
    </xf>
    <xf numFmtId="0" fontId="18" fillId="0" borderId="10" xfId="3" applyFont="1" applyBorder="1" applyAlignment="1">
      <alignment horizontal="right" vertical="center"/>
    </xf>
    <xf numFmtId="0" fontId="18" fillId="0" borderId="13" xfId="3" applyFont="1" applyBorder="1" applyAlignment="1">
      <alignment horizontal="right" vertical="center"/>
    </xf>
    <xf numFmtId="0" fontId="18" fillId="0" borderId="9" xfId="3" applyFont="1" applyBorder="1" applyAlignment="1">
      <alignment horizontal="right" vertical="center"/>
    </xf>
    <xf numFmtId="0" fontId="18" fillId="0" borderId="6" xfId="3" applyFont="1" applyBorder="1" applyAlignment="1">
      <alignment horizontal="right" vertical="center"/>
    </xf>
    <xf numFmtId="0" fontId="18" fillId="0" borderId="5" xfId="3" applyFont="1" applyBorder="1" applyAlignment="1">
      <alignment horizontal="right" vertical="center"/>
    </xf>
    <xf numFmtId="0" fontId="18" fillId="0" borderId="8" xfId="3" applyFont="1" applyBorder="1" applyAlignment="1">
      <alignment horizontal="right" vertical="center"/>
    </xf>
    <xf numFmtId="0" fontId="8" fillId="0" borderId="6" xfId="4" applyFont="1" applyBorder="1" applyAlignment="1">
      <alignment horizontal="right" vertical="center"/>
    </xf>
    <xf numFmtId="0" fontId="8" fillId="0" borderId="5" xfId="4" applyFont="1" applyBorder="1" applyAlignment="1">
      <alignment horizontal="right" vertical="center"/>
    </xf>
    <xf numFmtId="0" fontId="8" fillId="0" borderId="8" xfId="4" applyFont="1" applyBorder="1" applyAlignment="1">
      <alignment horizontal="right" vertical="center"/>
    </xf>
    <xf numFmtId="0" fontId="25" fillId="0" borderId="6" xfId="3" applyFont="1" applyBorder="1" applyAlignment="1">
      <alignment horizontal="right" vertical="center"/>
    </xf>
    <xf numFmtId="0" fontId="25" fillId="0" borderId="5" xfId="3" applyFont="1" applyBorder="1" applyAlignment="1">
      <alignment horizontal="right" vertical="center"/>
    </xf>
    <xf numFmtId="0" fontId="36" fillId="0" borderId="0" xfId="3" applyFont="1" applyAlignment="1">
      <alignment horizontal="left"/>
    </xf>
    <xf numFmtId="0" fontId="38" fillId="0" borderId="0" xfId="3" applyFont="1" applyAlignment="1">
      <alignment horizontal="right"/>
    </xf>
    <xf numFmtId="0" fontId="26" fillId="0" borderId="0" xfId="3" applyFont="1" applyAlignment="1">
      <alignment horizontal="left"/>
    </xf>
    <xf numFmtId="0" fontId="37" fillId="0" borderId="0" xfId="3" applyFont="1" applyAlignment="1">
      <alignment horizontal="left"/>
    </xf>
    <xf numFmtId="0" fontId="17" fillId="0" borderId="6" xfId="3" applyFont="1" applyBorder="1" applyAlignment="1">
      <alignment horizontal="right" vertical="center"/>
    </xf>
    <xf numFmtId="0" fontId="17" fillId="0" borderId="5" xfId="3" applyFont="1" applyBorder="1" applyAlignment="1">
      <alignment horizontal="right" vertical="center"/>
    </xf>
    <xf numFmtId="0" fontId="39" fillId="0" borderId="0" xfId="3" applyFont="1" applyAlignment="1">
      <alignment horizontal="left"/>
    </xf>
    <xf numFmtId="0" fontId="40" fillId="0" borderId="0" xfId="3" applyFont="1" applyAlignment="1">
      <alignment horizontal="left" vertical="top"/>
    </xf>
    <xf numFmtId="0" fontId="6" fillId="0" borderId="0" xfId="3" applyFont="1" applyAlignment="1">
      <alignment horizontal="center" vertical="center"/>
    </xf>
    <xf numFmtId="0" fontId="11" fillId="0" borderId="14" xfId="3" applyFont="1" applyBorder="1" applyAlignment="1">
      <alignment horizontal="right" vertical="center"/>
    </xf>
    <xf numFmtId="0" fontId="11" fillId="0" borderId="15" xfId="3" applyFont="1" applyBorder="1" applyAlignment="1">
      <alignment horizontal="right" vertical="center"/>
    </xf>
    <xf numFmtId="0" fontId="2" fillId="0" borderId="22" xfId="3" applyBorder="1" applyAlignment="1">
      <alignment horizontal="center"/>
    </xf>
    <xf numFmtId="0" fontId="33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19" fillId="0" borderId="3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 wrapText="1"/>
    </xf>
    <xf numFmtId="0" fontId="5" fillId="0" borderId="0" xfId="2" applyAlignment="1">
      <alignment horizontal="center"/>
    </xf>
    <xf numFmtId="0" fontId="34" fillId="0" borderId="0" xfId="2" applyFont="1" applyAlignment="1">
      <alignment horizontal="right"/>
    </xf>
    <xf numFmtId="0" fontId="19" fillId="0" borderId="6" xfId="2" applyFont="1" applyBorder="1" applyAlignment="1">
      <alignment horizontal="right" vertical="center"/>
    </xf>
    <xf numFmtId="0" fontId="19" fillId="0" borderId="5" xfId="2" applyFont="1" applyBorder="1" applyAlignment="1">
      <alignment horizontal="right" vertical="center"/>
    </xf>
    <xf numFmtId="0" fontId="19" fillId="0" borderId="19" xfId="2" applyFont="1" applyBorder="1" applyAlignment="1">
      <alignment horizontal="right" vertical="center"/>
    </xf>
    <xf numFmtId="0" fontId="19" fillId="0" borderId="20" xfId="2" applyFont="1" applyBorder="1" applyAlignment="1">
      <alignment horizontal="right" vertical="center"/>
    </xf>
    <xf numFmtId="0" fontId="21" fillId="0" borderId="16" xfId="2" applyFont="1" applyBorder="1" applyAlignment="1">
      <alignment horizontal="right"/>
    </xf>
    <xf numFmtId="0" fontId="19" fillId="0" borderId="17" xfId="4" applyFont="1" applyBorder="1" applyAlignment="1">
      <alignment horizontal="right" vertical="center"/>
    </xf>
    <xf numFmtId="0" fontId="19" fillId="0" borderId="18" xfId="4" applyFont="1" applyBorder="1" applyAlignment="1">
      <alignment horizontal="right" vertical="center"/>
    </xf>
  </cellXfs>
  <cellStyles count="9">
    <cellStyle name="Dziesiętny" xfId="8" builtinId="3"/>
    <cellStyle name="Excel Built-in Good" xfId="1" xr:uid="{00000000-0005-0000-0000-000001000000}"/>
    <cellStyle name="Excel Built-in Normal" xfId="2" xr:uid="{00000000-0005-0000-0000-000002000000}"/>
    <cellStyle name="Excel Built-in Normal 1" xfId="3" xr:uid="{00000000-0005-0000-0000-000003000000}"/>
    <cellStyle name="Normalny" xfId="0" builtinId="0"/>
    <cellStyle name="Normalny 2" xfId="4" xr:uid="{00000000-0005-0000-0000-000005000000}"/>
    <cellStyle name="Normalny 3" xfId="5" xr:uid="{00000000-0005-0000-0000-000006000000}"/>
    <cellStyle name="Procentowy" xfId="6" builtinId="5"/>
    <cellStyle name="Walutowy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6100"/>
      <rgbColor rgb="00000080"/>
      <rgbColor rgb="00808000"/>
      <rgbColor rgb="00800080"/>
      <rgbColor rgb="00008080"/>
      <rgbColor rgb="00BFBFBF"/>
      <rgbColor rgb="00808080"/>
      <rgbColor rgb="00A6A6A6"/>
      <rgbColor rgb="00993366"/>
      <rgbColor rgb="00FFFFCC"/>
      <rgbColor rgb="00CCFFFF"/>
      <rgbColor rgb="00660066"/>
      <rgbColor rgb="00FF8080"/>
      <rgbColor rgb="000070C0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6EFCE"/>
      <rgbColor rgb="00FFFF99"/>
      <rgbColor rgb="0099CCFF"/>
      <rgbColor rgb="00FF99CC"/>
      <rgbColor rgb="00B2B2B2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2:I34"/>
  <sheetViews>
    <sheetView view="pageBreakPreview" topLeftCell="D1" zoomScale="120" zoomScaleNormal="100" zoomScaleSheetLayoutView="120" workbookViewId="0">
      <selection activeCell="I13" sqref="I13"/>
    </sheetView>
  </sheetViews>
  <sheetFormatPr defaultRowHeight="12.75" x14ac:dyDescent="0.2"/>
  <cols>
    <col min="5" max="5" width="58.28515625" customWidth="1"/>
    <col min="6" max="6" width="30.140625" customWidth="1"/>
    <col min="7" max="9" width="9.7109375" customWidth="1"/>
  </cols>
  <sheetData>
    <row r="2" spans="1:9" ht="15.75" x14ac:dyDescent="0.25">
      <c r="D2" s="145" t="s">
        <v>739</v>
      </c>
      <c r="E2" s="145"/>
      <c r="F2" s="165" t="s">
        <v>707</v>
      </c>
    </row>
    <row r="4" spans="1:9" ht="30" customHeight="1" x14ac:dyDescent="0.2">
      <c r="D4" s="209" t="s">
        <v>721</v>
      </c>
      <c r="E4" s="209"/>
    </row>
    <row r="5" spans="1:9" ht="20.45" customHeight="1" x14ac:dyDescent="0.2">
      <c r="A5" s="71"/>
      <c r="D5" s="210" t="s">
        <v>713</v>
      </c>
      <c r="E5" s="210"/>
    </row>
    <row r="6" spans="1:9" ht="6.75" customHeight="1" x14ac:dyDescent="0.2">
      <c r="D6" s="71"/>
    </row>
    <row r="7" spans="1:9" s="1" customFormat="1" ht="51.75" customHeight="1" x14ac:dyDescent="0.25">
      <c r="D7" s="208" t="s">
        <v>704</v>
      </c>
      <c r="E7" s="208"/>
      <c r="F7" s="208"/>
      <c r="G7" s="146"/>
      <c r="H7" s="103"/>
      <c r="I7" s="103"/>
    </row>
    <row r="8" spans="1:9" s="1" customFormat="1" ht="23.25" x14ac:dyDescent="0.25">
      <c r="D8" s="207" t="s">
        <v>703</v>
      </c>
      <c r="E8" s="207"/>
      <c r="F8" s="207"/>
      <c r="G8" s="102"/>
      <c r="H8" s="102"/>
      <c r="I8" s="102"/>
    </row>
    <row r="9" spans="1:9" s="1" customFormat="1" ht="15" x14ac:dyDescent="0.25">
      <c r="E9" s="5"/>
      <c r="F9" s="6"/>
    </row>
    <row r="10" spans="1:9" s="1" customFormat="1" ht="15" x14ac:dyDescent="0.25">
      <c r="D10" s="7"/>
      <c r="E10" s="8"/>
      <c r="F10" s="7"/>
    </row>
    <row r="11" spans="1:9" s="1" customFormat="1" ht="25.9" customHeight="1" x14ac:dyDescent="0.25">
      <c r="D11" s="62" t="s">
        <v>1</v>
      </c>
      <c r="E11" s="36" t="s">
        <v>604</v>
      </c>
      <c r="F11" s="73" t="s">
        <v>644</v>
      </c>
    </row>
    <row r="12" spans="1:9" s="1" customFormat="1" ht="17.45" customHeight="1" x14ac:dyDescent="0.25">
      <c r="D12" s="62">
        <v>1</v>
      </c>
      <c r="E12" s="36">
        <v>2</v>
      </c>
      <c r="F12" s="73">
        <v>3</v>
      </c>
    </row>
    <row r="13" spans="1:9" s="1" customFormat="1" ht="34.9" customHeight="1" x14ac:dyDescent="0.25">
      <c r="D13" s="40">
        <v>1</v>
      </c>
      <c r="E13" s="77" t="s">
        <v>651</v>
      </c>
      <c r="F13" s="158"/>
      <c r="G13" s="136"/>
      <c r="I13" s="135"/>
    </row>
    <row r="14" spans="1:9" s="1" customFormat="1" ht="34.9" customHeight="1" x14ac:dyDescent="0.25">
      <c r="D14" s="40">
        <f>D13+1</f>
        <v>2</v>
      </c>
      <c r="E14" s="59" t="s">
        <v>652</v>
      </c>
      <c r="F14" s="158"/>
      <c r="G14" s="134"/>
      <c r="I14" s="135"/>
    </row>
    <row r="15" spans="1:9" s="1" customFormat="1" ht="34.9" customHeight="1" x14ac:dyDescent="0.25">
      <c r="D15" s="40">
        <f>D14+1</f>
        <v>3</v>
      </c>
      <c r="E15" s="59" t="s">
        <v>654</v>
      </c>
      <c r="F15" s="158"/>
      <c r="G15" s="134"/>
      <c r="I15" s="135"/>
    </row>
    <row r="16" spans="1:9" s="1" customFormat="1" ht="34.9" customHeight="1" x14ac:dyDescent="0.25">
      <c r="D16" s="40">
        <f>D15+1</f>
        <v>4</v>
      </c>
      <c r="E16" s="59" t="s">
        <v>653</v>
      </c>
      <c r="F16" s="158"/>
      <c r="G16" s="134"/>
      <c r="I16" s="135"/>
    </row>
    <row r="17" spans="2:9" s="1" customFormat="1" ht="34.9" customHeight="1" x14ac:dyDescent="0.25">
      <c r="D17" s="40">
        <f>D16+1</f>
        <v>5</v>
      </c>
      <c r="E17" s="59" t="s">
        <v>655</v>
      </c>
      <c r="F17" s="158"/>
      <c r="G17" s="137"/>
      <c r="H17" s="135"/>
      <c r="I17" s="135"/>
    </row>
    <row r="18" spans="2:9" s="1" customFormat="1" ht="34.9" customHeight="1" x14ac:dyDescent="0.25">
      <c r="D18" s="72">
        <f>D17+1</f>
        <v>6</v>
      </c>
      <c r="E18" s="74" t="s">
        <v>656</v>
      </c>
      <c r="F18" s="159"/>
      <c r="G18" s="137"/>
    </row>
    <row r="19" spans="2:9" ht="23.45" customHeight="1" x14ac:dyDescent="0.2">
      <c r="D19" s="76"/>
      <c r="E19" s="98" t="s">
        <v>644</v>
      </c>
      <c r="F19" s="160"/>
      <c r="G19" s="140"/>
      <c r="H19" s="138"/>
    </row>
    <row r="20" spans="2:9" ht="23.45" customHeight="1" x14ac:dyDescent="0.2">
      <c r="D20" s="76"/>
      <c r="E20" s="98" t="s">
        <v>643</v>
      </c>
      <c r="F20" s="100"/>
      <c r="H20" s="133"/>
    </row>
    <row r="21" spans="2:9" ht="26.45" customHeight="1" x14ac:dyDescent="0.25">
      <c r="D21" s="75"/>
      <c r="E21" s="99" t="s">
        <v>650</v>
      </c>
      <c r="F21" s="101"/>
      <c r="G21" s="141"/>
    </row>
    <row r="23" spans="2:9" x14ac:dyDescent="0.2">
      <c r="D23" s="71" t="s">
        <v>737</v>
      </c>
    </row>
    <row r="25" spans="2:9" x14ac:dyDescent="0.2">
      <c r="B25" s="145"/>
      <c r="F25" t="s">
        <v>705</v>
      </c>
    </row>
    <row r="26" spans="2:9" ht="15" x14ac:dyDescent="0.2">
      <c r="E26" s="9"/>
      <c r="F26" s="71" t="s">
        <v>706</v>
      </c>
    </row>
    <row r="27" spans="2:9" ht="15" x14ac:dyDescent="0.2">
      <c r="D27" s="145"/>
      <c r="E27" s="155"/>
    </row>
    <row r="30" spans="2:9" ht="18.75" x14ac:dyDescent="0.2">
      <c r="F30" s="139"/>
    </row>
    <row r="32" spans="2:9" x14ac:dyDescent="0.2">
      <c r="F32" s="142"/>
    </row>
    <row r="33" spans="6:6" x14ac:dyDescent="0.2">
      <c r="F33" s="143"/>
    </row>
    <row r="34" spans="6:6" x14ac:dyDescent="0.2">
      <c r="F34" s="144"/>
    </row>
  </sheetData>
  <mergeCells count="4">
    <mergeCell ref="D8:F8"/>
    <mergeCell ref="D7:F7"/>
    <mergeCell ref="D4:E4"/>
    <mergeCell ref="D5:E5"/>
  </mergeCells>
  <pageMargins left="0.70866141732283472" right="0.70866141732283472" top="0.74803149606299213" bottom="0.74803149606299213" header="0.31496062992125984" footer="0.31496062992125984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64"/>
  <sheetViews>
    <sheetView view="pageBreakPreview" zoomScaleNormal="100" zoomScaleSheetLayoutView="100" workbookViewId="0">
      <selection activeCell="G12" sqref="G12:H56"/>
    </sheetView>
  </sheetViews>
  <sheetFormatPr defaultColWidth="8.7109375" defaultRowHeight="15" x14ac:dyDescent="0.25"/>
  <cols>
    <col min="1" max="1" width="4.28515625" style="1" customWidth="1"/>
    <col min="2" max="2" width="12.140625" style="2" customWidth="1"/>
    <col min="3" max="3" width="72.7109375" style="1" customWidth="1"/>
    <col min="4" max="4" width="7.28515625" style="1" customWidth="1"/>
    <col min="5" max="5" width="8.7109375" style="2"/>
    <col min="6" max="6" width="11.7109375" style="2" hidden="1" customWidth="1"/>
    <col min="7" max="7" width="13.5703125" style="1" customWidth="1"/>
    <col min="8" max="8" width="25.28515625" style="1" customWidth="1"/>
    <col min="9" max="9" width="15.140625" style="1" bestFit="1" customWidth="1"/>
    <col min="10" max="16384" width="8.7109375" style="1"/>
  </cols>
  <sheetData>
    <row r="1" spans="1:9" ht="18.75" x14ac:dyDescent="0.3">
      <c r="A1" s="170" t="str">
        <f>'zał. C-D- ZESTAWIENIE_RD'!D2</f>
        <v>EZP.271.24.2024</v>
      </c>
      <c r="B1" s="167"/>
      <c r="C1" s="166"/>
      <c r="D1" s="166"/>
      <c r="E1" s="167"/>
      <c r="F1" s="167"/>
      <c r="G1" s="166"/>
      <c r="H1" s="173" t="s">
        <v>710</v>
      </c>
    </row>
    <row r="2" spans="1:9" ht="38.25" customHeight="1" x14ac:dyDescent="0.25">
      <c r="A2" s="1" t="s">
        <v>646</v>
      </c>
    </row>
    <row r="3" spans="1:9" x14ac:dyDescent="0.25">
      <c r="A3" s="1" t="s">
        <v>711</v>
      </c>
    </row>
    <row r="6" spans="1:9" ht="21" customHeight="1" x14ac:dyDescent="0.25">
      <c r="A6" s="207" t="s">
        <v>738</v>
      </c>
      <c r="B6" s="207"/>
      <c r="C6" s="207"/>
      <c r="D6" s="207"/>
      <c r="E6" s="207"/>
      <c r="F6" s="207"/>
      <c r="G6" s="207"/>
      <c r="H6" s="207"/>
    </row>
    <row r="7" spans="1:9" ht="16.899999999999999" customHeight="1" x14ac:dyDescent="0.25">
      <c r="A7" s="215" t="s">
        <v>0</v>
      </c>
      <c r="B7" s="215"/>
      <c r="C7" s="215"/>
      <c r="D7" s="215"/>
      <c r="E7" s="215"/>
      <c r="F7" s="215"/>
      <c r="G7" s="215"/>
      <c r="H7" s="215"/>
    </row>
    <row r="8" spans="1:9" ht="14.45" customHeight="1" x14ac:dyDescent="0.25">
      <c r="A8" s="216" t="s">
        <v>702</v>
      </c>
      <c r="B8" s="216"/>
      <c r="C8" s="216"/>
      <c r="D8" s="216"/>
      <c r="E8" s="216"/>
      <c r="F8" s="216"/>
      <c r="G8" s="216"/>
      <c r="H8" s="216"/>
    </row>
    <row r="9" spans="1:9" x14ac:dyDescent="0.25">
      <c r="A9" s="7"/>
      <c r="B9" s="7"/>
      <c r="C9" s="8"/>
      <c r="D9" s="7"/>
      <c r="E9" s="7"/>
      <c r="F9" s="7"/>
      <c r="G9" s="7"/>
      <c r="H9" s="7"/>
    </row>
    <row r="10" spans="1:9" ht="48.6" customHeight="1" x14ac:dyDescent="0.25">
      <c r="A10" s="62" t="s">
        <v>1</v>
      </c>
      <c r="B10" s="36" t="s">
        <v>2</v>
      </c>
      <c r="C10" s="36" t="s">
        <v>3</v>
      </c>
      <c r="D10" s="36" t="s">
        <v>4</v>
      </c>
      <c r="E10" s="36" t="s">
        <v>381</v>
      </c>
      <c r="F10" s="36"/>
      <c r="G10" s="36" t="s">
        <v>640</v>
      </c>
      <c r="H10" s="104" t="s">
        <v>644</v>
      </c>
      <c r="I10" s="111"/>
    </row>
    <row r="11" spans="1:9" x14ac:dyDescent="0.25">
      <c r="A11" s="62">
        <v>1</v>
      </c>
      <c r="B11" s="36">
        <v>2</v>
      </c>
      <c r="C11" s="36">
        <v>3</v>
      </c>
      <c r="D11" s="36">
        <v>4</v>
      </c>
      <c r="E11" s="36">
        <v>5</v>
      </c>
      <c r="F11" s="36">
        <v>6</v>
      </c>
      <c r="G11" s="36">
        <v>6</v>
      </c>
      <c r="H11" s="104">
        <v>7</v>
      </c>
    </row>
    <row r="12" spans="1:9" ht="31.9" customHeight="1" x14ac:dyDescent="0.25">
      <c r="A12" s="40">
        <v>1</v>
      </c>
      <c r="B12" s="40" t="s">
        <v>6</v>
      </c>
      <c r="C12" s="59" t="s">
        <v>7</v>
      </c>
      <c r="D12" s="40" t="s">
        <v>8</v>
      </c>
      <c r="E12" s="40">
        <v>400</v>
      </c>
      <c r="F12" s="174">
        <v>1627.64</v>
      </c>
      <c r="G12" s="174"/>
      <c r="H12" s="157"/>
      <c r="I12" s="112"/>
    </row>
    <row r="13" spans="1:9" ht="31.9" customHeight="1" x14ac:dyDescent="0.25">
      <c r="A13" s="40">
        <f t="shared" ref="A13:A38" si="0">A12+1</f>
        <v>2</v>
      </c>
      <c r="B13" s="40" t="s">
        <v>6</v>
      </c>
      <c r="C13" s="59" t="s">
        <v>9</v>
      </c>
      <c r="D13" s="40" t="s">
        <v>8</v>
      </c>
      <c r="E13" s="40">
        <v>400</v>
      </c>
      <c r="F13" s="174">
        <v>1056.02</v>
      </c>
      <c r="G13" s="174"/>
      <c r="H13" s="157"/>
      <c r="I13" s="112"/>
    </row>
    <row r="14" spans="1:9" ht="31.9" customHeight="1" x14ac:dyDescent="0.25">
      <c r="A14" s="40">
        <f t="shared" si="0"/>
        <v>3</v>
      </c>
      <c r="B14" s="40" t="s">
        <v>6</v>
      </c>
      <c r="C14" s="59" t="s">
        <v>10</v>
      </c>
      <c r="D14" s="40" t="s">
        <v>8</v>
      </c>
      <c r="E14" s="40">
        <v>1150</v>
      </c>
      <c r="F14" s="175">
        <v>1281.8499999999999</v>
      </c>
      <c r="G14" s="174"/>
      <c r="H14" s="157"/>
      <c r="I14" s="112"/>
    </row>
    <row r="15" spans="1:9" ht="31.9" customHeight="1" x14ac:dyDescent="0.25">
      <c r="A15" s="40">
        <f t="shared" si="0"/>
        <v>4</v>
      </c>
      <c r="B15" s="40" t="s">
        <v>11</v>
      </c>
      <c r="C15" s="59" t="s">
        <v>12</v>
      </c>
      <c r="D15" s="40" t="s">
        <v>8</v>
      </c>
      <c r="E15" s="40">
        <v>800</v>
      </c>
      <c r="F15" s="175">
        <v>1184.57</v>
      </c>
      <c r="G15" s="174"/>
      <c r="H15" s="157"/>
      <c r="I15" s="112"/>
    </row>
    <row r="16" spans="1:9" ht="31.9" customHeight="1" x14ac:dyDescent="0.25">
      <c r="A16" s="40">
        <f t="shared" si="0"/>
        <v>5</v>
      </c>
      <c r="B16" s="40" t="s">
        <v>13</v>
      </c>
      <c r="C16" s="59" t="s">
        <v>14</v>
      </c>
      <c r="D16" s="40" t="s">
        <v>8</v>
      </c>
      <c r="E16" s="40">
        <v>1150</v>
      </c>
      <c r="F16" s="175">
        <v>939.99</v>
      </c>
      <c r="G16" s="174"/>
      <c r="H16" s="157"/>
      <c r="I16" s="112"/>
    </row>
    <row r="17" spans="1:9" ht="31.9" customHeight="1" x14ac:dyDescent="0.25">
      <c r="A17" s="40">
        <f t="shared" si="0"/>
        <v>6</v>
      </c>
      <c r="B17" s="40" t="s">
        <v>13</v>
      </c>
      <c r="C17" s="59" t="s">
        <v>15</v>
      </c>
      <c r="D17" s="40" t="s">
        <v>8</v>
      </c>
      <c r="E17" s="40">
        <v>800</v>
      </c>
      <c r="F17" s="175">
        <v>892.53</v>
      </c>
      <c r="G17" s="174"/>
      <c r="H17" s="157"/>
      <c r="I17" s="112"/>
    </row>
    <row r="18" spans="1:9" ht="31.9" customHeight="1" x14ac:dyDescent="0.25">
      <c r="A18" s="40">
        <f t="shared" si="0"/>
        <v>7</v>
      </c>
      <c r="B18" s="40" t="s">
        <v>13</v>
      </c>
      <c r="C18" s="59" t="s">
        <v>16</v>
      </c>
      <c r="D18" s="40" t="s">
        <v>8</v>
      </c>
      <c r="E18" s="40">
        <v>500</v>
      </c>
      <c r="F18" s="174">
        <v>1427.93</v>
      </c>
      <c r="G18" s="174"/>
      <c r="H18" s="157"/>
      <c r="I18" s="112"/>
    </row>
    <row r="19" spans="1:9" ht="31.9" customHeight="1" x14ac:dyDescent="0.25">
      <c r="A19" s="40">
        <f t="shared" si="0"/>
        <v>8</v>
      </c>
      <c r="B19" s="40" t="s">
        <v>17</v>
      </c>
      <c r="C19" s="59" t="s">
        <v>18</v>
      </c>
      <c r="D19" s="40" t="s">
        <v>19</v>
      </c>
      <c r="E19" s="40">
        <v>700</v>
      </c>
      <c r="F19" s="174">
        <v>83.79</v>
      </c>
      <c r="G19" s="174"/>
      <c r="H19" s="157"/>
      <c r="I19" s="112"/>
    </row>
    <row r="20" spans="1:9" ht="31.9" customHeight="1" x14ac:dyDescent="0.25">
      <c r="A20" s="40">
        <f t="shared" si="0"/>
        <v>9</v>
      </c>
      <c r="B20" s="40" t="s">
        <v>17</v>
      </c>
      <c r="C20" s="59" t="s">
        <v>20</v>
      </c>
      <c r="D20" s="40" t="s">
        <v>19</v>
      </c>
      <c r="E20" s="40">
        <v>700</v>
      </c>
      <c r="F20" s="174">
        <v>13.06</v>
      </c>
      <c r="G20" s="174"/>
      <c r="H20" s="157"/>
      <c r="I20" s="112"/>
    </row>
    <row r="21" spans="1:9" ht="31.9" customHeight="1" x14ac:dyDescent="0.25">
      <c r="A21" s="40">
        <f t="shared" si="0"/>
        <v>10</v>
      </c>
      <c r="B21" s="40" t="s">
        <v>21</v>
      </c>
      <c r="C21" s="59" t="s">
        <v>22</v>
      </c>
      <c r="D21" s="40" t="s">
        <v>19</v>
      </c>
      <c r="E21" s="40">
        <v>2400</v>
      </c>
      <c r="F21" s="174">
        <v>35.54</v>
      </c>
      <c r="G21" s="174"/>
      <c r="H21" s="157"/>
      <c r="I21" s="112"/>
    </row>
    <row r="22" spans="1:9" ht="31.9" customHeight="1" x14ac:dyDescent="0.25">
      <c r="A22" s="40">
        <f t="shared" si="0"/>
        <v>11</v>
      </c>
      <c r="B22" s="40" t="s">
        <v>21</v>
      </c>
      <c r="C22" s="59" t="s">
        <v>689</v>
      </c>
      <c r="D22" s="40" t="s">
        <v>19</v>
      </c>
      <c r="E22" s="40">
        <v>2400</v>
      </c>
      <c r="F22" s="174">
        <v>11.78</v>
      </c>
      <c r="G22" s="174"/>
      <c r="H22" s="157"/>
      <c r="I22" s="112"/>
    </row>
    <row r="23" spans="1:9" ht="31.9" customHeight="1" x14ac:dyDescent="0.25">
      <c r="A23" s="40">
        <f t="shared" si="0"/>
        <v>12</v>
      </c>
      <c r="B23" s="40" t="s">
        <v>23</v>
      </c>
      <c r="C23" s="59" t="s">
        <v>24</v>
      </c>
      <c r="D23" s="40" t="s">
        <v>19</v>
      </c>
      <c r="E23" s="40">
        <v>3900</v>
      </c>
      <c r="F23" s="174">
        <v>37.47</v>
      </c>
      <c r="G23" s="174"/>
      <c r="H23" s="157"/>
      <c r="I23" s="112"/>
    </row>
    <row r="24" spans="1:9" ht="31.9" customHeight="1" x14ac:dyDescent="0.25">
      <c r="A24" s="40">
        <f t="shared" si="0"/>
        <v>13</v>
      </c>
      <c r="B24" s="40" t="s">
        <v>23</v>
      </c>
      <c r="C24" s="59" t="s">
        <v>25</v>
      </c>
      <c r="D24" s="40" t="s">
        <v>19</v>
      </c>
      <c r="E24" s="40">
        <v>3900</v>
      </c>
      <c r="F24" s="174">
        <v>9.33</v>
      </c>
      <c r="G24" s="174"/>
      <c r="H24" s="157"/>
      <c r="I24" s="112"/>
    </row>
    <row r="25" spans="1:9" ht="31.9" customHeight="1" x14ac:dyDescent="0.25">
      <c r="A25" s="40">
        <f t="shared" si="0"/>
        <v>14</v>
      </c>
      <c r="B25" s="40" t="s">
        <v>17</v>
      </c>
      <c r="C25" s="59" t="s">
        <v>26</v>
      </c>
      <c r="D25" s="40" t="s">
        <v>19</v>
      </c>
      <c r="E25" s="40">
        <v>3900</v>
      </c>
      <c r="F25" s="174">
        <v>31.26</v>
      </c>
      <c r="G25" s="174"/>
      <c r="H25" s="157"/>
      <c r="I25" s="112"/>
    </row>
    <row r="26" spans="1:9" ht="31.9" customHeight="1" x14ac:dyDescent="0.25">
      <c r="A26" s="40">
        <f t="shared" si="0"/>
        <v>15</v>
      </c>
      <c r="B26" s="40" t="s">
        <v>17</v>
      </c>
      <c r="C26" s="59" t="s">
        <v>27</v>
      </c>
      <c r="D26" s="40" t="s">
        <v>19</v>
      </c>
      <c r="E26" s="40">
        <v>4100</v>
      </c>
      <c r="F26" s="174">
        <v>10.36</v>
      </c>
      <c r="G26" s="174"/>
      <c r="H26" s="157"/>
      <c r="I26" s="112"/>
    </row>
    <row r="27" spans="1:9" ht="31.9" customHeight="1" x14ac:dyDescent="0.25">
      <c r="A27" s="40">
        <f t="shared" si="0"/>
        <v>16</v>
      </c>
      <c r="B27" s="40" t="s">
        <v>23</v>
      </c>
      <c r="C27" s="59" t="s">
        <v>617</v>
      </c>
      <c r="D27" s="40" t="s">
        <v>19</v>
      </c>
      <c r="E27" s="40">
        <v>200</v>
      </c>
      <c r="F27" s="174">
        <v>36.75</v>
      </c>
      <c r="G27" s="174"/>
      <c r="H27" s="157"/>
      <c r="I27" s="112"/>
    </row>
    <row r="28" spans="1:9" ht="31.9" customHeight="1" x14ac:dyDescent="0.25">
      <c r="A28" s="40">
        <f t="shared" si="0"/>
        <v>17</v>
      </c>
      <c r="B28" s="40" t="s">
        <v>23</v>
      </c>
      <c r="C28" s="59" t="s">
        <v>618</v>
      </c>
      <c r="D28" s="40" t="s">
        <v>19</v>
      </c>
      <c r="E28" s="40">
        <v>200</v>
      </c>
      <c r="F28" s="174">
        <v>9.11</v>
      </c>
      <c r="G28" s="174"/>
      <c r="H28" s="157"/>
      <c r="I28" s="112"/>
    </row>
    <row r="29" spans="1:9" ht="31.9" customHeight="1" x14ac:dyDescent="0.25">
      <c r="A29" s="40">
        <f t="shared" si="0"/>
        <v>18</v>
      </c>
      <c r="B29" s="40" t="s">
        <v>17</v>
      </c>
      <c r="C29" s="59" t="s">
        <v>619</v>
      </c>
      <c r="D29" s="40" t="s">
        <v>19</v>
      </c>
      <c r="E29" s="40">
        <v>200</v>
      </c>
      <c r="F29" s="174">
        <v>29.61</v>
      </c>
      <c r="G29" s="174"/>
      <c r="H29" s="157"/>
      <c r="I29" s="112"/>
    </row>
    <row r="30" spans="1:9" ht="31.9" customHeight="1" x14ac:dyDescent="0.25">
      <c r="A30" s="40">
        <f t="shared" si="0"/>
        <v>19</v>
      </c>
      <c r="B30" s="40" t="s">
        <v>17</v>
      </c>
      <c r="C30" s="59" t="s">
        <v>620</v>
      </c>
      <c r="D30" s="40" t="s">
        <v>19</v>
      </c>
      <c r="E30" s="40">
        <v>200</v>
      </c>
      <c r="F30" s="174">
        <v>9.81</v>
      </c>
      <c r="G30" s="174"/>
      <c r="H30" s="157"/>
      <c r="I30" s="112"/>
    </row>
    <row r="31" spans="1:9" ht="31.9" customHeight="1" x14ac:dyDescent="0.25">
      <c r="A31" s="40">
        <f t="shared" si="0"/>
        <v>20</v>
      </c>
      <c r="B31" s="40" t="s">
        <v>28</v>
      </c>
      <c r="C31" s="48" t="s">
        <v>29</v>
      </c>
      <c r="D31" s="40" t="s">
        <v>19</v>
      </c>
      <c r="E31" s="40">
        <v>15</v>
      </c>
      <c r="F31" s="174">
        <v>68.12</v>
      </c>
      <c r="G31" s="174"/>
      <c r="H31" s="157"/>
      <c r="I31" s="112"/>
    </row>
    <row r="32" spans="1:9" ht="31.9" customHeight="1" x14ac:dyDescent="0.25">
      <c r="A32" s="40">
        <f t="shared" si="0"/>
        <v>21</v>
      </c>
      <c r="B32" s="40" t="s">
        <v>28</v>
      </c>
      <c r="C32" s="48" t="s">
        <v>670</v>
      </c>
      <c r="D32" s="40" t="s">
        <v>19</v>
      </c>
      <c r="E32" s="40">
        <v>15</v>
      </c>
      <c r="F32" s="174">
        <v>33.99</v>
      </c>
      <c r="G32" s="174"/>
      <c r="H32" s="157"/>
      <c r="I32" s="112"/>
    </row>
    <row r="33" spans="1:9" ht="31.9" customHeight="1" x14ac:dyDescent="0.25">
      <c r="A33" s="40">
        <f t="shared" si="0"/>
        <v>22</v>
      </c>
      <c r="B33" s="40" t="s">
        <v>638</v>
      </c>
      <c r="C33" s="48" t="s">
        <v>622</v>
      </c>
      <c r="D33" s="40" t="s">
        <v>19</v>
      </c>
      <c r="E33" s="40">
        <v>4700</v>
      </c>
      <c r="F33" s="174">
        <v>28.19</v>
      </c>
      <c r="G33" s="174"/>
      <c r="H33" s="157"/>
      <c r="I33" s="112"/>
    </row>
    <row r="34" spans="1:9" ht="31.9" customHeight="1" x14ac:dyDescent="0.25">
      <c r="A34" s="40">
        <f t="shared" si="0"/>
        <v>23</v>
      </c>
      <c r="B34" s="40" t="s">
        <v>638</v>
      </c>
      <c r="C34" s="48" t="s">
        <v>671</v>
      </c>
      <c r="D34" s="40" t="s">
        <v>19</v>
      </c>
      <c r="E34" s="40">
        <v>4700</v>
      </c>
      <c r="F34" s="174">
        <v>2.68</v>
      </c>
      <c r="G34" s="174"/>
      <c r="H34" s="157"/>
      <c r="I34" s="112"/>
    </row>
    <row r="35" spans="1:9" ht="31.9" customHeight="1" x14ac:dyDescent="0.25">
      <c r="A35" s="40">
        <f t="shared" si="0"/>
        <v>24</v>
      </c>
      <c r="B35" s="40" t="s">
        <v>638</v>
      </c>
      <c r="C35" s="48" t="s">
        <v>621</v>
      </c>
      <c r="D35" s="40" t="s">
        <v>19</v>
      </c>
      <c r="E35" s="40">
        <v>4700</v>
      </c>
      <c r="F35" s="174">
        <v>0.36</v>
      </c>
      <c r="G35" s="174"/>
      <c r="H35" s="157"/>
      <c r="I35" s="112"/>
    </row>
    <row r="36" spans="1:9" ht="31.9" customHeight="1" x14ac:dyDescent="0.25">
      <c r="A36" s="40">
        <f t="shared" si="0"/>
        <v>25</v>
      </c>
      <c r="B36" s="40" t="s">
        <v>13</v>
      </c>
      <c r="C36" s="48" t="s">
        <v>30</v>
      </c>
      <c r="D36" s="40" t="s">
        <v>31</v>
      </c>
      <c r="E36" s="40">
        <v>300</v>
      </c>
      <c r="F36" s="174">
        <v>14.28</v>
      </c>
      <c r="G36" s="174"/>
      <c r="H36" s="157"/>
      <c r="I36" s="112"/>
    </row>
    <row r="37" spans="1:9" ht="31.9" customHeight="1" x14ac:dyDescent="0.25">
      <c r="A37" s="40">
        <f t="shared" si="0"/>
        <v>26</v>
      </c>
      <c r="B37" s="40" t="s">
        <v>32</v>
      </c>
      <c r="C37" s="48" t="s">
        <v>33</v>
      </c>
      <c r="D37" s="40" t="s">
        <v>19</v>
      </c>
      <c r="E37" s="40">
        <v>700</v>
      </c>
      <c r="F37" s="174">
        <v>19.489999999999998</v>
      </c>
      <c r="G37" s="174"/>
      <c r="H37" s="157"/>
      <c r="I37" s="112"/>
    </row>
    <row r="38" spans="1:9" ht="31.9" customHeight="1" x14ac:dyDescent="0.25">
      <c r="A38" s="40">
        <f t="shared" si="0"/>
        <v>27</v>
      </c>
      <c r="B38" s="40" t="s">
        <v>32</v>
      </c>
      <c r="C38" s="48" t="s">
        <v>672</v>
      </c>
      <c r="D38" s="40" t="s">
        <v>19</v>
      </c>
      <c r="E38" s="40">
        <v>700</v>
      </c>
      <c r="F38" s="174">
        <v>4.6100000000000003</v>
      </c>
      <c r="G38" s="174"/>
      <c r="H38" s="157"/>
      <c r="I38" s="112"/>
    </row>
    <row r="39" spans="1:9" ht="31.9" customHeight="1" x14ac:dyDescent="0.25">
      <c r="A39" s="40">
        <f t="shared" ref="A39:A56" si="1">A38+1</f>
        <v>28</v>
      </c>
      <c r="B39" s="40" t="s">
        <v>34</v>
      </c>
      <c r="C39" s="48" t="s">
        <v>35</v>
      </c>
      <c r="D39" s="40" t="s">
        <v>19</v>
      </c>
      <c r="E39" s="40">
        <v>20000</v>
      </c>
      <c r="F39" s="175">
        <v>6.9</v>
      </c>
      <c r="G39" s="174"/>
      <c r="H39" s="157"/>
      <c r="I39" s="112"/>
    </row>
    <row r="40" spans="1:9" ht="31.9" customHeight="1" x14ac:dyDescent="0.25">
      <c r="A40" s="40">
        <f t="shared" si="1"/>
        <v>29</v>
      </c>
      <c r="B40" s="40" t="s">
        <v>34</v>
      </c>
      <c r="C40" s="48" t="s">
        <v>36</v>
      </c>
      <c r="D40" s="40" t="s">
        <v>19</v>
      </c>
      <c r="E40" s="40">
        <v>20000</v>
      </c>
      <c r="F40" s="175">
        <v>4.96</v>
      </c>
      <c r="G40" s="174"/>
      <c r="H40" s="157"/>
      <c r="I40" s="112"/>
    </row>
    <row r="41" spans="1:9" ht="31.9" customHeight="1" x14ac:dyDescent="0.25">
      <c r="A41" s="40">
        <f t="shared" si="1"/>
        <v>30</v>
      </c>
      <c r="B41" s="40" t="s">
        <v>37</v>
      </c>
      <c r="C41" s="48" t="s">
        <v>38</v>
      </c>
      <c r="D41" s="40" t="s">
        <v>19</v>
      </c>
      <c r="E41" s="40">
        <v>500</v>
      </c>
      <c r="F41" s="174">
        <v>1.61</v>
      </c>
      <c r="G41" s="174"/>
      <c r="H41" s="157"/>
      <c r="I41" s="112"/>
    </row>
    <row r="42" spans="1:9" ht="31.9" customHeight="1" x14ac:dyDescent="0.25">
      <c r="A42" s="40">
        <f t="shared" si="1"/>
        <v>31</v>
      </c>
      <c r="B42" s="40" t="s">
        <v>37</v>
      </c>
      <c r="C42" s="48" t="s">
        <v>39</v>
      </c>
      <c r="D42" s="40" t="s">
        <v>19</v>
      </c>
      <c r="E42" s="40">
        <v>6000</v>
      </c>
      <c r="F42" s="174">
        <v>0.72</v>
      </c>
      <c r="G42" s="174"/>
      <c r="H42" s="157"/>
      <c r="I42" s="112"/>
    </row>
    <row r="43" spans="1:9" ht="31.9" customHeight="1" x14ac:dyDescent="0.25">
      <c r="A43" s="40">
        <f t="shared" si="1"/>
        <v>32</v>
      </c>
      <c r="B43" s="40" t="s">
        <v>37</v>
      </c>
      <c r="C43" s="48" t="s">
        <v>40</v>
      </c>
      <c r="D43" s="40" t="s">
        <v>19</v>
      </c>
      <c r="E43" s="40">
        <v>8000</v>
      </c>
      <c r="F43" s="174">
        <v>2.8</v>
      </c>
      <c r="G43" s="174"/>
      <c r="H43" s="157"/>
      <c r="I43" s="112"/>
    </row>
    <row r="44" spans="1:9" ht="31.9" customHeight="1" x14ac:dyDescent="0.25">
      <c r="A44" s="40">
        <f t="shared" si="1"/>
        <v>33</v>
      </c>
      <c r="B44" s="40" t="s">
        <v>34</v>
      </c>
      <c r="C44" s="48" t="s">
        <v>41</v>
      </c>
      <c r="D44" s="40" t="s">
        <v>19</v>
      </c>
      <c r="E44" s="40">
        <v>1500</v>
      </c>
      <c r="F44" s="175">
        <v>24.64</v>
      </c>
      <c r="G44" s="174"/>
      <c r="H44" s="157"/>
      <c r="I44" s="112"/>
    </row>
    <row r="45" spans="1:9" ht="31.9" customHeight="1" x14ac:dyDescent="0.25">
      <c r="A45" s="40">
        <f t="shared" si="1"/>
        <v>34</v>
      </c>
      <c r="B45" s="40" t="s">
        <v>34</v>
      </c>
      <c r="C45" s="48" t="s">
        <v>673</v>
      </c>
      <c r="D45" s="40" t="s">
        <v>19</v>
      </c>
      <c r="E45" s="40">
        <v>1500</v>
      </c>
      <c r="F45" s="174">
        <v>1.57</v>
      </c>
      <c r="G45" s="174"/>
      <c r="H45" s="157"/>
      <c r="I45" s="112"/>
    </row>
    <row r="46" spans="1:9" ht="31.9" customHeight="1" x14ac:dyDescent="0.25">
      <c r="A46" s="40">
        <f t="shared" si="1"/>
        <v>35</v>
      </c>
      <c r="B46" s="40" t="s">
        <v>34</v>
      </c>
      <c r="C46" s="48" t="s">
        <v>42</v>
      </c>
      <c r="D46" s="40" t="s">
        <v>8</v>
      </c>
      <c r="E46" s="40">
        <v>1000</v>
      </c>
      <c r="F46" s="175">
        <v>113.35</v>
      </c>
      <c r="G46" s="174"/>
      <c r="H46" s="157"/>
      <c r="I46" s="112"/>
    </row>
    <row r="47" spans="1:9" ht="31.9" customHeight="1" x14ac:dyDescent="0.25">
      <c r="A47" s="40">
        <f t="shared" si="1"/>
        <v>36</v>
      </c>
      <c r="B47" s="40" t="s">
        <v>34</v>
      </c>
      <c r="C47" s="48" t="s">
        <v>43</v>
      </c>
      <c r="D47" s="40" t="s">
        <v>8</v>
      </c>
      <c r="E47" s="40">
        <v>1700</v>
      </c>
      <c r="F47" s="174">
        <v>166.58</v>
      </c>
      <c r="G47" s="174"/>
      <c r="H47" s="157"/>
      <c r="I47" s="112"/>
    </row>
    <row r="48" spans="1:9" ht="31.9" customHeight="1" x14ac:dyDescent="0.25">
      <c r="A48" s="40">
        <f t="shared" si="1"/>
        <v>37</v>
      </c>
      <c r="B48" s="40" t="s">
        <v>44</v>
      </c>
      <c r="C48" s="48" t="s">
        <v>46</v>
      </c>
      <c r="D48" s="40" t="s">
        <v>19</v>
      </c>
      <c r="E48" s="40">
        <v>1300</v>
      </c>
      <c r="F48" s="174">
        <v>19.22</v>
      </c>
      <c r="G48" s="174"/>
      <c r="H48" s="157"/>
      <c r="I48" s="112"/>
    </row>
    <row r="49" spans="1:9" ht="31.9" customHeight="1" x14ac:dyDescent="0.25">
      <c r="A49" s="40">
        <f t="shared" si="1"/>
        <v>38</v>
      </c>
      <c r="B49" s="40" t="s">
        <v>44</v>
      </c>
      <c r="C49" s="48" t="s">
        <v>45</v>
      </c>
      <c r="D49" s="40" t="s">
        <v>19</v>
      </c>
      <c r="E49" s="40">
        <v>200</v>
      </c>
      <c r="F49" s="174">
        <v>16.79</v>
      </c>
      <c r="G49" s="174"/>
      <c r="H49" s="157"/>
      <c r="I49" s="112"/>
    </row>
    <row r="50" spans="1:9" ht="31.9" customHeight="1" x14ac:dyDescent="0.25">
      <c r="A50" s="40">
        <f t="shared" si="1"/>
        <v>39</v>
      </c>
      <c r="B50" s="40" t="s">
        <v>47</v>
      </c>
      <c r="C50" s="48" t="s">
        <v>48</v>
      </c>
      <c r="D50" s="40" t="s">
        <v>31</v>
      </c>
      <c r="E50" s="40">
        <v>200</v>
      </c>
      <c r="F50" s="174">
        <v>47</v>
      </c>
      <c r="G50" s="174"/>
      <c r="H50" s="157"/>
      <c r="I50" s="112"/>
    </row>
    <row r="51" spans="1:9" ht="31.9" customHeight="1" x14ac:dyDescent="0.25">
      <c r="A51" s="40">
        <f t="shared" si="1"/>
        <v>40</v>
      </c>
      <c r="B51" s="40" t="s">
        <v>49</v>
      </c>
      <c r="C51" s="48" t="s">
        <v>50</v>
      </c>
      <c r="D51" s="40" t="s">
        <v>51</v>
      </c>
      <c r="E51" s="40">
        <v>20</v>
      </c>
      <c r="F51" s="174">
        <v>1400</v>
      </c>
      <c r="G51" s="174"/>
      <c r="H51" s="157"/>
      <c r="I51" s="112"/>
    </row>
    <row r="52" spans="1:9" ht="31.9" customHeight="1" x14ac:dyDescent="0.25">
      <c r="A52" s="40">
        <f t="shared" si="1"/>
        <v>41</v>
      </c>
      <c r="B52" s="40" t="s">
        <v>49</v>
      </c>
      <c r="C52" s="48" t="s">
        <v>674</v>
      </c>
      <c r="D52" s="40" t="s">
        <v>51</v>
      </c>
      <c r="E52" s="40">
        <v>10</v>
      </c>
      <c r="F52" s="174">
        <v>700</v>
      </c>
      <c r="G52" s="174"/>
      <c r="H52" s="157"/>
      <c r="I52" s="112"/>
    </row>
    <row r="53" spans="1:9" ht="31.9" customHeight="1" x14ac:dyDescent="0.25">
      <c r="A53" s="40">
        <f t="shared" si="1"/>
        <v>42</v>
      </c>
      <c r="B53" s="40" t="s">
        <v>637</v>
      </c>
      <c r="C53" s="48" t="s">
        <v>605</v>
      </c>
      <c r="D53" s="40" t="s">
        <v>51</v>
      </c>
      <c r="E53" s="40">
        <v>22</v>
      </c>
      <c r="F53" s="174">
        <v>450</v>
      </c>
      <c r="G53" s="174"/>
      <c r="H53" s="157"/>
      <c r="I53" s="112"/>
    </row>
    <row r="54" spans="1:9" ht="31.9" customHeight="1" x14ac:dyDescent="0.25">
      <c r="A54" s="40">
        <f t="shared" si="1"/>
        <v>43</v>
      </c>
      <c r="B54" s="40" t="s">
        <v>637</v>
      </c>
      <c r="C54" s="48" t="s">
        <v>52</v>
      </c>
      <c r="D54" s="40" t="s">
        <v>51</v>
      </c>
      <c r="E54" s="40">
        <v>20</v>
      </c>
      <c r="F54" s="174">
        <v>350</v>
      </c>
      <c r="G54" s="174"/>
      <c r="H54" s="157"/>
      <c r="I54" s="112"/>
    </row>
    <row r="55" spans="1:9" ht="51" customHeight="1" x14ac:dyDescent="0.25">
      <c r="A55" s="40">
        <f t="shared" si="1"/>
        <v>44</v>
      </c>
      <c r="B55" s="40" t="s">
        <v>637</v>
      </c>
      <c r="C55" s="48" t="s">
        <v>616</v>
      </c>
      <c r="D55" s="40" t="s">
        <v>51</v>
      </c>
      <c r="E55" s="40">
        <v>10</v>
      </c>
      <c r="F55" s="174">
        <v>450</v>
      </c>
      <c r="G55" s="174"/>
      <c r="H55" s="157"/>
      <c r="I55" s="112"/>
    </row>
    <row r="56" spans="1:9" ht="31.9" customHeight="1" x14ac:dyDescent="0.25">
      <c r="A56" s="69">
        <f t="shared" si="1"/>
        <v>45</v>
      </c>
      <c r="B56" s="40" t="s">
        <v>637</v>
      </c>
      <c r="C56" s="70" t="s">
        <v>53</v>
      </c>
      <c r="D56" s="69" t="s">
        <v>51</v>
      </c>
      <c r="E56" s="40">
        <v>10</v>
      </c>
      <c r="F56" s="174">
        <v>150</v>
      </c>
      <c r="G56" s="174"/>
      <c r="H56" s="157"/>
      <c r="I56" s="112"/>
    </row>
    <row r="57" spans="1:9" ht="35.450000000000003" customHeight="1" x14ac:dyDescent="0.25">
      <c r="A57" s="212" t="s">
        <v>709</v>
      </c>
      <c r="B57" s="213"/>
      <c r="C57" s="213"/>
      <c r="D57" s="213"/>
      <c r="E57" s="213"/>
      <c r="F57" s="213"/>
      <c r="G57" s="214"/>
      <c r="H57" s="105">
        <f>SUM(H12:H56)</f>
        <v>0</v>
      </c>
      <c r="I57" s="112"/>
    </row>
    <row r="58" spans="1:9" ht="28.9" customHeight="1" x14ac:dyDescent="0.25">
      <c r="A58" s="220" t="s">
        <v>647</v>
      </c>
      <c r="B58" s="218"/>
      <c r="C58" s="221"/>
      <c r="D58" s="221"/>
      <c r="E58" s="218"/>
      <c r="F58" s="218"/>
      <c r="G58" s="219"/>
      <c r="H58" s="106">
        <f>H57*0.23</f>
        <v>0</v>
      </c>
    </row>
    <row r="59" spans="1:9" ht="29.45" customHeight="1" x14ac:dyDescent="0.25">
      <c r="A59" s="217" t="s">
        <v>648</v>
      </c>
      <c r="B59" s="218"/>
      <c r="C59" s="218"/>
      <c r="D59" s="218"/>
      <c r="E59" s="218"/>
      <c r="F59" s="218"/>
      <c r="G59" s="219"/>
      <c r="H59" s="106">
        <f>H57+H58</f>
        <v>0</v>
      </c>
      <c r="I59" s="107"/>
    </row>
    <row r="60" spans="1:9" x14ac:dyDescent="0.25">
      <c r="C60" s="9"/>
    </row>
    <row r="62" spans="1:9" x14ac:dyDescent="0.25">
      <c r="C62" s="107"/>
    </row>
    <row r="63" spans="1:9" x14ac:dyDescent="0.25">
      <c r="A63"/>
      <c r="C63" s="107"/>
      <c r="D63" s="1" t="s">
        <v>649</v>
      </c>
    </row>
    <row r="64" spans="1:9" x14ac:dyDescent="0.25">
      <c r="B64" s="147"/>
      <c r="C64" s="107" t="str">
        <f>'zał. C-D- ZESTAWIENIE_RD'!D23</f>
        <v>Gdynia, dnia         2024.</v>
      </c>
      <c r="D64" s="211" t="s">
        <v>708</v>
      </c>
      <c r="E64" s="211"/>
      <c r="F64" s="211"/>
      <c r="G64" s="211"/>
      <c r="H64" s="211"/>
    </row>
  </sheetData>
  <sheetProtection selectLockedCells="1" selectUnlockedCells="1"/>
  <mergeCells count="7">
    <mergeCell ref="D64:H64"/>
    <mergeCell ref="A57:G57"/>
    <mergeCell ref="A6:H6"/>
    <mergeCell ref="A7:H7"/>
    <mergeCell ref="A8:H8"/>
    <mergeCell ref="A59:G59"/>
    <mergeCell ref="A58:G58"/>
  </mergeCells>
  <pageMargins left="0.59055118110236227" right="0.39370078740157483" top="0.39370078740157483" bottom="0.39370078740157483" header="0.51181102362204722" footer="0.51181102362204722"/>
  <pageSetup paperSize="9" scale="65" firstPageNumber="0" fitToHeight="0" orientation="portrait" r:id="rId1"/>
  <headerFooter alignWithMargins="0"/>
  <rowBreaks count="1" manualBreakCount="1">
    <brk id="4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J2274"/>
  <sheetViews>
    <sheetView view="pageBreakPreview" topLeftCell="A148" zoomScale="85" zoomScaleNormal="100" zoomScaleSheetLayoutView="85" workbookViewId="0">
      <selection activeCell="G133" sqref="G133"/>
    </sheetView>
  </sheetViews>
  <sheetFormatPr defaultColWidth="8.7109375" defaultRowHeight="12" x14ac:dyDescent="0.2"/>
  <cols>
    <col min="1" max="1" width="6.7109375" style="10" customWidth="1"/>
    <col min="2" max="2" width="11.7109375" style="10" customWidth="1"/>
    <col min="3" max="3" width="84.85546875" style="10" customWidth="1"/>
    <col min="4" max="4" width="7.28515625" style="10" customWidth="1"/>
    <col min="5" max="5" width="8.7109375" style="10" customWidth="1"/>
    <col min="6" max="6" width="8.7109375" style="10" hidden="1" customWidth="1"/>
    <col min="7" max="7" width="13" style="108" customWidth="1"/>
    <col min="8" max="8" width="21.140625" style="10" customWidth="1"/>
    <col min="9" max="9" width="15" style="10" customWidth="1"/>
    <col min="10" max="16384" width="8.7109375" style="10"/>
  </cols>
  <sheetData>
    <row r="1" spans="1:8" x14ac:dyDescent="0.2">
      <c r="G1" s="10"/>
    </row>
    <row r="2" spans="1:8" ht="18" x14ac:dyDescent="0.25">
      <c r="A2" s="168" t="str">
        <f>'zał. C-D- ZESTAWIENIE_RD'!D2</f>
        <v>EZP.271.24.2024</v>
      </c>
      <c r="B2" s="168"/>
      <c r="C2" s="168"/>
      <c r="D2" s="168"/>
      <c r="E2" s="168"/>
      <c r="F2" s="168"/>
      <c r="G2" s="168"/>
      <c r="H2" s="168" t="s">
        <v>712</v>
      </c>
    </row>
    <row r="3" spans="1:8" x14ac:dyDescent="0.2">
      <c r="G3" s="10"/>
    </row>
    <row r="4" spans="1:8" ht="33" customHeight="1" x14ac:dyDescent="0.2">
      <c r="A4" s="10" t="s">
        <v>657</v>
      </c>
      <c r="G4" s="10"/>
    </row>
    <row r="5" spans="1:8" ht="17.45" customHeight="1" x14ac:dyDescent="0.2">
      <c r="A5" s="169" t="s">
        <v>713</v>
      </c>
      <c r="G5" s="10"/>
    </row>
    <row r="6" spans="1:8" ht="22.15" customHeight="1" x14ac:dyDescent="0.2">
      <c r="G6" s="10"/>
    </row>
    <row r="7" spans="1:8" ht="24" customHeight="1" x14ac:dyDescent="0.2">
      <c r="A7" s="207" t="str">
        <f>'zał. C1-D -BITUMICZNE_RD '!A6</f>
        <v>KOSZTORYS OFERTOWY - Rejon D</v>
      </c>
      <c r="B7" s="207"/>
      <c r="C7" s="207"/>
      <c r="D7" s="207"/>
      <c r="E7" s="207"/>
      <c r="F7" s="207"/>
      <c r="G7" s="207"/>
      <c r="H7" s="207"/>
    </row>
    <row r="8" spans="1:8" ht="19.149999999999999" customHeight="1" x14ac:dyDescent="0.2">
      <c r="A8" s="215" t="s">
        <v>701</v>
      </c>
      <c r="B8" s="215"/>
      <c r="C8" s="215"/>
      <c r="D8" s="215"/>
      <c r="E8" s="215"/>
      <c r="F8" s="215"/>
      <c r="G8" s="215"/>
      <c r="H8" s="215"/>
    </row>
    <row r="9" spans="1:8" ht="22.15" customHeight="1" x14ac:dyDescent="0.2">
      <c r="A9" s="216" t="s">
        <v>700</v>
      </c>
      <c r="B9" s="216"/>
      <c r="C9" s="216"/>
      <c r="D9" s="216"/>
      <c r="E9" s="216"/>
      <c r="F9" s="216"/>
      <c r="G9" s="216"/>
      <c r="H9" s="216"/>
    </row>
    <row r="10" spans="1:8" x14ac:dyDescent="0.2">
      <c r="A10" s="11"/>
      <c r="B10" s="12"/>
      <c r="C10" s="11"/>
      <c r="D10" s="12"/>
      <c r="E10" s="11"/>
      <c r="F10" s="11"/>
      <c r="G10" s="12"/>
      <c r="H10" s="11"/>
    </row>
    <row r="11" spans="1:8" ht="57.4" customHeight="1" x14ac:dyDescent="0.2">
      <c r="A11" s="50" t="s">
        <v>1</v>
      </c>
      <c r="B11" s="50" t="s">
        <v>2</v>
      </c>
      <c r="C11" s="50" t="s">
        <v>3</v>
      </c>
      <c r="D11" s="50" t="s">
        <v>4</v>
      </c>
      <c r="E11" s="50" t="s">
        <v>5</v>
      </c>
      <c r="F11" s="50"/>
      <c r="G11" s="109" t="s">
        <v>640</v>
      </c>
      <c r="H11" s="83" t="s">
        <v>658</v>
      </c>
    </row>
    <row r="12" spans="1:8" ht="25.15" customHeight="1" x14ac:dyDescent="0.2">
      <c r="A12" s="78">
        <v>1</v>
      </c>
      <c r="B12" s="78">
        <v>2</v>
      </c>
      <c r="C12" s="78">
        <v>3</v>
      </c>
      <c r="D12" s="78">
        <v>4</v>
      </c>
      <c r="E12" s="78">
        <v>5</v>
      </c>
      <c r="F12" s="110">
        <v>6</v>
      </c>
      <c r="G12" s="110">
        <v>6</v>
      </c>
      <c r="H12" s="50">
        <v>7</v>
      </c>
    </row>
    <row r="13" spans="1:8" s="13" customFormat="1" ht="19.149999999999999" customHeight="1" x14ac:dyDescent="0.2">
      <c r="A13" s="79"/>
      <c r="B13" s="80"/>
      <c r="C13" s="81" t="s">
        <v>54</v>
      </c>
      <c r="D13" s="82"/>
      <c r="E13" s="82"/>
      <c r="F13" s="82"/>
      <c r="G13" s="82"/>
      <c r="H13" s="85"/>
    </row>
    <row r="14" spans="1:8" ht="37.15" customHeight="1" x14ac:dyDescent="0.2">
      <c r="A14" s="46">
        <v>1</v>
      </c>
      <c r="B14" s="47" t="s">
        <v>32</v>
      </c>
      <c r="C14" s="48" t="s">
        <v>55</v>
      </c>
      <c r="D14" s="46" t="s">
        <v>31</v>
      </c>
      <c r="E14" s="46">
        <v>90</v>
      </c>
      <c r="F14" s="151">
        <v>27.95</v>
      </c>
      <c r="G14" s="151"/>
      <c r="H14" s="84"/>
    </row>
    <row r="15" spans="1:8" ht="37.15" customHeight="1" x14ac:dyDescent="0.2">
      <c r="A15" s="46">
        <f t="shared" ref="A15:A33" si="0">A14+1</f>
        <v>2</v>
      </c>
      <c r="B15" s="47" t="s">
        <v>32</v>
      </c>
      <c r="C15" s="48" t="s">
        <v>56</v>
      </c>
      <c r="D15" s="46" t="s">
        <v>31</v>
      </c>
      <c r="E15" s="46">
        <v>5</v>
      </c>
      <c r="F15" s="151">
        <v>33.33</v>
      </c>
      <c r="G15" s="151"/>
      <c r="H15" s="84"/>
    </row>
    <row r="16" spans="1:8" ht="37.15" customHeight="1" x14ac:dyDescent="0.2">
      <c r="A16" s="46">
        <f t="shared" si="0"/>
        <v>3</v>
      </c>
      <c r="B16" s="47" t="s">
        <v>32</v>
      </c>
      <c r="C16" s="48" t="s">
        <v>57</v>
      </c>
      <c r="D16" s="46" t="s">
        <v>31</v>
      </c>
      <c r="E16" s="46">
        <v>20</v>
      </c>
      <c r="F16" s="151">
        <v>28.01</v>
      </c>
      <c r="G16" s="151"/>
      <c r="H16" s="84"/>
    </row>
    <row r="17" spans="1:8" ht="37.15" customHeight="1" x14ac:dyDescent="0.2">
      <c r="A17" s="46">
        <f t="shared" si="0"/>
        <v>4</v>
      </c>
      <c r="B17" s="47" t="s">
        <v>32</v>
      </c>
      <c r="C17" s="48" t="s">
        <v>58</v>
      </c>
      <c r="D17" s="46" t="s">
        <v>31</v>
      </c>
      <c r="E17" s="46">
        <v>5</v>
      </c>
      <c r="F17" s="151">
        <v>33.409999999999997</v>
      </c>
      <c r="G17" s="151"/>
      <c r="H17" s="84"/>
    </row>
    <row r="18" spans="1:8" ht="37.15" customHeight="1" x14ac:dyDescent="0.2">
      <c r="A18" s="46">
        <f t="shared" si="0"/>
        <v>5</v>
      </c>
      <c r="B18" s="47" t="s">
        <v>32</v>
      </c>
      <c r="C18" s="48" t="s">
        <v>59</v>
      </c>
      <c r="D18" s="46" t="s">
        <v>31</v>
      </c>
      <c r="E18" s="46">
        <v>150</v>
      </c>
      <c r="F18" s="151">
        <v>8.3699999999999992</v>
      </c>
      <c r="G18" s="151"/>
      <c r="H18" s="84"/>
    </row>
    <row r="19" spans="1:8" ht="37.15" customHeight="1" x14ac:dyDescent="0.2">
      <c r="A19" s="46">
        <f t="shared" si="0"/>
        <v>6</v>
      </c>
      <c r="B19" s="47" t="s">
        <v>32</v>
      </c>
      <c r="C19" s="48" t="s">
        <v>607</v>
      </c>
      <c r="D19" s="46" t="s">
        <v>31</v>
      </c>
      <c r="E19" s="46">
        <v>30</v>
      </c>
      <c r="F19" s="151">
        <v>7.53</v>
      </c>
      <c r="G19" s="151"/>
      <c r="H19" s="84"/>
    </row>
    <row r="20" spans="1:8" ht="37.15" customHeight="1" x14ac:dyDescent="0.2">
      <c r="A20" s="46">
        <f t="shared" si="0"/>
        <v>7</v>
      </c>
      <c r="B20" s="47" t="s">
        <v>32</v>
      </c>
      <c r="C20" s="48" t="s">
        <v>60</v>
      </c>
      <c r="D20" s="46" t="s">
        <v>31</v>
      </c>
      <c r="E20" s="46">
        <v>150</v>
      </c>
      <c r="F20" s="151">
        <v>27.95</v>
      </c>
      <c r="G20" s="151"/>
      <c r="H20" s="84"/>
    </row>
    <row r="21" spans="1:8" ht="37.15" customHeight="1" x14ac:dyDescent="0.2">
      <c r="A21" s="46">
        <f t="shared" si="0"/>
        <v>8</v>
      </c>
      <c r="B21" s="47" t="s">
        <v>32</v>
      </c>
      <c r="C21" s="48" t="s">
        <v>61</v>
      </c>
      <c r="D21" s="46" t="s">
        <v>31</v>
      </c>
      <c r="E21" s="46">
        <v>10</v>
      </c>
      <c r="F21" s="151">
        <v>28.01</v>
      </c>
      <c r="G21" s="151"/>
      <c r="H21" s="84"/>
    </row>
    <row r="22" spans="1:8" ht="37.15" customHeight="1" x14ac:dyDescent="0.2">
      <c r="A22" s="46">
        <f t="shared" si="0"/>
        <v>9</v>
      </c>
      <c r="B22" s="47" t="s">
        <v>32</v>
      </c>
      <c r="C22" s="48" t="s">
        <v>62</v>
      </c>
      <c r="D22" s="40" t="s">
        <v>19</v>
      </c>
      <c r="E22" s="46">
        <v>750</v>
      </c>
      <c r="F22" s="151">
        <v>25.1</v>
      </c>
      <c r="G22" s="151"/>
      <c r="H22" s="84"/>
    </row>
    <row r="23" spans="1:8" ht="37.15" customHeight="1" x14ac:dyDescent="0.2">
      <c r="A23" s="46">
        <f t="shared" si="0"/>
        <v>10</v>
      </c>
      <c r="B23" s="47" t="s">
        <v>32</v>
      </c>
      <c r="C23" s="48" t="s">
        <v>63</v>
      </c>
      <c r="D23" s="40" t="s">
        <v>19</v>
      </c>
      <c r="E23" s="46">
        <v>70</v>
      </c>
      <c r="F23" s="151">
        <v>17.7</v>
      </c>
      <c r="G23" s="151"/>
      <c r="H23" s="84"/>
    </row>
    <row r="24" spans="1:8" ht="37.15" customHeight="1" x14ac:dyDescent="0.2">
      <c r="A24" s="46">
        <f t="shared" si="0"/>
        <v>11</v>
      </c>
      <c r="B24" s="47" t="s">
        <v>32</v>
      </c>
      <c r="C24" s="48" t="s">
        <v>608</v>
      </c>
      <c r="D24" s="40" t="s">
        <v>19</v>
      </c>
      <c r="E24" s="46">
        <v>180</v>
      </c>
      <c r="F24" s="151">
        <v>17.7</v>
      </c>
      <c r="G24" s="151"/>
      <c r="H24" s="205"/>
    </row>
    <row r="25" spans="1:8" ht="37.15" customHeight="1" x14ac:dyDescent="0.2">
      <c r="A25" s="46">
        <f t="shared" si="0"/>
        <v>12</v>
      </c>
      <c r="B25" s="47" t="s">
        <v>32</v>
      </c>
      <c r="C25" s="48" t="s">
        <v>64</v>
      </c>
      <c r="D25" s="40" t="s">
        <v>19</v>
      </c>
      <c r="E25" s="46">
        <v>110</v>
      </c>
      <c r="F25" s="151">
        <v>48.84</v>
      </c>
      <c r="G25" s="151"/>
      <c r="H25" s="205"/>
    </row>
    <row r="26" spans="1:8" ht="37.15" customHeight="1" x14ac:dyDescent="0.2">
      <c r="A26" s="46">
        <f t="shared" si="0"/>
        <v>13</v>
      </c>
      <c r="B26" s="47" t="s">
        <v>32</v>
      </c>
      <c r="C26" s="48" t="s">
        <v>65</v>
      </c>
      <c r="D26" s="40" t="s">
        <v>19</v>
      </c>
      <c r="E26" s="46">
        <v>50</v>
      </c>
      <c r="F26" s="151">
        <v>16.5</v>
      </c>
      <c r="G26" s="151"/>
      <c r="H26" s="205"/>
    </row>
    <row r="27" spans="1:8" ht="37.15" customHeight="1" x14ac:dyDescent="0.2">
      <c r="A27" s="46">
        <f t="shared" si="0"/>
        <v>14</v>
      </c>
      <c r="B27" s="47" t="s">
        <v>32</v>
      </c>
      <c r="C27" s="48" t="s">
        <v>66</v>
      </c>
      <c r="D27" s="40" t="s">
        <v>19</v>
      </c>
      <c r="E27" s="46">
        <v>800</v>
      </c>
      <c r="F27" s="151">
        <v>32.64</v>
      </c>
      <c r="G27" s="151"/>
      <c r="H27" s="205"/>
    </row>
    <row r="28" spans="1:8" ht="37.15" customHeight="1" x14ac:dyDescent="0.2">
      <c r="A28" s="46">
        <f t="shared" si="0"/>
        <v>15</v>
      </c>
      <c r="B28" s="47" t="s">
        <v>32</v>
      </c>
      <c r="C28" s="48" t="s">
        <v>67</v>
      </c>
      <c r="D28" s="40" t="s">
        <v>19</v>
      </c>
      <c r="E28" s="46">
        <v>20</v>
      </c>
      <c r="F28" s="151">
        <v>25.52</v>
      </c>
      <c r="G28" s="151"/>
      <c r="H28" s="84"/>
    </row>
    <row r="29" spans="1:8" ht="37.15" customHeight="1" x14ac:dyDescent="0.2">
      <c r="A29" s="46">
        <f t="shared" si="0"/>
        <v>16</v>
      </c>
      <c r="B29" s="47" t="s">
        <v>32</v>
      </c>
      <c r="C29" s="48" t="s">
        <v>609</v>
      </c>
      <c r="D29" s="40" t="s">
        <v>19</v>
      </c>
      <c r="E29" s="46">
        <v>80</v>
      </c>
      <c r="F29" s="151">
        <v>33.51</v>
      </c>
      <c r="G29" s="151"/>
      <c r="H29" s="84"/>
    </row>
    <row r="30" spans="1:8" ht="37.15" customHeight="1" x14ac:dyDescent="0.2">
      <c r="A30" s="46">
        <f t="shared" si="0"/>
        <v>17</v>
      </c>
      <c r="B30" s="47" t="s">
        <v>32</v>
      </c>
      <c r="C30" s="48" t="s">
        <v>68</v>
      </c>
      <c r="D30" s="40" t="s">
        <v>19</v>
      </c>
      <c r="E30" s="46">
        <v>500</v>
      </c>
      <c r="F30" s="151">
        <v>62.8</v>
      </c>
      <c r="G30" s="151"/>
      <c r="H30" s="84"/>
    </row>
    <row r="31" spans="1:8" ht="37.15" customHeight="1" x14ac:dyDescent="0.2">
      <c r="A31" s="46">
        <f t="shared" si="0"/>
        <v>18</v>
      </c>
      <c r="B31" s="47" t="s">
        <v>32</v>
      </c>
      <c r="C31" s="48" t="s">
        <v>675</v>
      </c>
      <c r="D31" s="40" t="s">
        <v>19</v>
      </c>
      <c r="E31" s="46">
        <v>250</v>
      </c>
      <c r="F31" s="151">
        <v>6.61</v>
      </c>
      <c r="G31" s="151"/>
      <c r="H31" s="84"/>
    </row>
    <row r="32" spans="1:8" ht="37.15" customHeight="1" x14ac:dyDescent="0.2">
      <c r="A32" s="46">
        <f t="shared" si="0"/>
        <v>19</v>
      </c>
      <c r="B32" s="47" t="s">
        <v>32</v>
      </c>
      <c r="C32" s="48" t="s">
        <v>69</v>
      </c>
      <c r="D32" s="40" t="s">
        <v>19</v>
      </c>
      <c r="E32" s="46">
        <v>650</v>
      </c>
      <c r="F32" s="151">
        <v>14.34</v>
      </c>
      <c r="G32" s="151"/>
      <c r="H32" s="84"/>
    </row>
    <row r="33" spans="1:10" ht="37.15" customHeight="1" x14ac:dyDescent="0.2">
      <c r="A33" s="46">
        <f t="shared" si="0"/>
        <v>20</v>
      </c>
      <c r="B33" s="47" t="s">
        <v>32</v>
      </c>
      <c r="C33" s="48" t="s">
        <v>676</v>
      </c>
      <c r="D33" s="40" t="s">
        <v>19</v>
      </c>
      <c r="E33" s="46">
        <v>300</v>
      </c>
      <c r="F33" s="151">
        <v>4.51</v>
      </c>
      <c r="G33" s="151"/>
      <c r="H33" s="205"/>
    </row>
    <row r="34" spans="1:10" ht="37.15" customHeight="1" x14ac:dyDescent="0.2">
      <c r="A34" s="49"/>
      <c r="B34" s="49"/>
      <c r="C34" s="50" t="s">
        <v>70</v>
      </c>
      <c r="D34" s="49"/>
      <c r="E34" s="152"/>
      <c r="F34" s="152"/>
      <c r="G34" s="206"/>
      <c r="H34" s="152"/>
    </row>
    <row r="35" spans="1:10" s="13" customFormat="1" ht="37.15" customHeight="1" x14ac:dyDescent="0.2">
      <c r="A35" s="47"/>
      <c r="B35" s="51" t="s">
        <v>71</v>
      </c>
      <c r="C35" s="52" t="s">
        <v>72</v>
      </c>
      <c r="D35" s="47"/>
      <c r="E35" s="47"/>
      <c r="F35" s="151"/>
      <c r="G35" s="151"/>
      <c r="H35" s="205"/>
      <c r="J35" s="10"/>
    </row>
    <row r="36" spans="1:10" ht="37.15" customHeight="1" x14ac:dyDescent="0.2">
      <c r="A36" s="46">
        <v>21</v>
      </c>
      <c r="B36" s="46" t="s">
        <v>71</v>
      </c>
      <c r="C36" s="48" t="s">
        <v>73</v>
      </c>
      <c r="D36" s="40" t="s">
        <v>19</v>
      </c>
      <c r="E36" s="46">
        <v>700</v>
      </c>
      <c r="F36" s="176">
        <v>9.86</v>
      </c>
      <c r="G36" s="151"/>
      <c r="H36" s="84"/>
    </row>
    <row r="37" spans="1:10" ht="37.15" customHeight="1" x14ac:dyDescent="0.2">
      <c r="A37" s="46">
        <f t="shared" ref="A37:A43" si="1">A36+1</f>
        <v>22</v>
      </c>
      <c r="B37" s="46" t="s">
        <v>71</v>
      </c>
      <c r="C37" s="48" t="s">
        <v>677</v>
      </c>
      <c r="D37" s="40" t="s">
        <v>19</v>
      </c>
      <c r="E37" s="46">
        <v>350</v>
      </c>
      <c r="F37" s="176">
        <v>4.92</v>
      </c>
      <c r="G37" s="151"/>
      <c r="H37" s="84"/>
    </row>
    <row r="38" spans="1:10" ht="37.15" customHeight="1" x14ac:dyDescent="0.2">
      <c r="A38" s="46">
        <f t="shared" si="1"/>
        <v>23</v>
      </c>
      <c r="B38" s="46" t="s">
        <v>71</v>
      </c>
      <c r="C38" s="48" t="s">
        <v>74</v>
      </c>
      <c r="D38" s="40" t="s">
        <v>19</v>
      </c>
      <c r="E38" s="46">
        <v>200</v>
      </c>
      <c r="F38" s="151">
        <v>32.74</v>
      </c>
      <c r="G38" s="151"/>
      <c r="H38" s="84"/>
    </row>
    <row r="39" spans="1:10" ht="37.15" customHeight="1" x14ac:dyDescent="0.2">
      <c r="A39" s="46">
        <f t="shared" si="1"/>
        <v>24</v>
      </c>
      <c r="B39" s="46" t="s">
        <v>71</v>
      </c>
      <c r="C39" s="48" t="s">
        <v>678</v>
      </c>
      <c r="D39" s="40" t="s">
        <v>19</v>
      </c>
      <c r="E39" s="46">
        <v>100</v>
      </c>
      <c r="F39" s="151">
        <v>5.8</v>
      </c>
      <c r="G39" s="151"/>
      <c r="H39" s="84"/>
    </row>
    <row r="40" spans="1:10" ht="37.15" customHeight="1" x14ac:dyDescent="0.2">
      <c r="A40" s="46">
        <f t="shared" si="1"/>
        <v>25</v>
      </c>
      <c r="B40" s="46" t="s">
        <v>71</v>
      </c>
      <c r="C40" s="48" t="s">
        <v>75</v>
      </c>
      <c r="D40" s="40" t="s">
        <v>19</v>
      </c>
      <c r="E40" s="46">
        <v>200</v>
      </c>
      <c r="F40" s="151">
        <v>32.659999999999997</v>
      </c>
      <c r="G40" s="151"/>
      <c r="H40" s="84"/>
    </row>
    <row r="41" spans="1:10" ht="37.15" customHeight="1" x14ac:dyDescent="0.2">
      <c r="A41" s="46">
        <f t="shared" si="1"/>
        <v>26</v>
      </c>
      <c r="B41" s="46" t="s">
        <v>71</v>
      </c>
      <c r="C41" s="48" t="s">
        <v>679</v>
      </c>
      <c r="D41" s="40" t="s">
        <v>19</v>
      </c>
      <c r="E41" s="46">
        <v>100</v>
      </c>
      <c r="F41" s="151">
        <v>12.16</v>
      </c>
      <c r="G41" s="151"/>
      <c r="H41" s="84"/>
    </row>
    <row r="42" spans="1:10" ht="37.15" customHeight="1" x14ac:dyDescent="0.2">
      <c r="A42" s="46">
        <f t="shared" si="1"/>
        <v>27</v>
      </c>
      <c r="B42" s="46" t="s">
        <v>71</v>
      </c>
      <c r="C42" s="48" t="s">
        <v>76</v>
      </c>
      <c r="D42" s="40" t="s">
        <v>19</v>
      </c>
      <c r="E42" s="46">
        <v>150</v>
      </c>
      <c r="F42" s="151">
        <v>32</v>
      </c>
      <c r="G42" s="151"/>
      <c r="H42" s="84"/>
    </row>
    <row r="43" spans="1:10" ht="37.15" customHeight="1" x14ac:dyDescent="0.2">
      <c r="A43" s="46">
        <f t="shared" si="1"/>
        <v>28</v>
      </c>
      <c r="B43" s="46" t="s">
        <v>71</v>
      </c>
      <c r="C43" s="48" t="s">
        <v>680</v>
      </c>
      <c r="D43" s="40" t="s">
        <v>19</v>
      </c>
      <c r="E43" s="46">
        <v>75</v>
      </c>
      <c r="F43" s="151">
        <v>12.05</v>
      </c>
      <c r="G43" s="151"/>
      <c r="H43" s="84"/>
    </row>
    <row r="44" spans="1:10" s="13" customFormat="1" ht="37.15" customHeight="1" x14ac:dyDescent="0.2">
      <c r="A44" s="47"/>
      <c r="B44" s="51" t="s">
        <v>77</v>
      </c>
      <c r="C44" s="52" t="s">
        <v>78</v>
      </c>
      <c r="D44" s="47"/>
      <c r="E44" s="47"/>
      <c r="F44" s="151"/>
      <c r="G44" s="151"/>
      <c r="H44" s="84"/>
      <c r="J44" s="10"/>
    </row>
    <row r="45" spans="1:10" s="13" customFormat="1" ht="37.15" customHeight="1" x14ac:dyDescent="0.2">
      <c r="A45" s="53">
        <v>29</v>
      </c>
      <c r="B45" s="53" t="s">
        <v>77</v>
      </c>
      <c r="C45" s="54" t="s">
        <v>79</v>
      </c>
      <c r="D45" s="40" t="s">
        <v>19</v>
      </c>
      <c r="E45" s="46">
        <v>700</v>
      </c>
      <c r="F45" s="151">
        <v>17.25</v>
      </c>
      <c r="G45" s="151"/>
      <c r="H45" s="84"/>
      <c r="J45" s="10"/>
    </row>
    <row r="46" spans="1:10" ht="37.15" customHeight="1" x14ac:dyDescent="0.2">
      <c r="A46" s="46">
        <f>A45+1</f>
        <v>30</v>
      </c>
      <c r="B46" s="53" t="s">
        <v>77</v>
      </c>
      <c r="C46" s="48" t="s">
        <v>681</v>
      </c>
      <c r="D46" s="40" t="s">
        <v>19</v>
      </c>
      <c r="E46" s="46">
        <v>350</v>
      </c>
      <c r="F46" s="151">
        <v>0.97</v>
      </c>
      <c r="G46" s="151"/>
      <c r="H46" s="84"/>
    </row>
    <row r="47" spans="1:10" s="13" customFormat="1" ht="37.15" customHeight="1" x14ac:dyDescent="0.2">
      <c r="A47" s="46">
        <f>A46+1</f>
        <v>31</v>
      </c>
      <c r="B47" s="53" t="s">
        <v>77</v>
      </c>
      <c r="C47" s="54" t="s">
        <v>80</v>
      </c>
      <c r="D47" s="40" t="s">
        <v>19</v>
      </c>
      <c r="E47" s="46">
        <v>100</v>
      </c>
      <c r="F47" s="151">
        <v>7.83</v>
      </c>
      <c r="G47" s="151"/>
      <c r="H47" s="84"/>
      <c r="J47" s="10"/>
    </row>
    <row r="48" spans="1:10" ht="37.15" customHeight="1" x14ac:dyDescent="0.2">
      <c r="A48" s="46">
        <f>A47+1</f>
        <v>32</v>
      </c>
      <c r="B48" s="40" t="s">
        <v>81</v>
      </c>
      <c r="C48" s="48" t="s">
        <v>82</v>
      </c>
      <c r="D48" s="40" t="s">
        <v>19</v>
      </c>
      <c r="E48" s="46">
        <v>100</v>
      </c>
      <c r="F48" s="151">
        <v>18.29</v>
      </c>
      <c r="G48" s="151"/>
      <c r="H48" s="84"/>
    </row>
    <row r="49" spans="1:8" ht="37.15" customHeight="1" x14ac:dyDescent="0.2">
      <c r="A49" s="46">
        <f>A48+1</f>
        <v>33</v>
      </c>
      <c r="B49" s="40" t="s">
        <v>81</v>
      </c>
      <c r="C49" s="48" t="s">
        <v>682</v>
      </c>
      <c r="D49" s="40" t="s">
        <v>19</v>
      </c>
      <c r="E49" s="46">
        <v>50</v>
      </c>
      <c r="F49" s="151">
        <v>5</v>
      </c>
      <c r="G49" s="151"/>
      <c r="H49" s="84"/>
    </row>
    <row r="50" spans="1:8" ht="37.15" customHeight="1" x14ac:dyDescent="0.2">
      <c r="A50" s="55"/>
      <c r="B50" s="55" t="s">
        <v>83</v>
      </c>
      <c r="C50" s="56" t="s">
        <v>623</v>
      </c>
      <c r="D50" s="55"/>
      <c r="E50" s="55"/>
      <c r="F50" s="151"/>
      <c r="G50" s="151"/>
      <c r="H50" s="84"/>
    </row>
    <row r="51" spans="1:8" ht="37.15" customHeight="1" x14ac:dyDescent="0.2">
      <c r="A51" s="46">
        <v>34</v>
      </c>
      <c r="B51" s="40" t="s">
        <v>83</v>
      </c>
      <c r="C51" s="57" t="s">
        <v>84</v>
      </c>
      <c r="D51" s="40" t="s">
        <v>19</v>
      </c>
      <c r="E51" s="46">
        <v>1300</v>
      </c>
      <c r="F51" s="176">
        <v>49.6</v>
      </c>
      <c r="G51" s="151"/>
      <c r="H51" s="84"/>
    </row>
    <row r="52" spans="1:8" ht="37.15" customHeight="1" x14ac:dyDescent="0.2">
      <c r="A52" s="46">
        <f>A51+1</f>
        <v>35</v>
      </c>
      <c r="B52" s="40" t="s">
        <v>83</v>
      </c>
      <c r="C52" s="48" t="s">
        <v>683</v>
      </c>
      <c r="D52" s="40" t="s">
        <v>19</v>
      </c>
      <c r="E52" s="46">
        <v>500</v>
      </c>
      <c r="F52" s="176">
        <v>14.78</v>
      </c>
      <c r="G52" s="151"/>
      <c r="H52" s="84"/>
    </row>
    <row r="53" spans="1:8" ht="37.15" customHeight="1" x14ac:dyDescent="0.2">
      <c r="A53" s="55"/>
      <c r="B53" s="55" t="s">
        <v>85</v>
      </c>
      <c r="C53" s="58" t="s">
        <v>606</v>
      </c>
      <c r="D53" s="55"/>
      <c r="E53" s="55"/>
      <c r="F53" s="151"/>
      <c r="G53" s="151"/>
      <c r="H53" s="84"/>
    </row>
    <row r="54" spans="1:8" ht="37.15" customHeight="1" x14ac:dyDescent="0.2">
      <c r="A54" s="46">
        <v>36</v>
      </c>
      <c r="B54" s="46" t="s">
        <v>85</v>
      </c>
      <c r="C54" s="57" t="s">
        <v>86</v>
      </c>
      <c r="D54" s="40" t="s">
        <v>19</v>
      </c>
      <c r="E54" s="46">
        <v>750</v>
      </c>
      <c r="F54" s="151">
        <v>24.31</v>
      </c>
      <c r="G54" s="151"/>
      <c r="H54" s="84"/>
    </row>
    <row r="55" spans="1:8" ht="37.15" customHeight="1" x14ac:dyDescent="0.2">
      <c r="A55" s="46">
        <f>A54+1</f>
        <v>37</v>
      </c>
      <c r="B55" s="46" t="s">
        <v>85</v>
      </c>
      <c r="C55" s="48" t="s">
        <v>684</v>
      </c>
      <c r="D55" s="40" t="s">
        <v>19</v>
      </c>
      <c r="E55" s="46">
        <v>350</v>
      </c>
      <c r="F55" s="151">
        <v>9.9600000000000009</v>
      </c>
      <c r="G55" s="151"/>
      <c r="H55" s="84"/>
    </row>
    <row r="56" spans="1:8" ht="37.15" customHeight="1" x14ac:dyDescent="0.2">
      <c r="A56" s="55"/>
      <c r="B56" s="55" t="s">
        <v>87</v>
      </c>
      <c r="C56" s="58" t="s">
        <v>88</v>
      </c>
      <c r="D56" s="55"/>
      <c r="E56" s="55"/>
      <c r="F56" s="151"/>
      <c r="G56" s="151"/>
      <c r="H56" s="84"/>
    </row>
    <row r="57" spans="1:8" ht="37.15" customHeight="1" x14ac:dyDescent="0.2">
      <c r="A57" s="46">
        <v>38</v>
      </c>
      <c r="B57" s="46" t="s">
        <v>87</v>
      </c>
      <c r="C57" s="48" t="s">
        <v>89</v>
      </c>
      <c r="D57" s="40" t="s">
        <v>19</v>
      </c>
      <c r="E57" s="46">
        <v>200</v>
      </c>
      <c r="F57" s="151">
        <v>45.99</v>
      </c>
      <c r="G57" s="151"/>
      <c r="H57" s="84"/>
    </row>
    <row r="58" spans="1:8" ht="37.15" customHeight="1" x14ac:dyDescent="0.2">
      <c r="A58" s="46">
        <f>A57+1</f>
        <v>39</v>
      </c>
      <c r="B58" s="46" t="s">
        <v>87</v>
      </c>
      <c r="C58" s="48" t="s">
        <v>685</v>
      </c>
      <c r="D58" s="40" t="s">
        <v>19</v>
      </c>
      <c r="E58" s="46">
        <v>100</v>
      </c>
      <c r="F58" s="151">
        <v>4.88</v>
      </c>
      <c r="G58" s="151"/>
      <c r="H58" s="84"/>
    </row>
    <row r="59" spans="1:8" ht="30" customHeight="1" x14ac:dyDescent="0.2">
      <c r="A59" s="49"/>
      <c r="B59" s="49"/>
      <c r="C59" s="50" t="s">
        <v>90</v>
      </c>
      <c r="D59" s="49"/>
      <c r="E59" s="152"/>
      <c r="F59" s="152"/>
      <c r="G59" s="206"/>
      <c r="H59" s="152"/>
    </row>
    <row r="60" spans="1:8" ht="37.15" customHeight="1" x14ac:dyDescent="0.2">
      <c r="A60" s="55"/>
      <c r="B60" s="55" t="s">
        <v>91</v>
      </c>
      <c r="C60" s="58" t="s">
        <v>92</v>
      </c>
      <c r="D60" s="55"/>
      <c r="E60" s="55"/>
      <c r="F60" s="151"/>
      <c r="G60" s="151"/>
      <c r="H60" s="84"/>
    </row>
    <row r="61" spans="1:8" ht="37.15" customHeight="1" x14ac:dyDescent="0.2">
      <c r="A61" s="46">
        <v>40</v>
      </c>
      <c r="B61" s="46" t="s">
        <v>91</v>
      </c>
      <c r="C61" s="57" t="s">
        <v>93</v>
      </c>
      <c r="D61" s="40" t="s">
        <v>19</v>
      </c>
      <c r="E61" s="46">
        <v>20</v>
      </c>
      <c r="F61" s="151">
        <v>34.119999999999997</v>
      </c>
      <c r="G61" s="151"/>
      <c r="H61" s="84"/>
    </row>
    <row r="62" spans="1:8" ht="37.15" customHeight="1" x14ac:dyDescent="0.2">
      <c r="A62" s="46">
        <f>A61+1</f>
        <v>41</v>
      </c>
      <c r="B62" s="46" t="s">
        <v>91</v>
      </c>
      <c r="C62" s="48" t="s">
        <v>686</v>
      </c>
      <c r="D62" s="40" t="s">
        <v>19</v>
      </c>
      <c r="E62" s="46">
        <v>20</v>
      </c>
      <c r="F62" s="151">
        <v>28.36</v>
      </c>
      <c r="G62" s="151"/>
      <c r="H62" s="84"/>
    </row>
    <row r="63" spans="1:8" ht="37.15" customHeight="1" x14ac:dyDescent="0.2">
      <c r="A63" s="55"/>
      <c r="B63" s="55" t="s">
        <v>94</v>
      </c>
      <c r="C63" s="58" t="s">
        <v>95</v>
      </c>
      <c r="D63" s="55"/>
      <c r="E63" s="55"/>
      <c r="F63" s="151"/>
      <c r="G63" s="151"/>
      <c r="H63" s="84"/>
    </row>
    <row r="64" spans="1:8" ht="37.15" customHeight="1" x14ac:dyDescent="0.2">
      <c r="A64" s="46">
        <v>42</v>
      </c>
      <c r="B64" s="40" t="s">
        <v>94</v>
      </c>
      <c r="C64" s="48" t="s">
        <v>610</v>
      </c>
      <c r="D64" s="40" t="s">
        <v>19</v>
      </c>
      <c r="E64" s="46">
        <v>90</v>
      </c>
      <c r="F64" s="151">
        <v>258.60000000000002</v>
      </c>
      <c r="G64" s="151"/>
      <c r="H64" s="84"/>
    </row>
    <row r="65" spans="1:10" ht="37.15" customHeight="1" x14ac:dyDescent="0.2">
      <c r="A65" s="46">
        <v>43</v>
      </c>
      <c r="B65" s="40" t="s">
        <v>94</v>
      </c>
      <c r="C65" s="48" t="s">
        <v>96</v>
      </c>
      <c r="D65" s="40" t="s">
        <v>19</v>
      </c>
      <c r="E65" s="46">
        <v>80</v>
      </c>
      <c r="F65" s="151">
        <v>139.6</v>
      </c>
      <c r="G65" s="151"/>
      <c r="H65" s="84"/>
    </row>
    <row r="66" spans="1:10" ht="37.15" customHeight="1" x14ac:dyDescent="0.2">
      <c r="A66" s="55"/>
      <c r="B66" s="55" t="s">
        <v>97</v>
      </c>
      <c r="C66" s="58" t="s">
        <v>98</v>
      </c>
      <c r="D66" s="55"/>
      <c r="E66" s="55"/>
      <c r="F66" s="151"/>
      <c r="G66" s="151"/>
      <c r="H66" s="84"/>
    </row>
    <row r="67" spans="1:10" ht="37.15" customHeight="1" x14ac:dyDescent="0.2">
      <c r="A67" s="46">
        <v>44</v>
      </c>
      <c r="B67" s="40" t="s">
        <v>97</v>
      </c>
      <c r="C67" s="48" t="s">
        <v>99</v>
      </c>
      <c r="D67" s="40" t="s">
        <v>19</v>
      </c>
      <c r="E67" s="46">
        <v>10</v>
      </c>
      <c r="F67" s="151">
        <v>132.94999999999999</v>
      </c>
      <c r="G67" s="151"/>
      <c r="H67" s="84"/>
    </row>
    <row r="68" spans="1:10" ht="37.15" customHeight="1" x14ac:dyDescent="0.2">
      <c r="A68" s="46">
        <f>A67+1</f>
        <v>45</v>
      </c>
      <c r="B68" s="40" t="s">
        <v>97</v>
      </c>
      <c r="C68" s="48" t="s">
        <v>100</v>
      </c>
      <c r="D68" s="40" t="s">
        <v>19</v>
      </c>
      <c r="E68" s="46">
        <v>30</v>
      </c>
      <c r="F68" s="151">
        <v>56.06</v>
      </c>
      <c r="G68" s="151"/>
      <c r="H68" s="84"/>
    </row>
    <row r="69" spans="1:10" ht="37.15" customHeight="1" x14ac:dyDescent="0.2">
      <c r="A69" s="55"/>
      <c r="B69" s="55" t="s">
        <v>101</v>
      </c>
      <c r="C69" s="58" t="s">
        <v>102</v>
      </c>
      <c r="D69" s="55"/>
      <c r="E69" s="55"/>
      <c r="F69" s="151"/>
      <c r="G69" s="151"/>
      <c r="H69" s="84"/>
    </row>
    <row r="70" spans="1:10" ht="37.15" customHeight="1" x14ac:dyDescent="0.2">
      <c r="A70" s="46">
        <v>46</v>
      </c>
      <c r="B70" s="46" t="s">
        <v>101</v>
      </c>
      <c r="C70" s="48" t="s">
        <v>103</v>
      </c>
      <c r="D70" s="40" t="s">
        <v>19</v>
      </c>
      <c r="E70" s="46">
        <v>40</v>
      </c>
      <c r="F70" s="151">
        <v>147.41999999999999</v>
      </c>
      <c r="G70" s="151"/>
      <c r="H70" s="84"/>
    </row>
    <row r="71" spans="1:10" ht="37.15" customHeight="1" x14ac:dyDescent="0.2">
      <c r="A71" s="46">
        <f>A70+1</f>
        <v>47</v>
      </c>
      <c r="B71" s="46" t="s">
        <v>101</v>
      </c>
      <c r="C71" s="48" t="s">
        <v>104</v>
      </c>
      <c r="D71" s="40" t="s">
        <v>19</v>
      </c>
      <c r="E71" s="46">
        <v>40</v>
      </c>
      <c r="F71" s="151">
        <v>151.77000000000001</v>
      </c>
      <c r="G71" s="151"/>
      <c r="H71" s="84"/>
    </row>
    <row r="72" spans="1:10" ht="37.15" customHeight="1" x14ac:dyDescent="0.2">
      <c r="A72" s="46">
        <f>A71+1</f>
        <v>48</v>
      </c>
      <c r="B72" s="46" t="s">
        <v>101</v>
      </c>
      <c r="C72" s="48" t="s">
        <v>105</v>
      </c>
      <c r="D72" s="40" t="s">
        <v>19</v>
      </c>
      <c r="E72" s="46">
        <v>40</v>
      </c>
      <c r="F72" s="151">
        <v>100.74</v>
      </c>
      <c r="G72" s="151"/>
      <c r="H72" s="84"/>
    </row>
    <row r="73" spans="1:10" ht="37.15" customHeight="1" x14ac:dyDescent="0.2">
      <c r="A73" s="46">
        <f>A72+1</f>
        <v>49</v>
      </c>
      <c r="B73" s="46" t="s">
        <v>101</v>
      </c>
      <c r="C73" s="48" t="s">
        <v>106</v>
      </c>
      <c r="D73" s="40" t="s">
        <v>19</v>
      </c>
      <c r="E73" s="46">
        <v>900</v>
      </c>
      <c r="F73" s="151">
        <v>158.44999999999999</v>
      </c>
      <c r="G73" s="151"/>
      <c r="H73" s="84"/>
    </row>
    <row r="74" spans="1:10" ht="37.15" customHeight="1" x14ac:dyDescent="0.2">
      <c r="A74" s="46">
        <f>A73+1</f>
        <v>50</v>
      </c>
      <c r="B74" s="46" t="s">
        <v>101</v>
      </c>
      <c r="C74" s="48" t="s">
        <v>107</v>
      </c>
      <c r="D74" s="40" t="s">
        <v>19</v>
      </c>
      <c r="E74" s="46">
        <v>180</v>
      </c>
      <c r="F74" s="151">
        <v>163.82</v>
      </c>
      <c r="G74" s="151"/>
      <c r="H74" s="84"/>
    </row>
    <row r="75" spans="1:10" ht="37.15" customHeight="1" x14ac:dyDescent="0.2">
      <c r="A75" s="46">
        <f>A74+1</f>
        <v>51</v>
      </c>
      <c r="B75" s="46" t="s">
        <v>101</v>
      </c>
      <c r="C75" s="48" t="s">
        <v>108</v>
      </c>
      <c r="D75" s="40" t="s">
        <v>19</v>
      </c>
      <c r="E75" s="46">
        <v>400</v>
      </c>
      <c r="F75" s="151">
        <v>105.64</v>
      </c>
      <c r="G75" s="151"/>
      <c r="H75" s="84"/>
    </row>
    <row r="76" spans="1:10" ht="37.15" customHeight="1" x14ac:dyDescent="0.2">
      <c r="A76" s="49"/>
      <c r="B76" s="49"/>
      <c r="C76" s="50" t="s">
        <v>109</v>
      </c>
      <c r="D76" s="49"/>
      <c r="E76" s="152"/>
      <c r="F76" s="152"/>
      <c r="G76" s="206"/>
      <c r="H76" s="152"/>
    </row>
    <row r="77" spans="1:10" ht="37.15" customHeight="1" x14ac:dyDescent="0.2">
      <c r="A77" s="55"/>
      <c r="B77" s="55" t="s">
        <v>110</v>
      </c>
      <c r="C77" s="58" t="s">
        <v>111</v>
      </c>
      <c r="D77" s="55"/>
      <c r="E77" s="55"/>
      <c r="F77" s="151"/>
      <c r="G77" s="151"/>
      <c r="H77" s="84"/>
    </row>
    <row r="78" spans="1:10" s="14" customFormat="1" ht="37.15" customHeight="1" x14ac:dyDescent="0.2">
      <c r="A78" s="46">
        <v>52</v>
      </c>
      <c r="B78" s="46" t="s">
        <v>110</v>
      </c>
      <c r="C78" s="48" t="s">
        <v>112</v>
      </c>
      <c r="D78" s="46" t="s">
        <v>31</v>
      </c>
      <c r="E78" s="46">
        <v>150</v>
      </c>
      <c r="F78" s="151">
        <v>76.7</v>
      </c>
      <c r="G78" s="151"/>
      <c r="H78" s="84"/>
      <c r="J78" s="10"/>
    </row>
    <row r="79" spans="1:10" s="14" customFormat="1" ht="37.15" customHeight="1" x14ac:dyDescent="0.2">
      <c r="A79" s="46">
        <f>A78+1</f>
        <v>53</v>
      </c>
      <c r="B79" s="46" t="s">
        <v>113</v>
      </c>
      <c r="C79" s="48" t="s">
        <v>114</v>
      </c>
      <c r="D79" s="40" t="s">
        <v>19</v>
      </c>
      <c r="E79" s="46">
        <v>200</v>
      </c>
      <c r="F79" s="151">
        <v>122.96</v>
      </c>
      <c r="G79" s="151"/>
      <c r="H79" s="84"/>
      <c r="J79" s="10"/>
    </row>
    <row r="80" spans="1:10" ht="37.15" customHeight="1" x14ac:dyDescent="0.2">
      <c r="A80" s="55"/>
      <c r="B80" s="55" t="s">
        <v>115</v>
      </c>
      <c r="C80" s="58" t="s">
        <v>116</v>
      </c>
      <c r="D80" s="55"/>
      <c r="E80" s="55"/>
      <c r="F80" s="151"/>
      <c r="G80" s="151"/>
      <c r="H80" s="84"/>
    </row>
    <row r="81" spans="1:8" ht="37.15" customHeight="1" x14ac:dyDescent="0.2">
      <c r="A81" s="46">
        <v>54</v>
      </c>
      <c r="B81" s="40" t="s">
        <v>115</v>
      </c>
      <c r="C81" s="48" t="s">
        <v>117</v>
      </c>
      <c r="D81" s="40" t="s">
        <v>19</v>
      </c>
      <c r="E81" s="46">
        <v>500</v>
      </c>
      <c r="F81" s="151">
        <v>14.81</v>
      </c>
      <c r="G81" s="151"/>
      <c r="H81" s="84"/>
    </row>
    <row r="82" spans="1:8" ht="37.15" customHeight="1" x14ac:dyDescent="0.2">
      <c r="A82" s="46">
        <f>A81+1</f>
        <v>55</v>
      </c>
      <c r="B82" s="40" t="s">
        <v>115</v>
      </c>
      <c r="C82" s="48" t="s">
        <v>687</v>
      </c>
      <c r="D82" s="40" t="s">
        <v>19</v>
      </c>
      <c r="E82" s="46">
        <v>450</v>
      </c>
      <c r="F82" s="151">
        <v>6.49</v>
      </c>
      <c r="G82" s="151"/>
      <c r="H82" s="84"/>
    </row>
    <row r="83" spans="1:8" ht="37.15" customHeight="1" x14ac:dyDescent="0.2">
      <c r="A83" s="46">
        <f>A82+1</f>
        <v>56</v>
      </c>
      <c r="B83" s="40" t="s">
        <v>115</v>
      </c>
      <c r="C83" s="48" t="s">
        <v>118</v>
      </c>
      <c r="D83" s="40" t="s">
        <v>19</v>
      </c>
      <c r="E83" s="46">
        <v>200</v>
      </c>
      <c r="F83" s="151">
        <v>16.04</v>
      </c>
      <c r="G83" s="151"/>
      <c r="H83" s="84"/>
    </row>
    <row r="84" spans="1:8" ht="37.15" customHeight="1" x14ac:dyDescent="0.2">
      <c r="A84" s="49"/>
      <c r="B84" s="49"/>
      <c r="C84" s="50" t="s">
        <v>119</v>
      </c>
      <c r="D84" s="49"/>
      <c r="E84" s="152"/>
      <c r="F84" s="152"/>
      <c r="G84" s="206"/>
      <c r="H84" s="152"/>
    </row>
    <row r="85" spans="1:8" ht="37.15" customHeight="1" x14ac:dyDescent="0.2">
      <c r="A85" s="55"/>
      <c r="B85" s="55" t="s">
        <v>120</v>
      </c>
      <c r="C85" s="58" t="s">
        <v>121</v>
      </c>
      <c r="D85" s="55"/>
      <c r="E85" s="55"/>
      <c r="F85" s="151"/>
      <c r="G85" s="151"/>
      <c r="H85" s="84"/>
    </row>
    <row r="86" spans="1:8" ht="37.15" customHeight="1" x14ac:dyDescent="0.2">
      <c r="A86" s="46">
        <v>57</v>
      </c>
      <c r="B86" s="40" t="s">
        <v>120</v>
      </c>
      <c r="C86" s="59" t="s">
        <v>122</v>
      </c>
      <c r="D86" s="40" t="s">
        <v>31</v>
      </c>
      <c r="E86" s="46">
        <v>200</v>
      </c>
      <c r="F86" s="151">
        <v>145.63999999999999</v>
      </c>
      <c r="G86" s="151"/>
      <c r="H86" s="84"/>
    </row>
    <row r="87" spans="1:8" ht="37.15" customHeight="1" x14ac:dyDescent="0.2">
      <c r="A87" s="46">
        <f t="shared" ref="A87:A93" si="2">A86+1</f>
        <v>58</v>
      </c>
      <c r="B87" s="40" t="s">
        <v>120</v>
      </c>
      <c r="C87" s="59" t="s">
        <v>123</v>
      </c>
      <c r="D87" s="40" t="s">
        <v>31</v>
      </c>
      <c r="E87" s="46">
        <v>100</v>
      </c>
      <c r="F87" s="151">
        <v>110.44</v>
      </c>
      <c r="G87" s="151"/>
      <c r="H87" s="84"/>
    </row>
    <row r="88" spans="1:8" ht="37.15" customHeight="1" x14ac:dyDescent="0.2">
      <c r="A88" s="46">
        <f t="shared" si="2"/>
        <v>59</v>
      </c>
      <c r="B88" s="40" t="s">
        <v>120</v>
      </c>
      <c r="C88" s="59" t="s">
        <v>124</v>
      </c>
      <c r="D88" s="40" t="s">
        <v>31</v>
      </c>
      <c r="E88" s="46">
        <v>50</v>
      </c>
      <c r="F88" s="151">
        <v>160.02000000000001</v>
      </c>
      <c r="G88" s="151"/>
      <c r="H88" s="84"/>
    </row>
    <row r="89" spans="1:8" ht="37.15" customHeight="1" x14ac:dyDescent="0.2">
      <c r="A89" s="46">
        <f t="shared" si="2"/>
        <v>60</v>
      </c>
      <c r="B89" s="40" t="s">
        <v>120</v>
      </c>
      <c r="C89" s="59" t="s">
        <v>125</v>
      </c>
      <c r="D89" s="40" t="s">
        <v>31</v>
      </c>
      <c r="E89" s="46">
        <v>50</v>
      </c>
      <c r="F89" s="151">
        <v>112.55</v>
      </c>
      <c r="G89" s="151"/>
      <c r="H89" s="84"/>
    </row>
    <row r="90" spans="1:8" ht="37.15" customHeight="1" x14ac:dyDescent="0.2">
      <c r="A90" s="46">
        <f t="shared" si="2"/>
        <v>61</v>
      </c>
      <c r="B90" s="40" t="s">
        <v>120</v>
      </c>
      <c r="C90" s="59" t="s">
        <v>126</v>
      </c>
      <c r="D90" s="40" t="s">
        <v>31</v>
      </c>
      <c r="E90" s="46">
        <v>300</v>
      </c>
      <c r="F90" s="151">
        <v>139.54</v>
      </c>
      <c r="G90" s="151"/>
      <c r="H90" s="84"/>
    </row>
    <row r="91" spans="1:8" ht="37.15" customHeight="1" x14ac:dyDescent="0.2">
      <c r="A91" s="46">
        <f t="shared" si="2"/>
        <v>62</v>
      </c>
      <c r="B91" s="40" t="s">
        <v>120</v>
      </c>
      <c r="C91" s="59" t="s">
        <v>127</v>
      </c>
      <c r="D91" s="40" t="s">
        <v>31</v>
      </c>
      <c r="E91" s="46">
        <v>40</v>
      </c>
      <c r="F91" s="151">
        <v>106.77</v>
      </c>
      <c r="G91" s="151"/>
      <c r="H91" s="84"/>
    </row>
    <row r="92" spans="1:8" ht="37.15" customHeight="1" x14ac:dyDescent="0.2">
      <c r="A92" s="46">
        <f t="shared" si="2"/>
        <v>63</v>
      </c>
      <c r="B92" s="40" t="s">
        <v>128</v>
      </c>
      <c r="C92" s="59" t="s">
        <v>129</v>
      </c>
      <c r="D92" s="40" t="s">
        <v>130</v>
      </c>
      <c r="E92" s="46">
        <v>5</v>
      </c>
      <c r="F92" s="151">
        <v>948.56</v>
      </c>
      <c r="G92" s="151"/>
      <c r="H92" s="84"/>
    </row>
    <row r="93" spans="1:8" ht="37.15" customHeight="1" x14ac:dyDescent="0.2">
      <c r="A93" s="46">
        <f t="shared" si="2"/>
        <v>64</v>
      </c>
      <c r="B93" s="40" t="s">
        <v>128</v>
      </c>
      <c r="C93" s="59" t="s">
        <v>131</v>
      </c>
      <c r="D93" s="40" t="s">
        <v>130</v>
      </c>
      <c r="E93" s="46">
        <v>5</v>
      </c>
      <c r="F93" s="151">
        <v>982</v>
      </c>
      <c r="G93" s="151"/>
      <c r="H93" s="84"/>
    </row>
    <row r="94" spans="1:8" ht="37.15" customHeight="1" x14ac:dyDescent="0.2">
      <c r="A94" s="55"/>
      <c r="B94" s="55" t="s">
        <v>132</v>
      </c>
      <c r="C94" s="58" t="s">
        <v>133</v>
      </c>
      <c r="D94" s="55"/>
      <c r="E94" s="55"/>
      <c r="F94" s="151"/>
      <c r="G94" s="151"/>
      <c r="H94" s="84"/>
    </row>
    <row r="95" spans="1:8" ht="37.15" customHeight="1" x14ac:dyDescent="0.2">
      <c r="A95" s="46">
        <v>65</v>
      </c>
      <c r="B95" s="40" t="s">
        <v>132</v>
      </c>
      <c r="C95" s="59" t="s">
        <v>134</v>
      </c>
      <c r="D95" s="40" t="s">
        <v>31</v>
      </c>
      <c r="E95" s="46">
        <v>5</v>
      </c>
      <c r="F95" s="151">
        <v>255.5</v>
      </c>
      <c r="G95" s="151"/>
      <c r="H95" s="84"/>
    </row>
    <row r="96" spans="1:8" ht="37.15" customHeight="1" x14ac:dyDescent="0.2">
      <c r="A96" s="46">
        <f>A95+1</f>
        <v>66</v>
      </c>
      <c r="B96" s="40" t="s">
        <v>132</v>
      </c>
      <c r="C96" s="59" t="s">
        <v>135</v>
      </c>
      <c r="D96" s="40" t="s">
        <v>31</v>
      </c>
      <c r="E96" s="46">
        <v>5</v>
      </c>
      <c r="F96" s="151">
        <v>121.98</v>
      </c>
      <c r="G96" s="151"/>
      <c r="H96" s="84"/>
    </row>
    <row r="97" spans="1:8" ht="37.15" customHeight="1" x14ac:dyDescent="0.2">
      <c r="A97" s="46">
        <f>A96+1</f>
        <v>67</v>
      </c>
      <c r="B97" s="40" t="s">
        <v>132</v>
      </c>
      <c r="C97" s="59" t="s">
        <v>136</v>
      </c>
      <c r="D97" s="40" t="s">
        <v>31</v>
      </c>
      <c r="E97" s="46">
        <v>20</v>
      </c>
      <c r="F97" s="151">
        <v>272.60000000000002</v>
      </c>
      <c r="G97" s="151"/>
      <c r="H97" s="84"/>
    </row>
    <row r="98" spans="1:8" ht="37.15" customHeight="1" x14ac:dyDescent="0.2">
      <c r="A98" s="46">
        <f>A97+1</f>
        <v>68</v>
      </c>
      <c r="B98" s="40" t="s">
        <v>132</v>
      </c>
      <c r="C98" s="59" t="s">
        <v>137</v>
      </c>
      <c r="D98" s="40" t="s">
        <v>31</v>
      </c>
      <c r="E98" s="46">
        <v>20</v>
      </c>
      <c r="F98" s="151">
        <v>126.95</v>
      </c>
      <c r="G98" s="151"/>
      <c r="H98" s="84"/>
    </row>
    <row r="99" spans="1:8" ht="37.15" customHeight="1" x14ac:dyDescent="0.2">
      <c r="A99" s="46">
        <f>A98+1</f>
        <v>69</v>
      </c>
      <c r="B99" s="40" t="s">
        <v>132</v>
      </c>
      <c r="C99" s="59" t="s">
        <v>138</v>
      </c>
      <c r="D99" s="40" t="s">
        <v>31</v>
      </c>
      <c r="E99" s="46">
        <v>20</v>
      </c>
      <c r="F99" s="151">
        <v>230.07</v>
      </c>
      <c r="G99" s="151"/>
      <c r="H99" s="84"/>
    </row>
    <row r="100" spans="1:8" ht="37.15" customHeight="1" x14ac:dyDescent="0.2">
      <c r="A100" s="46">
        <f>A99+1</f>
        <v>70</v>
      </c>
      <c r="B100" s="40" t="s">
        <v>132</v>
      </c>
      <c r="C100" s="59" t="s">
        <v>139</v>
      </c>
      <c r="D100" s="40" t="s">
        <v>31</v>
      </c>
      <c r="E100" s="46">
        <v>20</v>
      </c>
      <c r="F100" s="151">
        <v>114.76</v>
      </c>
      <c r="G100" s="151"/>
      <c r="H100" s="84"/>
    </row>
    <row r="101" spans="1:8" ht="37.15" customHeight="1" x14ac:dyDescent="0.2">
      <c r="A101" s="55"/>
      <c r="B101" s="55" t="s">
        <v>140</v>
      </c>
      <c r="C101" s="58" t="s">
        <v>141</v>
      </c>
      <c r="D101" s="55"/>
      <c r="E101" s="55"/>
      <c r="F101" s="151"/>
      <c r="G101" s="151"/>
      <c r="H101" s="84"/>
    </row>
    <row r="102" spans="1:8" ht="37.15" customHeight="1" x14ac:dyDescent="0.2">
      <c r="A102" s="46">
        <v>71</v>
      </c>
      <c r="B102" s="40" t="s">
        <v>140</v>
      </c>
      <c r="C102" s="48" t="s">
        <v>142</v>
      </c>
      <c r="D102" s="40" t="s">
        <v>19</v>
      </c>
      <c r="E102" s="46">
        <v>50</v>
      </c>
      <c r="F102" s="151">
        <v>112.34</v>
      </c>
      <c r="G102" s="151"/>
      <c r="H102" s="84"/>
    </row>
    <row r="103" spans="1:8" ht="37.15" customHeight="1" x14ac:dyDescent="0.2">
      <c r="A103" s="46">
        <f>A102+1</f>
        <v>72</v>
      </c>
      <c r="B103" s="40" t="s">
        <v>140</v>
      </c>
      <c r="C103" s="48" t="s">
        <v>143</v>
      </c>
      <c r="D103" s="40" t="s">
        <v>19</v>
      </c>
      <c r="E103" s="46">
        <v>20</v>
      </c>
      <c r="F103" s="151">
        <v>54.58</v>
      </c>
      <c r="G103" s="151"/>
      <c r="H103" s="84"/>
    </row>
    <row r="104" spans="1:8" ht="37.15" customHeight="1" x14ac:dyDescent="0.2">
      <c r="A104" s="46">
        <f>A103+1</f>
        <v>73</v>
      </c>
      <c r="B104" s="40" t="s">
        <v>140</v>
      </c>
      <c r="C104" s="48" t="s">
        <v>144</v>
      </c>
      <c r="D104" s="40" t="s">
        <v>19</v>
      </c>
      <c r="E104" s="46">
        <v>50</v>
      </c>
      <c r="F104" s="151">
        <v>113.7</v>
      </c>
      <c r="G104" s="151"/>
      <c r="H104" s="84"/>
    </row>
    <row r="105" spans="1:8" ht="37.15" customHeight="1" x14ac:dyDescent="0.2">
      <c r="A105" s="46">
        <f>A104+1</f>
        <v>74</v>
      </c>
      <c r="B105" s="40" t="s">
        <v>140</v>
      </c>
      <c r="C105" s="48" t="s">
        <v>145</v>
      </c>
      <c r="D105" s="40" t="s">
        <v>19</v>
      </c>
      <c r="E105" s="46">
        <v>15</v>
      </c>
      <c r="F105" s="151">
        <v>51.56</v>
      </c>
      <c r="G105" s="151"/>
      <c r="H105" s="84"/>
    </row>
    <row r="106" spans="1:8" ht="49.9" customHeight="1" x14ac:dyDescent="0.2">
      <c r="A106" s="46">
        <f>A105+1</f>
        <v>75</v>
      </c>
      <c r="B106" s="40" t="s">
        <v>140</v>
      </c>
      <c r="C106" s="59" t="s">
        <v>146</v>
      </c>
      <c r="D106" s="40" t="s">
        <v>19</v>
      </c>
      <c r="E106" s="46">
        <v>90</v>
      </c>
      <c r="F106" s="151">
        <v>570.54</v>
      </c>
      <c r="G106" s="151"/>
      <c r="H106" s="84"/>
    </row>
    <row r="107" spans="1:8" ht="49.9" customHeight="1" x14ac:dyDescent="0.2">
      <c r="A107" s="46">
        <f>A106+1</f>
        <v>76</v>
      </c>
      <c r="B107" s="40" t="s">
        <v>140</v>
      </c>
      <c r="C107" s="59" t="s">
        <v>147</v>
      </c>
      <c r="D107" s="40" t="s">
        <v>19</v>
      </c>
      <c r="E107" s="46">
        <v>15</v>
      </c>
      <c r="F107" s="151">
        <v>64.790000000000006</v>
      </c>
      <c r="G107" s="151"/>
      <c r="H107" s="84"/>
    </row>
    <row r="108" spans="1:8" ht="37.15" customHeight="1" x14ac:dyDescent="0.2">
      <c r="A108" s="55"/>
      <c r="B108" s="55" t="s">
        <v>148</v>
      </c>
      <c r="C108" s="58" t="s">
        <v>149</v>
      </c>
      <c r="D108" s="55"/>
      <c r="E108" s="55"/>
      <c r="F108" s="151"/>
      <c r="G108" s="151"/>
      <c r="H108" s="84"/>
    </row>
    <row r="109" spans="1:8" ht="37.15" customHeight="1" x14ac:dyDescent="0.2">
      <c r="A109" s="46">
        <v>77</v>
      </c>
      <c r="B109" s="40" t="s">
        <v>148</v>
      </c>
      <c r="C109" s="59" t="s">
        <v>150</v>
      </c>
      <c r="D109" s="40" t="s">
        <v>31</v>
      </c>
      <c r="E109" s="46">
        <v>300</v>
      </c>
      <c r="F109" s="151">
        <v>82.62</v>
      </c>
      <c r="G109" s="151"/>
      <c r="H109" s="84"/>
    </row>
    <row r="110" spans="1:8" ht="37.15" customHeight="1" x14ac:dyDescent="0.2">
      <c r="A110" s="46">
        <f>A109+1</f>
        <v>78</v>
      </c>
      <c r="B110" s="40" t="s">
        <v>148</v>
      </c>
      <c r="C110" s="59" t="s">
        <v>151</v>
      </c>
      <c r="D110" s="40" t="s">
        <v>31</v>
      </c>
      <c r="E110" s="46">
        <v>30</v>
      </c>
      <c r="F110" s="176">
        <v>82.16</v>
      </c>
      <c r="G110" s="151"/>
      <c r="H110" s="84"/>
    </row>
    <row r="111" spans="1:8" ht="37.15" customHeight="1" x14ac:dyDescent="0.2">
      <c r="A111" s="46">
        <f>A110+1</f>
        <v>79</v>
      </c>
      <c r="B111" s="40" t="s">
        <v>148</v>
      </c>
      <c r="C111" s="48" t="s">
        <v>152</v>
      </c>
      <c r="D111" s="40" t="s">
        <v>31</v>
      </c>
      <c r="E111" s="46">
        <v>60</v>
      </c>
      <c r="F111" s="151">
        <v>61.86</v>
      </c>
      <c r="G111" s="151"/>
      <c r="H111" s="84"/>
    </row>
    <row r="112" spans="1:8" ht="37.15" customHeight="1" x14ac:dyDescent="0.2">
      <c r="A112" s="55"/>
      <c r="B112" s="55" t="s">
        <v>153</v>
      </c>
      <c r="C112" s="58" t="s">
        <v>154</v>
      </c>
      <c r="D112" s="55"/>
      <c r="E112" s="55"/>
      <c r="F112" s="151"/>
      <c r="G112" s="151"/>
      <c r="H112" s="84"/>
    </row>
    <row r="113" spans="1:8" ht="37.15" customHeight="1" x14ac:dyDescent="0.2">
      <c r="A113" s="46">
        <v>80</v>
      </c>
      <c r="B113" s="46" t="s">
        <v>155</v>
      </c>
      <c r="C113" s="48" t="s">
        <v>156</v>
      </c>
      <c r="D113" s="46" t="s">
        <v>31</v>
      </c>
      <c r="E113" s="46">
        <v>65</v>
      </c>
      <c r="F113" s="151">
        <v>149.76</v>
      </c>
      <c r="G113" s="151"/>
      <c r="H113" s="84"/>
    </row>
    <row r="114" spans="1:8" ht="37.15" customHeight="1" x14ac:dyDescent="0.2">
      <c r="A114" s="49"/>
      <c r="B114" s="49"/>
      <c r="C114" s="50" t="s">
        <v>157</v>
      </c>
      <c r="D114" s="49"/>
      <c r="E114" s="152"/>
      <c r="F114" s="152"/>
      <c r="G114" s="206"/>
      <c r="H114" s="152"/>
    </row>
    <row r="115" spans="1:8" ht="37.15" customHeight="1" x14ac:dyDescent="0.2">
      <c r="A115" s="55"/>
      <c r="B115" s="55" t="s">
        <v>158</v>
      </c>
      <c r="C115" s="58" t="s">
        <v>159</v>
      </c>
      <c r="D115" s="55"/>
      <c r="E115" s="55"/>
      <c r="F115" s="151"/>
      <c r="G115" s="151"/>
      <c r="H115" s="84"/>
    </row>
    <row r="116" spans="1:8" ht="37.15" customHeight="1" x14ac:dyDescent="0.2">
      <c r="A116" s="46">
        <v>81</v>
      </c>
      <c r="B116" s="40" t="s">
        <v>158</v>
      </c>
      <c r="C116" s="59" t="s">
        <v>611</v>
      </c>
      <c r="D116" s="40" t="s">
        <v>19</v>
      </c>
      <c r="E116" s="46">
        <v>350</v>
      </c>
      <c r="F116" s="151">
        <v>61.84</v>
      </c>
      <c r="G116" s="151"/>
      <c r="H116" s="84"/>
    </row>
    <row r="117" spans="1:8" ht="37.15" customHeight="1" x14ac:dyDescent="0.2">
      <c r="A117" s="46">
        <f>A116+1</f>
        <v>82</v>
      </c>
      <c r="B117" s="40" t="s">
        <v>158</v>
      </c>
      <c r="C117" s="57" t="s">
        <v>624</v>
      </c>
      <c r="D117" s="46" t="s">
        <v>130</v>
      </c>
      <c r="E117" s="46">
        <v>15</v>
      </c>
      <c r="F117" s="176">
        <v>491.79</v>
      </c>
      <c r="G117" s="151"/>
      <c r="H117" s="84"/>
    </row>
    <row r="118" spans="1:8" ht="37.15" customHeight="1" x14ac:dyDescent="0.2">
      <c r="A118" s="46">
        <f>A117+1</f>
        <v>83</v>
      </c>
      <c r="B118" s="40" t="s">
        <v>158</v>
      </c>
      <c r="C118" s="57" t="s">
        <v>160</v>
      </c>
      <c r="D118" s="46" t="s">
        <v>130</v>
      </c>
      <c r="E118" s="46">
        <v>15</v>
      </c>
      <c r="F118" s="151">
        <v>131.37</v>
      </c>
      <c r="G118" s="151"/>
      <c r="H118" s="84"/>
    </row>
    <row r="119" spans="1:8" ht="37.15" customHeight="1" x14ac:dyDescent="0.2">
      <c r="A119" s="46">
        <f>A118+1</f>
        <v>84</v>
      </c>
      <c r="B119" s="40" t="s">
        <v>158</v>
      </c>
      <c r="C119" s="57" t="s">
        <v>693</v>
      </c>
      <c r="D119" s="46" t="s">
        <v>130</v>
      </c>
      <c r="E119" s="46">
        <v>15</v>
      </c>
      <c r="F119" s="151">
        <v>38.630000000000003</v>
      </c>
      <c r="G119" s="151"/>
      <c r="H119" s="84"/>
    </row>
    <row r="120" spans="1:8" ht="37.15" customHeight="1" x14ac:dyDescent="0.2">
      <c r="A120" s="46">
        <f>A119+1</f>
        <v>85</v>
      </c>
      <c r="B120" s="40" t="s">
        <v>158</v>
      </c>
      <c r="C120" s="57" t="s">
        <v>161</v>
      </c>
      <c r="D120" s="40" t="s">
        <v>19</v>
      </c>
      <c r="E120" s="46">
        <v>35</v>
      </c>
      <c r="F120" s="151">
        <v>13.49</v>
      </c>
      <c r="G120" s="151"/>
      <c r="H120" s="84"/>
    </row>
    <row r="121" spans="1:8" ht="37.15" customHeight="1" x14ac:dyDescent="0.2">
      <c r="A121" s="49"/>
      <c r="B121" s="49"/>
      <c r="C121" s="50" t="s">
        <v>162</v>
      </c>
      <c r="D121" s="49"/>
      <c r="E121" s="152"/>
      <c r="F121" s="152"/>
      <c r="G121" s="206"/>
      <c r="H121" s="152"/>
    </row>
    <row r="122" spans="1:8" ht="37.15" customHeight="1" x14ac:dyDescent="0.2">
      <c r="A122" s="55"/>
      <c r="B122" s="55" t="s">
        <v>163</v>
      </c>
      <c r="C122" s="58" t="s">
        <v>164</v>
      </c>
      <c r="D122" s="55"/>
      <c r="E122" s="55"/>
      <c r="F122" s="151"/>
      <c r="G122" s="151"/>
      <c r="H122" s="84"/>
    </row>
    <row r="123" spans="1:8" ht="37.15" customHeight="1" x14ac:dyDescent="0.2">
      <c r="A123" s="46">
        <v>86</v>
      </c>
      <c r="B123" s="46" t="s">
        <v>163</v>
      </c>
      <c r="C123" s="57" t="s">
        <v>165</v>
      </c>
      <c r="D123" s="46" t="s">
        <v>31</v>
      </c>
      <c r="E123" s="46">
        <v>25</v>
      </c>
      <c r="F123" s="176">
        <v>979.19</v>
      </c>
      <c r="G123" s="151"/>
      <c r="H123" s="84"/>
    </row>
    <row r="124" spans="1:8" ht="37.15" customHeight="1" x14ac:dyDescent="0.2">
      <c r="A124" s="55"/>
      <c r="B124" s="55" t="s">
        <v>166</v>
      </c>
      <c r="C124" s="58" t="s">
        <v>167</v>
      </c>
      <c r="D124" s="55"/>
      <c r="E124" s="55"/>
      <c r="F124" s="151"/>
      <c r="G124" s="151"/>
      <c r="H124" s="84"/>
    </row>
    <row r="125" spans="1:8" ht="37.15" customHeight="1" x14ac:dyDescent="0.2">
      <c r="A125" s="46">
        <v>87</v>
      </c>
      <c r="B125" s="46" t="s">
        <v>166</v>
      </c>
      <c r="C125" s="48" t="s">
        <v>168</v>
      </c>
      <c r="D125" s="40" t="s">
        <v>130</v>
      </c>
      <c r="E125" s="46">
        <v>10</v>
      </c>
      <c r="F125" s="151">
        <v>1536.91</v>
      </c>
      <c r="G125" s="151"/>
      <c r="H125" s="84"/>
    </row>
    <row r="126" spans="1:8" ht="37.15" customHeight="1" x14ac:dyDescent="0.2">
      <c r="A126" s="55"/>
      <c r="B126" s="55" t="s">
        <v>113</v>
      </c>
      <c r="C126" s="58" t="s">
        <v>169</v>
      </c>
      <c r="D126" s="55"/>
      <c r="E126" s="55"/>
      <c r="F126" s="151"/>
      <c r="G126" s="151"/>
      <c r="H126" s="84"/>
    </row>
    <row r="127" spans="1:8" ht="71.45" customHeight="1" x14ac:dyDescent="0.2">
      <c r="A127" s="46">
        <v>88</v>
      </c>
      <c r="B127" s="40" t="s">
        <v>113</v>
      </c>
      <c r="C127" s="59" t="s">
        <v>170</v>
      </c>
      <c r="D127" s="40" t="s">
        <v>19</v>
      </c>
      <c r="E127" s="46">
        <v>80</v>
      </c>
      <c r="F127" s="151">
        <v>113.84</v>
      </c>
      <c r="G127" s="151"/>
      <c r="H127" s="84"/>
    </row>
    <row r="128" spans="1:8" ht="71.45" customHeight="1" x14ac:dyDescent="0.2">
      <c r="A128" s="46">
        <f>A127+1</f>
        <v>89</v>
      </c>
      <c r="B128" s="40" t="s">
        <v>113</v>
      </c>
      <c r="C128" s="48" t="s">
        <v>171</v>
      </c>
      <c r="D128" s="40" t="s">
        <v>19</v>
      </c>
      <c r="E128" s="46">
        <v>750</v>
      </c>
      <c r="F128" s="151">
        <v>138.86000000000001</v>
      </c>
      <c r="G128" s="151"/>
      <c r="H128" s="84"/>
    </row>
    <row r="129" spans="1:10" ht="71.45" customHeight="1" x14ac:dyDescent="0.2">
      <c r="A129" s="46">
        <f>A128+1</f>
        <v>90</v>
      </c>
      <c r="B129" s="40" t="s">
        <v>113</v>
      </c>
      <c r="C129" s="48" t="s">
        <v>172</v>
      </c>
      <c r="D129" s="40" t="s">
        <v>19</v>
      </c>
      <c r="E129" s="46">
        <v>460</v>
      </c>
      <c r="F129" s="151">
        <v>51.36</v>
      </c>
      <c r="G129" s="151"/>
      <c r="H129" s="84"/>
    </row>
    <row r="130" spans="1:10" ht="37.15" customHeight="1" x14ac:dyDescent="0.2">
      <c r="A130" s="55"/>
      <c r="B130" s="55" t="s">
        <v>113</v>
      </c>
      <c r="C130" s="58" t="s">
        <v>173</v>
      </c>
      <c r="D130" s="55"/>
      <c r="E130" s="55"/>
      <c r="F130" s="151"/>
      <c r="G130" s="151"/>
      <c r="H130" s="84"/>
    </row>
    <row r="131" spans="1:10" ht="37.15" customHeight="1" x14ac:dyDescent="0.2">
      <c r="A131" s="46">
        <v>91</v>
      </c>
      <c r="B131" s="46" t="s">
        <v>174</v>
      </c>
      <c r="C131" s="48" t="s">
        <v>175</v>
      </c>
      <c r="D131" s="40" t="s">
        <v>19</v>
      </c>
      <c r="E131" s="46">
        <v>90</v>
      </c>
      <c r="F131" s="151">
        <v>158.49</v>
      </c>
      <c r="G131" s="151"/>
      <c r="H131" s="84"/>
    </row>
    <row r="132" spans="1:10" ht="37.15" customHeight="1" x14ac:dyDescent="0.2">
      <c r="A132" s="46">
        <f>A131+1</f>
        <v>92</v>
      </c>
      <c r="B132" s="46" t="s">
        <v>174</v>
      </c>
      <c r="C132" s="48" t="s">
        <v>176</v>
      </c>
      <c r="D132" s="40" t="s">
        <v>19</v>
      </c>
      <c r="E132" s="46">
        <v>100</v>
      </c>
      <c r="F132" s="151">
        <v>68.47</v>
      </c>
      <c r="G132" s="151"/>
      <c r="H132" s="84"/>
    </row>
    <row r="133" spans="1:10" s="30" customFormat="1" ht="37.15" customHeight="1" x14ac:dyDescent="0.2">
      <c r="A133" s="60"/>
      <c r="B133" s="60"/>
      <c r="C133" s="61" t="s">
        <v>177</v>
      </c>
      <c r="D133" s="60"/>
      <c r="E133" s="60"/>
      <c r="F133" s="60"/>
      <c r="G133" s="206"/>
      <c r="H133" s="152"/>
      <c r="J133" s="10"/>
    </row>
    <row r="134" spans="1:10" ht="37.15" customHeight="1" x14ac:dyDescent="0.2">
      <c r="A134" s="46">
        <v>93</v>
      </c>
      <c r="B134" s="40" t="s">
        <v>178</v>
      </c>
      <c r="C134" s="48" t="s">
        <v>179</v>
      </c>
      <c r="D134" s="40" t="s">
        <v>19</v>
      </c>
      <c r="E134" s="46">
        <v>160</v>
      </c>
      <c r="F134" s="151">
        <v>286.29000000000002</v>
      </c>
      <c r="G134" s="151"/>
      <c r="H134" s="84"/>
    </row>
    <row r="135" spans="1:10" ht="37.15" customHeight="1" x14ac:dyDescent="0.2">
      <c r="A135" s="46">
        <f t="shared" ref="A135:A157" si="3">A134+1</f>
        <v>94</v>
      </c>
      <c r="B135" s="40" t="s">
        <v>180</v>
      </c>
      <c r="C135" s="48" t="s">
        <v>181</v>
      </c>
      <c r="D135" s="40" t="s">
        <v>19</v>
      </c>
      <c r="E135" s="46">
        <v>150</v>
      </c>
      <c r="F135" s="151">
        <v>88.43</v>
      </c>
      <c r="G135" s="151"/>
      <c r="H135" s="84"/>
    </row>
    <row r="136" spans="1:10" ht="37.15" customHeight="1" x14ac:dyDescent="0.2">
      <c r="A136" s="46">
        <f t="shared" si="3"/>
        <v>95</v>
      </c>
      <c r="B136" s="40" t="s">
        <v>182</v>
      </c>
      <c r="C136" s="48" t="s">
        <v>183</v>
      </c>
      <c r="D136" s="40" t="s">
        <v>31</v>
      </c>
      <c r="E136" s="46">
        <v>50</v>
      </c>
      <c r="F136" s="151">
        <v>67.27</v>
      </c>
      <c r="G136" s="151"/>
      <c r="H136" s="84"/>
    </row>
    <row r="137" spans="1:10" ht="37.15" customHeight="1" x14ac:dyDescent="0.2">
      <c r="A137" s="46">
        <f t="shared" si="3"/>
        <v>96</v>
      </c>
      <c r="B137" s="40" t="s">
        <v>184</v>
      </c>
      <c r="C137" s="48" t="s">
        <v>185</v>
      </c>
      <c r="D137" s="40" t="s">
        <v>19</v>
      </c>
      <c r="E137" s="46">
        <v>180</v>
      </c>
      <c r="F137" s="151">
        <v>79.87</v>
      </c>
      <c r="G137" s="151"/>
      <c r="H137" s="84"/>
    </row>
    <row r="138" spans="1:10" ht="37.15" customHeight="1" x14ac:dyDescent="0.2">
      <c r="A138" s="46">
        <f t="shared" si="3"/>
        <v>97</v>
      </c>
      <c r="B138" s="40" t="s">
        <v>184</v>
      </c>
      <c r="C138" s="48" t="s">
        <v>186</v>
      </c>
      <c r="D138" s="40" t="s">
        <v>19</v>
      </c>
      <c r="E138" s="46">
        <v>180</v>
      </c>
      <c r="F138" s="151">
        <v>77.44</v>
      </c>
      <c r="G138" s="151"/>
      <c r="H138" s="84"/>
    </row>
    <row r="139" spans="1:10" ht="37.15" customHeight="1" x14ac:dyDescent="0.2">
      <c r="A139" s="46">
        <f t="shared" si="3"/>
        <v>98</v>
      </c>
      <c r="B139" s="40" t="s">
        <v>187</v>
      </c>
      <c r="C139" s="48" t="s">
        <v>188</v>
      </c>
      <c r="D139" s="40" t="s">
        <v>19</v>
      </c>
      <c r="E139" s="46">
        <v>330</v>
      </c>
      <c r="F139" s="151">
        <v>115.25</v>
      </c>
      <c r="G139" s="151"/>
      <c r="H139" s="84"/>
    </row>
    <row r="140" spans="1:10" ht="37.15" customHeight="1" x14ac:dyDescent="0.2">
      <c r="A140" s="46">
        <f t="shared" si="3"/>
        <v>99</v>
      </c>
      <c r="B140" s="40" t="s">
        <v>187</v>
      </c>
      <c r="C140" s="48" t="s">
        <v>189</v>
      </c>
      <c r="D140" s="40" t="s">
        <v>19</v>
      </c>
      <c r="E140" s="46">
        <v>500</v>
      </c>
      <c r="F140" s="151">
        <v>123.46</v>
      </c>
      <c r="G140" s="151"/>
      <c r="H140" s="84"/>
    </row>
    <row r="141" spans="1:10" ht="51.6" customHeight="1" x14ac:dyDescent="0.2">
      <c r="A141" s="46">
        <f t="shared" si="3"/>
        <v>100</v>
      </c>
      <c r="B141" s="40" t="s">
        <v>612</v>
      </c>
      <c r="C141" s="48" t="s">
        <v>613</v>
      </c>
      <c r="D141" s="40" t="s">
        <v>19</v>
      </c>
      <c r="E141" s="46">
        <v>700</v>
      </c>
      <c r="F141" s="151">
        <v>339.01</v>
      </c>
      <c r="G141" s="151"/>
      <c r="H141" s="84"/>
    </row>
    <row r="142" spans="1:10" ht="37.15" customHeight="1" x14ac:dyDescent="0.2">
      <c r="A142" s="46">
        <f t="shared" si="3"/>
        <v>101</v>
      </c>
      <c r="B142" s="46" t="s">
        <v>190</v>
      </c>
      <c r="C142" s="57" t="s">
        <v>191</v>
      </c>
      <c r="D142" s="46" t="s">
        <v>51</v>
      </c>
      <c r="E142" s="46">
        <v>12</v>
      </c>
      <c r="F142" s="151">
        <v>771.18</v>
      </c>
      <c r="G142" s="151"/>
      <c r="H142" s="84"/>
    </row>
    <row r="143" spans="1:10" ht="37.15" customHeight="1" x14ac:dyDescent="0.2">
      <c r="A143" s="46">
        <f t="shared" si="3"/>
        <v>102</v>
      </c>
      <c r="B143" s="46" t="s">
        <v>190</v>
      </c>
      <c r="C143" s="57" t="s">
        <v>192</v>
      </c>
      <c r="D143" s="46" t="s">
        <v>51</v>
      </c>
      <c r="E143" s="46">
        <v>12</v>
      </c>
      <c r="F143" s="151">
        <v>980.36</v>
      </c>
      <c r="G143" s="151"/>
      <c r="H143" s="84"/>
    </row>
    <row r="144" spans="1:10" ht="37.15" customHeight="1" x14ac:dyDescent="0.2">
      <c r="A144" s="46">
        <f t="shared" si="3"/>
        <v>103</v>
      </c>
      <c r="B144" s="46" t="s">
        <v>190</v>
      </c>
      <c r="C144" s="48" t="s">
        <v>193</v>
      </c>
      <c r="D144" s="46" t="s">
        <v>51</v>
      </c>
      <c r="E144" s="46">
        <v>20</v>
      </c>
      <c r="F144" s="151">
        <v>402.83</v>
      </c>
      <c r="G144" s="151"/>
      <c r="H144" s="84"/>
    </row>
    <row r="145" spans="1:9" ht="37.15" customHeight="1" x14ac:dyDescent="0.2">
      <c r="A145" s="46">
        <f t="shared" si="3"/>
        <v>104</v>
      </c>
      <c r="B145" s="46" t="s">
        <v>190</v>
      </c>
      <c r="C145" s="57" t="s">
        <v>194</v>
      </c>
      <c r="D145" s="46" t="s">
        <v>51</v>
      </c>
      <c r="E145" s="46">
        <v>5</v>
      </c>
      <c r="F145" s="151">
        <v>1237.42</v>
      </c>
      <c r="G145" s="151"/>
      <c r="H145" s="84"/>
    </row>
    <row r="146" spans="1:9" ht="37.15" customHeight="1" x14ac:dyDescent="0.2">
      <c r="A146" s="46">
        <f t="shared" si="3"/>
        <v>105</v>
      </c>
      <c r="B146" s="46" t="s">
        <v>71</v>
      </c>
      <c r="C146" s="48" t="s">
        <v>195</v>
      </c>
      <c r="D146" s="46" t="s">
        <v>130</v>
      </c>
      <c r="E146" s="46">
        <v>310</v>
      </c>
      <c r="F146" s="176">
        <v>334.63</v>
      </c>
      <c r="G146" s="151"/>
      <c r="H146" s="84"/>
    </row>
    <row r="147" spans="1:9" ht="37.15" customHeight="1" x14ac:dyDescent="0.2">
      <c r="A147" s="46">
        <f t="shared" si="3"/>
        <v>106</v>
      </c>
      <c r="B147" s="46" t="s">
        <v>71</v>
      </c>
      <c r="C147" s="48" t="s">
        <v>692</v>
      </c>
      <c r="D147" s="46" t="s">
        <v>130</v>
      </c>
      <c r="E147" s="46">
        <v>310</v>
      </c>
      <c r="F147" s="176">
        <v>77.31</v>
      </c>
      <c r="G147" s="151"/>
      <c r="H147" s="84"/>
    </row>
    <row r="148" spans="1:9" ht="37.15" customHeight="1" x14ac:dyDescent="0.2">
      <c r="A148" s="46">
        <f t="shared" si="3"/>
        <v>107</v>
      </c>
      <c r="B148" s="46" t="s">
        <v>32</v>
      </c>
      <c r="C148" s="48" t="s">
        <v>196</v>
      </c>
      <c r="D148" s="46" t="s">
        <v>130</v>
      </c>
      <c r="E148" s="46">
        <v>270</v>
      </c>
      <c r="F148" s="176">
        <v>343.11</v>
      </c>
      <c r="G148" s="151"/>
      <c r="H148" s="84"/>
    </row>
    <row r="149" spans="1:9" ht="37.15" customHeight="1" x14ac:dyDescent="0.2">
      <c r="A149" s="46">
        <f t="shared" si="3"/>
        <v>108</v>
      </c>
      <c r="B149" s="46" t="s">
        <v>32</v>
      </c>
      <c r="C149" s="48" t="s">
        <v>691</v>
      </c>
      <c r="D149" s="46" t="s">
        <v>130</v>
      </c>
      <c r="E149" s="46">
        <v>270</v>
      </c>
      <c r="F149" s="176">
        <v>77.31</v>
      </c>
      <c r="G149" s="151"/>
      <c r="H149" s="84"/>
    </row>
    <row r="150" spans="1:9" ht="37.15" customHeight="1" x14ac:dyDescent="0.2">
      <c r="A150" s="46">
        <f t="shared" si="3"/>
        <v>109</v>
      </c>
      <c r="B150" s="46" t="s">
        <v>197</v>
      </c>
      <c r="C150" s="48" t="s">
        <v>614</v>
      </c>
      <c r="D150" s="46" t="s">
        <v>198</v>
      </c>
      <c r="E150" s="46">
        <v>25</v>
      </c>
      <c r="F150" s="151">
        <v>150.02000000000001</v>
      </c>
      <c r="G150" s="151"/>
      <c r="H150" s="84"/>
    </row>
    <row r="151" spans="1:9" ht="37.15" customHeight="1" x14ac:dyDescent="0.2">
      <c r="A151" s="46">
        <f t="shared" si="3"/>
        <v>110</v>
      </c>
      <c r="B151" s="46" t="s">
        <v>197</v>
      </c>
      <c r="C151" s="57" t="s">
        <v>690</v>
      </c>
      <c r="D151" s="46" t="s">
        <v>198</v>
      </c>
      <c r="E151" s="46">
        <v>25</v>
      </c>
      <c r="F151" s="151">
        <v>29.37</v>
      </c>
      <c r="G151" s="151"/>
      <c r="H151" s="84"/>
    </row>
    <row r="152" spans="1:9" ht="37.15" customHeight="1" x14ac:dyDescent="0.2">
      <c r="A152" s="46">
        <f t="shared" si="3"/>
        <v>111</v>
      </c>
      <c r="B152" s="46" t="s">
        <v>199</v>
      </c>
      <c r="C152" s="48" t="s">
        <v>615</v>
      </c>
      <c r="D152" s="46" t="s">
        <v>198</v>
      </c>
      <c r="E152" s="46">
        <v>18</v>
      </c>
      <c r="F152" s="151">
        <v>183.05</v>
      </c>
      <c r="G152" s="151"/>
      <c r="H152" s="84"/>
    </row>
    <row r="153" spans="1:9" ht="37.15" customHeight="1" x14ac:dyDescent="0.2">
      <c r="A153" s="46">
        <f t="shared" si="3"/>
        <v>112</v>
      </c>
      <c r="B153" s="46" t="s">
        <v>199</v>
      </c>
      <c r="C153" s="57" t="s">
        <v>688</v>
      </c>
      <c r="D153" s="46" t="s">
        <v>198</v>
      </c>
      <c r="E153" s="46">
        <v>18</v>
      </c>
      <c r="F153" s="151">
        <v>41.12</v>
      </c>
      <c r="G153" s="151"/>
      <c r="H153" s="84"/>
    </row>
    <row r="154" spans="1:9" ht="37.15" customHeight="1" x14ac:dyDescent="0.2">
      <c r="A154" s="46">
        <f t="shared" si="3"/>
        <v>113</v>
      </c>
      <c r="B154" s="40" t="s">
        <v>637</v>
      </c>
      <c r="C154" s="48" t="s">
        <v>200</v>
      </c>
      <c r="D154" s="46" t="s">
        <v>198</v>
      </c>
      <c r="E154" s="46">
        <v>2</v>
      </c>
      <c r="F154" s="176">
        <v>1478.16</v>
      </c>
      <c r="G154" s="151"/>
      <c r="H154" s="84"/>
    </row>
    <row r="155" spans="1:9" ht="37.15" customHeight="1" x14ac:dyDescent="0.2">
      <c r="A155" s="46">
        <f t="shared" si="3"/>
        <v>114</v>
      </c>
      <c r="B155" s="40" t="s">
        <v>637</v>
      </c>
      <c r="C155" s="48" t="s">
        <v>201</v>
      </c>
      <c r="D155" s="46" t="s">
        <v>198</v>
      </c>
      <c r="E155" s="46">
        <v>2</v>
      </c>
      <c r="F155" s="176">
        <v>492.52</v>
      </c>
      <c r="G155" s="151"/>
      <c r="H155" s="84"/>
    </row>
    <row r="156" spans="1:9" ht="37.15" customHeight="1" x14ac:dyDescent="0.2">
      <c r="A156" s="46">
        <f t="shared" si="3"/>
        <v>115</v>
      </c>
      <c r="B156" s="40" t="s">
        <v>637</v>
      </c>
      <c r="C156" s="48" t="s">
        <v>202</v>
      </c>
      <c r="D156" s="46" t="s">
        <v>198</v>
      </c>
      <c r="E156" s="46">
        <v>2</v>
      </c>
      <c r="F156" s="176">
        <v>1478.16</v>
      </c>
      <c r="G156" s="151"/>
      <c r="H156" s="84"/>
    </row>
    <row r="157" spans="1:9" ht="37.15" customHeight="1" x14ac:dyDescent="0.2">
      <c r="A157" s="86">
        <f t="shared" si="3"/>
        <v>116</v>
      </c>
      <c r="B157" s="86" t="s">
        <v>91</v>
      </c>
      <c r="C157" s="70" t="s">
        <v>203</v>
      </c>
      <c r="D157" s="69" t="s">
        <v>19</v>
      </c>
      <c r="E157" s="86">
        <v>50</v>
      </c>
      <c r="F157" s="151">
        <v>9.2799999999999994</v>
      </c>
      <c r="G157" s="151"/>
      <c r="H157" s="84"/>
    </row>
    <row r="158" spans="1:9" ht="23.65" customHeight="1" x14ac:dyDescent="0.25">
      <c r="A158" s="229" t="s">
        <v>660</v>
      </c>
      <c r="B158" s="230"/>
      <c r="C158" s="230"/>
      <c r="D158" s="230"/>
      <c r="E158" s="230"/>
      <c r="F158" s="230"/>
      <c r="G158" s="231"/>
      <c r="H158" s="95">
        <f>SUM(H14:H157)</f>
        <v>0</v>
      </c>
      <c r="I158" s="141"/>
    </row>
    <row r="159" spans="1:9" ht="22.15" customHeight="1" x14ac:dyDescent="0.2">
      <c r="A159" s="223" t="s">
        <v>659</v>
      </c>
      <c r="B159" s="224"/>
      <c r="C159" s="224"/>
      <c r="D159" s="224"/>
      <c r="E159" s="224"/>
      <c r="F159" s="224"/>
      <c r="G159" s="225"/>
      <c r="H159" s="96">
        <f>H158*0.23</f>
        <v>0</v>
      </c>
    </row>
    <row r="160" spans="1:9" ht="24.6" customHeight="1" x14ac:dyDescent="0.2">
      <c r="A160" s="226" t="s">
        <v>648</v>
      </c>
      <c r="B160" s="227"/>
      <c r="C160" s="227"/>
      <c r="D160" s="227"/>
      <c r="E160" s="227"/>
      <c r="F160" s="227"/>
      <c r="G160" s="228"/>
      <c r="H160" s="97">
        <f>H158+H159</f>
        <v>0</v>
      </c>
    </row>
    <row r="161" spans="1:8" ht="15" x14ac:dyDescent="0.2">
      <c r="C161" s="9"/>
      <c r="G161" s="10"/>
    </row>
    <row r="162" spans="1:8" ht="15" x14ac:dyDescent="0.2">
      <c r="C162" s="9"/>
      <c r="G162" s="10"/>
    </row>
    <row r="163" spans="1:8" x14ac:dyDescent="0.2">
      <c r="G163" s="10"/>
    </row>
    <row r="164" spans="1:8" ht="12.75" x14ac:dyDescent="0.2">
      <c r="A164"/>
      <c r="B164" s="148"/>
      <c r="D164" s="10" t="s">
        <v>661</v>
      </c>
      <c r="G164" s="10"/>
    </row>
    <row r="165" spans="1:8" ht="14.25" x14ac:dyDescent="0.2">
      <c r="A165" s="169" t="str">
        <f>'zał. C-D- ZESTAWIENIE_RD'!D23</f>
        <v>Gdynia, dnia         2024.</v>
      </c>
      <c r="B165" s="169"/>
      <c r="C165" s="169"/>
      <c r="D165" s="222" t="s">
        <v>706</v>
      </c>
      <c r="E165" s="222"/>
      <c r="F165" s="222"/>
      <c r="G165" s="222"/>
      <c r="H165" s="222"/>
    </row>
    <row r="166" spans="1:8" x14ac:dyDescent="0.2">
      <c r="C166" s="156"/>
      <c r="G166" s="10"/>
    </row>
    <row r="167" spans="1:8" x14ac:dyDescent="0.2">
      <c r="C167" s="156"/>
      <c r="G167" s="10"/>
    </row>
    <row r="168" spans="1:8" x14ac:dyDescent="0.2">
      <c r="C168" s="156"/>
      <c r="G168" s="10"/>
    </row>
    <row r="169" spans="1:8" x14ac:dyDescent="0.2">
      <c r="C169" s="156"/>
      <c r="G169" s="10"/>
    </row>
    <row r="170" spans="1:8" x14ac:dyDescent="0.2">
      <c r="G170" s="10"/>
    </row>
    <row r="171" spans="1:8" x14ac:dyDescent="0.2">
      <c r="G171" s="10"/>
    </row>
    <row r="172" spans="1:8" x14ac:dyDescent="0.2">
      <c r="G172" s="10"/>
    </row>
    <row r="173" spans="1:8" x14ac:dyDescent="0.2">
      <c r="G173" s="10"/>
    </row>
    <row r="174" spans="1:8" x14ac:dyDescent="0.2">
      <c r="G174" s="10"/>
    </row>
    <row r="175" spans="1:8" x14ac:dyDescent="0.2">
      <c r="G175" s="10"/>
    </row>
    <row r="176" spans="1:8" x14ac:dyDescent="0.2">
      <c r="G176" s="10"/>
    </row>
    <row r="177" spans="7:7" x14ac:dyDescent="0.2">
      <c r="G177" s="10"/>
    </row>
    <row r="178" spans="7:7" x14ac:dyDescent="0.2">
      <c r="G178" s="10"/>
    </row>
    <row r="179" spans="7:7" x14ac:dyDescent="0.2">
      <c r="G179" s="10"/>
    </row>
    <row r="180" spans="7:7" x14ac:dyDescent="0.2">
      <c r="G180" s="10"/>
    </row>
    <row r="181" spans="7:7" x14ac:dyDescent="0.2">
      <c r="G181" s="10"/>
    </row>
    <row r="182" spans="7:7" x14ac:dyDescent="0.2">
      <c r="G182" s="10"/>
    </row>
    <row r="183" spans="7:7" x14ac:dyDescent="0.2">
      <c r="G183" s="10"/>
    </row>
    <row r="184" spans="7:7" x14ac:dyDescent="0.2">
      <c r="G184" s="10"/>
    </row>
    <row r="185" spans="7:7" x14ac:dyDescent="0.2">
      <c r="G185" s="10"/>
    </row>
    <row r="186" spans="7:7" x14ac:dyDescent="0.2">
      <c r="G186" s="10"/>
    </row>
    <row r="187" spans="7:7" x14ac:dyDescent="0.2">
      <c r="G187" s="10"/>
    </row>
    <row r="188" spans="7:7" x14ac:dyDescent="0.2">
      <c r="G188" s="10"/>
    </row>
    <row r="189" spans="7:7" x14ac:dyDescent="0.2">
      <c r="G189" s="10"/>
    </row>
    <row r="190" spans="7:7" x14ac:dyDescent="0.2">
      <c r="G190" s="10"/>
    </row>
    <row r="191" spans="7:7" x14ac:dyDescent="0.2">
      <c r="G191" s="10"/>
    </row>
    <row r="192" spans="7:7" x14ac:dyDescent="0.2">
      <c r="G192" s="10"/>
    </row>
    <row r="193" spans="7:7" x14ac:dyDescent="0.2">
      <c r="G193" s="10"/>
    </row>
    <row r="194" spans="7:7" x14ac:dyDescent="0.2">
      <c r="G194" s="10"/>
    </row>
    <row r="195" spans="7:7" x14ac:dyDescent="0.2">
      <c r="G195" s="10"/>
    </row>
    <row r="196" spans="7:7" x14ac:dyDescent="0.2">
      <c r="G196" s="10"/>
    </row>
    <row r="197" spans="7:7" x14ac:dyDescent="0.2">
      <c r="G197" s="10"/>
    </row>
    <row r="198" spans="7:7" x14ac:dyDescent="0.2">
      <c r="G198" s="10"/>
    </row>
    <row r="199" spans="7:7" x14ac:dyDescent="0.2">
      <c r="G199" s="10"/>
    </row>
    <row r="200" spans="7:7" x14ac:dyDescent="0.2">
      <c r="G200" s="10"/>
    </row>
    <row r="201" spans="7:7" x14ac:dyDescent="0.2">
      <c r="G201" s="10"/>
    </row>
    <row r="202" spans="7:7" x14ac:dyDescent="0.2">
      <c r="G202" s="10"/>
    </row>
    <row r="203" spans="7:7" x14ac:dyDescent="0.2">
      <c r="G203" s="10"/>
    </row>
    <row r="204" spans="7:7" x14ac:dyDescent="0.2">
      <c r="G204" s="10"/>
    </row>
    <row r="205" spans="7:7" x14ac:dyDescent="0.2">
      <c r="G205" s="10"/>
    </row>
    <row r="206" spans="7:7" x14ac:dyDescent="0.2">
      <c r="G206" s="10"/>
    </row>
    <row r="207" spans="7:7" x14ac:dyDescent="0.2">
      <c r="G207" s="10"/>
    </row>
    <row r="208" spans="7:7" x14ac:dyDescent="0.2">
      <c r="G208" s="10"/>
    </row>
    <row r="209" spans="7:7" x14ac:dyDescent="0.2">
      <c r="G209" s="10"/>
    </row>
    <row r="210" spans="7:7" x14ac:dyDescent="0.2">
      <c r="G210" s="10"/>
    </row>
    <row r="211" spans="7:7" x14ac:dyDescent="0.2">
      <c r="G211" s="10"/>
    </row>
    <row r="212" spans="7:7" x14ac:dyDescent="0.2">
      <c r="G212" s="10"/>
    </row>
    <row r="213" spans="7:7" x14ac:dyDescent="0.2">
      <c r="G213" s="10"/>
    </row>
    <row r="214" spans="7:7" x14ac:dyDescent="0.2">
      <c r="G214" s="10"/>
    </row>
    <row r="215" spans="7:7" x14ac:dyDescent="0.2">
      <c r="G215" s="10"/>
    </row>
    <row r="216" spans="7:7" x14ac:dyDescent="0.2">
      <c r="G216" s="10"/>
    </row>
    <row r="217" spans="7:7" x14ac:dyDescent="0.2">
      <c r="G217" s="10"/>
    </row>
    <row r="218" spans="7:7" x14ac:dyDescent="0.2">
      <c r="G218" s="10"/>
    </row>
    <row r="219" spans="7:7" x14ac:dyDescent="0.2">
      <c r="G219" s="10"/>
    </row>
    <row r="220" spans="7:7" x14ac:dyDescent="0.2">
      <c r="G220" s="10"/>
    </row>
    <row r="221" spans="7:7" x14ac:dyDescent="0.2">
      <c r="G221" s="10"/>
    </row>
    <row r="222" spans="7:7" x14ac:dyDescent="0.2">
      <c r="G222" s="10"/>
    </row>
    <row r="223" spans="7:7" x14ac:dyDescent="0.2">
      <c r="G223" s="10"/>
    </row>
    <row r="224" spans="7:7" x14ac:dyDescent="0.2">
      <c r="G224" s="10"/>
    </row>
    <row r="225" spans="7:7" x14ac:dyDescent="0.2">
      <c r="G225" s="10"/>
    </row>
    <row r="226" spans="7:7" x14ac:dyDescent="0.2">
      <c r="G226" s="10"/>
    </row>
    <row r="227" spans="7:7" x14ac:dyDescent="0.2">
      <c r="G227" s="10"/>
    </row>
    <row r="228" spans="7:7" x14ac:dyDescent="0.2">
      <c r="G228" s="10"/>
    </row>
    <row r="229" spans="7:7" x14ac:dyDescent="0.2">
      <c r="G229" s="10"/>
    </row>
    <row r="230" spans="7:7" x14ac:dyDescent="0.2">
      <c r="G230" s="10"/>
    </row>
    <row r="231" spans="7:7" x14ac:dyDescent="0.2">
      <c r="G231" s="10"/>
    </row>
    <row r="232" spans="7:7" x14ac:dyDescent="0.2">
      <c r="G232" s="10"/>
    </row>
    <row r="233" spans="7:7" x14ac:dyDescent="0.2">
      <c r="G233" s="10"/>
    </row>
    <row r="234" spans="7:7" x14ac:dyDescent="0.2">
      <c r="G234" s="10"/>
    </row>
    <row r="235" spans="7:7" x14ac:dyDescent="0.2">
      <c r="G235" s="10"/>
    </row>
    <row r="236" spans="7:7" x14ac:dyDescent="0.2">
      <c r="G236" s="10"/>
    </row>
    <row r="237" spans="7:7" x14ac:dyDescent="0.2">
      <c r="G237" s="10"/>
    </row>
    <row r="238" spans="7:7" x14ac:dyDescent="0.2">
      <c r="G238" s="10"/>
    </row>
    <row r="239" spans="7:7" x14ac:dyDescent="0.2">
      <c r="G239" s="10"/>
    </row>
    <row r="240" spans="7:7" x14ac:dyDescent="0.2">
      <c r="G240" s="10"/>
    </row>
    <row r="241" spans="7:7" x14ac:dyDescent="0.2">
      <c r="G241" s="10"/>
    </row>
    <row r="242" spans="7:7" x14ac:dyDescent="0.2">
      <c r="G242" s="10"/>
    </row>
    <row r="243" spans="7:7" x14ac:dyDescent="0.2">
      <c r="G243" s="10"/>
    </row>
    <row r="244" spans="7:7" x14ac:dyDescent="0.2">
      <c r="G244" s="10"/>
    </row>
    <row r="245" spans="7:7" x14ac:dyDescent="0.2">
      <c r="G245" s="10"/>
    </row>
    <row r="246" spans="7:7" x14ac:dyDescent="0.2">
      <c r="G246" s="10"/>
    </row>
    <row r="247" spans="7:7" x14ac:dyDescent="0.2">
      <c r="G247" s="10"/>
    </row>
    <row r="248" spans="7:7" x14ac:dyDescent="0.2">
      <c r="G248" s="10"/>
    </row>
    <row r="249" spans="7:7" x14ac:dyDescent="0.2">
      <c r="G249" s="10"/>
    </row>
    <row r="250" spans="7:7" x14ac:dyDescent="0.2">
      <c r="G250" s="10"/>
    </row>
    <row r="251" spans="7:7" x14ac:dyDescent="0.2">
      <c r="G251" s="10"/>
    </row>
    <row r="252" spans="7:7" x14ac:dyDescent="0.2">
      <c r="G252" s="10"/>
    </row>
    <row r="253" spans="7:7" x14ac:dyDescent="0.2">
      <c r="G253" s="10"/>
    </row>
    <row r="254" spans="7:7" x14ac:dyDescent="0.2">
      <c r="G254" s="10"/>
    </row>
    <row r="255" spans="7:7" x14ac:dyDescent="0.2">
      <c r="G255" s="10"/>
    </row>
    <row r="256" spans="7:7" x14ac:dyDescent="0.2">
      <c r="G256" s="10"/>
    </row>
    <row r="257" spans="7:7" x14ac:dyDescent="0.2">
      <c r="G257" s="10"/>
    </row>
    <row r="258" spans="7:7" x14ac:dyDescent="0.2">
      <c r="G258" s="10"/>
    </row>
    <row r="259" spans="7:7" x14ac:dyDescent="0.2">
      <c r="G259" s="10"/>
    </row>
    <row r="260" spans="7:7" x14ac:dyDescent="0.2">
      <c r="G260" s="10"/>
    </row>
    <row r="261" spans="7:7" x14ac:dyDescent="0.2">
      <c r="G261" s="10"/>
    </row>
    <row r="262" spans="7:7" x14ac:dyDescent="0.2">
      <c r="G262" s="10"/>
    </row>
    <row r="263" spans="7:7" x14ac:dyDescent="0.2">
      <c r="G263" s="10"/>
    </row>
    <row r="264" spans="7:7" x14ac:dyDescent="0.2">
      <c r="G264" s="10"/>
    </row>
    <row r="265" spans="7:7" x14ac:dyDescent="0.2">
      <c r="G265" s="10"/>
    </row>
    <row r="266" spans="7:7" x14ac:dyDescent="0.2">
      <c r="G266" s="10"/>
    </row>
    <row r="267" spans="7:7" x14ac:dyDescent="0.2">
      <c r="G267" s="10"/>
    </row>
    <row r="268" spans="7:7" x14ac:dyDescent="0.2">
      <c r="G268" s="10"/>
    </row>
    <row r="269" spans="7:7" x14ac:dyDescent="0.2">
      <c r="G269" s="10"/>
    </row>
    <row r="270" spans="7:7" x14ac:dyDescent="0.2">
      <c r="G270" s="10"/>
    </row>
    <row r="271" spans="7:7" x14ac:dyDescent="0.2">
      <c r="G271" s="10"/>
    </row>
    <row r="272" spans="7:7" x14ac:dyDescent="0.2">
      <c r="G272" s="10"/>
    </row>
    <row r="273" spans="7:7" x14ac:dyDescent="0.2">
      <c r="G273" s="10"/>
    </row>
    <row r="274" spans="7:7" x14ac:dyDescent="0.2">
      <c r="G274" s="10"/>
    </row>
    <row r="275" spans="7:7" x14ac:dyDescent="0.2">
      <c r="G275" s="10"/>
    </row>
    <row r="276" spans="7:7" x14ac:dyDescent="0.2">
      <c r="G276" s="10"/>
    </row>
    <row r="277" spans="7:7" x14ac:dyDescent="0.2">
      <c r="G277" s="10"/>
    </row>
    <row r="278" spans="7:7" x14ac:dyDescent="0.2">
      <c r="G278" s="10"/>
    </row>
    <row r="279" spans="7:7" x14ac:dyDescent="0.2">
      <c r="G279" s="10"/>
    </row>
    <row r="280" spans="7:7" x14ac:dyDescent="0.2">
      <c r="G280" s="10"/>
    </row>
    <row r="281" spans="7:7" x14ac:dyDescent="0.2">
      <c r="G281" s="10"/>
    </row>
    <row r="282" spans="7:7" x14ac:dyDescent="0.2">
      <c r="G282" s="10"/>
    </row>
    <row r="283" spans="7:7" x14ac:dyDescent="0.2">
      <c r="G283" s="10"/>
    </row>
    <row r="284" spans="7:7" x14ac:dyDescent="0.2">
      <c r="G284" s="10"/>
    </row>
    <row r="285" spans="7:7" x14ac:dyDescent="0.2">
      <c r="G285" s="10"/>
    </row>
    <row r="286" spans="7:7" x14ac:dyDescent="0.2">
      <c r="G286" s="10"/>
    </row>
    <row r="287" spans="7:7" x14ac:dyDescent="0.2">
      <c r="G287" s="10"/>
    </row>
    <row r="288" spans="7:7" x14ac:dyDescent="0.2">
      <c r="G288" s="10"/>
    </row>
    <row r="289" spans="7:7" x14ac:dyDescent="0.2">
      <c r="G289" s="10"/>
    </row>
    <row r="290" spans="7:7" x14ac:dyDescent="0.2">
      <c r="G290" s="10"/>
    </row>
    <row r="291" spans="7:7" x14ac:dyDescent="0.2">
      <c r="G291" s="10"/>
    </row>
    <row r="292" spans="7:7" x14ac:dyDescent="0.2">
      <c r="G292" s="10"/>
    </row>
    <row r="293" spans="7:7" x14ac:dyDescent="0.2">
      <c r="G293" s="10"/>
    </row>
    <row r="294" spans="7:7" x14ac:dyDescent="0.2">
      <c r="G294" s="10"/>
    </row>
    <row r="295" spans="7:7" x14ac:dyDescent="0.2">
      <c r="G295" s="10"/>
    </row>
    <row r="296" spans="7:7" x14ac:dyDescent="0.2">
      <c r="G296" s="10"/>
    </row>
    <row r="297" spans="7:7" x14ac:dyDescent="0.2">
      <c r="G297" s="10"/>
    </row>
    <row r="298" spans="7:7" x14ac:dyDescent="0.2">
      <c r="G298" s="10"/>
    </row>
    <row r="299" spans="7:7" x14ac:dyDescent="0.2">
      <c r="G299" s="10"/>
    </row>
    <row r="300" spans="7:7" x14ac:dyDescent="0.2">
      <c r="G300" s="10"/>
    </row>
    <row r="301" spans="7:7" x14ac:dyDescent="0.2">
      <c r="G301" s="10"/>
    </row>
    <row r="302" spans="7:7" x14ac:dyDescent="0.2">
      <c r="G302" s="10"/>
    </row>
    <row r="303" spans="7:7" x14ac:dyDescent="0.2">
      <c r="G303" s="10"/>
    </row>
    <row r="304" spans="7:7" x14ac:dyDescent="0.2">
      <c r="G304" s="10"/>
    </row>
    <row r="305" spans="7:7" x14ac:dyDescent="0.2">
      <c r="G305" s="10"/>
    </row>
    <row r="306" spans="7:7" x14ac:dyDescent="0.2">
      <c r="G306" s="10"/>
    </row>
    <row r="307" spans="7:7" x14ac:dyDescent="0.2">
      <c r="G307" s="10"/>
    </row>
    <row r="308" spans="7:7" x14ac:dyDescent="0.2">
      <c r="G308" s="10"/>
    </row>
    <row r="309" spans="7:7" x14ac:dyDescent="0.2">
      <c r="G309" s="10"/>
    </row>
    <row r="310" spans="7:7" x14ac:dyDescent="0.2">
      <c r="G310" s="10"/>
    </row>
    <row r="311" spans="7:7" x14ac:dyDescent="0.2">
      <c r="G311" s="10"/>
    </row>
    <row r="312" spans="7:7" x14ac:dyDescent="0.2">
      <c r="G312" s="10"/>
    </row>
    <row r="313" spans="7:7" x14ac:dyDescent="0.2">
      <c r="G313" s="10"/>
    </row>
    <row r="314" spans="7:7" x14ac:dyDescent="0.2">
      <c r="G314" s="10"/>
    </row>
    <row r="315" spans="7:7" x14ac:dyDescent="0.2">
      <c r="G315" s="10"/>
    </row>
    <row r="316" spans="7:7" x14ac:dyDescent="0.2">
      <c r="G316" s="10"/>
    </row>
    <row r="317" spans="7:7" x14ac:dyDescent="0.2">
      <c r="G317" s="10"/>
    </row>
    <row r="318" spans="7:7" x14ac:dyDescent="0.2">
      <c r="G318" s="10"/>
    </row>
    <row r="319" spans="7:7" x14ac:dyDescent="0.2">
      <c r="G319" s="10"/>
    </row>
    <row r="320" spans="7:7" x14ac:dyDescent="0.2">
      <c r="G320" s="10"/>
    </row>
    <row r="321" spans="7:7" x14ac:dyDescent="0.2">
      <c r="G321" s="10"/>
    </row>
    <row r="322" spans="7:7" x14ac:dyDescent="0.2">
      <c r="G322" s="10"/>
    </row>
    <row r="323" spans="7:7" x14ac:dyDescent="0.2">
      <c r="G323" s="10"/>
    </row>
    <row r="324" spans="7:7" x14ac:dyDescent="0.2">
      <c r="G324" s="10"/>
    </row>
    <row r="325" spans="7:7" x14ac:dyDescent="0.2">
      <c r="G325" s="10"/>
    </row>
    <row r="326" spans="7:7" x14ac:dyDescent="0.2">
      <c r="G326" s="10"/>
    </row>
    <row r="327" spans="7:7" x14ac:dyDescent="0.2">
      <c r="G327" s="10"/>
    </row>
    <row r="328" spans="7:7" x14ac:dyDescent="0.2">
      <c r="G328" s="10"/>
    </row>
    <row r="329" spans="7:7" x14ac:dyDescent="0.2">
      <c r="G329" s="10"/>
    </row>
    <row r="330" spans="7:7" x14ac:dyDescent="0.2">
      <c r="G330" s="10"/>
    </row>
    <row r="331" spans="7:7" x14ac:dyDescent="0.2">
      <c r="G331" s="10"/>
    </row>
    <row r="332" spans="7:7" x14ac:dyDescent="0.2">
      <c r="G332" s="10"/>
    </row>
    <row r="333" spans="7:7" x14ac:dyDescent="0.2">
      <c r="G333" s="10"/>
    </row>
    <row r="334" spans="7:7" x14ac:dyDescent="0.2">
      <c r="G334" s="10"/>
    </row>
    <row r="335" spans="7:7" x14ac:dyDescent="0.2">
      <c r="G335" s="10"/>
    </row>
    <row r="336" spans="7:7" x14ac:dyDescent="0.2">
      <c r="G336" s="10"/>
    </row>
    <row r="337" spans="7:7" x14ac:dyDescent="0.2">
      <c r="G337" s="10"/>
    </row>
    <row r="338" spans="7:7" x14ac:dyDescent="0.2">
      <c r="G338" s="10"/>
    </row>
    <row r="339" spans="7:7" x14ac:dyDescent="0.2">
      <c r="G339" s="10"/>
    </row>
    <row r="340" spans="7:7" x14ac:dyDescent="0.2">
      <c r="G340" s="10"/>
    </row>
    <row r="341" spans="7:7" x14ac:dyDescent="0.2">
      <c r="G341" s="10"/>
    </row>
    <row r="342" spans="7:7" x14ac:dyDescent="0.2">
      <c r="G342" s="10"/>
    </row>
    <row r="343" spans="7:7" x14ac:dyDescent="0.2">
      <c r="G343" s="10"/>
    </row>
    <row r="344" spans="7:7" x14ac:dyDescent="0.2">
      <c r="G344" s="10"/>
    </row>
    <row r="345" spans="7:7" x14ac:dyDescent="0.2">
      <c r="G345" s="10"/>
    </row>
    <row r="346" spans="7:7" x14ac:dyDescent="0.2">
      <c r="G346" s="10"/>
    </row>
    <row r="347" spans="7:7" x14ac:dyDescent="0.2">
      <c r="G347" s="10"/>
    </row>
    <row r="348" spans="7:7" x14ac:dyDescent="0.2">
      <c r="G348" s="10"/>
    </row>
    <row r="349" spans="7:7" x14ac:dyDescent="0.2">
      <c r="G349" s="10"/>
    </row>
    <row r="350" spans="7:7" x14ac:dyDescent="0.2">
      <c r="G350" s="10"/>
    </row>
    <row r="351" spans="7:7" x14ac:dyDescent="0.2">
      <c r="G351" s="10"/>
    </row>
    <row r="352" spans="7:7" x14ac:dyDescent="0.2">
      <c r="G352" s="10"/>
    </row>
    <row r="353" spans="7:7" x14ac:dyDescent="0.2">
      <c r="G353" s="10"/>
    </row>
    <row r="354" spans="7:7" x14ac:dyDescent="0.2">
      <c r="G354" s="10"/>
    </row>
    <row r="355" spans="7:7" x14ac:dyDescent="0.2">
      <c r="G355" s="10"/>
    </row>
    <row r="356" spans="7:7" x14ac:dyDescent="0.2">
      <c r="G356" s="10"/>
    </row>
    <row r="357" spans="7:7" x14ac:dyDescent="0.2">
      <c r="G357" s="10"/>
    </row>
    <row r="358" spans="7:7" x14ac:dyDescent="0.2">
      <c r="G358" s="10"/>
    </row>
    <row r="359" spans="7:7" x14ac:dyDescent="0.2">
      <c r="G359" s="10"/>
    </row>
    <row r="360" spans="7:7" x14ac:dyDescent="0.2">
      <c r="G360" s="10"/>
    </row>
    <row r="361" spans="7:7" x14ac:dyDescent="0.2">
      <c r="G361" s="10"/>
    </row>
    <row r="362" spans="7:7" x14ac:dyDescent="0.2">
      <c r="G362" s="10"/>
    </row>
    <row r="363" spans="7:7" x14ac:dyDescent="0.2">
      <c r="G363" s="10"/>
    </row>
    <row r="364" spans="7:7" x14ac:dyDescent="0.2">
      <c r="G364" s="10"/>
    </row>
    <row r="365" spans="7:7" x14ac:dyDescent="0.2">
      <c r="G365" s="10"/>
    </row>
    <row r="366" spans="7:7" x14ac:dyDescent="0.2">
      <c r="G366" s="10"/>
    </row>
    <row r="367" spans="7:7" x14ac:dyDescent="0.2">
      <c r="G367" s="10"/>
    </row>
    <row r="368" spans="7:7" x14ac:dyDescent="0.2">
      <c r="G368" s="10"/>
    </row>
    <row r="369" spans="7:7" x14ac:dyDescent="0.2">
      <c r="G369" s="10"/>
    </row>
    <row r="370" spans="7:7" x14ac:dyDescent="0.2">
      <c r="G370" s="10"/>
    </row>
    <row r="371" spans="7:7" x14ac:dyDescent="0.2">
      <c r="G371" s="10"/>
    </row>
    <row r="372" spans="7:7" x14ac:dyDescent="0.2">
      <c r="G372" s="10"/>
    </row>
    <row r="373" spans="7:7" x14ac:dyDescent="0.2">
      <c r="G373" s="10"/>
    </row>
    <row r="374" spans="7:7" x14ac:dyDescent="0.2">
      <c r="G374" s="10"/>
    </row>
    <row r="375" spans="7:7" x14ac:dyDescent="0.2">
      <c r="G375" s="10"/>
    </row>
    <row r="376" spans="7:7" x14ac:dyDescent="0.2">
      <c r="G376" s="10"/>
    </row>
    <row r="377" spans="7:7" x14ac:dyDescent="0.2">
      <c r="G377" s="10"/>
    </row>
    <row r="378" spans="7:7" x14ac:dyDescent="0.2">
      <c r="G378" s="10"/>
    </row>
    <row r="379" spans="7:7" x14ac:dyDescent="0.2">
      <c r="G379" s="10"/>
    </row>
    <row r="380" spans="7:7" x14ac:dyDescent="0.2">
      <c r="G380" s="10"/>
    </row>
    <row r="381" spans="7:7" x14ac:dyDescent="0.2">
      <c r="G381" s="10"/>
    </row>
    <row r="382" spans="7:7" x14ac:dyDescent="0.2">
      <c r="G382" s="10"/>
    </row>
    <row r="383" spans="7:7" x14ac:dyDescent="0.2">
      <c r="G383" s="10"/>
    </row>
    <row r="384" spans="7:7" x14ac:dyDescent="0.2">
      <c r="G384" s="10"/>
    </row>
    <row r="385" spans="7:7" x14ac:dyDescent="0.2">
      <c r="G385" s="10"/>
    </row>
    <row r="386" spans="7:7" x14ac:dyDescent="0.2">
      <c r="G386" s="10"/>
    </row>
    <row r="387" spans="7:7" x14ac:dyDescent="0.2">
      <c r="G387" s="10"/>
    </row>
    <row r="388" spans="7:7" x14ac:dyDescent="0.2">
      <c r="G388" s="10"/>
    </row>
    <row r="389" spans="7:7" x14ac:dyDescent="0.2">
      <c r="G389" s="10"/>
    </row>
    <row r="390" spans="7:7" x14ac:dyDescent="0.2">
      <c r="G390" s="10"/>
    </row>
    <row r="391" spans="7:7" x14ac:dyDescent="0.2">
      <c r="G391" s="10"/>
    </row>
    <row r="392" spans="7:7" x14ac:dyDescent="0.2">
      <c r="G392" s="10"/>
    </row>
    <row r="393" spans="7:7" x14ac:dyDescent="0.2">
      <c r="G393" s="10"/>
    </row>
    <row r="394" spans="7:7" x14ac:dyDescent="0.2">
      <c r="G394" s="10"/>
    </row>
    <row r="395" spans="7:7" x14ac:dyDescent="0.2">
      <c r="G395" s="10"/>
    </row>
    <row r="396" spans="7:7" x14ac:dyDescent="0.2">
      <c r="G396" s="10"/>
    </row>
    <row r="397" spans="7:7" x14ac:dyDescent="0.2">
      <c r="G397" s="10"/>
    </row>
    <row r="398" spans="7:7" x14ac:dyDescent="0.2">
      <c r="G398" s="10"/>
    </row>
    <row r="399" spans="7:7" x14ac:dyDescent="0.2">
      <c r="G399" s="10"/>
    </row>
    <row r="400" spans="7:7" x14ac:dyDescent="0.2">
      <c r="G400" s="10"/>
    </row>
    <row r="401" spans="7:7" x14ac:dyDescent="0.2">
      <c r="G401" s="10"/>
    </row>
    <row r="402" spans="7:7" x14ac:dyDescent="0.2">
      <c r="G402" s="10"/>
    </row>
    <row r="403" spans="7:7" x14ac:dyDescent="0.2">
      <c r="G403" s="10"/>
    </row>
    <row r="404" spans="7:7" x14ac:dyDescent="0.2">
      <c r="G404" s="10"/>
    </row>
    <row r="405" spans="7:7" x14ac:dyDescent="0.2">
      <c r="G405" s="10"/>
    </row>
    <row r="406" spans="7:7" x14ac:dyDescent="0.2">
      <c r="G406" s="10"/>
    </row>
    <row r="407" spans="7:7" x14ac:dyDescent="0.2">
      <c r="G407" s="10"/>
    </row>
    <row r="408" spans="7:7" x14ac:dyDescent="0.2">
      <c r="G408" s="10"/>
    </row>
    <row r="409" spans="7:7" x14ac:dyDescent="0.2">
      <c r="G409" s="10"/>
    </row>
    <row r="410" spans="7:7" x14ac:dyDescent="0.2">
      <c r="G410" s="10"/>
    </row>
    <row r="411" spans="7:7" x14ac:dyDescent="0.2">
      <c r="G411" s="10"/>
    </row>
    <row r="412" spans="7:7" x14ac:dyDescent="0.2">
      <c r="G412" s="10"/>
    </row>
    <row r="413" spans="7:7" x14ac:dyDescent="0.2">
      <c r="G413" s="10"/>
    </row>
    <row r="414" spans="7:7" x14ac:dyDescent="0.2">
      <c r="G414" s="10"/>
    </row>
    <row r="415" spans="7:7" x14ac:dyDescent="0.2">
      <c r="G415" s="10"/>
    </row>
    <row r="416" spans="7:7" x14ac:dyDescent="0.2">
      <c r="G416" s="10"/>
    </row>
    <row r="417" spans="7:7" x14ac:dyDescent="0.2">
      <c r="G417" s="10"/>
    </row>
    <row r="418" spans="7:7" x14ac:dyDescent="0.2">
      <c r="G418" s="10"/>
    </row>
    <row r="419" spans="7:7" x14ac:dyDescent="0.2">
      <c r="G419" s="10"/>
    </row>
    <row r="420" spans="7:7" x14ac:dyDescent="0.2">
      <c r="G420" s="10"/>
    </row>
    <row r="421" spans="7:7" x14ac:dyDescent="0.2">
      <c r="G421" s="10"/>
    </row>
    <row r="422" spans="7:7" x14ac:dyDescent="0.2">
      <c r="G422" s="10"/>
    </row>
    <row r="423" spans="7:7" x14ac:dyDescent="0.2">
      <c r="G423" s="10"/>
    </row>
    <row r="424" spans="7:7" x14ac:dyDescent="0.2">
      <c r="G424" s="10"/>
    </row>
    <row r="425" spans="7:7" x14ac:dyDescent="0.2">
      <c r="G425" s="10"/>
    </row>
    <row r="426" spans="7:7" x14ac:dyDescent="0.2">
      <c r="G426" s="10"/>
    </row>
    <row r="427" spans="7:7" x14ac:dyDescent="0.2">
      <c r="G427" s="10"/>
    </row>
    <row r="428" spans="7:7" x14ac:dyDescent="0.2">
      <c r="G428" s="10"/>
    </row>
    <row r="429" spans="7:7" x14ac:dyDescent="0.2">
      <c r="G429" s="10"/>
    </row>
    <row r="430" spans="7:7" x14ac:dyDescent="0.2">
      <c r="G430" s="10"/>
    </row>
    <row r="431" spans="7:7" x14ac:dyDescent="0.2">
      <c r="G431" s="10"/>
    </row>
    <row r="432" spans="7:7" x14ac:dyDescent="0.2">
      <c r="G432" s="10"/>
    </row>
    <row r="433" spans="7:7" x14ac:dyDescent="0.2">
      <c r="G433" s="10"/>
    </row>
    <row r="434" spans="7:7" x14ac:dyDescent="0.2">
      <c r="G434" s="10"/>
    </row>
    <row r="435" spans="7:7" x14ac:dyDescent="0.2">
      <c r="G435" s="10"/>
    </row>
    <row r="436" spans="7:7" x14ac:dyDescent="0.2">
      <c r="G436" s="10"/>
    </row>
    <row r="437" spans="7:7" x14ac:dyDescent="0.2">
      <c r="G437" s="10"/>
    </row>
    <row r="438" spans="7:7" x14ac:dyDescent="0.2">
      <c r="G438" s="10"/>
    </row>
    <row r="439" spans="7:7" x14ac:dyDescent="0.2">
      <c r="G439" s="10"/>
    </row>
    <row r="440" spans="7:7" x14ac:dyDescent="0.2">
      <c r="G440" s="10"/>
    </row>
    <row r="441" spans="7:7" x14ac:dyDescent="0.2">
      <c r="G441" s="10"/>
    </row>
    <row r="442" spans="7:7" x14ac:dyDescent="0.2">
      <c r="G442" s="10"/>
    </row>
    <row r="443" spans="7:7" x14ac:dyDescent="0.2">
      <c r="G443" s="10"/>
    </row>
    <row r="444" spans="7:7" x14ac:dyDescent="0.2">
      <c r="G444" s="10"/>
    </row>
    <row r="445" spans="7:7" x14ac:dyDescent="0.2">
      <c r="G445" s="10"/>
    </row>
    <row r="446" spans="7:7" x14ac:dyDescent="0.2">
      <c r="G446" s="10"/>
    </row>
    <row r="447" spans="7:7" x14ac:dyDescent="0.2">
      <c r="G447" s="10"/>
    </row>
    <row r="448" spans="7:7" x14ac:dyDescent="0.2">
      <c r="G448" s="10"/>
    </row>
    <row r="449" spans="7:7" x14ac:dyDescent="0.2">
      <c r="G449" s="10"/>
    </row>
    <row r="450" spans="7:7" x14ac:dyDescent="0.2">
      <c r="G450" s="10"/>
    </row>
    <row r="451" spans="7:7" x14ac:dyDescent="0.2">
      <c r="G451" s="10"/>
    </row>
    <row r="452" spans="7:7" x14ac:dyDescent="0.2">
      <c r="G452" s="10"/>
    </row>
    <row r="453" spans="7:7" x14ac:dyDescent="0.2">
      <c r="G453" s="10"/>
    </row>
    <row r="454" spans="7:7" x14ac:dyDescent="0.2">
      <c r="G454" s="10"/>
    </row>
    <row r="455" spans="7:7" x14ac:dyDescent="0.2">
      <c r="G455" s="10"/>
    </row>
    <row r="456" spans="7:7" x14ac:dyDescent="0.2">
      <c r="G456" s="10"/>
    </row>
    <row r="457" spans="7:7" x14ac:dyDescent="0.2">
      <c r="G457" s="10"/>
    </row>
    <row r="458" spans="7:7" x14ac:dyDescent="0.2">
      <c r="G458" s="10"/>
    </row>
    <row r="459" spans="7:7" x14ac:dyDescent="0.2">
      <c r="G459" s="10"/>
    </row>
    <row r="460" spans="7:7" x14ac:dyDescent="0.2">
      <c r="G460" s="10"/>
    </row>
    <row r="461" spans="7:7" x14ac:dyDescent="0.2">
      <c r="G461" s="10"/>
    </row>
    <row r="462" spans="7:7" x14ac:dyDescent="0.2">
      <c r="G462" s="10"/>
    </row>
    <row r="463" spans="7:7" x14ac:dyDescent="0.2">
      <c r="G463" s="10"/>
    </row>
    <row r="464" spans="7:7" x14ac:dyDescent="0.2">
      <c r="G464" s="10"/>
    </row>
    <row r="465" spans="7:7" x14ac:dyDescent="0.2">
      <c r="G465" s="10"/>
    </row>
    <row r="466" spans="7:7" x14ac:dyDescent="0.2">
      <c r="G466" s="10"/>
    </row>
    <row r="467" spans="7:7" x14ac:dyDescent="0.2">
      <c r="G467" s="10"/>
    </row>
    <row r="468" spans="7:7" x14ac:dyDescent="0.2">
      <c r="G468" s="10"/>
    </row>
    <row r="469" spans="7:7" x14ac:dyDescent="0.2">
      <c r="G469" s="10"/>
    </row>
    <row r="470" spans="7:7" x14ac:dyDescent="0.2">
      <c r="G470" s="10"/>
    </row>
    <row r="471" spans="7:7" x14ac:dyDescent="0.2">
      <c r="G471" s="10"/>
    </row>
    <row r="472" spans="7:7" x14ac:dyDescent="0.2">
      <c r="G472" s="10"/>
    </row>
    <row r="473" spans="7:7" x14ac:dyDescent="0.2">
      <c r="G473" s="10"/>
    </row>
    <row r="474" spans="7:7" x14ac:dyDescent="0.2">
      <c r="G474" s="10"/>
    </row>
    <row r="475" spans="7:7" x14ac:dyDescent="0.2">
      <c r="G475" s="10"/>
    </row>
    <row r="476" spans="7:7" x14ac:dyDescent="0.2">
      <c r="G476" s="10"/>
    </row>
    <row r="477" spans="7:7" x14ac:dyDescent="0.2">
      <c r="G477" s="10"/>
    </row>
    <row r="478" spans="7:7" x14ac:dyDescent="0.2">
      <c r="G478" s="10"/>
    </row>
    <row r="479" spans="7:7" x14ac:dyDescent="0.2">
      <c r="G479" s="10"/>
    </row>
    <row r="480" spans="7:7" x14ac:dyDescent="0.2">
      <c r="G480" s="10"/>
    </row>
    <row r="481" spans="7:7" x14ac:dyDescent="0.2">
      <c r="G481" s="10"/>
    </row>
    <row r="482" spans="7:7" x14ac:dyDescent="0.2">
      <c r="G482" s="10"/>
    </row>
    <row r="483" spans="7:7" x14ac:dyDescent="0.2">
      <c r="G483" s="10"/>
    </row>
    <row r="484" spans="7:7" x14ac:dyDescent="0.2">
      <c r="G484" s="10"/>
    </row>
    <row r="485" spans="7:7" x14ac:dyDescent="0.2">
      <c r="G485" s="10"/>
    </row>
    <row r="486" spans="7:7" x14ac:dyDescent="0.2">
      <c r="G486" s="10"/>
    </row>
    <row r="487" spans="7:7" x14ac:dyDescent="0.2">
      <c r="G487" s="10"/>
    </row>
    <row r="488" spans="7:7" x14ac:dyDescent="0.2">
      <c r="G488" s="10"/>
    </row>
    <row r="489" spans="7:7" x14ac:dyDescent="0.2">
      <c r="G489" s="10"/>
    </row>
    <row r="490" spans="7:7" x14ac:dyDescent="0.2">
      <c r="G490" s="10"/>
    </row>
    <row r="491" spans="7:7" x14ac:dyDescent="0.2">
      <c r="G491" s="10"/>
    </row>
    <row r="492" spans="7:7" x14ac:dyDescent="0.2">
      <c r="G492" s="10"/>
    </row>
    <row r="493" spans="7:7" x14ac:dyDescent="0.2">
      <c r="G493" s="10"/>
    </row>
    <row r="494" spans="7:7" x14ac:dyDescent="0.2">
      <c r="G494" s="10"/>
    </row>
    <row r="495" spans="7:7" x14ac:dyDescent="0.2">
      <c r="G495" s="10"/>
    </row>
    <row r="496" spans="7:7" x14ac:dyDescent="0.2">
      <c r="G496" s="10"/>
    </row>
    <row r="497" spans="7:7" x14ac:dyDescent="0.2">
      <c r="G497" s="10"/>
    </row>
    <row r="498" spans="7:7" x14ac:dyDescent="0.2">
      <c r="G498" s="10"/>
    </row>
    <row r="499" spans="7:7" x14ac:dyDescent="0.2">
      <c r="G499" s="10"/>
    </row>
    <row r="500" spans="7:7" x14ac:dyDescent="0.2">
      <c r="G500" s="10"/>
    </row>
    <row r="501" spans="7:7" x14ac:dyDescent="0.2">
      <c r="G501" s="10"/>
    </row>
    <row r="502" spans="7:7" x14ac:dyDescent="0.2">
      <c r="G502" s="10"/>
    </row>
    <row r="503" spans="7:7" x14ac:dyDescent="0.2">
      <c r="G503" s="10"/>
    </row>
    <row r="504" spans="7:7" x14ac:dyDescent="0.2">
      <c r="G504" s="10"/>
    </row>
    <row r="505" spans="7:7" x14ac:dyDescent="0.2">
      <c r="G505" s="10"/>
    </row>
    <row r="506" spans="7:7" x14ac:dyDescent="0.2">
      <c r="G506" s="10"/>
    </row>
    <row r="507" spans="7:7" x14ac:dyDescent="0.2">
      <c r="G507" s="10"/>
    </row>
    <row r="508" spans="7:7" x14ac:dyDescent="0.2">
      <c r="G508" s="10"/>
    </row>
    <row r="509" spans="7:7" x14ac:dyDescent="0.2">
      <c r="G509" s="10"/>
    </row>
    <row r="510" spans="7:7" x14ac:dyDescent="0.2">
      <c r="G510" s="10"/>
    </row>
    <row r="511" spans="7:7" x14ac:dyDescent="0.2">
      <c r="G511" s="10"/>
    </row>
    <row r="512" spans="7:7" x14ac:dyDescent="0.2">
      <c r="G512" s="10"/>
    </row>
    <row r="513" spans="7:7" x14ac:dyDescent="0.2">
      <c r="G513" s="10"/>
    </row>
    <row r="514" spans="7:7" x14ac:dyDescent="0.2">
      <c r="G514" s="10"/>
    </row>
    <row r="515" spans="7:7" x14ac:dyDescent="0.2">
      <c r="G515" s="10"/>
    </row>
    <row r="516" spans="7:7" x14ac:dyDescent="0.2">
      <c r="G516" s="10"/>
    </row>
    <row r="517" spans="7:7" x14ac:dyDescent="0.2">
      <c r="G517" s="10"/>
    </row>
    <row r="518" spans="7:7" x14ac:dyDescent="0.2">
      <c r="G518" s="10"/>
    </row>
    <row r="519" spans="7:7" x14ac:dyDescent="0.2">
      <c r="G519" s="10"/>
    </row>
    <row r="520" spans="7:7" x14ac:dyDescent="0.2">
      <c r="G520" s="10"/>
    </row>
    <row r="521" spans="7:7" x14ac:dyDescent="0.2">
      <c r="G521" s="10"/>
    </row>
    <row r="522" spans="7:7" x14ac:dyDescent="0.2">
      <c r="G522" s="10"/>
    </row>
    <row r="523" spans="7:7" x14ac:dyDescent="0.2">
      <c r="G523" s="10"/>
    </row>
    <row r="524" spans="7:7" x14ac:dyDescent="0.2">
      <c r="G524" s="10"/>
    </row>
    <row r="525" spans="7:7" x14ac:dyDescent="0.2">
      <c r="G525" s="10"/>
    </row>
    <row r="526" spans="7:7" x14ac:dyDescent="0.2">
      <c r="G526" s="10"/>
    </row>
    <row r="527" spans="7:7" x14ac:dyDescent="0.2">
      <c r="G527" s="10"/>
    </row>
    <row r="528" spans="7:7" x14ac:dyDescent="0.2">
      <c r="G528" s="10"/>
    </row>
    <row r="529" spans="7:7" x14ac:dyDescent="0.2">
      <c r="G529" s="10"/>
    </row>
    <row r="530" spans="7:7" x14ac:dyDescent="0.2">
      <c r="G530" s="10"/>
    </row>
    <row r="531" spans="7:7" x14ac:dyDescent="0.2">
      <c r="G531" s="10"/>
    </row>
    <row r="532" spans="7:7" x14ac:dyDescent="0.2">
      <c r="G532" s="10"/>
    </row>
    <row r="533" spans="7:7" x14ac:dyDescent="0.2">
      <c r="G533" s="10"/>
    </row>
    <row r="534" spans="7:7" x14ac:dyDescent="0.2">
      <c r="G534" s="10"/>
    </row>
    <row r="535" spans="7:7" x14ac:dyDescent="0.2">
      <c r="G535" s="10"/>
    </row>
    <row r="536" spans="7:7" x14ac:dyDescent="0.2">
      <c r="G536" s="10"/>
    </row>
    <row r="537" spans="7:7" x14ac:dyDescent="0.2">
      <c r="G537" s="10"/>
    </row>
    <row r="538" spans="7:7" x14ac:dyDescent="0.2">
      <c r="G538" s="10"/>
    </row>
    <row r="539" spans="7:7" x14ac:dyDescent="0.2">
      <c r="G539" s="10"/>
    </row>
    <row r="540" spans="7:7" x14ac:dyDescent="0.2">
      <c r="G540" s="10"/>
    </row>
    <row r="541" spans="7:7" x14ac:dyDescent="0.2">
      <c r="G541" s="10"/>
    </row>
    <row r="542" spans="7:7" x14ac:dyDescent="0.2">
      <c r="G542" s="10"/>
    </row>
    <row r="543" spans="7:7" x14ac:dyDescent="0.2">
      <c r="G543" s="10"/>
    </row>
    <row r="544" spans="7:7" x14ac:dyDescent="0.2">
      <c r="G544" s="10"/>
    </row>
    <row r="545" spans="7:7" x14ac:dyDescent="0.2">
      <c r="G545" s="10"/>
    </row>
    <row r="546" spans="7:7" x14ac:dyDescent="0.2">
      <c r="G546" s="10"/>
    </row>
    <row r="547" spans="7:7" x14ac:dyDescent="0.2">
      <c r="G547" s="10"/>
    </row>
    <row r="548" spans="7:7" x14ac:dyDescent="0.2">
      <c r="G548" s="10"/>
    </row>
    <row r="549" spans="7:7" x14ac:dyDescent="0.2">
      <c r="G549" s="10"/>
    </row>
    <row r="550" spans="7:7" x14ac:dyDescent="0.2">
      <c r="G550" s="10"/>
    </row>
    <row r="551" spans="7:7" x14ac:dyDescent="0.2">
      <c r="G551" s="10"/>
    </row>
    <row r="552" spans="7:7" x14ac:dyDescent="0.2">
      <c r="G552" s="10"/>
    </row>
    <row r="553" spans="7:7" x14ac:dyDescent="0.2">
      <c r="G553" s="10"/>
    </row>
    <row r="554" spans="7:7" x14ac:dyDescent="0.2">
      <c r="G554" s="10"/>
    </row>
    <row r="555" spans="7:7" x14ac:dyDescent="0.2">
      <c r="G555" s="10"/>
    </row>
    <row r="556" spans="7:7" x14ac:dyDescent="0.2">
      <c r="G556" s="10"/>
    </row>
    <row r="557" spans="7:7" x14ac:dyDescent="0.2">
      <c r="G557" s="10"/>
    </row>
    <row r="558" spans="7:7" x14ac:dyDescent="0.2">
      <c r="G558" s="10"/>
    </row>
    <row r="559" spans="7:7" x14ac:dyDescent="0.2">
      <c r="G559" s="10"/>
    </row>
    <row r="560" spans="7:7" x14ac:dyDescent="0.2">
      <c r="G560" s="10"/>
    </row>
    <row r="561" spans="7:7" x14ac:dyDescent="0.2">
      <c r="G561" s="10"/>
    </row>
    <row r="562" spans="7:7" x14ac:dyDescent="0.2">
      <c r="G562" s="10"/>
    </row>
    <row r="563" spans="7:7" x14ac:dyDescent="0.2">
      <c r="G563" s="10"/>
    </row>
    <row r="564" spans="7:7" x14ac:dyDescent="0.2">
      <c r="G564" s="10"/>
    </row>
    <row r="565" spans="7:7" x14ac:dyDescent="0.2">
      <c r="G565" s="10"/>
    </row>
    <row r="566" spans="7:7" x14ac:dyDescent="0.2">
      <c r="G566" s="10"/>
    </row>
    <row r="567" spans="7:7" x14ac:dyDescent="0.2">
      <c r="G567" s="10"/>
    </row>
    <row r="568" spans="7:7" x14ac:dyDescent="0.2">
      <c r="G568" s="10"/>
    </row>
    <row r="569" spans="7:7" x14ac:dyDescent="0.2">
      <c r="G569" s="10"/>
    </row>
    <row r="570" spans="7:7" x14ac:dyDescent="0.2">
      <c r="G570" s="10"/>
    </row>
    <row r="571" spans="7:7" x14ac:dyDescent="0.2">
      <c r="G571" s="10"/>
    </row>
    <row r="572" spans="7:7" x14ac:dyDescent="0.2">
      <c r="G572" s="10"/>
    </row>
    <row r="573" spans="7:7" x14ac:dyDescent="0.2">
      <c r="G573" s="10"/>
    </row>
    <row r="574" spans="7:7" x14ac:dyDescent="0.2">
      <c r="G574" s="10"/>
    </row>
    <row r="575" spans="7:7" x14ac:dyDescent="0.2">
      <c r="G575" s="10"/>
    </row>
    <row r="576" spans="7:7" x14ac:dyDescent="0.2">
      <c r="G576" s="10"/>
    </row>
    <row r="577" spans="7:7" x14ac:dyDescent="0.2">
      <c r="G577" s="10"/>
    </row>
    <row r="578" spans="7:7" x14ac:dyDescent="0.2">
      <c r="G578" s="10"/>
    </row>
    <row r="579" spans="7:7" x14ac:dyDescent="0.2">
      <c r="G579" s="10"/>
    </row>
    <row r="580" spans="7:7" x14ac:dyDescent="0.2">
      <c r="G580" s="10"/>
    </row>
    <row r="581" spans="7:7" x14ac:dyDescent="0.2">
      <c r="G581" s="10"/>
    </row>
    <row r="582" spans="7:7" x14ac:dyDescent="0.2">
      <c r="G582" s="10"/>
    </row>
    <row r="583" spans="7:7" x14ac:dyDescent="0.2">
      <c r="G583" s="10"/>
    </row>
    <row r="584" spans="7:7" x14ac:dyDescent="0.2">
      <c r="G584" s="10"/>
    </row>
    <row r="585" spans="7:7" x14ac:dyDescent="0.2">
      <c r="G585" s="10"/>
    </row>
    <row r="586" spans="7:7" x14ac:dyDescent="0.2">
      <c r="G586" s="10"/>
    </row>
    <row r="587" spans="7:7" x14ac:dyDescent="0.2">
      <c r="G587" s="10"/>
    </row>
    <row r="588" spans="7:7" x14ac:dyDescent="0.2">
      <c r="G588" s="10"/>
    </row>
    <row r="589" spans="7:7" x14ac:dyDescent="0.2">
      <c r="G589" s="10"/>
    </row>
    <row r="590" spans="7:7" x14ac:dyDescent="0.2">
      <c r="G590" s="10"/>
    </row>
    <row r="591" spans="7:7" x14ac:dyDescent="0.2">
      <c r="G591" s="10"/>
    </row>
    <row r="592" spans="7:7" x14ac:dyDescent="0.2">
      <c r="G592" s="10"/>
    </row>
    <row r="593" spans="7:7" x14ac:dyDescent="0.2">
      <c r="G593" s="10"/>
    </row>
    <row r="594" spans="7:7" x14ac:dyDescent="0.2">
      <c r="G594" s="10"/>
    </row>
    <row r="595" spans="7:7" x14ac:dyDescent="0.2">
      <c r="G595" s="10"/>
    </row>
    <row r="596" spans="7:7" x14ac:dyDescent="0.2">
      <c r="G596" s="10"/>
    </row>
    <row r="597" spans="7:7" x14ac:dyDescent="0.2">
      <c r="G597" s="10"/>
    </row>
    <row r="598" spans="7:7" x14ac:dyDescent="0.2">
      <c r="G598" s="10"/>
    </row>
    <row r="599" spans="7:7" x14ac:dyDescent="0.2">
      <c r="G599" s="10"/>
    </row>
    <row r="600" spans="7:7" x14ac:dyDescent="0.2">
      <c r="G600" s="10"/>
    </row>
    <row r="601" spans="7:7" x14ac:dyDescent="0.2">
      <c r="G601" s="10"/>
    </row>
    <row r="602" spans="7:7" x14ac:dyDescent="0.2">
      <c r="G602" s="10"/>
    </row>
    <row r="603" spans="7:7" x14ac:dyDescent="0.2">
      <c r="G603" s="10"/>
    </row>
    <row r="604" spans="7:7" x14ac:dyDescent="0.2">
      <c r="G604" s="10"/>
    </row>
    <row r="605" spans="7:7" x14ac:dyDescent="0.2">
      <c r="G605" s="10"/>
    </row>
    <row r="606" spans="7:7" x14ac:dyDescent="0.2">
      <c r="G606" s="10"/>
    </row>
    <row r="607" spans="7:7" x14ac:dyDescent="0.2">
      <c r="G607" s="10"/>
    </row>
    <row r="608" spans="7:7" x14ac:dyDescent="0.2">
      <c r="G608" s="10"/>
    </row>
    <row r="609" spans="7:7" x14ac:dyDescent="0.2">
      <c r="G609" s="10"/>
    </row>
    <row r="610" spans="7:7" x14ac:dyDescent="0.2">
      <c r="G610" s="10"/>
    </row>
    <row r="611" spans="7:7" x14ac:dyDescent="0.2">
      <c r="G611" s="10"/>
    </row>
    <row r="612" spans="7:7" x14ac:dyDescent="0.2">
      <c r="G612" s="10"/>
    </row>
    <row r="613" spans="7:7" x14ac:dyDescent="0.2">
      <c r="G613" s="10"/>
    </row>
    <row r="614" spans="7:7" x14ac:dyDescent="0.2">
      <c r="G614" s="10"/>
    </row>
    <row r="615" spans="7:7" x14ac:dyDescent="0.2">
      <c r="G615" s="10"/>
    </row>
    <row r="616" spans="7:7" x14ac:dyDescent="0.2">
      <c r="G616" s="10"/>
    </row>
    <row r="617" spans="7:7" x14ac:dyDescent="0.2">
      <c r="G617" s="10"/>
    </row>
    <row r="618" spans="7:7" x14ac:dyDescent="0.2">
      <c r="G618" s="10"/>
    </row>
    <row r="619" spans="7:7" x14ac:dyDescent="0.2">
      <c r="G619" s="10"/>
    </row>
    <row r="620" spans="7:7" x14ac:dyDescent="0.2">
      <c r="G620" s="10"/>
    </row>
    <row r="621" spans="7:7" x14ac:dyDescent="0.2">
      <c r="G621" s="10"/>
    </row>
    <row r="622" spans="7:7" x14ac:dyDescent="0.2">
      <c r="G622" s="10"/>
    </row>
    <row r="623" spans="7:7" x14ac:dyDescent="0.2">
      <c r="G623" s="10"/>
    </row>
    <row r="624" spans="7:7" x14ac:dyDescent="0.2">
      <c r="G624" s="10"/>
    </row>
    <row r="625" spans="7:7" x14ac:dyDescent="0.2">
      <c r="G625" s="10"/>
    </row>
    <row r="626" spans="7:7" x14ac:dyDescent="0.2">
      <c r="G626" s="10"/>
    </row>
    <row r="627" spans="7:7" x14ac:dyDescent="0.2">
      <c r="G627" s="10"/>
    </row>
    <row r="628" spans="7:7" x14ac:dyDescent="0.2">
      <c r="G628" s="10"/>
    </row>
    <row r="629" spans="7:7" x14ac:dyDescent="0.2">
      <c r="G629" s="10"/>
    </row>
    <row r="630" spans="7:7" x14ac:dyDescent="0.2">
      <c r="G630" s="10"/>
    </row>
    <row r="631" spans="7:7" x14ac:dyDescent="0.2">
      <c r="G631" s="10"/>
    </row>
    <row r="632" spans="7:7" x14ac:dyDescent="0.2">
      <c r="G632" s="10"/>
    </row>
    <row r="633" spans="7:7" x14ac:dyDescent="0.2">
      <c r="G633" s="10"/>
    </row>
    <row r="634" spans="7:7" x14ac:dyDescent="0.2">
      <c r="G634" s="10"/>
    </row>
    <row r="635" spans="7:7" x14ac:dyDescent="0.2">
      <c r="G635" s="10"/>
    </row>
    <row r="636" spans="7:7" x14ac:dyDescent="0.2">
      <c r="G636" s="10"/>
    </row>
    <row r="637" spans="7:7" x14ac:dyDescent="0.2">
      <c r="G637" s="10"/>
    </row>
    <row r="638" spans="7:7" x14ac:dyDescent="0.2">
      <c r="G638" s="10"/>
    </row>
    <row r="639" spans="7:7" x14ac:dyDescent="0.2">
      <c r="G639" s="10"/>
    </row>
    <row r="640" spans="7:7" x14ac:dyDescent="0.2">
      <c r="G640" s="10"/>
    </row>
    <row r="641" spans="7:7" x14ac:dyDescent="0.2">
      <c r="G641" s="10"/>
    </row>
    <row r="642" spans="7:7" x14ac:dyDescent="0.2">
      <c r="G642" s="10"/>
    </row>
    <row r="643" spans="7:7" x14ac:dyDescent="0.2">
      <c r="G643" s="10"/>
    </row>
    <row r="644" spans="7:7" x14ac:dyDescent="0.2">
      <c r="G644" s="10"/>
    </row>
    <row r="645" spans="7:7" x14ac:dyDescent="0.2">
      <c r="G645" s="10"/>
    </row>
    <row r="646" spans="7:7" x14ac:dyDescent="0.2">
      <c r="G646" s="10"/>
    </row>
    <row r="647" spans="7:7" x14ac:dyDescent="0.2">
      <c r="G647" s="10"/>
    </row>
    <row r="648" spans="7:7" x14ac:dyDescent="0.2">
      <c r="G648" s="10"/>
    </row>
    <row r="649" spans="7:7" x14ac:dyDescent="0.2">
      <c r="G649" s="10"/>
    </row>
    <row r="650" spans="7:7" x14ac:dyDescent="0.2">
      <c r="G650" s="10"/>
    </row>
    <row r="651" spans="7:7" x14ac:dyDescent="0.2">
      <c r="G651" s="10"/>
    </row>
    <row r="652" spans="7:7" x14ac:dyDescent="0.2">
      <c r="G652" s="10"/>
    </row>
    <row r="653" spans="7:7" x14ac:dyDescent="0.2">
      <c r="G653" s="10"/>
    </row>
    <row r="654" spans="7:7" x14ac:dyDescent="0.2">
      <c r="G654" s="10"/>
    </row>
    <row r="655" spans="7:7" x14ac:dyDescent="0.2">
      <c r="G655" s="10"/>
    </row>
    <row r="656" spans="7:7" x14ac:dyDescent="0.2">
      <c r="G656" s="10"/>
    </row>
    <row r="657" spans="7:7" x14ac:dyDescent="0.2">
      <c r="G657" s="10"/>
    </row>
    <row r="658" spans="7:7" x14ac:dyDescent="0.2">
      <c r="G658" s="10"/>
    </row>
    <row r="659" spans="7:7" x14ac:dyDescent="0.2">
      <c r="G659" s="10"/>
    </row>
    <row r="660" spans="7:7" x14ac:dyDescent="0.2">
      <c r="G660" s="10"/>
    </row>
    <row r="661" spans="7:7" x14ac:dyDescent="0.2">
      <c r="G661" s="10"/>
    </row>
    <row r="662" spans="7:7" x14ac:dyDescent="0.2">
      <c r="G662" s="10"/>
    </row>
    <row r="663" spans="7:7" x14ac:dyDescent="0.2">
      <c r="G663" s="10"/>
    </row>
    <row r="664" spans="7:7" x14ac:dyDescent="0.2">
      <c r="G664" s="10"/>
    </row>
    <row r="665" spans="7:7" x14ac:dyDescent="0.2">
      <c r="G665" s="10"/>
    </row>
    <row r="666" spans="7:7" x14ac:dyDescent="0.2">
      <c r="G666" s="10"/>
    </row>
    <row r="667" spans="7:7" x14ac:dyDescent="0.2">
      <c r="G667" s="10"/>
    </row>
    <row r="668" spans="7:7" x14ac:dyDescent="0.2">
      <c r="G668" s="10"/>
    </row>
    <row r="669" spans="7:7" x14ac:dyDescent="0.2">
      <c r="G669" s="10"/>
    </row>
    <row r="670" spans="7:7" x14ac:dyDescent="0.2">
      <c r="G670" s="10"/>
    </row>
    <row r="671" spans="7:7" x14ac:dyDescent="0.2">
      <c r="G671" s="10"/>
    </row>
    <row r="672" spans="7:7" x14ac:dyDescent="0.2">
      <c r="G672" s="10"/>
    </row>
    <row r="673" spans="7:7" x14ac:dyDescent="0.2">
      <c r="G673" s="10"/>
    </row>
    <row r="674" spans="7:7" x14ac:dyDescent="0.2">
      <c r="G674" s="10"/>
    </row>
    <row r="675" spans="7:7" x14ac:dyDescent="0.2">
      <c r="G675" s="10"/>
    </row>
    <row r="676" spans="7:7" x14ac:dyDescent="0.2">
      <c r="G676" s="10"/>
    </row>
    <row r="677" spans="7:7" x14ac:dyDescent="0.2">
      <c r="G677" s="10"/>
    </row>
    <row r="678" spans="7:7" x14ac:dyDescent="0.2">
      <c r="G678" s="10"/>
    </row>
    <row r="679" spans="7:7" x14ac:dyDescent="0.2">
      <c r="G679" s="10"/>
    </row>
    <row r="680" spans="7:7" x14ac:dyDescent="0.2">
      <c r="G680" s="10"/>
    </row>
    <row r="681" spans="7:7" x14ac:dyDescent="0.2">
      <c r="G681" s="10"/>
    </row>
    <row r="682" spans="7:7" x14ac:dyDescent="0.2">
      <c r="G682" s="10"/>
    </row>
    <row r="683" spans="7:7" x14ac:dyDescent="0.2">
      <c r="G683" s="10"/>
    </row>
    <row r="684" spans="7:7" x14ac:dyDescent="0.2">
      <c r="G684" s="10"/>
    </row>
    <row r="685" spans="7:7" x14ac:dyDescent="0.2">
      <c r="G685" s="10"/>
    </row>
    <row r="686" spans="7:7" x14ac:dyDescent="0.2">
      <c r="G686" s="10"/>
    </row>
    <row r="687" spans="7:7" x14ac:dyDescent="0.2">
      <c r="G687" s="10"/>
    </row>
    <row r="688" spans="7:7" x14ac:dyDescent="0.2">
      <c r="G688" s="10"/>
    </row>
    <row r="689" spans="7:7" x14ac:dyDescent="0.2">
      <c r="G689" s="10"/>
    </row>
    <row r="690" spans="7:7" x14ac:dyDescent="0.2">
      <c r="G690" s="10"/>
    </row>
    <row r="691" spans="7:7" x14ac:dyDescent="0.2">
      <c r="G691" s="10"/>
    </row>
    <row r="692" spans="7:7" x14ac:dyDescent="0.2">
      <c r="G692" s="10"/>
    </row>
    <row r="693" spans="7:7" x14ac:dyDescent="0.2">
      <c r="G693" s="10"/>
    </row>
    <row r="694" spans="7:7" x14ac:dyDescent="0.2">
      <c r="G694" s="10"/>
    </row>
    <row r="695" spans="7:7" x14ac:dyDescent="0.2">
      <c r="G695" s="10"/>
    </row>
    <row r="696" spans="7:7" x14ac:dyDescent="0.2">
      <c r="G696" s="10"/>
    </row>
    <row r="697" spans="7:7" x14ac:dyDescent="0.2">
      <c r="G697" s="10"/>
    </row>
    <row r="698" spans="7:7" x14ac:dyDescent="0.2">
      <c r="G698" s="10"/>
    </row>
    <row r="699" spans="7:7" x14ac:dyDescent="0.2">
      <c r="G699" s="10"/>
    </row>
    <row r="700" spans="7:7" x14ac:dyDescent="0.2">
      <c r="G700" s="10"/>
    </row>
    <row r="701" spans="7:7" x14ac:dyDescent="0.2">
      <c r="G701" s="10"/>
    </row>
    <row r="702" spans="7:7" x14ac:dyDescent="0.2">
      <c r="G702" s="10"/>
    </row>
    <row r="703" spans="7:7" x14ac:dyDescent="0.2">
      <c r="G703" s="10"/>
    </row>
    <row r="704" spans="7:7" x14ac:dyDescent="0.2">
      <c r="G704" s="10"/>
    </row>
    <row r="705" spans="7:7" x14ac:dyDescent="0.2">
      <c r="G705" s="10"/>
    </row>
    <row r="706" spans="7:7" x14ac:dyDescent="0.2">
      <c r="G706" s="10"/>
    </row>
    <row r="707" spans="7:7" x14ac:dyDescent="0.2">
      <c r="G707" s="10"/>
    </row>
    <row r="708" spans="7:7" x14ac:dyDescent="0.2">
      <c r="G708" s="10"/>
    </row>
    <row r="709" spans="7:7" x14ac:dyDescent="0.2">
      <c r="G709" s="10"/>
    </row>
    <row r="710" spans="7:7" x14ac:dyDescent="0.2">
      <c r="G710" s="10"/>
    </row>
    <row r="711" spans="7:7" x14ac:dyDescent="0.2">
      <c r="G711" s="10"/>
    </row>
    <row r="712" spans="7:7" x14ac:dyDescent="0.2">
      <c r="G712" s="10"/>
    </row>
    <row r="713" spans="7:7" x14ac:dyDescent="0.2">
      <c r="G713" s="10"/>
    </row>
    <row r="714" spans="7:7" x14ac:dyDescent="0.2">
      <c r="G714" s="10"/>
    </row>
    <row r="715" spans="7:7" x14ac:dyDescent="0.2">
      <c r="G715" s="10"/>
    </row>
    <row r="716" spans="7:7" x14ac:dyDescent="0.2">
      <c r="G716" s="10"/>
    </row>
    <row r="717" spans="7:7" x14ac:dyDescent="0.2">
      <c r="G717" s="10"/>
    </row>
    <row r="718" spans="7:7" x14ac:dyDescent="0.2">
      <c r="G718" s="10"/>
    </row>
    <row r="719" spans="7:7" x14ac:dyDescent="0.2">
      <c r="G719" s="10"/>
    </row>
    <row r="720" spans="7:7" x14ac:dyDescent="0.2">
      <c r="G720" s="10"/>
    </row>
    <row r="721" spans="7:7" x14ac:dyDescent="0.2">
      <c r="G721" s="10"/>
    </row>
    <row r="722" spans="7:7" x14ac:dyDescent="0.2">
      <c r="G722" s="10"/>
    </row>
    <row r="723" spans="7:7" x14ac:dyDescent="0.2">
      <c r="G723" s="10"/>
    </row>
    <row r="724" spans="7:7" x14ac:dyDescent="0.2">
      <c r="G724" s="10"/>
    </row>
    <row r="725" spans="7:7" x14ac:dyDescent="0.2">
      <c r="G725" s="10"/>
    </row>
    <row r="726" spans="7:7" x14ac:dyDescent="0.2">
      <c r="G726" s="10"/>
    </row>
    <row r="727" spans="7:7" x14ac:dyDescent="0.2">
      <c r="G727" s="10"/>
    </row>
    <row r="728" spans="7:7" x14ac:dyDescent="0.2">
      <c r="G728" s="10"/>
    </row>
    <row r="729" spans="7:7" x14ac:dyDescent="0.2">
      <c r="G729" s="10"/>
    </row>
    <row r="730" spans="7:7" x14ac:dyDescent="0.2">
      <c r="G730" s="10"/>
    </row>
    <row r="731" spans="7:7" x14ac:dyDescent="0.2">
      <c r="G731" s="10"/>
    </row>
    <row r="732" spans="7:7" x14ac:dyDescent="0.2">
      <c r="G732" s="10"/>
    </row>
    <row r="733" spans="7:7" x14ac:dyDescent="0.2">
      <c r="G733" s="10"/>
    </row>
    <row r="734" spans="7:7" x14ac:dyDescent="0.2">
      <c r="G734" s="10"/>
    </row>
    <row r="735" spans="7:7" x14ac:dyDescent="0.2">
      <c r="G735" s="10"/>
    </row>
    <row r="736" spans="7:7" x14ac:dyDescent="0.2">
      <c r="G736" s="10"/>
    </row>
    <row r="737" spans="7:7" x14ac:dyDescent="0.2">
      <c r="G737" s="10"/>
    </row>
    <row r="738" spans="7:7" x14ac:dyDescent="0.2">
      <c r="G738" s="10"/>
    </row>
    <row r="739" spans="7:7" x14ac:dyDescent="0.2">
      <c r="G739" s="10"/>
    </row>
    <row r="740" spans="7:7" x14ac:dyDescent="0.2">
      <c r="G740" s="10"/>
    </row>
    <row r="741" spans="7:7" x14ac:dyDescent="0.2">
      <c r="G741" s="10"/>
    </row>
    <row r="742" spans="7:7" x14ac:dyDescent="0.2">
      <c r="G742" s="10"/>
    </row>
    <row r="743" spans="7:7" x14ac:dyDescent="0.2">
      <c r="G743" s="10"/>
    </row>
    <row r="744" spans="7:7" x14ac:dyDescent="0.2">
      <c r="G744" s="10"/>
    </row>
    <row r="745" spans="7:7" x14ac:dyDescent="0.2">
      <c r="G745" s="10"/>
    </row>
    <row r="746" spans="7:7" x14ac:dyDescent="0.2">
      <c r="G746" s="10"/>
    </row>
    <row r="747" spans="7:7" x14ac:dyDescent="0.2">
      <c r="G747" s="10"/>
    </row>
    <row r="748" spans="7:7" x14ac:dyDescent="0.2">
      <c r="G748" s="10"/>
    </row>
    <row r="749" spans="7:7" x14ac:dyDescent="0.2">
      <c r="G749" s="10"/>
    </row>
    <row r="750" spans="7:7" x14ac:dyDescent="0.2">
      <c r="G750" s="10"/>
    </row>
    <row r="751" spans="7:7" x14ac:dyDescent="0.2">
      <c r="G751" s="10"/>
    </row>
    <row r="752" spans="7:7" x14ac:dyDescent="0.2">
      <c r="G752" s="10"/>
    </row>
    <row r="753" spans="7:7" x14ac:dyDescent="0.2">
      <c r="G753" s="10"/>
    </row>
    <row r="754" spans="7:7" x14ac:dyDescent="0.2">
      <c r="G754" s="10"/>
    </row>
    <row r="755" spans="7:7" x14ac:dyDescent="0.2">
      <c r="G755" s="10"/>
    </row>
    <row r="756" spans="7:7" x14ac:dyDescent="0.2">
      <c r="G756" s="10"/>
    </row>
    <row r="757" spans="7:7" x14ac:dyDescent="0.2">
      <c r="G757" s="10"/>
    </row>
    <row r="758" spans="7:7" x14ac:dyDescent="0.2">
      <c r="G758" s="10"/>
    </row>
    <row r="759" spans="7:7" x14ac:dyDescent="0.2">
      <c r="G759" s="10"/>
    </row>
    <row r="760" spans="7:7" x14ac:dyDescent="0.2">
      <c r="G760" s="10"/>
    </row>
    <row r="761" spans="7:7" x14ac:dyDescent="0.2">
      <c r="G761" s="10"/>
    </row>
    <row r="762" spans="7:7" x14ac:dyDescent="0.2">
      <c r="G762" s="10"/>
    </row>
    <row r="763" spans="7:7" x14ac:dyDescent="0.2">
      <c r="G763" s="10"/>
    </row>
    <row r="764" spans="7:7" x14ac:dyDescent="0.2">
      <c r="G764" s="10"/>
    </row>
    <row r="765" spans="7:7" x14ac:dyDescent="0.2">
      <c r="G765" s="10"/>
    </row>
    <row r="766" spans="7:7" x14ac:dyDescent="0.2">
      <c r="G766" s="10"/>
    </row>
    <row r="767" spans="7:7" x14ac:dyDescent="0.2">
      <c r="G767" s="10"/>
    </row>
    <row r="768" spans="7:7" x14ac:dyDescent="0.2">
      <c r="G768" s="10"/>
    </row>
    <row r="769" spans="7:7" x14ac:dyDescent="0.2">
      <c r="G769" s="10"/>
    </row>
    <row r="770" spans="7:7" x14ac:dyDescent="0.2">
      <c r="G770" s="10"/>
    </row>
    <row r="771" spans="7:7" x14ac:dyDescent="0.2">
      <c r="G771" s="10"/>
    </row>
    <row r="772" spans="7:7" x14ac:dyDescent="0.2">
      <c r="G772" s="10"/>
    </row>
    <row r="773" spans="7:7" x14ac:dyDescent="0.2">
      <c r="G773" s="10"/>
    </row>
    <row r="774" spans="7:7" x14ac:dyDescent="0.2">
      <c r="G774" s="10"/>
    </row>
    <row r="775" spans="7:7" x14ac:dyDescent="0.2">
      <c r="G775" s="10"/>
    </row>
    <row r="776" spans="7:7" x14ac:dyDescent="0.2">
      <c r="G776" s="10"/>
    </row>
    <row r="777" spans="7:7" x14ac:dyDescent="0.2">
      <c r="G777" s="10"/>
    </row>
    <row r="778" spans="7:7" x14ac:dyDescent="0.2">
      <c r="G778" s="10"/>
    </row>
    <row r="779" spans="7:7" x14ac:dyDescent="0.2">
      <c r="G779" s="10"/>
    </row>
    <row r="780" spans="7:7" x14ac:dyDescent="0.2">
      <c r="G780" s="10"/>
    </row>
    <row r="781" spans="7:7" x14ac:dyDescent="0.2">
      <c r="G781" s="10"/>
    </row>
    <row r="782" spans="7:7" x14ac:dyDescent="0.2">
      <c r="G782" s="10"/>
    </row>
    <row r="783" spans="7:7" x14ac:dyDescent="0.2">
      <c r="G783" s="10"/>
    </row>
    <row r="784" spans="7:7" x14ac:dyDescent="0.2">
      <c r="G784" s="10"/>
    </row>
    <row r="785" spans="7:7" x14ac:dyDescent="0.2">
      <c r="G785" s="10"/>
    </row>
    <row r="786" spans="7:7" x14ac:dyDescent="0.2">
      <c r="G786" s="10"/>
    </row>
    <row r="787" spans="7:7" x14ac:dyDescent="0.2">
      <c r="G787" s="10"/>
    </row>
    <row r="788" spans="7:7" x14ac:dyDescent="0.2">
      <c r="G788" s="10"/>
    </row>
    <row r="789" spans="7:7" x14ac:dyDescent="0.2">
      <c r="G789" s="10"/>
    </row>
    <row r="790" spans="7:7" x14ac:dyDescent="0.2">
      <c r="G790" s="10"/>
    </row>
    <row r="791" spans="7:7" x14ac:dyDescent="0.2">
      <c r="G791" s="10"/>
    </row>
    <row r="792" spans="7:7" x14ac:dyDescent="0.2">
      <c r="G792" s="10"/>
    </row>
    <row r="793" spans="7:7" x14ac:dyDescent="0.2">
      <c r="G793" s="10"/>
    </row>
    <row r="794" spans="7:7" x14ac:dyDescent="0.2">
      <c r="G794" s="10"/>
    </row>
    <row r="795" spans="7:7" x14ac:dyDescent="0.2">
      <c r="G795" s="10"/>
    </row>
    <row r="796" spans="7:7" x14ac:dyDescent="0.2">
      <c r="G796" s="10"/>
    </row>
    <row r="797" spans="7:7" x14ac:dyDescent="0.2">
      <c r="G797" s="10"/>
    </row>
    <row r="798" spans="7:7" x14ac:dyDescent="0.2">
      <c r="G798" s="10"/>
    </row>
    <row r="799" spans="7:7" x14ac:dyDescent="0.2">
      <c r="G799" s="10"/>
    </row>
    <row r="800" spans="7:7" x14ac:dyDescent="0.2">
      <c r="G800" s="10"/>
    </row>
    <row r="801" spans="7:7" x14ac:dyDescent="0.2">
      <c r="G801" s="10"/>
    </row>
    <row r="802" spans="7:7" x14ac:dyDescent="0.2">
      <c r="G802" s="10"/>
    </row>
    <row r="803" spans="7:7" x14ac:dyDescent="0.2">
      <c r="G803" s="10"/>
    </row>
    <row r="804" spans="7:7" x14ac:dyDescent="0.2">
      <c r="G804" s="10"/>
    </row>
    <row r="805" spans="7:7" x14ac:dyDescent="0.2">
      <c r="G805" s="10"/>
    </row>
    <row r="806" spans="7:7" x14ac:dyDescent="0.2">
      <c r="G806" s="10"/>
    </row>
    <row r="807" spans="7:7" x14ac:dyDescent="0.2">
      <c r="G807" s="10"/>
    </row>
    <row r="808" spans="7:7" x14ac:dyDescent="0.2">
      <c r="G808" s="10"/>
    </row>
    <row r="809" spans="7:7" x14ac:dyDescent="0.2">
      <c r="G809" s="10"/>
    </row>
    <row r="810" spans="7:7" x14ac:dyDescent="0.2">
      <c r="G810" s="10"/>
    </row>
    <row r="811" spans="7:7" x14ac:dyDescent="0.2">
      <c r="G811" s="10"/>
    </row>
    <row r="812" spans="7:7" x14ac:dyDescent="0.2">
      <c r="G812" s="10"/>
    </row>
    <row r="813" spans="7:7" x14ac:dyDescent="0.2">
      <c r="G813" s="10"/>
    </row>
    <row r="814" spans="7:7" x14ac:dyDescent="0.2">
      <c r="G814" s="10"/>
    </row>
    <row r="815" spans="7:7" x14ac:dyDescent="0.2">
      <c r="G815" s="10"/>
    </row>
    <row r="816" spans="7:7" x14ac:dyDescent="0.2">
      <c r="G816" s="10"/>
    </row>
    <row r="817" spans="7:7" x14ac:dyDescent="0.2">
      <c r="G817" s="10"/>
    </row>
    <row r="818" spans="7:7" x14ac:dyDescent="0.2">
      <c r="G818" s="10"/>
    </row>
    <row r="819" spans="7:7" x14ac:dyDescent="0.2">
      <c r="G819" s="10"/>
    </row>
    <row r="820" spans="7:7" x14ac:dyDescent="0.2">
      <c r="G820" s="10"/>
    </row>
    <row r="821" spans="7:7" x14ac:dyDescent="0.2">
      <c r="G821" s="10"/>
    </row>
    <row r="822" spans="7:7" x14ac:dyDescent="0.2">
      <c r="G822" s="10"/>
    </row>
    <row r="823" spans="7:7" x14ac:dyDescent="0.2">
      <c r="G823" s="10"/>
    </row>
    <row r="824" spans="7:7" x14ac:dyDescent="0.2">
      <c r="G824" s="10"/>
    </row>
    <row r="825" spans="7:7" x14ac:dyDescent="0.2">
      <c r="G825" s="10"/>
    </row>
    <row r="826" spans="7:7" x14ac:dyDescent="0.2">
      <c r="G826" s="10"/>
    </row>
    <row r="827" spans="7:7" x14ac:dyDescent="0.2">
      <c r="G827" s="10"/>
    </row>
    <row r="828" spans="7:7" x14ac:dyDescent="0.2">
      <c r="G828" s="10"/>
    </row>
    <row r="829" spans="7:7" x14ac:dyDescent="0.2">
      <c r="G829" s="10"/>
    </row>
    <row r="830" spans="7:7" x14ac:dyDescent="0.2">
      <c r="G830" s="10"/>
    </row>
    <row r="831" spans="7:7" x14ac:dyDescent="0.2">
      <c r="G831" s="10"/>
    </row>
    <row r="832" spans="7:7" x14ac:dyDescent="0.2">
      <c r="G832" s="10"/>
    </row>
    <row r="833" spans="7:7" x14ac:dyDescent="0.2">
      <c r="G833" s="10"/>
    </row>
    <row r="834" spans="7:7" x14ac:dyDescent="0.2">
      <c r="G834" s="10"/>
    </row>
    <row r="835" spans="7:7" x14ac:dyDescent="0.2">
      <c r="G835" s="10"/>
    </row>
    <row r="836" spans="7:7" x14ac:dyDescent="0.2">
      <c r="G836" s="10"/>
    </row>
    <row r="837" spans="7:7" x14ac:dyDescent="0.2">
      <c r="G837" s="10"/>
    </row>
    <row r="838" spans="7:7" x14ac:dyDescent="0.2">
      <c r="G838" s="10"/>
    </row>
    <row r="839" spans="7:7" x14ac:dyDescent="0.2">
      <c r="G839" s="10"/>
    </row>
    <row r="840" spans="7:7" x14ac:dyDescent="0.2">
      <c r="G840" s="10"/>
    </row>
    <row r="841" spans="7:7" x14ac:dyDescent="0.2">
      <c r="G841" s="10"/>
    </row>
    <row r="842" spans="7:7" x14ac:dyDescent="0.2">
      <c r="G842" s="10"/>
    </row>
    <row r="843" spans="7:7" x14ac:dyDescent="0.2">
      <c r="G843" s="10"/>
    </row>
    <row r="844" spans="7:7" x14ac:dyDescent="0.2">
      <c r="G844" s="10"/>
    </row>
    <row r="845" spans="7:7" x14ac:dyDescent="0.2">
      <c r="G845" s="10"/>
    </row>
    <row r="846" spans="7:7" x14ac:dyDescent="0.2">
      <c r="G846" s="10"/>
    </row>
    <row r="847" spans="7:7" x14ac:dyDescent="0.2">
      <c r="G847" s="10"/>
    </row>
    <row r="848" spans="7:7" x14ac:dyDescent="0.2">
      <c r="G848" s="10"/>
    </row>
    <row r="849" spans="7:7" x14ac:dyDescent="0.2">
      <c r="G849" s="10"/>
    </row>
    <row r="850" spans="7:7" x14ac:dyDescent="0.2">
      <c r="G850" s="10"/>
    </row>
    <row r="851" spans="7:7" x14ac:dyDescent="0.2">
      <c r="G851" s="10"/>
    </row>
    <row r="852" spans="7:7" x14ac:dyDescent="0.2">
      <c r="G852" s="10"/>
    </row>
    <row r="853" spans="7:7" x14ac:dyDescent="0.2">
      <c r="G853" s="10"/>
    </row>
    <row r="854" spans="7:7" x14ac:dyDescent="0.2">
      <c r="G854" s="10"/>
    </row>
    <row r="855" spans="7:7" x14ac:dyDescent="0.2">
      <c r="G855" s="10"/>
    </row>
    <row r="856" spans="7:7" x14ac:dyDescent="0.2">
      <c r="G856" s="10"/>
    </row>
    <row r="857" spans="7:7" x14ac:dyDescent="0.2">
      <c r="G857" s="10"/>
    </row>
    <row r="858" spans="7:7" x14ac:dyDescent="0.2">
      <c r="G858" s="10"/>
    </row>
    <row r="859" spans="7:7" x14ac:dyDescent="0.2">
      <c r="G859" s="10"/>
    </row>
    <row r="860" spans="7:7" x14ac:dyDescent="0.2">
      <c r="G860" s="10"/>
    </row>
    <row r="861" spans="7:7" x14ac:dyDescent="0.2">
      <c r="G861" s="10"/>
    </row>
    <row r="862" spans="7:7" x14ac:dyDescent="0.2">
      <c r="G862" s="10"/>
    </row>
    <row r="863" spans="7:7" x14ac:dyDescent="0.2">
      <c r="G863" s="10"/>
    </row>
    <row r="864" spans="7:7" x14ac:dyDescent="0.2">
      <c r="G864" s="10"/>
    </row>
    <row r="865" spans="7:7" x14ac:dyDescent="0.2">
      <c r="G865" s="10"/>
    </row>
    <row r="866" spans="7:7" x14ac:dyDescent="0.2">
      <c r="G866" s="10"/>
    </row>
    <row r="867" spans="7:7" x14ac:dyDescent="0.2">
      <c r="G867" s="10"/>
    </row>
    <row r="868" spans="7:7" x14ac:dyDescent="0.2">
      <c r="G868" s="10"/>
    </row>
    <row r="869" spans="7:7" x14ac:dyDescent="0.2">
      <c r="G869" s="10"/>
    </row>
    <row r="870" spans="7:7" x14ac:dyDescent="0.2">
      <c r="G870" s="10"/>
    </row>
    <row r="871" spans="7:7" x14ac:dyDescent="0.2">
      <c r="G871" s="10"/>
    </row>
    <row r="872" spans="7:7" x14ac:dyDescent="0.2">
      <c r="G872" s="10"/>
    </row>
    <row r="873" spans="7:7" x14ac:dyDescent="0.2">
      <c r="G873" s="10"/>
    </row>
    <row r="874" spans="7:7" x14ac:dyDescent="0.2">
      <c r="G874" s="10"/>
    </row>
    <row r="875" spans="7:7" x14ac:dyDescent="0.2">
      <c r="G875" s="10"/>
    </row>
    <row r="876" spans="7:7" x14ac:dyDescent="0.2">
      <c r="G876" s="10"/>
    </row>
    <row r="877" spans="7:7" x14ac:dyDescent="0.2">
      <c r="G877" s="10"/>
    </row>
    <row r="878" spans="7:7" x14ac:dyDescent="0.2">
      <c r="G878" s="10"/>
    </row>
    <row r="879" spans="7:7" x14ac:dyDescent="0.2">
      <c r="G879" s="10"/>
    </row>
    <row r="880" spans="7:7" x14ac:dyDescent="0.2">
      <c r="G880" s="10"/>
    </row>
    <row r="881" spans="7:7" x14ac:dyDescent="0.2">
      <c r="G881" s="10"/>
    </row>
    <row r="882" spans="7:7" x14ac:dyDescent="0.2">
      <c r="G882" s="10"/>
    </row>
    <row r="883" spans="7:7" x14ac:dyDescent="0.2">
      <c r="G883" s="10"/>
    </row>
    <row r="884" spans="7:7" x14ac:dyDescent="0.2">
      <c r="G884" s="10"/>
    </row>
    <row r="885" spans="7:7" x14ac:dyDescent="0.2">
      <c r="G885" s="10"/>
    </row>
    <row r="886" spans="7:7" x14ac:dyDescent="0.2">
      <c r="G886" s="10"/>
    </row>
    <row r="887" spans="7:7" x14ac:dyDescent="0.2">
      <c r="G887" s="10"/>
    </row>
    <row r="888" spans="7:7" x14ac:dyDescent="0.2">
      <c r="G888" s="10"/>
    </row>
    <row r="889" spans="7:7" x14ac:dyDescent="0.2">
      <c r="G889" s="10"/>
    </row>
    <row r="890" spans="7:7" x14ac:dyDescent="0.2">
      <c r="G890" s="10"/>
    </row>
    <row r="891" spans="7:7" x14ac:dyDescent="0.2">
      <c r="G891" s="10"/>
    </row>
    <row r="892" spans="7:7" x14ac:dyDescent="0.2">
      <c r="G892" s="10"/>
    </row>
    <row r="893" spans="7:7" x14ac:dyDescent="0.2">
      <c r="G893" s="10"/>
    </row>
    <row r="894" spans="7:7" x14ac:dyDescent="0.2">
      <c r="G894" s="10"/>
    </row>
    <row r="895" spans="7:7" x14ac:dyDescent="0.2">
      <c r="G895" s="10"/>
    </row>
    <row r="896" spans="7:7" x14ac:dyDescent="0.2">
      <c r="G896" s="10"/>
    </row>
    <row r="897" spans="7:7" x14ac:dyDescent="0.2">
      <c r="G897" s="10"/>
    </row>
    <row r="898" spans="7:7" x14ac:dyDescent="0.2">
      <c r="G898" s="10"/>
    </row>
    <row r="899" spans="7:7" x14ac:dyDescent="0.2">
      <c r="G899" s="10"/>
    </row>
    <row r="900" spans="7:7" x14ac:dyDescent="0.2">
      <c r="G900" s="10"/>
    </row>
    <row r="901" spans="7:7" x14ac:dyDescent="0.2">
      <c r="G901" s="10"/>
    </row>
    <row r="902" spans="7:7" x14ac:dyDescent="0.2">
      <c r="G902" s="10"/>
    </row>
    <row r="903" spans="7:7" x14ac:dyDescent="0.2">
      <c r="G903" s="10"/>
    </row>
    <row r="904" spans="7:7" x14ac:dyDescent="0.2">
      <c r="G904" s="10"/>
    </row>
    <row r="905" spans="7:7" x14ac:dyDescent="0.2">
      <c r="G905" s="10"/>
    </row>
    <row r="906" spans="7:7" x14ac:dyDescent="0.2">
      <c r="G906" s="10"/>
    </row>
    <row r="907" spans="7:7" x14ac:dyDescent="0.2">
      <c r="G907" s="10"/>
    </row>
    <row r="908" spans="7:7" x14ac:dyDescent="0.2">
      <c r="G908" s="10"/>
    </row>
    <row r="909" spans="7:7" x14ac:dyDescent="0.2">
      <c r="G909" s="10"/>
    </row>
    <row r="910" spans="7:7" x14ac:dyDescent="0.2">
      <c r="G910" s="10"/>
    </row>
    <row r="911" spans="7:7" x14ac:dyDescent="0.2">
      <c r="G911" s="10"/>
    </row>
    <row r="912" spans="7:7" x14ac:dyDescent="0.2">
      <c r="G912" s="10"/>
    </row>
    <row r="913" spans="7:7" x14ac:dyDescent="0.2">
      <c r="G913" s="10"/>
    </row>
    <row r="914" spans="7:7" x14ac:dyDescent="0.2">
      <c r="G914" s="10"/>
    </row>
    <row r="915" spans="7:7" x14ac:dyDescent="0.2">
      <c r="G915" s="10"/>
    </row>
    <row r="916" spans="7:7" x14ac:dyDescent="0.2">
      <c r="G916" s="10"/>
    </row>
    <row r="917" spans="7:7" x14ac:dyDescent="0.2">
      <c r="G917" s="10"/>
    </row>
    <row r="918" spans="7:7" x14ac:dyDescent="0.2">
      <c r="G918" s="10"/>
    </row>
    <row r="919" spans="7:7" x14ac:dyDescent="0.2">
      <c r="G919" s="10"/>
    </row>
    <row r="920" spans="7:7" x14ac:dyDescent="0.2">
      <c r="G920" s="10"/>
    </row>
    <row r="921" spans="7:7" x14ac:dyDescent="0.2">
      <c r="G921" s="10"/>
    </row>
    <row r="922" spans="7:7" x14ac:dyDescent="0.2">
      <c r="G922" s="10"/>
    </row>
    <row r="923" spans="7:7" x14ac:dyDescent="0.2">
      <c r="G923" s="10"/>
    </row>
    <row r="924" spans="7:7" x14ac:dyDescent="0.2">
      <c r="G924" s="10"/>
    </row>
    <row r="925" spans="7:7" x14ac:dyDescent="0.2">
      <c r="G925" s="10"/>
    </row>
    <row r="926" spans="7:7" x14ac:dyDescent="0.2">
      <c r="G926" s="10"/>
    </row>
    <row r="927" spans="7:7" x14ac:dyDescent="0.2">
      <c r="G927" s="10"/>
    </row>
    <row r="928" spans="7:7" x14ac:dyDescent="0.2">
      <c r="G928" s="10"/>
    </row>
    <row r="929" spans="7:7" x14ac:dyDescent="0.2">
      <c r="G929" s="10"/>
    </row>
    <row r="930" spans="7:7" x14ac:dyDescent="0.2">
      <c r="G930" s="10"/>
    </row>
    <row r="931" spans="7:7" x14ac:dyDescent="0.2">
      <c r="G931" s="10"/>
    </row>
    <row r="932" spans="7:7" x14ac:dyDescent="0.2">
      <c r="G932" s="10"/>
    </row>
    <row r="933" spans="7:7" x14ac:dyDescent="0.2">
      <c r="G933" s="10"/>
    </row>
    <row r="934" spans="7:7" x14ac:dyDescent="0.2">
      <c r="G934" s="10"/>
    </row>
    <row r="935" spans="7:7" x14ac:dyDescent="0.2">
      <c r="G935" s="10"/>
    </row>
    <row r="936" spans="7:7" x14ac:dyDescent="0.2">
      <c r="G936" s="10"/>
    </row>
    <row r="937" spans="7:7" x14ac:dyDescent="0.2">
      <c r="G937" s="10"/>
    </row>
    <row r="938" spans="7:7" x14ac:dyDescent="0.2">
      <c r="G938" s="10"/>
    </row>
    <row r="939" spans="7:7" x14ac:dyDescent="0.2">
      <c r="G939" s="10"/>
    </row>
    <row r="940" spans="7:7" x14ac:dyDescent="0.2">
      <c r="G940" s="10"/>
    </row>
    <row r="941" spans="7:7" x14ac:dyDescent="0.2">
      <c r="G941" s="10"/>
    </row>
    <row r="942" spans="7:7" x14ac:dyDescent="0.2">
      <c r="G942" s="10"/>
    </row>
    <row r="943" spans="7:7" x14ac:dyDescent="0.2">
      <c r="G943" s="10"/>
    </row>
    <row r="944" spans="7:7" x14ac:dyDescent="0.2">
      <c r="G944" s="10"/>
    </row>
    <row r="945" spans="7:7" x14ac:dyDescent="0.2">
      <c r="G945" s="10"/>
    </row>
    <row r="946" spans="7:7" x14ac:dyDescent="0.2">
      <c r="G946" s="10"/>
    </row>
    <row r="947" spans="7:7" x14ac:dyDescent="0.2">
      <c r="G947" s="10"/>
    </row>
    <row r="948" spans="7:7" x14ac:dyDescent="0.2">
      <c r="G948" s="10"/>
    </row>
    <row r="949" spans="7:7" x14ac:dyDescent="0.2">
      <c r="G949" s="10"/>
    </row>
    <row r="950" spans="7:7" x14ac:dyDescent="0.2">
      <c r="G950" s="10"/>
    </row>
    <row r="951" spans="7:7" x14ac:dyDescent="0.2">
      <c r="G951" s="10"/>
    </row>
    <row r="952" spans="7:7" x14ac:dyDescent="0.2">
      <c r="G952" s="10"/>
    </row>
    <row r="953" spans="7:7" x14ac:dyDescent="0.2">
      <c r="G953" s="10"/>
    </row>
    <row r="954" spans="7:7" x14ac:dyDescent="0.2">
      <c r="G954" s="10"/>
    </row>
    <row r="955" spans="7:7" x14ac:dyDescent="0.2">
      <c r="G955" s="10"/>
    </row>
    <row r="956" spans="7:7" x14ac:dyDescent="0.2">
      <c r="G956" s="10"/>
    </row>
    <row r="957" spans="7:7" x14ac:dyDescent="0.2">
      <c r="G957" s="10"/>
    </row>
    <row r="958" spans="7:7" x14ac:dyDescent="0.2">
      <c r="G958" s="10"/>
    </row>
    <row r="959" spans="7:7" x14ac:dyDescent="0.2">
      <c r="G959" s="10"/>
    </row>
    <row r="960" spans="7:7" x14ac:dyDescent="0.2">
      <c r="G960" s="10"/>
    </row>
    <row r="961" spans="7:7" x14ac:dyDescent="0.2">
      <c r="G961" s="10"/>
    </row>
    <row r="962" spans="7:7" x14ac:dyDescent="0.2">
      <c r="G962" s="10"/>
    </row>
    <row r="963" spans="7:7" x14ac:dyDescent="0.2">
      <c r="G963" s="10"/>
    </row>
    <row r="964" spans="7:7" x14ac:dyDescent="0.2">
      <c r="G964" s="10"/>
    </row>
    <row r="965" spans="7:7" x14ac:dyDescent="0.2">
      <c r="G965" s="10"/>
    </row>
    <row r="966" spans="7:7" x14ac:dyDescent="0.2">
      <c r="G966" s="10"/>
    </row>
    <row r="967" spans="7:7" x14ac:dyDescent="0.2">
      <c r="G967" s="10"/>
    </row>
    <row r="968" spans="7:7" x14ac:dyDescent="0.2">
      <c r="G968" s="10"/>
    </row>
    <row r="969" spans="7:7" x14ac:dyDescent="0.2">
      <c r="G969" s="10"/>
    </row>
    <row r="970" spans="7:7" x14ac:dyDescent="0.2">
      <c r="G970" s="10"/>
    </row>
    <row r="971" spans="7:7" x14ac:dyDescent="0.2">
      <c r="G971" s="10"/>
    </row>
    <row r="972" spans="7:7" x14ac:dyDescent="0.2">
      <c r="G972" s="10"/>
    </row>
    <row r="973" spans="7:7" x14ac:dyDescent="0.2">
      <c r="G973" s="10"/>
    </row>
    <row r="974" spans="7:7" x14ac:dyDescent="0.2">
      <c r="G974" s="10"/>
    </row>
    <row r="975" spans="7:7" x14ac:dyDescent="0.2">
      <c r="G975" s="10"/>
    </row>
    <row r="976" spans="7:7" x14ac:dyDescent="0.2">
      <c r="G976" s="10"/>
    </row>
    <row r="977" spans="7:7" x14ac:dyDescent="0.2">
      <c r="G977" s="10"/>
    </row>
    <row r="978" spans="7:7" x14ac:dyDescent="0.2">
      <c r="G978" s="10"/>
    </row>
    <row r="979" spans="7:7" x14ac:dyDescent="0.2">
      <c r="G979" s="10"/>
    </row>
    <row r="980" spans="7:7" x14ac:dyDescent="0.2">
      <c r="G980" s="10"/>
    </row>
    <row r="981" spans="7:7" x14ac:dyDescent="0.2">
      <c r="G981" s="10"/>
    </row>
    <row r="982" spans="7:7" x14ac:dyDescent="0.2">
      <c r="G982" s="10"/>
    </row>
    <row r="983" spans="7:7" x14ac:dyDescent="0.2">
      <c r="G983" s="10"/>
    </row>
    <row r="984" spans="7:7" x14ac:dyDescent="0.2">
      <c r="G984" s="10"/>
    </row>
    <row r="985" spans="7:7" x14ac:dyDescent="0.2">
      <c r="G985" s="10"/>
    </row>
    <row r="986" spans="7:7" x14ac:dyDescent="0.2">
      <c r="G986" s="10"/>
    </row>
    <row r="987" spans="7:7" x14ac:dyDescent="0.2">
      <c r="G987" s="10"/>
    </row>
    <row r="988" spans="7:7" x14ac:dyDescent="0.2">
      <c r="G988" s="10"/>
    </row>
    <row r="989" spans="7:7" x14ac:dyDescent="0.2">
      <c r="G989" s="10"/>
    </row>
    <row r="990" spans="7:7" x14ac:dyDescent="0.2">
      <c r="G990" s="10"/>
    </row>
    <row r="991" spans="7:7" x14ac:dyDescent="0.2">
      <c r="G991" s="10"/>
    </row>
    <row r="992" spans="7:7" x14ac:dyDescent="0.2">
      <c r="G992" s="10"/>
    </row>
    <row r="993" spans="7:7" x14ac:dyDescent="0.2">
      <c r="G993" s="10"/>
    </row>
    <row r="994" spans="7:7" x14ac:dyDescent="0.2">
      <c r="G994" s="10"/>
    </row>
    <row r="995" spans="7:7" x14ac:dyDescent="0.2">
      <c r="G995" s="10"/>
    </row>
    <row r="996" spans="7:7" x14ac:dyDescent="0.2">
      <c r="G996" s="10"/>
    </row>
    <row r="997" spans="7:7" x14ac:dyDescent="0.2">
      <c r="G997" s="10"/>
    </row>
    <row r="998" spans="7:7" x14ac:dyDescent="0.2">
      <c r="G998" s="10"/>
    </row>
    <row r="999" spans="7:7" x14ac:dyDescent="0.2">
      <c r="G999" s="10"/>
    </row>
    <row r="1000" spans="7:7" x14ac:dyDescent="0.2">
      <c r="G1000" s="10"/>
    </row>
    <row r="1001" spans="7:7" x14ac:dyDescent="0.2">
      <c r="G1001" s="10"/>
    </row>
    <row r="1002" spans="7:7" x14ac:dyDescent="0.2">
      <c r="G1002" s="10"/>
    </row>
    <row r="1003" spans="7:7" x14ac:dyDescent="0.2">
      <c r="G1003" s="10"/>
    </row>
    <row r="1004" spans="7:7" x14ac:dyDescent="0.2">
      <c r="G1004" s="10"/>
    </row>
    <row r="1005" spans="7:7" x14ac:dyDescent="0.2">
      <c r="G1005" s="10"/>
    </row>
    <row r="1006" spans="7:7" x14ac:dyDescent="0.2">
      <c r="G1006" s="10"/>
    </row>
    <row r="1007" spans="7:7" x14ac:dyDescent="0.2">
      <c r="G1007" s="10"/>
    </row>
    <row r="1008" spans="7:7" x14ac:dyDescent="0.2">
      <c r="G1008" s="10"/>
    </row>
    <row r="1009" spans="7:7" x14ac:dyDescent="0.2">
      <c r="G1009" s="10"/>
    </row>
    <row r="1010" spans="7:7" x14ac:dyDescent="0.2">
      <c r="G1010" s="10"/>
    </row>
    <row r="1011" spans="7:7" x14ac:dyDescent="0.2">
      <c r="G1011" s="10"/>
    </row>
    <row r="1012" spans="7:7" x14ac:dyDescent="0.2">
      <c r="G1012" s="10"/>
    </row>
    <row r="1013" spans="7:7" x14ac:dyDescent="0.2">
      <c r="G1013" s="10"/>
    </row>
    <row r="1014" spans="7:7" x14ac:dyDescent="0.2">
      <c r="G1014" s="10"/>
    </row>
    <row r="1015" spans="7:7" x14ac:dyDescent="0.2">
      <c r="G1015" s="10"/>
    </row>
    <row r="1016" spans="7:7" x14ac:dyDescent="0.2">
      <c r="G1016" s="10"/>
    </row>
    <row r="1017" spans="7:7" x14ac:dyDescent="0.2">
      <c r="G1017" s="10"/>
    </row>
    <row r="1018" spans="7:7" x14ac:dyDescent="0.2">
      <c r="G1018" s="10"/>
    </row>
    <row r="1019" spans="7:7" x14ac:dyDescent="0.2">
      <c r="G1019" s="10"/>
    </row>
    <row r="1020" spans="7:7" x14ac:dyDescent="0.2">
      <c r="G1020" s="10"/>
    </row>
    <row r="1021" spans="7:7" x14ac:dyDescent="0.2">
      <c r="G1021" s="10"/>
    </row>
    <row r="1022" spans="7:7" x14ac:dyDescent="0.2">
      <c r="G1022" s="10"/>
    </row>
    <row r="1023" spans="7:7" x14ac:dyDescent="0.2">
      <c r="G1023" s="10"/>
    </row>
    <row r="1024" spans="7:7" x14ac:dyDescent="0.2">
      <c r="G1024" s="10"/>
    </row>
    <row r="1025" spans="7:7" x14ac:dyDescent="0.2">
      <c r="G1025" s="10"/>
    </row>
    <row r="1026" spans="7:7" x14ac:dyDescent="0.2">
      <c r="G1026" s="10"/>
    </row>
    <row r="1027" spans="7:7" x14ac:dyDescent="0.2">
      <c r="G1027" s="10"/>
    </row>
    <row r="1028" spans="7:7" x14ac:dyDescent="0.2">
      <c r="G1028" s="10"/>
    </row>
    <row r="1029" spans="7:7" x14ac:dyDescent="0.2">
      <c r="G1029" s="10"/>
    </row>
    <row r="1030" spans="7:7" x14ac:dyDescent="0.2">
      <c r="G1030" s="10"/>
    </row>
    <row r="1031" spans="7:7" x14ac:dyDescent="0.2">
      <c r="G1031" s="10"/>
    </row>
    <row r="1032" spans="7:7" x14ac:dyDescent="0.2">
      <c r="G1032" s="10"/>
    </row>
    <row r="1033" spans="7:7" x14ac:dyDescent="0.2">
      <c r="G1033" s="10"/>
    </row>
    <row r="1034" spans="7:7" x14ac:dyDescent="0.2">
      <c r="G1034" s="10"/>
    </row>
    <row r="1035" spans="7:7" x14ac:dyDescent="0.2">
      <c r="G1035" s="10"/>
    </row>
    <row r="1036" spans="7:7" x14ac:dyDescent="0.2">
      <c r="G1036" s="10"/>
    </row>
    <row r="1037" spans="7:7" x14ac:dyDescent="0.2">
      <c r="G1037" s="10"/>
    </row>
    <row r="1038" spans="7:7" x14ac:dyDescent="0.2">
      <c r="G1038" s="10"/>
    </row>
    <row r="1039" spans="7:7" x14ac:dyDescent="0.2">
      <c r="G1039" s="10"/>
    </row>
    <row r="1040" spans="7:7" x14ac:dyDescent="0.2">
      <c r="G1040" s="10"/>
    </row>
    <row r="1041" spans="7:7" x14ac:dyDescent="0.2">
      <c r="G1041" s="10"/>
    </row>
    <row r="1042" spans="7:7" x14ac:dyDescent="0.2">
      <c r="G1042" s="10"/>
    </row>
    <row r="1043" spans="7:7" x14ac:dyDescent="0.2">
      <c r="G1043" s="10"/>
    </row>
    <row r="1044" spans="7:7" x14ac:dyDescent="0.2">
      <c r="G1044" s="10"/>
    </row>
    <row r="1045" spans="7:7" x14ac:dyDescent="0.2">
      <c r="G1045" s="10"/>
    </row>
    <row r="1046" spans="7:7" x14ac:dyDescent="0.2">
      <c r="G1046" s="10"/>
    </row>
    <row r="1047" spans="7:7" x14ac:dyDescent="0.2">
      <c r="G1047" s="10"/>
    </row>
    <row r="1048" spans="7:7" x14ac:dyDescent="0.2">
      <c r="G1048" s="10"/>
    </row>
    <row r="1049" spans="7:7" x14ac:dyDescent="0.2">
      <c r="G1049" s="10"/>
    </row>
    <row r="1050" spans="7:7" x14ac:dyDescent="0.2">
      <c r="G1050" s="10"/>
    </row>
    <row r="1051" spans="7:7" x14ac:dyDescent="0.2">
      <c r="G1051" s="10"/>
    </row>
    <row r="1052" spans="7:7" x14ac:dyDescent="0.2">
      <c r="G1052" s="10"/>
    </row>
    <row r="1053" spans="7:7" x14ac:dyDescent="0.2">
      <c r="G1053" s="10"/>
    </row>
    <row r="1054" spans="7:7" x14ac:dyDescent="0.2">
      <c r="G1054" s="10"/>
    </row>
    <row r="1055" spans="7:7" x14ac:dyDescent="0.2">
      <c r="G1055" s="10"/>
    </row>
    <row r="1056" spans="7:7" x14ac:dyDescent="0.2">
      <c r="G1056" s="10"/>
    </row>
    <row r="1057" spans="7:7" x14ac:dyDescent="0.2">
      <c r="G1057" s="10"/>
    </row>
    <row r="1058" spans="7:7" x14ac:dyDescent="0.2">
      <c r="G1058" s="10"/>
    </row>
    <row r="1059" spans="7:7" x14ac:dyDescent="0.2">
      <c r="G1059" s="10"/>
    </row>
    <row r="1060" spans="7:7" x14ac:dyDescent="0.2">
      <c r="G1060" s="10"/>
    </row>
    <row r="1061" spans="7:7" x14ac:dyDescent="0.2">
      <c r="G1061" s="10"/>
    </row>
    <row r="1062" spans="7:7" x14ac:dyDescent="0.2">
      <c r="G1062" s="10"/>
    </row>
    <row r="1063" spans="7:7" x14ac:dyDescent="0.2">
      <c r="G1063" s="10"/>
    </row>
    <row r="1064" spans="7:7" x14ac:dyDescent="0.2">
      <c r="G1064" s="10"/>
    </row>
    <row r="1065" spans="7:7" x14ac:dyDescent="0.2">
      <c r="G1065" s="10"/>
    </row>
    <row r="1066" spans="7:7" x14ac:dyDescent="0.2">
      <c r="G1066" s="10"/>
    </row>
    <row r="1067" spans="7:7" x14ac:dyDescent="0.2">
      <c r="G1067" s="10"/>
    </row>
    <row r="1068" spans="7:7" x14ac:dyDescent="0.2">
      <c r="G1068" s="10"/>
    </row>
    <row r="1069" spans="7:7" x14ac:dyDescent="0.2">
      <c r="G1069" s="10"/>
    </row>
    <row r="1070" spans="7:7" x14ac:dyDescent="0.2">
      <c r="G1070" s="10"/>
    </row>
    <row r="1071" spans="7:7" x14ac:dyDescent="0.2">
      <c r="G1071" s="10"/>
    </row>
    <row r="1072" spans="7:7" x14ac:dyDescent="0.2">
      <c r="G1072" s="10"/>
    </row>
    <row r="1073" spans="7:7" x14ac:dyDescent="0.2">
      <c r="G1073" s="10"/>
    </row>
    <row r="1074" spans="7:7" x14ac:dyDescent="0.2">
      <c r="G1074" s="10"/>
    </row>
    <row r="1075" spans="7:7" x14ac:dyDescent="0.2">
      <c r="G1075" s="10"/>
    </row>
    <row r="1076" spans="7:7" x14ac:dyDescent="0.2">
      <c r="G1076" s="10"/>
    </row>
    <row r="1077" spans="7:7" x14ac:dyDescent="0.2">
      <c r="G1077" s="10"/>
    </row>
    <row r="1078" spans="7:7" x14ac:dyDescent="0.2">
      <c r="G1078" s="10"/>
    </row>
    <row r="1079" spans="7:7" x14ac:dyDescent="0.2">
      <c r="G1079" s="10"/>
    </row>
    <row r="1080" spans="7:7" x14ac:dyDescent="0.2">
      <c r="G1080" s="10"/>
    </row>
    <row r="1081" spans="7:7" x14ac:dyDescent="0.2">
      <c r="G1081" s="10"/>
    </row>
    <row r="1082" spans="7:7" x14ac:dyDescent="0.2">
      <c r="G1082" s="10"/>
    </row>
    <row r="1083" spans="7:7" x14ac:dyDescent="0.2">
      <c r="G1083" s="10"/>
    </row>
    <row r="1084" spans="7:7" x14ac:dyDescent="0.2">
      <c r="G1084" s="10"/>
    </row>
    <row r="1085" spans="7:7" x14ac:dyDescent="0.2">
      <c r="G1085" s="10"/>
    </row>
    <row r="1086" spans="7:7" x14ac:dyDescent="0.2">
      <c r="G1086" s="10"/>
    </row>
    <row r="1087" spans="7:7" x14ac:dyDescent="0.2">
      <c r="G1087" s="10"/>
    </row>
    <row r="1088" spans="7:7" x14ac:dyDescent="0.2">
      <c r="G1088" s="10"/>
    </row>
    <row r="1089" spans="7:7" x14ac:dyDescent="0.2">
      <c r="G1089" s="10"/>
    </row>
    <row r="1090" spans="7:7" x14ac:dyDescent="0.2">
      <c r="G1090" s="10"/>
    </row>
    <row r="1091" spans="7:7" x14ac:dyDescent="0.2">
      <c r="G1091" s="10"/>
    </row>
    <row r="1092" spans="7:7" x14ac:dyDescent="0.2">
      <c r="G1092" s="10"/>
    </row>
    <row r="1093" spans="7:7" x14ac:dyDescent="0.2">
      <c r="G1093" s="10"/>
    </row>
    <row r="1094" spans="7:7" x14ac:dyDescent="0.2">
      <c r="G1094" s="10"/>
    </row>
    <row r="1095" spans="7:7" x14ac:dyDescent="0.2">
      <c r="G1095" s="10"/>
    </row>
    <row r="1096" spans="7:7" x14ac:dyDescent="0.2">
      <c r="G1096" s="10"/>
    </row>
    <row r="1097" spans="7:7" x14ac:dyDescent="0.2">
      <c r="G1097" s="10"/>
    </row>
    <row r="1098" spans="7:7" x14ac:dyDescent="0.2">
      <c r="G1098" s="10"/>
    </row>
    <row r="1099" spans="7:7" x14ac:dyDescent="0.2">
      <c r="G1099" s="10"/>
    </row>
    <row r="1100" spans="7:7" x14ac:dyDescent="0.2">
      <c r="G1100" s="10"/>
    </row>
    <row r="1101" spans="7:7" x14ac:dyDescent="0.2">
      <c r="G1101" s="10"/>
    </row>
    <row r="1102" spans="7:7" x14ac:dyDescent="0.2">
      <c r="G1102" s="10"/>
    </row>
    <row r="1103" spans="7:7" x14ac:dyDescent="0.2">
      <c r="G1103" s="10"/>
    </row>
    <row r="1104" spans="7:7" x14ac:dyDescent="0.2">
      <c r="G1104" s="10"/>
    </row>
    <row r="1105" spans="7:7" x14ac:dyDescent="0.2">
      <c r="G1105" s="10"/>
    </row>
    <row r="1106" spans="7:7" x14ac:dyDescent="0.2">
      <c r="G1106" s="10"/>
    </row>
    <row r="1107" spans="7:7" x14ac:dyDescent="0.2">
      <c r="G1107" s="10"/>
    </row>
    <row r="1108" spans="7:7" x14ac:dyDescent="0.2">
      <c r="G1108" s="10"/>
    </row>
    <row r="1109" spans="7:7" x14ac:dyDescent="0.2">
      <c r="G1109" s="10"/>
    </row>
    <row r="1110" spans="7:7" x14ac:dyDescent="0.2">
      <c r="G1110" s="10"/>
    </row>
    <row r="1111" spans="7:7" x14ac:dyDescent="0.2">
      <c r="G1111" s="10"/>
    </row>
    <row r="1112" spans="7:7" x14ac:dyDescent="0.2">
      <c r="G1112" s="10"/>
    </row>
    <row r="1113" spans="7:7" x14ac:dyDescent="0.2">
      <c r="G1113" s="10"/>
    </row>
    <row r="1114" spans="7:7" x14ac:dyDescent="0.2">
      <c r="G1114" s="10"/>
    </row>
    <row r="1115" spans="7:7" x14ac:dyDescent="0.2">
      <c r="G1115" s="10"/>
    </row>
    <row r="1116" spans="7:7" x14ac:dyDescent="0.2">
      <c r="G1116" s="10"/>
    </row>
    <row r="1117" spans="7:7" x14ac:dyDescent="0.2">
      <c r="G1117" s="10"/>
    </row>
    <row r="1118" spans="7:7" x14ac:dyDescent="0.2">
      <c r="G1118" s="10"/>
    </row>
    <row r="1119" spans="7:7" x14ac:dyDescent="0.2">
      <c r="G1119" s="10"/>
    </row>
    <row r="1120" spans="7:7" x14ac:dyDescent="0.2">
      <c r="G1120" s="10"/>
    </row>
    <row r="1121" spans="7:7" x14ac:dyDescent="0.2">
      <c r="G1121" s="10"/>
    </row>
    <row r="1122" spans="7:7" x14ac:dyDescent="0.2">
      <c r="G1122" s="10"/>
    </row>
    <row r="1123" spans="7:7" x14ac:dyDescent="0.2">
      <c r="G1123" s="10"/>
    </row>
    <row r="1124" spans="7:7" x14ac:dyDescent="0.2">
      <c r="G1124" s="10"/>
    </row>
    <row r="1125" spans="7:7" x14ac:dyDescent="0.2">
      <c r="G1125" s="10"/>
    </row>
    <row r="1126" spans="7:7" x14ac:dyDescent="0.2">
      <c r="G1126" s="10"/>
    </row>
    <row r="1127" spans="7:7" x14ac:dyDescent="0.2">
      <c r="G1127" s="10"/>
    </row>
    <row r="1128" spans="7:7" x14ac:dyDescent="0.2">
      <c r="G1128" s="10"/>
    </row>
    <row r="1129" spans="7:7" x14ac:dyDescent="0.2">
      <c r="G1129" s="10"/>
    </row>
    <row r="1130" spans="7:7" x14ac:dyDescent="0.2">
      <c r="G1130" s="10"/>
    </row>
    <row r="1131" spans="7:7" x14ac:dyDescent="0.2">
      <c r="G1131" s="10"/>
    </row>
    <row r="1132" spans="7:7" x14ac:dyDescent="0.2">
      <c r="G1132" s="10"/>
    </row>
    <row r="1133" spans="7:7" x14ac:dyDescent="0.2">
      <c r="G1133" s="10"/>
    </row>
    <row r="1134" spans="7:7" x14ac:dyDescent="0.2">
      <c r="G1134" s="10"/>
    </row>
    <row r="1135" spans="7:7" x14ac:dyDescent="0.2">
      <c r="G1135" s="10"/>
    </row>
    <row r="1136" spans="7:7" x14ac:dyDescent="0.2">
      <c r="G1136" s="10"/>
    </row>
    <row r="1137" spans="7:7" x14ac:dyDescent="0.2">
      <c r="G1137" s="10"/>
    </row>
    <row r="1138" spans="7:7" x14ac:dyDescent="0.2">
      <c r="G1138" s="10"/>
    </row>
    <row r="1139" spans="7:7" x14ac:dyDescent="0.2">
      <c r="G1139" s="10"/>
    </row>
    <row r="1140" spans="7:7" x14ac:dyDescent="0.2">
      <c r="G1140" s="10"/>
    </row>
    <row r="1141" spans="7:7" x14ac:dyDescent="0.2">
      <c r="G1141" s="10"/>
    </row>
    <row r="1142" spans="7:7" x14ac:dyDescent="0.2">
      <c r="G1142" s="10"/>
    </row>
    <row r="1143" spans="7:7" x14ac:dyDescent="0.2">
      <c r="G1143" s="10"/>
    </row>
    <row r="1144" spans="7:7" x14ac:dyDescent="0.2">
      <c r="G1144" s="10"/>
    </row>
    <row r="1145" spans="7:7" x14ac:dyDescent="0.2">
      <c r="G1145" s="10"/>
    </row>
    <row r="1146" spans="7:7" x14ac:dyDescent="0.2">
      <c r="G1146" s="10"/>
    </row>
    <row r="1147" spans="7:7" x14ac:dyDescent="0.2">
      <c r="G1147" s="10"/>
    </row>
    <row r="1148" spans="7:7" x14ac:dyDescent="0.2">
      <c r="G1148" s="10"/>
    </row>
    <row r="1149" spans="7:7" x14ac:dyDescent="0.2">
      <c r="G1149" s="10"/>
    </row>
    <row r="1150" spans="7:7" x14ac:dyDescent="0.2">
      <c r="G1150" s="10"/>
    </row>
    <row r="1151" spans="7:7" x14ac:dyDescent="0.2">
      <c r="G1151" s="10"/>
    </row>
    <row r="1152" spans="7:7" x14ac:dyDescent="0.2">
      <c r="G1152" s="10"/>
    </row>
    <row r="1153" spans="7:7" x14ac:dyDescent="0.2">
      <c r="G1153" s="10"/>
    </row>
    <row r="1154" spans="7:7" x14ac:dyDescent="0.2">
      <c r="G1154" s="10"/>
    </row>
    <row r="1155" spans="7:7" x14ac:dyDescent="0.2">
      <c r="G1155" s="10"/>
    </row>
    <row r="1156" spans="7:7" x14ac:dyDescent="0.2">
      <c r="G1156" s="10"/>
    </row>
    <row r="1157" spans="7:7" x14ac:dyDescent="0.2">
      <c r="G1157" s="10"/>
    </row>
    <row r="1158" spans="7:7" x14ac:dyDescent="0.2">
      <c r="G1158" s="10"/>
    </row>
    <row r="1159" spans="7:7" x14ac:dyDescent="0.2">
      <c r="G1159" s="10"/>
    </row>
    <row r="1160" spans="7:7" x14ac:dyDescent="0.2">
      <c r="G1160" s="10"/>
    </row>
    <row r="1161" spans="7:7" x14ac:dyDescent="0.2">
      <c r="G1161" s="10"/>
    </row>
    <row r="1162" spans="7:7" x14ac:dyDescent="0.2">
      <c r="G1162" s="10"/>
    </row>
    <row r="1163" spans="7:7" x14ac:dyDescent="0.2">
      <c r="G1163" s="10"/>
    </row>
    <row r="1164" spans="7:7" x14ac:dyDescent="0.2">
      <c r="G1164" s="10"/>
    </row>
    <row r="1165" spans="7:7" x14ac:dyDescent="0.2">
      <c r="G1165" s="10"/>
    </row>
    <row r="1166" spans="7:7" x14ac:dyDescent="0.2">
      <c r="G1166" s="10"/>
    </row>
    <row r="1167" spans="7:7" x14ac:dyDescent="0.2">
      <c r="G1167" s="10"/>
    </row>
    <row r="1168" spans="7:7" x14ac:dyDescent="0.2">
      <c r="G1168" s="10"/>
    </row>
    <row r="1169" spans="7:7" x14ac:dyDescent="0.2">
      <c r="G1169" s="10"/>
    </row>
    <row r="1170" spans="7:7" x14ac:dyDescent="0.2">
      <c r="G1170" s="10"/>
    </row>
    <row r="1171" spans="7:7" x14ac:dyDescent="0.2">
      <c r="G1171" s="10"/>
    </row>
    <row r="1172" spans="7:7" x14ac:dyDescent="0.2">
      <c r="G1172" s="10"/>
    </row>
    <row r="1173" spans="7:7" x14ac:dyDescent="0.2">
      <c r="G1173" s="10"/>
    </row>
    <row r="1174" spans="7:7" x14ac:dyDescent="0.2">
      <c r="G1174" s="10"/>
    </row>
    <row r="1175" spans="7:7" x14ac:dyDescent="0.2">
      <c r="G1175" s="10"/>
    </row>
    <row r="1176" spans="7:7" x14ac:dyDescent="0.2">
      <c r="G1176" s="10"/>
    </row>
    <row r="1177" spans="7:7" x14ac:dyDescent="0.2">
      <c r="G1177" s="10"/>
    </row>
    <row r="1178" spans="7:7" x14ac:dyDescent="0.2">
      <c r="G1178" s="10"/>
    </row>
    <row r="1179" spans="7:7" x14ac:dyDescent="0.2">
      <c r="G1179" s="10"/>
    </row>
    <row r="1180" spans="7:7" x14ac:dyDescent="0.2">
      <c r="G1180" s="10"/>
    </row>
    <row r="1181" spans="7:7" x14ac:dyDescent="0.2">
      <c r="G1181" s="10"/>
    </row>
    <row r="1182" spans="7:7" x14ac:dyDescent="0.2">
      <c r="G1182" s="10"/>
    </row>
    <row r="1183" spans="7:7" x14ac:dyDescent="0.2">
      <c r="G1183" s="10"/>
    </row>
    <row r="1184" spans="7:7" x14ac:dyDescent="0.2">
      <c r="G1184" s="10"/>
    </row>
    <row r="1185" spans="7:7" x14ac:dyDescent="0.2">
      <c r="G1185" s="10"/>
    </row>
    <row r="1186" spans="7:7" x14ac:dyDescent="0.2">
      <c r="G1186" s="10"/>
    </row>
    <row r="1187" spans="7:7" x14ac:dyDescent="0.2">
      <c r="G1187" s="10"/>
    </row>
    <row r="1188" spans="7:7" x14ac:dyDescent="0.2">
      <c r="G1188" s="10"/>
    </row>
    <row r="1189" spans="7:7" x14ac:dyDescent="0.2">
      <c r="G1189" s="10"/>
    </row>
    <row r="1190" spans="7:7" x14ac:dyDescent="0.2">
      <c r="G1190" s="10"/>
    </row>
    <row r="1191" spans="7:7" x14ac:dyDescent="0.2">
      <c r="G1191" s="10"/>
    </row>
    <row r="1192" spans="7:7" x14ac:dyDescent="0.2">
      <c r="G1192" s="10"/>
    </row>
    <row r="1193" spans="7:7" x14ac:dyDescent="0.2">
      <c r="G1193" s="10"/>
    </row>
    <row r="1194" spans="7:7" x14ac:dyDescent="0.2">
      <c r="G1194" s="10"/>
    </row>
    <row r="1195" spans="7:7" x14ac:dyDescent="0.2">
      <c r="G1195" s="10"/>
    </row>
    <row r="1196" spans="7:7" x14ac:dyDescent="0.2">
      <c r="G1196" s="10"/>
    </row>
    <row r="1197" spans="7:7" x14ac:dyDescent="0.2">
      <c r="G1197" s="10"/>
    </row>
    <row r="1198" spans="7:7" x14ac:dyDescent="0.2">
      <c r="G1198" s="10"/>
    </row>
    <row r="1199" spans="7:7" x14ac:dyDescent="0.2">
      <c r="G1199" s="10"/>
    </row>
    <row r="1200" spans="7:7" x14ac:dyDescent="0.2">
      <c r="G1200" s="10"/>
    </row>
    <row r="1201" spans="7:7" x14ac:dyDescent="0.2">
      <c r="G1201" s="10"/>
    </row>
    <row r="1202" spans="7:7" x14ac:dyDescent="0.2">
      <c r="G1202" s="10"/>
    </row>
    <row r="1203" spans="7:7" x14ac:dyDescent="0.2">
      <c r="G1203" s="10"/>
    </row>
    <row r="1204" spans="7:7" x14ac:dyDescent="0.2">
      <c r="G1204" s="10"/>
    </row>
    <row r="1205" spans="7:7" x14ac:dyDescent="0.2">
      <c r="G1205" s="10"/>
    </row>
    <row r="1206" spans="7:7" x14ac:dyDescent="0.2">
      <c r="G1206" s="10"/>
    </row>
    <row r="1207" spans="7:7" x14ac:dyDescent="0.2">
      <c r="G1207" s="10"/>
    </row>
    <row r="1208" spans="7:7" x14ac:dyDescent="0.2">
      <c r="G1208" s="10"/>
    </row>
    <row r="1209" spans="7:7" x14ac:dyDescent="0.2">
      <c r="G1209" s="10"/>
    </row>
    <row r="1210" spans="7:7" x14ac:dyDescent="0.2">
      <c r="G1210" s="10"/>
    </row>
    <row r="1211" spans="7:7" x14ac:dyDescent="0.2">
      <c r="G1211" s="10"/>
    </row>
    <row r="1212" spans="7:7" x14ac:dyDescent="0.2">
      <c r="G1212" s="10"/>
    </row>
    <row r="1213" spans="7:7" x14ac:dyDescent="0.2">
      <c r="G1213" s="10"/>
    </row>
    <row r="1214" spans="7:7" x14ac:dyDescent="0.2">
      <c r="G1214" s="10"/>
    </row>
    <row r="1215" spans="7:7" x14ac:dyDescent="0.2">
      <c r="G1215" s="10"/>
    </row>
    <row r="1216" spans="7:7" x14ac:dyDescent="0.2">
      <c r="G1216" s="10"/>
    </row>
    <row r="1217" spans="7:7" x14ac:dyDescent="0.2">
      <c r="G1217" s="10"/>
    </row>
    <row r="1218" spans="7:7" x14ac:dyDescent="0.2">
      <c r="G1218" s="10"/>
    </row>
    <row r="1219" spans="7:7" x14ac:dyDescent="0.2">
      <c r="G1219" s="10"/>
    </row>
    <row r="1220" spans="7:7" x14ac:dyDescent="0.2">
      <c r="G1220" s="10"/>
    </row>
    <row r="1221" spans="7:7" x14ac:dyDescent="0.2">
      <c r="G1221" s="10"/>
    </row>
    <row r="1222" spans="7:7" x14ac:dyDescent="0.2">
      <c r="G1222" s="10"/>
    </row>
    <row r="1223" spans="7:7" x14ac:dyDescent="0.2">
      <c r="G1223" s="10"/>
    </row>
    <row r="1224" spans="7:7" x14ac:dyDescent="0.2">
      <c r="G1224" s="10"/>
    </row>
    <row r="1225" spans="7:7" x14ac:dyDescent="0.2">
      <c r="G1225" s="10"/>
    </row>
    <row r="1226" spans="7:7" x14ac:dyDescent="0.2">
      <c r="G1226" s="10"/>
    </row>
    <row r="1227" spans="7:7" x14ac:dyDescent="0.2">
      <c r="G1227" s="10"/>
    </row>
    <row r="1228" spans="7:7" x14ac:dyDescent="0.2">
      <c r="G1228" s="10"/>
    </row>
    <row r="1229" spans="7:7" x14ac:dyDescent="0.2">
      <c r="G1229" s="10"/>
    </row>
    <row r="1230" spans="7:7" x14ac:dyDescent="0.2">
      <c r="G1230" s="10"/>
    </row>
    <row r="1231" spans="7:7" x14ac:dyDescent="0.2">
      <c r="G1231" s="10"/>
    </row>
    <row r="1232" spans="7:7" x14ac:dyDescent="0.2">
      <c r="G1232" s="10"/>
    </row>
    <row r="1233" spans="7:7" x14ac:dyDescent="0.2">
      <c r="G1233" s="10"/>
    </row>
    <row r="1234" spans="7:7" x14ac:dyDescent="0.2">
      <c r="G1234" s="10"/>
    </row>
    <row r="1235" spans="7:7" x14ac:dyDescent="0.2">
      <c r="G1235" s="10"/>
    </row>
    <row r="1236" spans="7:7" x14ac:dyDescent="0.2">
      <c r="G1236" s="10"/>
    </row>
    <row r="1237" spans="7:7" x14ac:dyDescent="0.2">
      <c r="G1237" s="10"/>
    </row>
    <row r="1238" spans="7:7" x14ac:dyDescent="0.2">
      <c r="G1238" s="10"/>
    </row>
    <row r="1239" spans="7:7" x14ac:dyDescent="0.2">
      <c r="G1239" s="10"/>
    </row>
    <row r="1240" spans="7:7" x14ac:dyDescent="0.2">
      <c r="G1240" s="10"/>
    </row>
    <row r="1241" spans="7:7" x14ac:dyDescent="0.2">
      <c r="G1241" s="10"/>
    </row>
    <row r="1242" spans="7:7" x14ac:dyDescent="0.2">
      <c r="G1242" s="10"/>
    </row>
    <row r="1243" spans="7:7" x14ac:dyDescent="0.2">
      <c r="G1243" s="10"/>
    </row>
    <row r="1244" spans="7:7" x14ac:dyDescent="0.2">
      <c r="G1244" s="10"/>
    </row>
    <row r="1245" spans="7:7" x14ac:dyDescent="0.2">
      <c r="G1245" s="10"/>
    </row>
    <row r="1246" spans="7:7" x14ac:dyDescent="0.2">
      <c r="G1246" s="10"/>
    </row>
    <row r="1247" spans="7:7" x14ac:dyDescent="0.2">
      <c r="G1247" s="10"/>
    </row>
    <row r="1248" spans="7:7" x14ac:dyDescent="0.2">
      <c r="G1248" s="10"/>
    </row>
    <row r="1249" spans="7:7" x14ac:dyDescent="0.2">
      <c r="G1249" s="10"/>
    </row>
    <row r="1250" spans="7:7" x14ac:dyDescent="0.2">
      <c r="G1250" s="10"/>
    </row>
    <row r="1251" spans="7:7" x14ac:dyDescent="0.2">
      <c r="G1251" s="10"/>
    </row>
    <row r="1252" spans="7:7" x14ac:dyDescent="0.2">
      <c r="G1252" s="10"/>
    </row>
    <row r="1253" spans="7:7" x14ac:dyDescent="0.2">
      <c r="G1253" s="10"/>
    </row>
    <row r="1254" spans="7:7" x14ac:dyDescent="0.2">
      <c r="G1254" s="10"/>
    </row>
    <row r="1255" spans="7:7" x14ac:dyDescent="0.2">
      <c r="G1255" s="10"/>
    </row>
    <row r="1256" spans="7:7" x14ac:dyDescent="0.2">
      <c r="G1256" s="10"/>
    </row>
    <row r="1257" spans="7:7" x14ac:dyDescent="0.2">
      <c r="G1257" s="10"/>
    </row>
    <row r="1258" spans="7:7" x14ac:dyDescent="0.2">
      <c r="G1258" s="10"/>
    </row>
    <row r="1259" spans="7:7" x14ac:dyDescent="0.2">
      <c r="G1259" s="10"/>
    </row>
    <row r="1260" spans="7:7" x14ac:dyDescent="0.2">
      <c r="G1260" s="10"/>
    </row>
    <row r="1261" spans="7:7" x14ac:dyDescent="0.2">
      <c r="G1261" s="10"/>
    </row>
    <row r="1262" spans="7:7" x14ac:dyDescent="0.2">
      <c r="G1262" s="10"/>
    </row>
    <row r="1263" spans="7:7" x14ac:dyDescent="0.2">
      <c r="G1263" s="10"/>
    </row>
    <row r="1264" spans="7:7" x14ac:dyDescent="0.2">
      <c r="G1264" s="10"/>
    </row>
    <row r="1265" spans="7:7" x14ac:dyDescent="0.2">
      <c r="G1265" s="10"/>
    </row>
    <row r="1266" spans="7:7" x14ac:dyDescent="0.2">
      <c r="G1266" s="10"/>
    </row>
    <row r="1267" spans="7:7" x14ac:dyDescent="0.2">
      <c r="G1267" s="10"/>
    </row>
    <row r="1268" spans="7:7" x14ac:dyDescent="0.2">
      <c r="G1268" s="10"/>
    </row>
    <row r="1269" spans="7:7" x14ac:dyDescent="0.2">
      <c r="G1269" s="10"/>
    </row>
    <row r="1270" spans="7:7" x14ac:dyDescent="0.2">
      <c r="G1270" s="10"/>
    </row>
    <row r="1271" spans="7:7" x14ac:dyDescent="0.2">
      <c r="G1271" s="10"/>
    </row>
    <row r="1272" spans="7:7" x14ac:dyDescent="0.2">
      <c r="G1272" s="10"/>
    </row>
    <row r="1273" spans="7:7" x14ac:dyDescent="0.2">
      <c r="G1273" s="10"/>
    </row>
    <row r="1274" spans="7:7" x14ac:dyDescent="0.2">
      <c r="G1274" s="10"/>
    </row>
    <row r="1275" spans="7:7" x14ac:dyDescent="0.2">
      <c r="G1275" s="10"/>
    </row>
    <row r="1276" spans="7:7" x14ac:dyDescent="0.2">
      <c r="G1276" s="10"/>
    </row>
    <row r="1277" spans="7:7" x14ac:dyDescent="0.2">
      <c r="G1277" s="10"/>
    </row>
    <row r="1278" spans="7:7" x14ac:dyDescent="0.2">
      <c r="G1278" s="10"/>
    </row>
    <row r="1279" spans="7:7" x14ac:dyDescent="0.2">
      <c r="G1279" s="10"/>
    </row>
    <row r="1280" spans="7:7" x14ac:dyDescent="0.2">
      <c r="G1280" s="10"/>
    </row>
    <row r="1281" spans="7:7" x14ac:dyDescent="0.2">
      <c r="G1281" s="10"/>
    </row>
    <row r="1282" spans="7:7" x14ac:dyDescent="0.2">
      <c r="G1282" s="10"/>
    </row>
    <row r="1283" spans="7:7" x14ac:dyDescent="0.2">
      <c r="G1283" s="10"/>
    </row>
    <row r="1284" spans="7:7" x14ac:dyDescent="0.2">
      <c r="G1284" s="10"/>
    </row>
    <row r="1285" spans="7:7" x14ac:dyDescent="0.2">
      <c r="G1285" s="10"/>
    </row>
    <row r="1286" spans="7:7" x14ac:dyDescent="0.2">
      <c r="G1286" s="10"/>
    </row>
    <row r="1287" spans="7:7" x14ac:dyDescent="0.2">
      <c r="G1287" s="10"/>
    </row>
    <row r="1288" spans="7:7" x14ac:dyDescent="0.2">
      <c r="G1288" s="10"/>
    </row>
    <row r="1289" spans="7:7" x14ac:dyDescent="0.2">
      <c r="G1289" s="10"/>
    </row>
    <row r="1290" spans="7:7" x14ac:dyDescent="0.2">
      <c r="G1290" s="10"/>
    </row>
    <row r="1291" spans="7:7" x14ac:dyDescent="0.2">
      <c r="G1291" s="10"/>
    </row>
    <row r="1292" spans="7:7" x14ac:dyDescent="0.2">
      <c r="G1292" s="10"/>
    </row>
    <row r="1293" spans="7:7" x14ac:dyDescent="0.2">
      <c r="G1293" s="10"/>
    </row>
    <row r="1294" spans="7:7" x14ac:dyDescent="0.2">
      <c r="G1294" s="10"/>
    </row>
    <row r="1295" spans="7:7" x14ac:dyDescent="0.2">
      <c r="G1295" s="10"/>
    </row>
    <row r="1296" spans="7:7" x14ac:dyDescent="0.2">
      <c r="G1296" s="10"/>
    </row>
    <row r="1297" spans="7:7" x14ac:dyDescent="0.2">
      <c r="G1297" s="10"/>
    </row>
    <row r="1298" spans="7:7" x14ac:dyDescent="0.2">
      <c r="G1298" s="10"/>
    </row>
    <row r="1299" spans="7:7" x14ac:dyDescent="0.2">
      <c r="G1299" s="10"/>
    </row>
    <row r="1300" spans="7:7" x14ac:dyDescent="0.2">
      <c r="G1300" s="10"/>
    </row>
    <row r="1301" spans="7:7" x14ac:dyDescent="0.2">
      <c r="G1301" s="10"/>
    </row>
    <row r="1302" spans="7:7" x14ac:dyDescent="0.2">
      <c r="G1302" s="10"/>
    </row>
    <row r="1303" spans="7:7" x14ac:dyDescent="0.2">
      <c r="G1303" s="10"/>
    </row>
    <row r="1304" spans="7:7" x14ac:dyDescent="0.2">
      <c r="G1304" s="10"/>
    </row>
    <row r="1305" spans="7:7" x14ac:dyDescent="0.2">
      <c r="G1305" s="10"/>
    </row>
    <row r="1306" spans="7:7" x14ac:dyDescent="0.2">
      <c r="G1306" s="10"/>
    </row>
    <row r="1307" spans="7:7" x14ac:dyDescent="0.2">
      <c r="G1307" s="10"/>
    </row>
    <row r="1308" spans="7:7" x14ac:dyDescent="0.2">
      <c r="G1308" s="10"/>
    </row>
    <row r="1309" spans="7:7" x14ac:dyDescent="0.2">
      <c r="G1309" s="10"/>
    </row>
    <row r="1310" spans="7:7" x14ac:dyDescent="0.2">
      <c r="G1310" s="10"/>
    </row>
    <row r="1311" spans="7:7" x14ac:dyDescent="0.2">
      <c r="G1311" s="10"/>
    </row>
    <row r="1312" spans="7:7" x14ac:dyDescent="0.2">
      <c r="G1312" s="10"/>
    </row>
    <row r="1313" spans="7:7" x14ac:dyDescent="0.2">
      <c r="G1313" s="10"/>
    </row>
    <row r="1314" spans="7:7" x14ac:dyDescent="0.2">
      <c r="G1314" s="10"/>
    </row>
    <row r="1315" spans="7:7" x14ac:dyDescent="0.2">
      <c r="G1315" s="10"/>
    </row>
    <row r="1316" spans="7:7" x14ac:dyDescent="0.2">
      <c r="G1316" s="10"/>
    </row>
    <row r="1317" spans="7:7" x14ac:dyDescent="0.2">
      <c r="G1317" s="10"/>
    </row>
    <row r="1318" spans="7:7" x14ac:dyDescent="0.2">
      <c r="G1318" s="10"/>
    </row>
    <row r="1319" spans="7:7" x14ac:dyDescent="0.2">
      <c r="G1319" s="10"/>
    </row>
    <row r="1320" spans="7:7" x14ac:dyDescent="0.2">
      <c r="G1320" s="10"/>
    </row>
    <row r="1321" spans="7:7" x14ac:dyDescent="0.2">
      <c r="G1321" s="10"/>
    </row>
    <row r="1322" spans="7:7" x14ac:dyDescent="0.2">
      <c r="G1322" s="10"/>
    </row>
    <row r="1323" spans="7:7" x14ac:dyDescent="0.2">
      <c r="G1323" s="10"/>
    </row>
    <row r="1324" spans="7:7" x14ac:dyDescent="0.2">
      <c r="G1324" s="10"/>
    </row>
    <row r="1325" spans="7:7" x14ac:dyDescent="0.2">
      <c r="G1325" s="10"/>
    </row>
    <row r="1326" spans="7:7" x14ac:dyDescent="0.2">
      <c r="G1326" s="10"/>
    </row>
    <row r="1327" spans="7:7" x14ac:dyDescent="0.2">
      <c r="G1327" s="10"/>
    </row>
    <row r="1328" spans="7:7" x14ac:dyDescent="0.2">
      <c r="G1328" s="10"/>
    </row>
    <row r="1329" spans="7:7" x14ac:dyDescent="0.2">
      <c r="G1329" s="10"/>
    </row>
    <row r="1330" spans="7:7" x14ac:dyDescent="0.2">
      <c r="G1330" s="10"/>
    </row>
    <row r="1331" spans="7:7" x14ac:dyDescent="0.2">
      <c r="G1331" s="10"/>
    </row>
    <row r="1332" spans="7:7" x14ac:dyDescent="0.2">
      <c r="G1332" s="10"/>
    </row>
    <row r="1333" spans="7:7" x14ac:dyDescent="0.2">
      <c r="G1333" s="10"/>
    </row>
    <row r="1334" spans="7:7" x14ac:dyDescent="0.2">
      <c r="G1334" s="10"/>
    </row>
    <row r="1335" spans="7:7" x14ac:dyDescent="0.2">
      <c r="G1335" s="10"/>
    </row>
    <row r="1336" spans="7:7" x14ac:dyDescent="0.2">
      <c r="G1336" s="10"/>
    </row>
    <row r="1337" spans="7:7" x14ac:dyDescent="0.2">
      <c r="G1337" s="10"/>
    </row>
    <row r="1338" spans="7:7" x14ac:dyDescent="0.2">
      <c r="G1338" s="10"/>
    </row>
    <row r="1339" spans="7:7" x14ac:dyDescent="0.2">
      <c r="G1339" s="10"/>
    </row>
    <row r="1340" spans="7:7" x14ac:dyDescent="0.2">
      <c r="G1340" s="10"/>
    </row>
    <row r="1341" spans="7:7" x14ac:dyDescent="0.2">
      <c r="G1341" s="10"/>
    </row>
    <row r="1342" spans="7:7" x14ac:dyDescent="0.2">
      <c r="G1342" s="10"/>
    </row>
    <row r="1343" spans="7:7" x14ac:dyDescent="0.2">
      <c r="G1343" s="10"/>
    </row>
    <row r="1344" spans="7:7" x14ac:dyDescent="0.2">
      <c r="G1344" s="10"/>
    </row>
    <row r="1345" spans="7:7" x14ac:dyDescent="0.2">
      <c r="G1345" s="10"/>
    </row>
    <row r="1346" spans="7:7" x14ac:dyDescent="0.2">
      <c r="G1346" s="10"/>
    </row>
    <row r="1347" spans="7:7" x14ac:dyDescent="0.2">
      <c r="G1347" s="10"/>
    </row>
    <row r="1348" spans="7:7" x14ac:dyDescent="0.2">
      <c r="G1348" s="10"/>
    </row>
    <row r="1349" spans="7:7" x14ac:dyDescent="0.2">
      <c r="G1349" s="10"/>
    </row>
    <row r="1350" spans="7:7" x14ac:dyDescent="0.2">
      <c r="G1350" s="10"/>
    </row>
    <row r="1351" spans="7:7" x14ac:dyDescent="0.2">
      <c r="G1351" s="10"/>
    </row>
    <row r="1352" spans="7:7" x14ac:dyDescent="0.2">
      <c r="G1352" s="10"/>
    </row>
    <row r="1353" spans="7:7" x14ac:dyDescent="0.2">
      <c r="G1353" s="10"/>
    </row>
    <row r="1354" spans="7:7" x14ac:dyDescent="0.2">
      <c r="G1354" s="10"/>
    </row>
    <row r="1355" spans="7:7" x14ac:dyDescent="0.2">
      <c r="G1355" s="10"/>
    </row>
    <row r="1356" spans="7:7" x14ac:dyDescent="0.2">
      <c r="G1356" s="10"/>
    </row>
    <row r="1357" spans="7:7" x14ac:dyDescent="0.2">
      <c r="G1357" s="10"/>
    </row>
    <row r="1358" spans="7:7" x14ac:dyDescent="0.2">
      <c r="G1358" s="10"/>
    </row>
    <row r="1359" spans="7:7" x14ac:dyDescent="0.2">
      <c r="G1359" s="10"/>
    </row>
    <row r="1360" spans="7:7" x14ac:dyDescent="0.2">
      <c r="G1360" s="10"/>
    </row>
    <row r="1361" spans="7:7" x14ac:dyDescent="0.2">
      <c r="G1361" s="10"/>
    </row>
    <row r="1362" spans="7:7" x14ac:dyDescent="0.2">
      <c r="G1362" s="10"/>
    </row>
    <row r="1363" spans="7:7" x14ac:dyDescent="0.2">
      <c r="G1363" s="10"/>
    </row>
    <row r="1364" spans="7:7" x14ac:dyDescent="0.2">
      <c r="G1364" s="10"/>
    </row>
    <row r="1365" spans="7:7" x14ac:dyDescent="0.2">
      <c r="G1365" s="10"/>
    </row>
    <row r="1366" spans="7:7" x14ac:dyDescent="0.2">
      <c r="G1366" s="10"/>
    </row>
    <row r="1367" spans="7:7" x14ac:dyDescent="0.2">
      <c r="G1367" s="10"/>
    </row>
    <row r="1368" spans="7:7" x14ac:dyDescent="0.2">
      <c r="G1368" s="10"/>
    </row>
    <row r="1369" spans="7:7" x14ac:dyDescent="0.2">
      <c r="G1369" s="10"/>
    </row>
    <row r="1370" spans="7:7" x14ac:dyDescent="0.2">
      <c r="G1370" s="10"/>
    </row>
    <row r="1371" spans="7:7" x14ac:dyDescent="0.2">
      <c r="G1371" s="10"/>
    </row>
    <row r="1372" spans="7:7" x14ac:dyDescent="0.2">
      <c r="G1372" s="10"/>
    </row>
    <row r="1373" spans="7:7" x14ac:dyDescent="0.2">
      <c r="G1373" s="10"/>
    </row>
    <row r="1374" spans="7:7" x14ac:dyDescent="0.2">
      <c r="G1374" s="10"/>
    </row>
    <row r="1375" spans="7:7" x14ac:dyDescent="0.2">
      <c r="G1375" s="10"/>
    </row>
    <row r="1376" spans="7:7" x14ac:dyDescent="0.2">
      <c r="G1376" s="10"/>
    </row>
    <row r="1377" spans="7:7" x14ac:dyDescent="0.2">
      <c r="G1377" s="10"/>
    </row>
    <row r="1378" spans="7:7" x14ac:dyDescent="0.2">
      <c r="G1378" s="10"/>
    </row>
    <row r="1379" spans="7:7" x14ac:dyDescent="0.2">
      <c r="G1379" s="10"/>
    </row>
    <row r="1380" spans="7:7" x14ac:dyDescent="0.2">
      <c r="G1380" s="10"/>
    </row>
    <row r="1381" spans="7:7" x14ac:dyDescent="0.2">
      <c r="G1381" s="10"/>
    </row>
    <row r="1382" spans="7:7" x14ac:dyDescent="0.2">
      <c r="G1382" s="10"/>
    </row>
    <row r="1383" spans="7:7" x14ac:dyDescent="0.2">
      <c r="G1383" s="10"/>
    </row>
    <row r="1384" spans="7:7" x14ac:dyDescent="0.2">
      <c r="G1384" s="10"/>
    </row>
    <row r="1385" spans="7:7" x14ac:dyDescent="0.2">
      <c r="G1385" s="10"/>
    </row>
    <row r="1386" spans="7:7" x14ac:dyDescent="0.2">
      <c r="G1386" s="10"/>
    </row>
    <row r="1387" spans="7:7" x14ac:dyDescent="0.2">
      <c r="G1387" s="10"/>
    </row>
    <row r="1388" spans="7:7" x14ac:dyDescent="0.2">
      <c r="G1388" s="10"/>
    </row>
    <row r="1389" spans="7:7" x14ac:dyDescent="0.2">
      <c r="G1389" s="10"/>
    </row>
    <row r="1390" spans="7:7" x14ac:dyDescent="0.2">
      <c r="G1390" s="10"/>
    </row>
    <row r="1391" spans="7:7" x14ac:dyDescent="0.2">
      <c r="G1391" s="10"/>
    </row>
    <row r="1392" spans="7:7" x14ac:dyDescent="0.2">
      <c r="G1392" s="10"/>
    </row>
    <row r="1393" spans="7:7" x14ac:dyDescent="0.2">
      <c r="G1393" s="10"/>
    </row>
    <row r="1394" spans="7:7" x14ac:dyDescent="0.2">
      <c r="G1394" s="10"/>
    </row>
    <row r="1395" spans="7:7" x14ac:dyDescent="0.2">
      <c r="G1395" s="10"/>
    </row>
    <row r="1396" spans="7:7" x14ac:dyDescent="0.2">
      <c r="G1396" s="10"/>
    </row>
    <row r="1397" spans="7:7" x14ac:dyDescent="0.2">
      <c r="G1397" s="10"/>
    </row>
    <row r="1398" spans="7:7" x14ac:dyDescent="0.2">
      <c r="G1398" s="10"/>
    </row>
    <row r="1399" spans="7:7" x14ac:dyDescent="0.2">
      <c r="G1399" s="10"/>
    </row>
    <row r="1400" spans="7:7" x14ac:dyDescent="0.2">
      <c r="G1400" s="10"/>
    </row>
    <row r="1401" spans="7:7" x14ac:dyDescent="0.2">
      <c r="G1401" s="10"/>
    </row>
    <row r="1402" spans="7:7" x14ac:dyDescent="0.2">
      <c r="G1402" s="10"/>
    </row>
    <row r="1403" spans="7:7" x14ac:dyDescent="0.2">
      <c r="G1403" s="10"/>
    </row>
    <row r="1404" spans="7:7" x14ac:dyDescent="0.2">
      <c r="G1404" s="10"/>
    </row>
    <row r="1405" spans="7:7" x14ac:dyDescent="0.2">
      <c r="G1405" s="10"/>
    </row>
    <row r="1406" spans="7:7" x14ac:dyDescent="0.2">
      <c r="G1406" s="10"/>
    </row>
    <row r="1407" spans="7:7" x14ac:dyDescent="0.2">
      <c r="G1407" s="10"/>
    </row>
    <row r="1408" spans="7:7" x14ac:dyDescent="0.2">
      <c r="G1408" s="10"/>
    </row>
    <row r="1409" spans="7:7" x14ac:dyDescent="0.2">
      <c r="G1409" s="10"/>
    </row>
    <row r="1410" spans="7:7" x14ac:dyDescent="0.2">
      <c r="G1410" s="10"/>
    </row>
    <row r="1411" spans="7:7" x14ac:dyDescent="0.2">
      <c r="G1411" s="10"/>
    </row>
    <row r="1412" spans="7:7" x14ac:dyDescent="0.2">
      <c r="G1412" s="10"/>
    </row>
    <row r="1413" spans="7:7" x14ac:dyDescent="0.2">
      <c r="G1413" s="10"/>
    </row>
    <row r="1414" spans="7:7" x14ac:dyDescent="0.2">
      <c r="G1414" s="10"/>
    </row>
    <row r="1415" spans="7:7" x14ac:dyDescent="0.2">
      <c r="G1415" s="10"/>
    </row>
    <row r="1416" spans="7:7" x14ac:dyDescent="0.2">
      <c r="G1416" s="10"/>
    </row>
    <row r="1417" spans="7:7" x14ac:dyDescent="0.2">
      <c r="G1417" s="10"/>
    </row>
    <row r="1418" spans="7:7" x14ac:dyDescent="0.2">
      <c r="G1418" s="10"/>
    </row>
    <row r="1419" spans="7:7" x14ac:dyDescent="0.2">
      <c r="G1419" s="10"/>
    </row>
    <row r="1420" spans="7:7" x14ac:dyDescent="0.2">
      <c r="G1420" s="10"/>
    </row>
    <row r="1421" spans="7:7" x14ac:dyDescent="0.2">
      <c r="G1421" s="10"/>
    </row>
    <row r="1422" spans="7:7" x14ac:dyDescent="0.2">
      <c r="G1422" s="10"/>
    </row>
    <row r="1423" spans="7:7" x14ac:dyDescent="0.2">
      <c r="G1423" s="10"/>
    </row>
    <row r="1424" spans="7:7" x14ac:dyDescent="0.2">
      <c r="G1424" s="10"/>
    </row>
    <row r="1425" spans="7:7" x14ac:dyDescent="0.2">
      <c r="G1425" s="10"/>
    </row>
    <row r="1426" spans="7:7" x14ac:dyDescent="0.2">
      <c r="G1426" s="10"/>
    </row>
    <row r="1427" spans="7:7" x14ac:dyDescent="0.2">
      <c r="G1427" s="10"/>
    </row>
    <row r="1428" spans="7:7" x14ac:dyDescent="0.2">
      <c r="G1428" s="10"/>
    </row>
    <row r="1429" spans="7:7" x14ac:dyDescent="0.2">
      <c r="G1429" s="10"/>
    </row>
    <row r="1430" spans="7:7" x14ac:dyDescent="0.2">
      <c r="G1430" s="10"/>
    </row>
    <row r="1431" spans="7:7" x14ac:dyDescent="0.2">
      <c r="G1431" s="10"/>
    </row>
    <row r="1432" spans="7:7" x14ac:dyDescent="0.2">
      <c r="G1432" s="10"/>
    </row>
    <row r="1433" spans="7:7" x14ac:dyDescent="0.2">
      <c r="G1433" s="10"/>
    </row>
    <row r="1434" spans="7:7" x14ac:dyDescent="0.2">
      <c r="G1434" s="10"/>
    </row>
    <row r="1435" spans="7:7" x14ac:dyDescent="0.2">
      <c r="G1435" s="10"/>
    </row>
    <row r="1436" spans="7:7" x14ac:dyDescent="0.2">
      <c r="G1436" s="10"/>
    </row>
    <row r="1437" spans="7:7" x14ac:dyDescent="0.2">
      <c r="G1437" s="10"/>
    </row>
    <row r="1438" spans="7:7" x14ac:dyDescent="0.2">
      <c r="G1438" s="10"/>
    </row>
    <row r="1439" spans="7:7" x14ac:dyDescent="0.2">
      <c r="G1439" s="10"/>
    </row>
    <row r="1440" spans="7:7" x14ac:dyDescent="0.2">
      <c r="G1440" s="10"/>
    </row>
    <row r="1441" spans="7:7" x14ac:dyDescent="0.2">
      <c r="G1441" s="10"/>
    </row>
    <row r="1442" spans="7:7" x14ac:dyDescent="0.2">
      <c r="G1442" s="10"/>
    </row>
    <row r="1443" spans="7:7" x14ac:dyDescent="0.2">
      <c r="G1443" s="10"/>
    </row>
    <row r="1444" spans="7:7" x14ac:dyDescent="0.2">
      <c r="G1444" s="10"/>
    </row>
    <row r="1445" spans="7:7" x14ac:dyDescent="0.2">
      <c r="G1445" s="10"/>
    </row>
    <row r="1446" spans="7:7" x14ac:dyDescent="0.2">
      <c r="G1446" s="10"/>
    </row>
    <row r="1447" spans="7:7" x14ac:dyDescent="0.2">
      <c r="G1447" s="10"/>
    </row>
    <row r="1448" spans="7:7" x14ac:dyDescent="0.2">
      <c r="G1448" s="10"/>
    </row>
    <row r="1449" spans="7:7" x14ac:dyDescent="0.2">
      <c r="G1449" s="10"/>
    </row>
    <row r="1450" spans="7:7" x14ac:dyDescent="0.2">
      <c r="G1450" s="10"/>
    </row>
    <row r="1451" spans="7:7" x14ac:dyDescent="0.2">
      <c r="G1451" s="10"/>
    </row>
    <row r="1452" spans="7:7" x14ac:dyDescent="0.2">
      <c r="G1452" s="10"/>
    </row>
    <row r="1453" spans="7:7" x14ac:dyDescent="0.2">
      <c r="G1453" s="10"/>
    </row>
    <row r="1454" spans="7:7" x14ac:dyDescent="0.2">
      <c r="G1454" s="10"/>
    </row>
    <row r="1455" spans="7:7" x14ac:dyDescent="0.2">
      <c r="G1455" s="10"/>
    </row>
    <row r="1456" spans="7:7" x14ac:dyDescent="0.2">
      <c r="G1456" s="10"/>
    </row>
    <row r="1457" spans="7:7" x14ac:dyDescent="0.2">
      <c r="G1457" s="10"/>
    </row>
    <row r="1458" spans="7:7" x14ac:dyDescent="0.2">
      <c r="G1458" s="10"/>
    </row>
    <row r="1459" spans="7:7" x14ac:dyDescent="0.2">
      <c r="G1459" s="10"/>
    </row>
    <row r="1460" spans="7:7" x14ac:dyDescent="0.2">
      <c r="G1460" s="10"/>
    </row>
    <row r="1461" spans="7:7" x14ac:dyDescent="0.2">
      <c r="G1461" s="10"/>
    </row>
    <row r="1462" spans="7:7" x14ac:dyDescent="0.2">
      <c r="G1462" s="10"/>
    </row>
    <row r="1463" spans="7:7" x14ac:dyDescent="0.2">
      <c r="G1463" s="10"/>
    </row>
    <row r="1464" spans="7:7" x14ac:dyDescent="0.2">
      <c r="G1464" s="10"/>
    </row>
    <row r="1465" spans="7:7" x14ac:dyDescent="0.2">
      <c r="G1465" s="10"/>
    </row>
    <row r="1466" spans="7:7" x14ac:dyDescent="0.2">
      <c r="G1466" s="10"/>
    </row>
    <row r="1467" spans="7:7" x14ac:dyDescent="0.2">
      <c r="G1467" s="10"/>
    </row>
    <row r="1468" spans="7:7" x14ac:dyDescent="0.2">
      <c r="G1468" s="10"/>
    </row>
    <row r="1469" spans="7:7" x14ac:dyDescent="0.2">
      <c r="G1469" s="10"/>
    </row>
    <row r="1470" spans="7:7" x14ac:dyDescent="0.2">
      <c r="G1470" s="10"/>
    </row>
    <row r="1471" spans="7:7" x14ac:dyDescent="0.2">
      <c r="G1471" s="10"/>
    </row>
    <row r="1472" spans="7:7" x14ac:dyDescent="0.2">
      <c r="G1472" s="10"/>
    </row>
    <row r="1473" spans="7:7" x14ac:dyDescent="0.2">
      <c r="G1473" s="10"/>
    </row>
    <row r="1474" spans="7:7" x14ac:dyDescent="0.2">
      <c r="G1474" s="10"/>
    </row>
    <row r="1475" spans="7:7" x14ac:dyDescent="0.2">
      <c r="G1475" s="10"/>
    </row>
    <row r="1476" spans="7:7" x14ac:dyDescent="0.2">
      <c r="G1476" s="10"/>
    </row>
    <row r="1477" spans="7:7" x14ac:dyDescent="0.2">
      <c r="G1477" s="10"/>
    </row>
    <row r="1478" spans="7:7" x14ac:dyDescent="0.2">
      <c r="G1478" s="10"/>
    </row>
    <row r="1479" spans="7:7" x14ac:dyDescent="0.2">
      <c r="G1479" s="10"/>
    </row>
    <row r="1480" spans="7:7" x14ac:dyDescent="0.2">
      <c r="G1480" s="10"/>
    </row>
    <row r="1481" spans="7:7" x14ac:dyDescent="0.2">
      <c r="G1481" s="10"/>
    </row>
    <row r="1482" spans="7:7" x14ac:dyDescent="0.2">
      <c r="G1482" s="10"/>
    </row>
    <row r="1483" spans="7:7" x14ac:dyDescent="0.2">
      <c r="G1483" s="10"/>
    </row>
    <row r="1484" spans="7:7" x14ac:dyDescent="0.2">
      <c r="G1484" s="10"/>
    </row>
    <row r="1485" spans="7:7" x14ac:dyDescent="0.2">
      <c r="G1485" s="10"/>
    </row>
    <row r="1486" spans="7:7" x14ac:dyDescent="0.2">
      <c r="G1486" s="10"/>
    </row>
    <row r="1487" spans="7:7" x14ac:dyDescent="0.2">
      <c r="G1487" s="10"/>
    </row>
    <row r="1488" spans="7:7" x14ac:dyDescent="0.2">
      <c r="G1488" s="10"/>
    </row>
    <row r="1489" spans="7:7" x14ac:dyDescent="0.2">
      <c r="G1489" s="10"/>
    </row>
    <row r="1490" spans="7:7" x14ac:dyDescent="0.2">
      <c r="G1490" s="10"/>
    </row>
    <row r="1491" spans="7:7" x14ac:dyDescent="0.2">
      <c r="G1491" s="10"/>
    </row>
    <row r="1492" spans="7:7" x14ac:dyDescent="0.2">
      <c r="G1492" s="10"/>
    </row>
    <row r="1493" spans="7:7" x14ac:dyDescent="0.2">
      <c r="G1493" s="10"/>
    </row>
    <row r="1494" spans="7:7" x14ac:dyDescent="0.2">
      <c r="G1494" s="10"/>
    </row>
    <row r="1495" spans="7:7" x14ac:dyDescent="0.2">
      <c r="G1495" s="10"/>
    </row>
    <row r="1496" spans="7:7" x14ac:dyDescent="0.2">
      <c r="G1496" s="10"/>
    </row>
    <row r="1497" spans="7:7" x14ac:dyDescent="0.2">
      <c r="G1497" s="10"/>
    </row>
    <row r="1498" spans="7:7" x14ac:dyDescent="0.2">
      <c r="G1498" s="10"/>
    </row>
    <row r="1499" spans="7:7" x14ac:dyDescent="0.2">
      <c r="G1499" s="10"/>
    </row>
    <row r="1500" spans="7:7" x14ac:dyDescent="0.2">
      <c r="G1500" s="10"/>
    </row>
    <row r="1501" spans="7:7" x14ac:dyDescent="0.2">
      <c r="G1501" s="10"/>
    </row>
    <row r="1502" spans="7:7" x14ac:dyDescent="0.2">
      <c r="G1502" s="10"/>
    </row>
    <row r="1503" spans="7:7" x14ac:dyDescent="0.2">
      <c r="G1503" s="10"/>
    </row>
    <row r="1504" spans="7:7" x14ac:dyDescent="0.2">
      <c r="G1504" s="10"/>
    </row>
    <row r="1505" spans="7:7" x14ac:dyDescent="0.2">
      <c r="G1505" s="10"/>
    </row>
    <row r="1506" spans="7:7" x14ac:dyDescent="0.2">
      <c r="G1506" s="10"/>
    </row>
    <row r="1507" spans="7:7" x14ac:dyDescent="0.2">
      <c r="G1507" s="10"/>
    </row>
    <row r="1508" spans="7:7" x14ac:dyDescent="0.2">
      <c r="G1508" s="10"/>
    </row>
    <row r="1509" spans="7:7" x14ac:dyDescent="0.2">
      <c r="G1509" s="10"/>
    </row>
    <row r="1510" spans="7:7" x14ac:dyDescent="0.2">
      <c r="G1510" s="10"/>
    </row>
    <row r="1511" spans="7:7" x14ac:dyDescent="0.2">
      <c r="G1511" s="10"/>
    </row>
    <row r="1512" spans="7:7" x14ac:dyDescent="0.2">
      <c r="G1512" s="10"/>
    </row>
    <row r="1513" spans="7:7" x14ac:dyDescent="0.2">
      <c r="G1513" s="10"/>
    </row>
    <row r="1514" spans="7:7" x14ac:dyDescent="0.2">
      <c r="G1514" s="10"/>
    </row>
    <row r="1515" spans="7:7" x14ac:dyDescent="0.2">
      <c r="G1515" s="10"/>
    </row>
    <row r="1516" spans="7:7" x14ac:dyDescent="0.2">
      <c r="G1516" s="10"/>
    </row>
    <row r="1517" spans="7:7" x14ac:dyDescent="0.2">
      <c r="G1517" s="10"/>
    </row>
    <row r="1518" spans="7:7" x14ac:dyDescent="0.2">
      <c r="G1518" s="10"/>
    </row>
    <row r="1519" spans="7:7" x14ac:dyDescent="0.2">
      <c r="G1519" s="10"/>
    </row>
    <row r="1520" spans="7:7" x14ac:dyDescent="0.2">
      <c r="G1520" s="10"/>
    </row>
    <row r="1521" spans="7:7" x14ac:dyDescent="0.2">
      <c r="G1521" s="10"/>
    </row>
    <row r="1522" spans="7:7" x14ac:dyDescent="0.2">
      <c r="G1522" s="10"/>
    </row>
    <row r="1523" spans="7:7" x14ac:dyDescent="0.2">
      <c r="G1523" s="10"/>
    </row>
    <row r="1524" spans="7:7" x14ac:dyDescent="0.2">
      <c r="G1524" s="10"/>
    </row>
    <row r="1525" spans="7:7" x14ac:dyDescent="0.2">
      <c r="G1525" s="10"/>
    </row>
    <row r="1526" spans="7:7" x14ac:dyDescent="0.2">
      <c r="G1526" s="10"/>
    </row>
    <row r="1527" spans="7:7" x14ac:dyDescent="0.2">
      <c r="G1527" s="10"/>
    </row>
    <row r="1528" spans="7:7" x14ac:dyDescent="0.2">
      <c r="G1528" s="10"/>
    </row>
    <row r="1529" spans="7:7" x14ac:dyDescent="0.2">
      <c r="G1529" s="10"/>
    </row>
    <row r="1530" spans="7:7" x14ac:dyDescent="0.2">
      <c r="G1530" s="10"/>
    </row>
    <row r="1531" spans="7:7" x14ac:dyDescent="0.2">
      <c r="G1531" s="10"/>
    </row>
    <row r="1532" spans="7:7" x14ac:dyDescent="0.2">
      <c r="G1532" s="10"/>
    </row>
    <row r="1533" spans="7:7" x14ac:dyDescent="0.2">
      <c r="G1533" s="10"/>
    </row>
    <row r="1534" spans="7:7" x14ac:dyDescent="0.2">
      <c r="G1534" s="10"/>
    </row>
    <row r="1535" spans="7:7" x14ac:dyDescent="0.2">
      <c r="G1535" s="10"/>
    </row>
    <row r="1536" spans="7:7" x14ac:dyDescent="0.2">
      <c r="G1536" s="10"/>
    </row>
    <row r="1537" spans="7:7" x14ac:dyDescent="0.2">
      <c r="G1537" s="10"/>
    </row>
    <row r="1538" spans="7:7" x14ac:dyDescent="0.2">
      <c r="G1538" s="10"/>
    </row>
    <row r="1539" spans="7:7" x14ac:dyDescent="0.2">
      <c r="G1539" s="10"/>
    </row>
    <row r="1540" spans="7:7" x14ac:dyDescent="0.2">
      <c r="G1540" s="10"/>
    </row>
    <row r="1541" spans="7:7" x14ac:dyDescent="0.2">
      <c r="G1541" s="10"/>
    </row>
    <row r="1542" spans="7:7" x14ac:dyDescent="0.2">
      <c r="G1542" s="10"/>
    </row>
    <row r="1543" spans="7:7" x14ac:dyDescent="0.2">
      <c r="G1543" s="10"/>
    </row>
    <row r="1544" spans="7:7" x14ac:dyDescent="0.2">
      <c r="G1544" s="10"/>
    </row>
    <row r="1545" spans="7:7" x14ac:dyDescent="0.2">
      <c r="G1545" s="10"/>
    </row>
    <row r="1546" spans="7:7" x14ac:dyDescent="0.2">
      <c r="G1546" s="10"/>
    </row>
    <row r="1547" spans="7:7" x14ac:dyDescent="0.2">
      <c r="G1547" s="10"/>
    </row>
    <row r="1548" spans="7:7" x14ac:dyDescent="0.2">
      <c r="G1548" s="10"/>
    </row>
    <row r="1549" spans="7:7" x14ac:dyDescent="0.2">
      <c r="G1549" s="10"/>
    </row>
    <row r="1550" spans="7:7" x14ac:dyDescent="0.2">
      <c r="G1550" s="10"/>
    </row>
    <row r="1551" spans="7:7" x14ac:dyDescent="0.2">
      <c r="G1551" s="10"/>
    </row>
    <row r="1552" spans="7:7" x14ac:dyDescent="0.2">
      <c r="G1552" s="10"/>
    </row>
    <row r="1553" spans="7:7" x14ac:dyDescent="0.2">
      <c r="G1553" s="10"/>
    </row>
    <row r="1554" spans="7:7" x14ac:dyDescent="0.2">
      <c r="G1554" s="10"/>
    </row>
    <row r="1555" spans="7:7" x14ac:dyDescent="0.2">
      <c r="G1555" s="10"/>
    </row>
    <row r="1556" spans="7:7" x14ac:dyDescent="0.2">
      <c r="G1556" s="10"/>
    </row>
    <row r="1557" spans="7:7" x14ac:dyDescent="0.2">
      <c r="G1557" s="10"/>
    </row>
    <row r="1558" spans="7:7" x14ac:dyDescent="0.2">
      <c r="G1558" s="10"/>
    </row>
    <row r="1559" spans="7:7" x14ac:dyDescent="0.2">
      <c r="G1559" s="10"/>
    </row>
    <row r="1560" spans="7:7" x14ac:dyDescent="0.2">
      <c r="G1560" s="10"/>
    </row>
    <row r="1561" spans="7:7" x14ac:dyDescent="0.2">
      <c r="G1561" s="10"/>
    </row>
    <row r="1562" spans="7:7" x14ac:dyDescent="0.2">
      <c r="G1562" s="10"/>
    </row>
    <row r="1563" spans="7:7" x14ac:dyDescent="0.2">
      <c r="G1563" s="10"/>
    </row>
    <row r="1564" spans="7:7" x14ac:dyDescent="0.2">
      <c r="G1564" s="10"/>
    </row>
    <row r="1565" spans="7:7" x14ac:dyDescent="0.2">
      <c r="G1565" s="10"/>
    </row>
    <row r="1566" spans="7:7" x14ac:dyDescent="0.2">
      <c r="G1566" s="10"/>
    </row>
    <row r="1567" spans="7:7" x14ac:dyDescent="0.2">
      <c r="G1567" s="10"/>
    </row>
    <row r="1568" spans="7:7" x14ac:dyDescent="0.2">
      <c r="G1568" s="10"/>
    </row>
    <row r="1569" spans="7:7" x14ac:dyDescent="0.2">
      <c r="G1569" s="10"/>
    </row>
    <row r="1570" spans="7:7" x14ac:dyDescent="0.2">
      <c r="G1570" s="10"/>
    </row>
    <row r="1571" spans="7:7" x14ac:dyDescent="0.2">
      <c r="G1571" s="10"/>
    </row>
    <row r="1572" spans="7:7" x14ac:dyDescent="0.2">
      <c r="G1572" s="10"/>
    </row>
    <row r="1573" spans="7:7" x14ac:dyDescent="0.2">
      <c r="G1573" s="10"/>
    </row>
    <row r="1574" spans="7:7" x14ac:dyDescent="0.2">
      <c r="G1574" s="10"/>
    </row>
    <row r="1575" spans="7:7" x14ac:dyDescent="0.2">
      <c r="G1575" s="10"/>
    </row>
    <row r="1576" spans="7:7" x14ac:dyDescent="0.2">
      <c r="G1576" s="10"/>
    </row>
    <row r="1577" spans="7:7" x14ac:dyDescent="0.2">
      <c r="G1577" s="10"/>
    </row>
    <row r="1578" spans="7:7" x14ac:dyDescent="0.2">
      <c r="G1578" s="10"/>
    </row>
    <row r="1579" spans="7:7" x14ac:dyDescent="0.2">
      <c r="G1579" s="10"/>
    </row>
    <row r="1580" spans="7:7" x14ac:dyDescent="0.2">
      <c r="G1580" s="10"/>
    </row>
    <row r="1581" spans="7:7" x14ac:dyDescent="0.2">
      <c r="G1581" s="10"/>
    </row>
    <row r="1582" spans="7:7" x14ac:dyDescent="0.2">
      <c r="G1582" s="10"/>
    </row>
    <row r="1583" spans="7:7" x14ac:dyDescent="0.2">
      <c r="G1583" s="10"/>
    </row>
    <row r="1584" spans="7:7" x14ac:dyDescent="0.2">
      <c r="G1584" s="10"/>
    </row>
    <row r="1585" spans="7:7" x14ac:dyDescent="0.2">
      <c r="G1585" s="10"/>
    </row>
    <row r="1586" spans="7:7" x14ac:dyDescent="0.2">
      <c r="G1586" s="10"/>
    </row>
    <row r="1587" spans="7:7" x14ac:dyDescent="0.2">
      <c r="G1587" s="10"/>
    </row>
    <row r="1588" spans="7:7" x14ac:dyDescent="0.2">
      <c r="G1588" s="10"/>
    </row>
    <row r="1589" spans="7:7" x14ac:dyDescent="0.2">
      <c r="G1589" s="10"/>
    </row>
    <row r="1590" spans="7:7" x14ac:dyDescent="0.2">
      <c r="G1590" s="10"/>
    </row>
    <row r="1591" spans="7:7" x14ac:dyDescent="0.2">
      <c r="G1591" s="10"/>
    </row>
    <row r="1592" spans="7:7" x14ac:dyDescent="0.2">
      <c r="G1592" s="10"/>
    </row>
    <row r="1593" spans="7:7" x14ac:dyDescent="0.2">
      <c r="G1593" s="10"/>
    </row>
    <row r="1594" spans="7:7" x14ac:dyDescent="0.2">
      <c r="G1594" s="10"/>
    </row>
    <row r="1595" spans="7:7" x14ac:dyDescent="0.2">
      <c r="G1595" s="10"/>
    </row>
    <row r="1596" spans="7:7" x14ac:dyDescent="0.2">
      <c r="G1596" s="10"/>
    </row>
    <row r="1597" spans="7:7" x14ac:dyDescent="0.2">
      <c r="G1597" s="10"/>
    </row>
    <row r="1598" spans="7:7" x14ac:dyDescent="0.2">
      <c r="G1598" s="10"/>
    </row>
    <row r="1599" spans="7:7" x14ac:dyDescent="0.2">
      <c r="G1599" s="10"/>
    </row>
    <row r="1600" spans="7:7" x14ac:dyDescent="0.2">
      <c r="G1600" s="10"/>
    </row>
    <row r="1601" spans="7:7" x14ac:dyDescent="0.2">
      <c r="G1601" s="10"/>
    </row>
    <row r="1602" spans="7:7" x14ac:dyDescent="0.2">
      <c r="G1602" s="10"/>
    </row>
    <row r="1603" spans="7:7" x14ac:dyDescent="0.2">
      <c r="G1603" s="10"/>
    </row>
    <row r="1604" spans="7:7" x14ac:dyDescent="0.2">
      <c r="G1604" s="10"/>
    </row>
    <row r="1605" spans="7:7" x14ac:dyDescent="0.2">
      <c r="G1605" s="10"/>
    </row>
    <row r="1606" spans="7:7" x14ac:dyDescent="0.2">
      <c r="G1606" s="10"/>
    </row>
    <row r="1607" spans="7:7" x14ac:dyDescent="0.2">
      <c r="G1607" s="10"/>
    </row>
    <row r="1608" spans="7:7" x14ac:dyDescent="0.2">
      <c r="G1608" s="10"/>
    </row>
    <row r="1609" spans="7:7" x14ac:dyDescent="0.2">
      <c r="G1609" s="10"/>
    </row>
    <row r="1610" spans="7:7" x14ac:dyDescent="0.2">
      <c r="G1610" s="10"/>
    </row>
    <row r="1611" spans="7:7" x14ac:dyDescent="0.2">
      <c r="G1611" s="10"/>
    </row>
    <row r="1612" spans="7:7" x14ac:dyDescent="0.2">
      <c r="G1612" s="10"/>
    </row>
    <row r="1613" spans="7:7" x14ac:dyDescent="0.2">
      <c r="G1613" s="10"/>
    </row>
    <row r="1614" spans="7:7" x14ac:dyDescent="0.2">
      <c r="G1614" s="10"/>
    </row>
    <row r="1615" spans="7:7" x14ac:dyDescent="0.2">
      <c r="G1615" s="10"/>
    </row>
    <row r="1616" spans="7:7" x14ac:dyDescent="0.2">
      <c r="G1616" s="10"/>
    </row>
    <row r="1617" spans="7:7" x14ac:dyDescent="0.2">
      <c r="G1617" s="10"/>
    </row>
    <row r="1618" spans="7:7" x14ac:dyDescent="0.2">
      <c r="G1618" s="10"/>
    </row>
    <row r="1619" spans="7:7" x14ac:dyDescent="0.2">
      <c r="G1619" s="10"/>
    </row>
    <row r="1620" spans="7:7" x14ac:dyDescent="0.2">
      <c r="G1620" s="10"/>
    </row>
    <row r="1621" spans="7:7" x14ac:dyDescent="0.2">
      <c r="G1621" s="10"/>
    </row>
    <row r="1622" spans="7:7" x14ac:dyDescent="0.2">
      <c r="G1622" s="10"/>
    </row>
    <row r="1623" spans="7:7" x14ac:dyDescent="0.2">
      <c r="G1623" s="10"/>
    </row>
    <row r="1624" spans="7:7" x14ac:dyDescent="0.2">
      <c r="G1624" s="10"/>
    </row>
    <row r="1625" spans="7:7" x14ac:dyDescent="0.2">
      <c r="G1625" s="10"/>
    </row>
    <row r="1626" spans="7:7" x14ac:dyDescent="0.2">
      <c r="G1626" s="10"/>
    </row>
    <row r="1627" spans="7:7" x14ac:dyDescent="0.2">
      <c r="G1627" s="10"/>
    </row>
    <row r="1628" spans="7:7" x14ac:dyDescent="0.2">
      <c r="G1628" s="10"/>
    </row>
    <row r="1629" spans="7:7" x14ac:dyDescent="0.2">
      <c r="G1629" s="10"/>
    </row>
    <row r="1630" spans="7:7" x14ac:dyDescent="0.2">
      <c r="G1630" s="10"/>
    </row>
    <row r="1631" spans="7:7" x14ac:dyDescent="0.2">
      <c r="G1631" s="10"/>
    </row>
    <row r="1632" spans="7:7" x14ac:dyDescent="0.2">
      <c r="G1632" s="10"/>
    </row>
    <row r="1633" spans="7:7" x14ac:dyDescent="0.2">
      <c r="G1633" s="10"/>
    </row>
    <row r="1634" spans="7:7" x14ac:dyDescent="0.2">
      <c r="G1634" s="10"/>
    </row>
    <row r="1635" spans="7:7" x14ac:dyDescent="0.2">
      <c r="G1635" s="10"/>
    </row>
    <row r="1636" spans="7:7" x14ac:dyDescent="0.2">
      <c r="G1636" s="10"/>
    </row>
    <row r="1637" spans="7:7" x14ac:dyDescent="0.2">
      <c r="G1637" s="10"/>
    </row>
    <row r="1638" spans="7:7" x14ac:dyDescent="0.2">
      <c r="G1638" s="10"/>
    </row>
    <row r="1639" spans="7:7" x14ac:dyDescent="0.2">
      <c r="G1639" s="10"/>
    </row>
    <row r="1640" spans="7:7" x14ac:dyDescent="0.2">
      <c r="G1640" s="10"/>
    </row>
    <row r="1641" spans="7:7" x14ac:dyDescent="0.2">
      <c r="G1641" s="10"/>
    </row>
    <row r="1642" spans="7:7" x14ac:dyDescent="0.2">
      <c r="G1642" s="10"/>
    </row>
    <row r="1643" spans="7:7" x14ac:dyDescent="0.2">
      <c r="G1643" s="10"/>
    </row>
    <row r="1644" spans="7:7" x14ac:dyDescent="0.2">
      <c r="G1644" s="10"/>
    </row>
    <row r="1645" spans="7:7" x14ac:dyDescent="0.2">
      <c r="G1645" s="10"/>
    </row>
    <row r="1646" spans="7:7" x14ac:dyDescent="0.2">
      <c r="G1646" s="10"/>
    </row>
    <row r="1647" spans="7:7" x14ac:dyDescent="0.2">
      <c r="G1647" s="10"/>
    </row>
    <row r="1648" spans="7:7" x14ac:dyDescent="0.2">
      <c r="G1648" s="10"/>
    </row>
    <row r="1649" spans="7:7" x14ac:dyDescent="0.2">
      <c r="G1649" s="10"/>
    </row>
    <row r="1650" spans="7:7" x14ac:dyDescent="0.2">
      <c r="G1650" s="10"/>
    </row>
    <row r="1651" spans="7:7" x14ac:dyDescent="0.2">
      <c r="G1651" s="10"/>
    </row>
    <row r="1652" spans="7:7" x14ac:dyDescent="0.2">
      <c r="G1652" s="10"/>
    </row>
    <row r="1653" spans="7:7" x14ac:dyDescent="0.2">
      <c r="G1653" s="10"/>
    </row>
    <row r="1654" spans="7:7" x14ac:dyDescent="0.2">
      <c r="G1654" s="10"/>
    </row>
    <row r="1655" spans="7:7" x14ac:dyDescent="0.2">
      <c r="G1655" s="10"/>
    </row>
    <row r="1656" spans="7:7" x14ac:dyDescent="0.2">
      <c r="G1656" s="10"/>
    </row>
    <row r="1657" spans="7:7" x14ac:dyDescent="0.2">
      <c r="G1657" s="10"/>
    </row>
    <row r="1658" spans="7:7" x14ac:dyDescent="0.2">
      <c r="G1658" s="10"/>
    </row>
    <row r="1659" spans="7:7" x14ac:dyDescent="0.2">
      <c r="G1659" s="10"/>
    </row>
    <row r="1660" spans="7:7" x14ac:dyDescent="0.2">
      <c r="G1660" s="10"/>
    </row>
    <row r="1661" spans="7:7" x14ac:dyDescent="0.2">
      <c r="G1661" s="10"/>
    </row>
    <row r="1662" spans="7:7" x14ac:dyDescent="0.2">
      <c r="G1662" s="10"/>
    </row>
    <row r="1663" spans="7:7" x14ac:dyDescent="0.2">
      <c r="G1663" s="10"/>
    </row>
    <row r="1664" spans="7:7" x14ac:dyDescent="0.2">
      <c r="G1664" s="10"/>
    </row>
    <row r="1665" spans="7:7" x14ac:dyDescent="0.2">
      <c r="G1665" s="10"/>
    </row>
    <row r="1666" spans="7:7" x14ac:dyDescent="0.2">
      <c r="G1666" s="10"/>
    </row>
    <row r="1667" spans="7:7" x14ac:dyDescent="0.2">
      <c r="G1667" s="10"/>
    </row>
    <row r="1668" spans="7:7" x14ac:dyDescent="0.2">
      <c r="G1668" s="10"/>
    </row>
    <row r="1669" spans="7:7" x14ac:dyDescent="0.2">
      <c r="G1669" s="10"/>
    </row>
    <row r="1670" spans="7:7" x14ac:dyDescent="0.2">
      <c r="G1670" s="10"/>
    </row>
    <row r="1671" spans="7:7" x14ac:dyDescent="0.2">
      <c r="G1671" s="10"/>
    </row>
    <row r="1672" spans="7:7" x14ac:dyDescent="0.2">
      <c r="G1672" s="10"/>
    </row>
    <row r="1673" spans="7:7" x14ac:dyDescent="0.2">
      <c r="G1673" s="10"/>
    </row>
    <row r="1674" spans="7:7" x14ac:dyDescent="0.2">
      <c r="G1674" s="10"/>
    </row>
    <row r="1675" spans="7:7" x14ac:dyDescent="0.2">
      <c r="G1675" s="10"/>
    </row>
    <row r="1676" spans="7:7" x14ac:dyDescent="0.2">
      <c r="G1676" s="10"/>
    </row>
    <row r="1677" spans="7:7" x14ac:dyDescent="0.2">
      <c r="G1677" s="10"/>
    </row>
    <row r="1678" spans="7:7" x14ac:dyDescent="0.2">
      <c r="G1678" s="10"/>
    </row>
    <row r="1679" spans="7:7" x14ac:dyDescent="0.2">
      <c r="G1679" s="10"/>
    </row>
    <row r="1680" spans="7:7" x14ac:dyDescent="0.2">
      <c r="G1680" s="10"/>
    </row>
    <row r="1681" spans="7:7" x14ac:dyDescent="0.2">
      <c r="G1681" s="10"/>
    </row>
    <row r="1682" spans="7:7" x14ac:dyDescent="0.2">
      <c r="G1682" s="10"/>
    </row>
    <row r="1683" spans="7:7" x14ac:dyDescent="0.2">
      <c r="G1683" s="10"/>
    </row>
    <row r="1684" spans="7:7" x14ac:dyDescent="0.2">
      <c r="G1684" s="10"/>
    </row>
    <row r="1685" spans="7:7" x14ac:dyDescent="0.2">
      <c r="G1685" s="10"/>
    </row>
    <row r="1686" spans="7:7" x14ac:dyDescent="0.2">
      <c r="G1686" s="10"/>
    </row>
    <row r="1687" spans="7:7" x14ac:dyDescent="0.2">
      <c r="G1687" s="10"/>
    </row>
    <row r="1688" spans="7:7" x14ac:dyDescent="0.2">
      <c r="G1688" s="10"/>
    </row>
    <row r="1689" spans="7:7" x14ac:dyDescent="0.2">
      <c r="G1689" s="10"/>
    </row>
    <row r="1690" spans="7:7" x14ac:dyDescent="0.2">
      <c r="G1690" s="10"/>
    </row>
    <row r="1691" spans="7:7" x14ac:dyDescent="0.2">
      <c r="G1691" s="10"/>
    </row>
    <row r="1692" spans="7:7" x14ac:dyDescent="0.2">
      <c r="G1692" s="10"/>
    </row>
    <row r="1693" spans="7:7" x14ac:dyDescent="0.2">
      <c r="G1693" s="10"/>
    </row>
    <row r="1694" spans="7:7" x14ac:dyDescent="0.2">
      <c r="G1694" s="10"/>
    </row>
    <row r="1695" spans="7:7" x14ac:dyDescent="0.2">
      <c r="G1695" s="10"/>
    </row>
    <row r="1696" spans="7:7" x14ac:dyDescent="0.2">
      <c r="G1696" s="10"/>
    </row>
    <row r="1697" spans="7:7" x14ac:dyDescent="0.2">
      <c r="G1697" s="10"/>
    </row>
    <row r="1698" spans="7:7" x14ac:dyDescent="0.2">
      <c r="G1698" s="10"/>
    </row>
    <row r="1699" spans="7:7" x14ac:dyDescent="0.2">
      <c r="G1699" s="10"/>
    </row>
    <row r="1700" spans="7:7" x14ac:dyDescent="0.2">
      <c r="G1700" s="10"/>
    </row>
    <row r="1701" spans="7:7" x14ac:dyDescent="0.2">
      <c r="G1701" s="10"/>
    </row>
    <row r="1702" spans="7:7" x14ac:dyDescent="0.2">
      <c r="G1702" s="10"/>
    </row>
    <row r="1703" spans="7:7" x14ac:dyDescent="0.2">
      <c r="G1703" s="10"/>
    </row>
    <row r="1704" spans="7:7" x14ac:dyDescent="0.2">
      <c r="G1704" s="10"/>
    </row>
    <row r="1705" spans="7:7" x14ac:dyDescent="0.2">
      <c r="G1705" s="10"/>
    </row>
    <row r="1706" spans="7:7" x14ac:dyDescent="0.2">
      <c r="G1706" s="10"/>
    </row>
    <row r="1707" spans="7:7" x14ac:dyDescent="0.2">
      <c r="G1707" s="10"/>
    </row>
    <row r="1708" spans="7:7" x14ac:dyDescent="0.2">
      <c r="G1708" s="10"/>
    </row>
    <row r="1709" spans="7:7" x14ac:dyDescent="0.2">
      <c r="G1709" s="10"/>
    </row>
    <row r="1710" spans="7:7" x14ac:dyDescent="0.2">
      <c r="G1710" s="10"/>
    </row>
    <row r="1711" spans="7:7" x14ac:dyDescent="0.2">
      <c r="G1711" s="10"/>
    </row>
    <row r="1712" spans="7:7" x14ac:dyDescent="0.2">
      <c r="G1712" s="10"/>
    </row>
    <row r="1713" spans="7:7" x14ac:dyDescent="0.2">
      <c r="G1713" s="10"/>
    </row>
    <row r="1714" spans="7:7" x14ac:dyDescent="0.2">
      <c r="G1714" s="10"/>
    </row>
    <row r="1715" spans="7:7" x14ac:dyDescent="0.2">
      <c r="G1715" s="10"/>
    </row>
    <row r="1716" spans="7:7" x14ac:dyDescent="0.2">
      <c r="G1716" s="10"/>
    </row>
    <row r="1717" spans="7:7" x14ac:dyDescent="0.2">
      <c r="G1717" s="10"/>
    </row>
    <row r="1718" spans="7:7" x14ac:dyDescent="0.2">
      <c r="G1718" s="10"/>
    </row>
    <row r="1719" spans="7:7" x14ac:dyDescent="0.2">
      <c r="G1719" s="10"/>
    </row>
    <row r="1720" spans="7:7" x14ac:dyDescent="0.2">
      <c r="G1720" s="10"/>
    </row>
    <row r="1721" spans="7:7" x14ac:dyDescent="0.2">
      <c r="G1721" s="10"/>
    </row>
    <row r="1722" spans="7:7" x14ac:dyDescent="0.2">
      <c r="G1722" s="10"/>
    </row>
    <row r="1723" spans="7:7" x14ac:dyDescent="0.2">
      <c r="G1723" s="10"/>
    </row>
    <row r="1724" spans="7:7" x14ac:dyDescent="0.2">
      <c r="G1724" s="10"/>
    </row>
    <row r="1725" spans="7:7" x14ac:dyDescent="0.2">
      <c r="G1725" s="10"/>
    </row>
    <row r="1726" spans="7:7" x14ac:dyDescent="0.2">
      <c r="G1726" s="10"/>
    </row>
    <row r="1727" spans="7:7" x14ac:dyDescent="0.2">
      <c r="G1727" s="10"/>
    </row>
    <row r="1728" spans="7:7" x14ac:dyDescent="0.2">
      <c r="G1728" s="10"/>
    </row>
    <row r="1729" spans="7:7" x14ac:dyDescent="0.2">
      <c r="G1729" s="10"/>
    </row>
    <row r="1730" spans="7:7" x14ac:dyDescent="0.2">
      <c r="G1730" s="10"/>
    </row>
    <row r="1731" spans="7:7" x14ac:dyDescent="0.2">
      <c r="G1731" s="10"/>
    </row>
    <row r="1732" spans="7:7" x14ac:dyDescent="0.2">
      <c r="G1732" s="10"/>
    </row>
    <row r="1733" spans="7:7" x14ac:dyDescent="0.2">
      <c r="G1733" s="10"/>
    </row>
    <row r="1734" spans="7:7" x14ac:dyDescent="0.2">
      <c r="G1734" s="10"/>
    </row>
    <row r="1735" spans="7:7" x14ac:dyDescent="0.2">
      <c r="G1735" s="10"/>
    </row>
    <row r="1736" spans="7:7" x14ac:dyDescent="0.2">
      <c r="G1736" s="10"/>
    </row>
    <row r="1737" spans="7:7" x14ac:dyDescent="0.2">
      <c r="G1737" s="10"/>
    </row>
    <row r="1738" spans="7:7" x14ac:dyDescent="0.2">
      <c r="G1738" s="10"/>
    </row>
    <row r="1739" spans="7:7" x14ac:dyDescent="0.2">
      <c r="G1739" s="10"/>
    </row>
    <row r="1740" spans="7:7" x14ac:dyDescent="0.2">
      <c r="G1740" s="10"/>
    </row>
    <row r="1741" spans="7:7" x14ac:dyDescent="0.2">
      <c r="G1741" s="10"/>
    </row>
    <row r="1742" spans="7:7" x14ac:dyDescent="0.2">
      <c r="G1742" s="10"/>
    </row>
    <row r="1743" spans="7:7" x14ac:dyDescent="0.2">
      <c r="G1743" s="10"/>
    </row>
    <row r="1744" spans="7:7" x14ac:dyDescent="0.2">
      <c r="G1744" s="10"/>
    </row>
    <row r="1745" spans="7:7" x14ac:dyDescent="0.2">
      <c r="G1745" s="10"/>
    </row>
    <row r="1746" spans="7:7" x14ac:dyDescent="0.2">
      <c r="G1746" s="10"/>
    </row>
    <row r="1747" spans="7:7" x14ac:dyDescent="0.2">
      <c r="G1747" s="10"/>
    </row>
    <row r="1748" spans="7:7" x14ac:dyDescent="0.2">
      <c r="G1748" s="10"/>
    </row>
    <row r="1749" spans="7:7" x14ac:dyDescent="0.2">
      <c r="G1749" s="10"/>
    </row>
    <row r="1750" spans="7:7" x14ac:dyDescent="0.2">
      <c r="G1750" s="10"/>
    </row>
    <row r="1751" spans="7:7" x14ac:dyDescent="0.2">
      <c r="G1751" s="10"/>
    </row>
    <row r="1752" spans="7:7" x14ac:dyDescent="0.2">
      <c r="G1752" s="10"/>
    </row>
    <row r="1753" spans="7:7" x14ac:dyDescent="0.2">
      <c r="G1753" s="10"/>
    </row>
    <row r="1754" spans="7:7" x14ac:dyDescent="0.2">
      <c r="G1754" s="10"/>
    </row>
    <row r="1755" spans="7:7" x14ac:dyDescent="0.2">
      <c r="G1755" s="10"/>
    </row>
    <row r="1756" spans="7:7" x14ac:dyDescent="0.2">
      <c r="G1756" s="10"/>
    </row>
    <row r="1757" spans="7:7" x14ac:dyDescent="0.2">
      <c r="G1757" s="10"/>
    </row>
    <row r="1758" spans="7:7" x14ac:dyDescent="0.2">
      <c r="G1758" s="10"/>
    </row>
    <row r="1759" spans="7:7" x14ac:dyDescent="0.2">
      <c r="G1759" s="10"/>
    </row>
    <row r="1760" spans="7:7" x14ac:dyDescent="0.2">
      <c r="G1760" s="10"/>
    </row>
    <row r="1761" spans="7:7" x14ac:dyDescent="0.2">
      <c r="G1761" s="10"/>
    </row>
    <row r="1762" spans="7:7" x14ac:dyDescent="0.2">
      <c r="G1762" s="10"/>
    </row>
    <row r="1763" spans="7:7" x14ac:dyDescent="0.2">
      <c r="G1763" s="10"/>
    </row>
    <row r="1764" spans="7:7" x14ac:dyDescent="0.2">
      <c r="G1764" s="10"/>
    </row>
    <row r="1765" spans="7:7" x14ac:dyDescent="0.2">
      <c r="G1765" s="10"/>
    </row>
    <row r="1766" spans="7:7" x14ac:dyDescent="0.2">
      <c r="G1766" s="10"/>
    </row>
    <row r="1767" spans="7:7" x14ac:dyDescent="0.2">
      <c r="G1767" s="10"/>
    </row>
    <row r="1768" spans="7:7" x14ac:dyDescent="0.2">
      <c r="G1768" s="10"/>
    </row>
    <row r="1769" spans="7:7" x14ac:dyDescent="0.2">
      <c r="G1769" s="10"/>
    </row>
    <row r="1770" spans="7:7" x14ac:dyDescent="0.2">
      <c r="G1770" s="10"/>
    </row>
    <row r="1771" spans="7:7" x14ac:dyDescent="0.2">
      <c r="G1771" s="10"/>
    </row>
    <row r="1772" spans="7:7" x14ac:dyDescent="0.2">
      <c r="G1772" s="10"/>
    </row>
    <row r="1773" spans="7:7" x14ac:dyDescent="0.2">
      <c r="G1773" s="10"/>
    </row>
    <row r="1774" spans="7:7" x14ac:dyDescent="0.2">
      <c r="G1774" s="10"/>
    </row>
    <row r="1775" spans="7:7" x14ac:dyDescent="0.2">
      <c r="G1775" s="10"/>
    </row>
    <row r="1776" spans="7:7" x14ac:dyDescent="0.2">
      <c r="G1776" s="10"/>
    </row>
    <row r="1777" spans="7:7" x14ac:dyDescent="0.2">
      <c r="G1777" s="10"/>
    </row>
    <row r="1778" spans="7:7" x14ac:dyDescent="0.2">
      <c r="G1778" s="10"/>
    </row>
    <row r="1779" spans="7:7" x14ac:dyDescent="0.2">
      <c r="G1779" s="10"/>
    </row>
    <row r="1780" spans="7:7" x14ac:dyDescent="0.2">
      <c r="G1780" s="10"/>
    </row>
    <row r="1781" spans="7:7" x14ac:dyDescent="0.2">
      <c r="G1781" s="10"/>
    </row>
    <row r="1782" spans="7:7" x14ac:dyDescent="0.2">
      <c r="G1782" s="10"/>
    </row>
    <row r="1783" spans="7:7" x14ac:dyDescent="0.2">
      <c r="G1783" s="10"/>
    </row>
    <row r="1784" spans="7:7" x14ac:dyDescent="0.2">
      <c r="G1784" s="10"/>
    </row>
    <row r="1785" spans="7:7" x14ac:dyDescent="0.2">
      <c r="G1785" s="10"/>
    </row>
    <row r="1786" spans="7:7" x14ac:dyDescent="0.2">
      <c r="G1786" s="10"/>
    </row>
    <row r="1787" spans="7:7" x14ac:dyDescent="0.2">
      <c r="G1787" s="10"/>
    </row>
    <row r="1788" spans="7:7" x14ac:dyDescent="0.2">
      <c r="G1788" s="10"/>
    </row>
    <row r="1789" spans="7:7" x14ac:dyDescent="0.2">
      <c r="G1789" s="10"/>
    </row>
    <row r="1790" spans="7:7" x14ac:dyDescent="0.2">
      <c r="G1790" s="10"/>
    </row>
    <row r="1791" spans="7:7" x14ac:dyDescent="0.2">
      <c r="G1791" s="10"/>
    </row>
    <row r="1792" spans="7:7" x14ac:dyDescent="0.2">
      <c r="G1792" s="10"/>
    </row>
    <row r="1793" spans="7:7" x14ac:dyDescent="0.2">
      <c r="G1793" s="10"/>
    </row>
    <row r="1794" spans="7:7" x14ac:dyDescent="0.2">
      <c r="G1794" s="10"/>
    </row>
    <row r="1795" spans="7:7" x14ac:dyDescent="0.2">
      <c r="G1795" s="10"/>
    </row>
    <row r="1796" spans="7:7" x14ac:dyDescent="0.2">
      <c r="G1796" s="10"/>
    </row>
    <row r="1797" spans="7:7" x14ac:dyDescent="0.2">
      <c r="G1797" s="10"/>
    </row>
    <row r="1798" spans="7:7" x14ac:dyDescent="0.2">
      <c r="G1798" s="10"/>
    </row>
    <row r="1799" spans="7:7" x14ac:dyDescent="0.2">
      <c r="G1799" s="10"/>
    </row>
    <row r="1800" spans="7:7" x14ac:dyDescent="0.2">
      <c r="G1800" s="10"/>
    </row>
    <row r="1801" spans="7:7" x14ac:dyDescent="0.2">
      <c r="G1801" s="10"/>
    </row>
    <row r="1802" spans="7:7" x14ac:dyDescent="0.2">
      <c r="G1802" s="10"/>
    </row>
    <row r="1803" spans="7:7" x14ac:dyDescent="0.2">
      <c r="G1803" s="10"/>
    </row>
    <row r="1804" spans="7:7" x14ac:dyDescent="0.2">
      <c r="G1804" s="10"/>
    </row>
    <row r="1805" spans="7:7" x14ac:dyDescent="0.2">
      <c r="G1805" s="10"/>
    </row>
    <row r="1806" spans="7:7" x14ac:dyDescent="0.2">
      <c r="G1806" s="10"/>
    </row>
    <row r="1807" spans="7:7" x14ac:dyDescent="0.2">
      <c r="G1807" s="10"/>
    </row>
    <row r="1808" spans="7:7" x14ac:dyDescent="0.2">
      <c r="G1808" s="10"/>
    </row>
    <row r="1809" spans="7:7" x14ac:dyDescent="0.2">
      <c r="G1809" s="10"/>
    </row>
    <row r="1810" spans="7:7" x14ac:dyDescent="0.2">
      <c r="G1810" s="10"/>
    </row>
    <row r="1811" spans="7:7" x14ac:dyDescent="0.2">
      <c r="G1811" s="10"/>
    </row>
    <row r="1812" spans="7:7" x14ac:dyDescent="0.2">
      <c r="G1812" s="10"/>
    </row>
    <row r="1813" spans="7:7" x14ac:dyDescent="0.2">
      <c r="G1813" s="10"/>
    </row>
    <row r="1814" spans="7:7" x14ac:dyDescent="0.2">
      <c r="G1814" s="10"/>
    </row>
    <row r="1815" spans="7:7" x14ac:dyDescent="0.2">
      <c r="G1815" s="10"/>
    </row>
    <row r="1816" spans="7:7" x14ac:dyDescent="0.2">
      <c r="G1816" s="10"/>
    </row>
    <row r="1817" spans="7:7" x14ac:dyDescent="0.2">
      <c r="G1817" s="10"/>
    </row>
    <row r="1818" spans="7:7" x14ac:dyDescent="0.2">
      <c r="G1818" s="10"/>
    </row>
    <row r="1819" spans="7:7" x14ac:dyDescent="0.2">
      <c r="G1819" s="10"/>
    </row>
    <row r="1820" spans="7:7" x14ac:dyDescent="0.2">
      <c r="G1820" s="10"/>
    </row>
    <row r="1821" spans="7:7" x14ac:dyDescent="0.2">
      <c r="G1821" s="10"/>
    </row>
    <row r="1822" spans="7:7" x14ac:dyDescent="0.2">
      <c r="G1822" s="10"/>
    </row>
    <row r="1823" spans="7:7" x14ac:dyDescent="0.2">
      <c r="G1823" s="10"/>
    </row>
    <row r="1824" spans="7:7" x14ac:dyDescent="0.2">
      <c r="G1824" s="10"/>
    </row>
    <row r="1825" spans="7:7" x14ac:dyDescent="0.2">
      <c r="G1825" s="10"/>
    </row>
    <row r="1826" spans="7:7" x14ac:dyDescent="0.2">
      <c r="G1826" s="10"/>
    </row>
    <row r="1827" spans="7:7" x14ac:dyDescent="0.2">
      <c r="G1827" s="10"/>
    </row>
    <row r="1828" spans="7:7" x14ac:dyDescent="0.2">
      <c r="G1828" s="10"/>
    </row>
    <row r="1829" spans="7:7" x14ac:dyDescent="0.2">
      <c r="G1829" s="10"/>
    </row>
    <row r="1830" spans="7:7" x14ac:dyDescent="0.2">
      <c r="G1830" s="10"/>
    </row>
    <row r="1831" spans="7:7" x14ac:dyDescent="0.2">
      <c r="G1831" s="10"/>
    </row>
    <row r="1832" spans="7:7" x14ac:dyDescent="0.2">
      <c r="G1832" s="10"/>
    </row>
    <row r="1833" spans="7:7" x14ac:dyDescent="0.2">
      <c r="G1833" s="10"/>
    </row>
    <row r="1834" spans="7:7" x14ac:dyDescent="0.2">
      <c r="G1834" s="10"/>
    </row>
    <row r="1835" spans="7:7" x14ac:dyDescent="0.2">
      <c r="G1835" s="10"/>
    </row>
    <row r="1836" spans="7:7" x14ac:dyDescent="0.2">
      <c r="G1836" s="10"/>
    </row>
    <row r="1837" spans="7:7" x14ac:dyDescent="0.2">
      <c r="G1837" s="10"/>
    </row>
    <row r="1838" spans="7:7" x14ac:dyDescent="0.2">
      <c r="G1838" s="10"/>
    </row>
    <row r="1839" spans="7:7" x14ac:dyDescent="0.2">
      <c r="G1839" s="10"/>
    </row>
    <row r="1840" spans="7:7" x14ac:dyDescent="0.2">
      <c r="G1840" s="10"/>
    </row>
    <row r="1841" spans="7:7" x14ac:dyDescent="0.2">
      <c r="G1841" s="10"/>
    </row>
    <row r="1842" spans="7:7" x14ac:dyDescent="0.2">
      <c r="G1842" s="10"/>
    </row>
    <row r="1843" spans="7:7" x14ac:dyDescent="0.2">
      <c r="G1843" s="10"/>
    </row>
    <row r="1844" spans="7:7" x14ac:dyDescent="0.2">
      <c r="G1844" s="10"/>
    </row>
    <row r="1845" spans="7:7" x14ac:dyDescent="0.2">
      <c r="G1845" s="10"/>
    </row>
    <row r="1846" spans="7:7" x14ac:dyDescent="0.2">
      <c r="G1846" s="10"/>
    </row>
    <row r="1847" spans="7:7" x14ac:dyDescent="0.2">
      <c r="G1847" s="10"/>
    </row>
    <row r="1848" spans="7:7" x14ac:dyDescent="0.2">
      <c r="G1848" s="10"/>
    </row>
    <row r="1849" spans="7:7" x14ac:dyDescent="0.2">
      <c r="G1849" s="10"/>
    </row>
    <row r="1850" spans="7:7" x14ac:dyDescent="0.2">
      <c r="G1850" s="10"/>
    </row>
    <row r="1851" spans="7:7" x14ac:dyDescent="0.2">
      <c r="G1851" s="10"/>
    </row>
    <row r="1852" spans="7:7" x14ac:dyDescent="0.2">
      <c r="G1852" s="10"/>
    </row>
    <row r="1853" spans="7:7" x14ac:dyDescent="0.2">
      <c r="G1853" s="10"/>
    </row>
    <row r="1854" spans="7:7" x14ac:dyDescent="0.2">
      <c r="G1854" s="10"/>
    </row>
    <row r="1855" spans="7:7" x14ac:dyDescent="0.2">
      <c r="G1855" s="10"/>
    </row>
    <row r="1856" spans="7:7" x14ac:dyDescent="0.2">
      <c r="G1856" s="10"/>
    </row>
    <row r="1857" spans="7:7" x14ac:dyDescent="0.2">
      <c r="G1857" s="10"/>
    </row>
    <row r="1858" spans="7:7" x14ac:dyDescent="0.2">
      <c r="G1858" s="10"/>
    </row>
    <row r="1859" spans="7:7" x14ac:dyDescent="0.2">
      <c r="G1859" s="10"/>
    </row>
    <row r="1860" spans="7:7" x14ac:dyDescent="0.2">
      <c r="G1860" s="10"/>
    </row>
    <row r="1861" spans="7:7" x14ac:dyDescent="0.2">
      <c r="G1861" s="10"/>
    </row>
    <row r="1862" spans="7:7" x14ac:dyDescent="0.2">
      <c r="G1862" s="10"/>
    </row>
    <row r="1863" spans="7:7" x14ac:dyDescent="0.2">
      <c r="G1863" s="10"/>
    </row>
    <row r="1864" spans="7:7" x14ac:dyDescent="0.2">
      <c r="G1864" s="10"/>
    </row>
    <row r="1865" spans="7:7" x14ac:dyDescent="0.2">
      <c r="G1865" s="10"/>
    </row>
    <row r="1866" spans="7:7" x14ac:dyDescent="0.2">
      <c r="G1866" s="10"/>
    </row>
    <row r="1867" spans="7:7" x14ac:dyDescent="0.2">
      <c r="G1867" s="10"/>
    </row>
    <row r="1868" spans="7:7" x14ac:dyDescent="0.2">
      <c r="G1868" s="10"/>
    </row>
    <row r="1869" spans="7:7" x14ac:dyDescent="0.2">
      <c r="G1869" s="10"/>
    </row>
    <row r="1870" spans="7:7" x14ac:dyDescent="0.2">
      <c r="G1870" s="10"/>
    </row>
    <row r="1871" spans="7:7" x14ac:dyDescent="0.2">
      <c r="G1871" s="10"/>
    </row>
    <row r="1872" spans="7:7" x14ac:dyDescent="0.2">
      <c r="G1872" s="10"/>
    </row>
    <row r="1873" spans="7:7" x14ac:dyDescent="0.2">
      <c r="G1873" s="10"/>
    </row>
    <row r="1874" spans="7:7" x14ac:dyDescent="0.2">
      <c r="G1874" s="10"/>
    </row>
    <row r="1875" spans="7:7" x14ac:dyDescent="0.2">
      <c r="G1875" s="10"/>
    </row>
    <row r="1876" spans="7:7" x14ac:dyDescent="0.2">
      <c r="G1876" s="10"/>
    </row>
    <row r="1877" spans="7:7" x14ac:dyDescent="0.2">
      <c r="G1877" s="10"/>
    </row>
    <row r="1878" spans="7:7" x14ac:dyDescent="0.2">
      <c r="G1878" s="10"/>
    </row>
    <row r="1879" spans="7:7" x14ac:dyDescent="0.2">
      <c r="G1879" s="10"/>
    </row>
    <row r="1880" spans="7:7" x14ac:dyDescent="0.2">
      <c r="G1880" s="10"/>
    </row>
    <row r="1881" spans="7:7" x14ac:dyDescent="0.2">
      <c r="G1881" s="10"/>
    </row>
    <row r="1882" spans="7:7" x14ac:dyDescent="0.2">
      <c r="G1882" s="10"/>
    </row>
    <row r="1883" spans="7:7" x14ac:dyDescent="0.2">
      <c r="G1883" s="10"/>
    </row>
    <row r="1884" spans="7:7" x14ac:dyDescent="0.2">
      <c r="G1884" s="10"/>
    </row>
    <row r="1885" spans="7:7" x14ac:dyDescent="0.2">
      <c r="G1885" s="10"/>
    </row>
    <row r="1886" spans="7:7" x14ac:dyDescent="0.2">
      <c r="G1886" s="10"/>
    </row>
    <row r="1887" spans="7:7" x14ac:dyDescent="0.2">
      <c r="G1887" s="10"/>
    </row>
    <row r="1888" spans="7:7" x14ac:dyDescent="0.2">
      <c r="G1888" s="10"/>
    </row>
    <row r="1889" spans="7:7" x14ac:dyDescent="0.2">
      <c r="G1889" s="10"/>
    </row>
    <row r="1890" spans="7:7" x14ac:dyDescent="0.2">
      <c r="G1890" s="10"/>
    </row>
    <row r="1891" spans="7:7" x14ac:dyDescent="0.2">
      <c r="G1891" s="10"/>
    </row>
    <row r="1892" spans="7:7" x14ac:dyDescent="0.2">
      <c r="G1892" s="10"/>
    </row>
    <row r="1893" spans="7:7" x14ac:dyDescent="0.2">
      <c r="G1893" s="10"/>
    </row>
    <row r="1894" spans="7:7" x14ac:dyDescent="0.2">
      <c r="G1894" s="10"/>
    </row>
    <row r="1895" spans="7:7" x14ac:dyDescent="0.2">
      <c r="G1895" s="10"/>
    </row>
    <row r="1896" spans="7:7" x14ac:dyDescent="0.2">
      <c r="G1896" s="10"/>
    </row>
    <row r="1897" spans="7:7" x14ac:dyDescent="0.2">
      <c r="G1897" s="10"/>
    </row>
    <row r="1898" spans="7:7" x14ac:dyDescent="0.2">
      <c r="G1898" s="10"/>
    </row>
    <row r="1899" spans="7:7" x14ac:dyDescent="0.2">
      <c r="G1899" s="10"/>
    </row>
    <row r="1900" spans="7:7" x14ac:dyDescent="0.2">
      <c r="G1900" s="10"/>
    </row>
    <row r="1901" spans="7:7" x14ac:dyDescent="0.2">
      <c r="G1901" s="10"/>
    </row>
    <row r="1902" spans="7:7" x14ac:dyDescent="0.2">
      <c r="G1902" s="10"/>
    </row>
    <row r="1903" spans="7:7" x14ac:dyDescent="0.2">
      <c r="G1903" s="10"/>
    </row>
    <row r="1904" spans="7:7" x14ac:dyDescent="0.2">
      <c r="G1904" s="10"/>
    </row>
    <row r="1905" spans="7:7" x14ac:dyDescent="0.2">
      <c r="G1905" s="10"/>
    </row>
    <row r="1906" spans="7:7" x14ac:dyDescent="0.2">
      <c r="G1906" s="10"/>
    </row>
    <row r="1907" spans="7:7" x14ac:dyDescent="0.2">
      <c r="G1907" s="10"/>
    </row>
    <row r="1908" spans="7:7" x14ac:dyDescent="0.2">
      <c r="G1908" s="10"/>
    </row>
    <row r="1909" spans="7:7" x14ac:dyDescent="0.2">
      <c r="G1909" s="10"/>
    </row>
    <row r="1910" spans="7:7" x14ac:dyDescent="0.2">
      <c r="G1910" s="10"/>
    </row>
    <row r="1911" spans="7:7" x14ac:dyDescent="0.2">
      <c r="G1911" s="10"/>
    </row>
    <row r="1912" spans="7:7" x14ac:dyDescent="0.2">
      <c r="G1912" s="10"/>
    </row>
    <row r="1913" spans="7:7" x14ac:dyDescent="0.2">
      <c r="G1913" s="10"/>
    </row>
    <row r="1914" spans="7:7" x14ac:dyDescent="0.2">
      <c r="G1914" s="10"/>
    </row>
    <row r="1915" spans="7:7" x14ac:dyDescent="0.2">
      <c r="G1915" s="10"/>
    </row>
    <row r="1916" spans="7:7" x14ac:dyDescent="0.2">
      <c r="G1916" s="10"/>
    </row>
    <row r="1917" spans="7:7" x14ac:dyDescent="0.2">
      <c r="G1917" s="10"/>
    </row>
    <row r="1918" spans="7:7" x14ac:dyDescent="0.2">
      <c r="G1918" s="10"/>
    </row>
    <row r="1919" spans="7:7" x14ac:dyDescent="0.2">
      <c r="G1919" s="10"/>
    </row>
    <row r="1920" spans="7:7" x14ac:dyDescent="0.2">
      <c r="G1920" s="10"/>
    </row>
    <row r="1921" spans="7:7" x14ac:dyDescent="0.2">
      <c r="G1921" s="10"/>
    </row>
    <row r="1922" spans="7:7" x14ac:dyDescent="0.2">
      <c r="G1922" s="10"/>
    </row>
    <row r="1923" spans="7:7" x14ac:dyDescent="0.2">
      <c r="G1923" s="10"/>
    </row>
    <row r="1924" spans="7:7" x14ac:dyDescent="0.2">
      <c r="G1924" s="10"/>
    </row>
    <row r="1925" spans="7:7" x14ac:dyDescent="0.2">
      <c r="G1925" s="10"/>
    </row>
    <row r="1926" spans="7:7" x14ac:dyDescent="0.2">
      <c r="G1926" s="10"/>
    </row>
    <row r="1927" spans="7:7" x14ac:dyDescent="0.2">
      <c r="G1927" s="10"/>
    </row>
    <row r="1928" spans="7:7" x14ac:dyDescent="0.2">
      <c r="G1928" s="10"/>
    </row>
    <row r="1929" spans="7:7" x14ac:dyDescent="0.2">
      <c r="G1929" s="10"/>
    </row>
    <row r="1930" spans="7:7" x14ac:dyDescent="0.2">
      <c r="G1930" s="10"/>
    </row>
    <row r="1931" spans="7:7" x14ac:dyDescent="0.2">
      <c r="G1931" s="10"/>
    </row>
    <row r="1932" spans="7:7" x14ac:dyDescent="0.2">
      <c r="G1932" s="10"/>
    </row>
    <row r="1933" spans="7:7" x14ac:dyDescent="0.2">
      <c r="G1933" s="10"/>
    </row>
    <row r="1934" spans="7:7" x14ac:dyDescent="0.2">
      <c r="G1934" s="10"/>
    </row>
    <row r="1935" spans="7:7" x14ac:dyDescent="0.2">
      <c r="G1935" s="10"/>
    </row>
    <row r="1936" spans="7:7" x14ac:dyDescent="0.2">
      <c r="G1936" s="10"/>
    </row>
    <row r="1937" spans="7:7" x14ac:dyDescent="0.2">
      <c r="G1937" s="10"/>
    </row>
    <row r="1938" spans="7:7" x14ac:dyDescent="0.2">
      <c r="G1938" s="10"/>
    </row>
    <row r="1939" spans="7:7" x14ac:dyDescent="0.2">
      <c r="G1939" s="10"/>
    </row>
    <row r="1940" spans="7:7" x14ac:dyDescent="0.2">
      <c r="G1940" s="10"/>
    </row>
    <row r="1941" spans="7:7" x14ac:dyDescent="0.2">
      <c r="G1941" s="10"/>
    </row>
    <row r="1942" spans="7:7" x14ac:dyDescent="0.2">
      <c r="G1942" s="10"/>
    </row>
    <row r="1943" spans="7:7" x14ac:dyDescent="0.2">
      <c r="G1943" s="10"/>
    </row>
    <row r="1944" spans="7:7" x14ac:dyDescent="0.2">
      <c r="G1944" s="10"/>
    </row>
    <row r="1945" spans="7:7" x14ac:dyDescent="0.2">
      <c r="G1945" s="10"/>
    </row>
    <row r="1946" spans="7:7" x14ac:dyDescent="0.2">
      <c r="G1946" s="10"/>
    </row>
    <row r="1947" spans="7:7" x14ac:dyDescent="0.2">
      <c r="G1947" s="10"/>
    </row>
    <row r="1948" spans="7:7" x14ac:dyDescent="0.2">
      <c r="G1948" s="10"/>
    </row>
    <row r="1949" spans="7:7" x14ac:dyDescent="0.2">
      <c r="G1949" s="10"/>
    </row>
    <row r="1950" spans="7:7" x14ac:dyDescent="0.2">
      <c r="G1950" s="10"/>
    </row>
    <row r="1951" spans="7:7" x14ac:dyDescent="0.2">
      <c r="G1951" s="10"/>
    </row>
    <row r="1952" spans="7:7" x14ac:dyDescent="0.2">
      <c r="G1952" s="10"/>
    </row>
    <row r="1953" spans="7:7" x14ac:dyDescent="0.2">
      <c r="G1953" s="10"/>
    </row>
    <row r="1954" spans="7:7" x14ac:dyDescent="0.2">
      <c r="G1954" s="10"/>
    </row>
    <row r="1955" spans="7:7" x14ac:dyDescent="0.2">
      <c r="G1955" s="10"/>
    </row>
    <row r="1956" spans="7:7" x14ac:dyDescent="0.2">
      <c r="G1956" s="10"/>
    </row>
    <row r="1957" spans="7:7" x14ac:dyDescent="0.2">
      <c r="G1957" s="10"/>
    </row>
    <row r="1958" spans="7:7" x14ac:dyDescent="0.2">
      <c r="G1958" s="10"/>
    </row>
    <row r="1959" spans="7:7" x14ac:dyDescent="0.2">
      <c r="G1959" s="10"/>
    </row>
    <row r="1960" spans="7:7" x14ac:dyDescent="0.2">
      <c r="G1960" s="10"/>
    </row>
    <row r="1961" spans="7:7" x14ac:dyDescent="0.2">
      <c r="G1961" s="10"/>
    </row>
    <row r="1962" spans="7:7" x14ac:dyDescent="0.2">
      <c r="G1962" s="10"/>
    </row>
    <row r="1963" spans="7:7" x14ac:dyDescent="0.2">
      <c r="G1963" s="10"/>
    </row>
    <row r="1964" spans="7:7" x14ac:dyDescent="0.2">
      <c r="G1964" s="10"/>
    </row>
    <row r="1965" spans="7:7" x14ac:dyDescent="0.2">
      <c r="G1965" s="10"/>
    </row>
    <row r="1966" spans="7:7" x14ac:dyDescent="0.2">
      <c r="G1966" s="10"/>
    </row>
    <row r="1967" spans="7:7" x14ac:dyDescent="0.2">
      <c r="G1967" s="10"/>
    </row>
    <row r="1968" spans="7:7" x14ac:dyDescent="0.2">
      <c r="G1968" s="10"/>
    </row>
    <row r="1969" spans="7:7" x14ac:dyDescent="0.2">
      <c r="G1969" s="10"/>
    </row>
    <row r="1970" spans="7:7" x14ac:dyDescent="0.2">
      <c r="G1970" s="10"/>
    </row>
    <row r="1971" spans="7:7" x14ac:dyDescent="0.2">
      <c r="G1971" s="10"/>
    </row>
    <row r="1972" spans="7:7" x14ac:dyDescent="0.2">
      <c r="G1972" s="10"/>
    </row>
    <row r="1973" spans="7:7" x14ac:dyDescent="0.2">
      <c r="G1973" s="10"/>
    </row>
    <row r="1974" spans="7:7" x14ac:dyDescent="0.2">
      <c r="G1974" s="10"/>
    </row>
    <row r="1975" spans="7:7" x14ac:dyDescent="0.2">
      <c r="G1975" s="10"/>
    </row>
    <row r="1976" spans="7:7" x14ac:dyDescent="0.2">
      <c r="G1976" s="10"/>
    </row>
    <row r="1977" spans="7:7" x14ac:dyDescent="0.2">
      <c r="G1977" s="10"/>
    </row>
    <row r="1978" spans="7:7" x14ac:dyDescent="0.2">
      <c r="G1978" s="10"/>
    </row>
    <row r="1979" spans="7:7" x14ac:dyDescent="0.2">
      <c r="G1979" s="10"/>
    </row>
    <row r="1980" spans="7:7" x14ac:dyDescent="0.2">
      <c r="G1980" s="10"/>
    </row>
    <row r="1981" spans="7:7" x14ac:dyDescent="0.2">
      <c r="G1981" s="10"/>
    </row>
    <row r="1982" spans="7:7" x14ac:dyDescent="0.2">
      <c r="G1982" s="10"/>
    </row>
    <row r="1983" spans="7:7" x14ac:dyDescent="0.2">
      <c r="G1983" s="10"/>
    </row>
    <row r="1984" spans="7:7" x14ac:dyDescent="0.2">
      <c r="G1984" s="10"/>
    </row>
    <row r="1985" spans="7:7" x14ac:dyDescent="0.2">
      <c r="G1985" s="10"/>
    </row>
    <row r="1986" spans="7:7" x14ac:dyDescent="0.2">
      <c r="G1986" s="10"/>
    </row>
    <row r="1987" spans="7:7" x14ac:dyDescent="0.2">
      <c r="G1987" s="10"/>
    </row>
    <row r="1988" spans="7:7" x14ac:dyDescent="0.2">
      <c r="G1988" s="10"/>
    </row>
    <row r="1989" spans="7:7" x14ac:dyDescent="0.2">
      <c r="G1989" s="10"/>
    </row>
    <row r="1990" spans="7:7" x14ac:dyDescent="0.2">
      <c r="G1990" s="10"/>
    </row>
    <row r="1991" spans="7:7" x14ac:dyDescent="0.2">
      <c r="G1991" s="10"/>
    </row>
    <row r="1992" spans="7:7" x14ac:dyDescent="0.2">
      <c r="G1992" s="10"/>
    </row>
    <row r="1993" spans="7:7" x14ac:dyDescent="0.2">
      <c r="G1993" s="10"/>
    </row>
    <row r="1994" spans="7:7" x14ac:dyDescent="0.2">
      <c r="G1994" s="10"/>
    </row>
    <row r="1995" spans="7:7" x14ac:dyDescent="0.2">
      <c r="G1995" s="10"/>
    </row>
    <row r="1996" spans="7:7" x14ac:dyDescent="0.2">
      <c r="G1996" s="10"/>
    </row>
    <row r="1997" spans="7:7" x14ac:dyDescent="0.2">
      <c r="G1997" s="10"/>
    </row>
    <row r="1998" spans="7:7" x14ac:dyDescent="0.2">
      <c r="G1998" s="10"/>
    </row>
    <row r="1999" spans="7:7" x14ac:dyDescent="0.2">
      <c r="G1999" s="10"/>
    </row>
    <row r="2000" spans="7:7" x14ac:dyDescent="0.2">
      <c r="G2000" s="10"/>
    </row>
    <row r="2001" spans="7:7" x14ac:dyDescent="0.2">
      <c r="G2001" s="10"/>
    </row>
    <row r="2002" spans="7:7" x14ac:dyDescent="0.2">
      <c r="G2002" s="10"/>
    </row>
    <row r="2003" spans="7:7" x14ac:dyDescent="0.2">
      <c r="G2003" s="10"/>
    </row>
    <row r="2004" spans="7:7" x14ac:dyDescent="0.2">
      <c r="G2004" s="10"/>
    </row>
    <row r="2005" spans="7:7" x14ac:dyDescent="0.2">
      <c r="G2005" s="10"/>
    </row>
    <row r="2006" spans="7:7" x14ac:dyDescent="0.2">
      <c r="G2006" s="10"/>
    </row>
    <row r="2007" spans="7:7" x14ac:dyDescent="0.2">
      <c r="G2007" s="10"/>
    </row>
    <row r="2008" spans="7:7" x14ac:dyDescent="0.2">
      <c r="G2008" s="10"/>
    </row>
    <row r="2009" spans="7:7" x14ac:dyDescent="0.2">
      <c r="G2009" s="10"/>
    </row>
    <row r="2010" spans="7:7" x14ac:dyDescent="0.2">
      <c r="G2010" s="10"/>
    </row>
    <row r="2011" spans="7:7" x14ac:dyDescent="0.2">
      <c r="G2011" s="10"/>
    </row>
    <row r="2012" spans="7:7" x14ac:dyDescent="0.2">
      <c r="G2012" s="10"/>
    </row>
    <row r="2013" spans="7:7" x14ac:dyDescent="0.2">
      <c r="G2013" s="10"/>
    </row>
    <row r="2014" spans="7:7" x14ac:dyDescent="0.2">
      <c r="G2014" s="10"/>
    </row>
    <row r="2015" spans="7:7" x14ac:dyDescent="0.2">
      <c r="G2015" s="10"/>
    </row>
    <row r="2016" spans="7:7" x14ac:dyDescent="0.2">
      <c r="G2016" s="10"/>
    </row>
    <row r="2017" spans="7:7" x14ac:dyDescent="0.2">
      <c r="G2017" s="10"/>
    </row>
    <row r="2018" spans="7:7" x14ac:dyDescent="0.2">
      <c r="G2018" s="10"/>
    </row>
    <row r="2019" spans="7:7" x14ac:dyDescent="0.2">
      <c r="G2019" s="10"/>
    </row>
    <row r="2020" spans="7:7" x14ac:dyDescent="0.2">
      <c r="G2020" s="10"/>
    </row>
    <row r="2021" spans="7:7" x14ac:dyDescent="0.2">
      <c r="G2021" s="10"/>
    </row>
    <row r="2022" spans="7:7" x14ac:dyDescent="0.2">
      <c r="G2022" s="10"/>
    </row>
    <row r="2023" spans="7:7" x14ac:dyDescent="0.2">
      <c r="G2023" s="10"/>
    </row>
    <row r="2024" spans="7:7" x14ac:dyDescent="0.2">
      <c r="G2024" s="10"/>
    </row>
    <row r="2025" spans="7:7" x14ac:dyDescent="0.2">
      <c r="G2025" s="10"/>
    </row>
    <row r="2026" spans="7:7" x14ac:dyDescent="0.2">
      <c r="G2026" s="10"/>
    </row>
    <row r="2027" spans="7:7" x14ac:dyDescent="0.2">
      <c r="G2027" s="10"/>
    </row>
    <row r="2028" spans="7:7" x14ac:dyDescent="0.2">
      <c r="G2028" s="10"/>
    </row>
    <row r="2029" spans="7:7" x14ac:dyDescent="0.2">
      <c r="G2029" s="10"/>
    </row>
    <row r="2030" spans="7:7" x14ac:dyDescent="0.2">
      <c r="G2030" s="10"/>
    </row>
    <row r="2031" spans="7:7" x14ac:dyDescent="0.2">
      <c r="G2031" s="10"/>
    </row>
    <row r="2032" spans="7:7" x14ac:dyDescent="0.2">
      <c r="G2032" s="10"/>
    </row>
    <row r="2033" spans="7:7" x14ac:dyDescent="0.2">
      <c r="G2033" s="10"/>
    </row>
    <row r="2034" spans="7:7" x14ac:dyDescent="0.2">
      <c r="G2034" s="10"/>
    </row>
    <row r="2035" spans="7:7" x14ac:dyDescent="0.2">
      <c r="G2035" s="10"/>
    </row>
    <row r="2036" spans="7:7" x14ac:dyDescent="0.2">
      <c r="G2036" s="10"/>
    </row>
    <row r="2037" spans="7:7" x14ac:dyDescent="0.2">
      <c r="G2037" s="10"/>
    </row>
    <row r="2038" spans="7:7" x14ac:dyDescent="0.2">
      <c r="G2038" s="10"/>
    </row>
    <row r="2039" spans="7:7" x14ac:dyDescent="0.2">
      <c r="G2039" s="10"/>
    </row>
    <row r="2040" spans="7:7" x14ac:dyDescent="0.2">
      <c r="G2040" s="10"/>
    </row>
    <row r="2041" spans="7:7" x14ac:dyDescent="0.2">
      <c r="G2041" s="10"/>
    </row>
    <row r="2042" spans="7:7" x14ac:dyDescent="0.2">
      <c r="G2042" s="10"/>
    </row>
    <row r="2043" spans="7:7" x14ac:dyDescent="0.2">
      <c r="G2043" s="10"/>
    </row>
    <row r="2044" spans="7:7" x14ac:dyDescent="0.2">
      <c r="G2044" s="10"/>
    </row>
    <row r="2045" spans="7:7" x14ac:dyDescent="0.2">
      <c r="G2045" s="10"/>
    </row>
    <row r="2046" spans="7:7" x14ac:dyDescent="0.2">
      <c r="G2046" s="10"/>
    </row>
    <row r="2047" spans="7:7" x14ac:dyDescent="0.2">
      <c r="G2047" s="10"/>
    </row>
    <row r="2048" spans="7:7" x14ac:dyDescent="0.2">
      <c r="G2048" s="10"/>
    </row>
    <row r="2049" spans="7:7" x14ac:dyDescent="0.2">
      <c r="G2049" s="10"/>
    </row>
    <row r="2050" spans="7:7" x14ac:dyDescent="0.2">
      <c r="G2050" s="10"/>
    </row>
    <row r="2051" spans="7:7" x14ac:dyDescent="0.2">
      <c r="G2051" s="10"/>
    </row>
    <row r="2052" spans="7:7" x14ac:dyDescent="0.2">
      <c r="G2052" s="10"/>
    </row>
    <row r="2053" spans="7:7" x14ac:dyDescent="0.2">
      <c r="G2053" s="10"/>
    </row>
    <row r="2054" spans="7:7" x14ac:dyDescent="0.2">
      <c r="G2054" s="10"/>
    </row>
    <row r="2055" spans="7:7" x14ac:dyDescent="0.2">
      <c r="G2055" s="10"/>
    </row>
    <row r="2056" spans="7:7" x14ac:dyDescent="0.2">
      <c r="G2056" s="10"/>
    </row>
    <row r="2057" spans="7:7" x14ac:dyDescent="0.2">
      <c r="G2057" s="10"/>
    </row>
    <row r="2058" spans="7:7" x14ac:dyDescent="0.2">
      <c r="G2058" s="10"/>
    </row>
    <row r="2059" spans="7:7" x14ac:dyDescent="0.2">
      <c r="G2059" s="10"/>
    </row>
    <row r="2060" spans="7:7" x14ac:dyDescent="0.2">
      <c r="G2060" s="10"/>
    </row>
    <row r="2061" spans="7:7" x14ac:dyDescent="0.2">
      <c r="G2061" s="10"/>
    </row>
    <row r="2062" spans="7:7" x14ac:dyDescent="0.2">
      <c r="G2062" s="10"/>
    </row>
    <row r="2063" spans="7:7" x14ac:dyDescent="0.2">
      <c r="G2063" s="10"/>
    </row>
    <row r="2064" spans="7:7" x14ac:dyDescent="0.2">
      <c r="G2064" s="10"/>
    </row>
    <row r="2065" spans="7:7" x14ac:dyDescent="0.2">
      <c r="G2065" s="10"/>
    </row>
    <row r="2066" spans="7:7" x14ac:dyDescent="0.2">
      <c r="G2066" s="10"/>
    </row>
    <row r="2067" spans="7:7" x14ac:dyDescent="0.2">
      <c r="G2067" s="10"/>
    </row>
    <row r="2068" spans="7:7" x14ac:dyDescent="0.2">
      <c r="G2068" s="10"/>
    </row>
    <row r="2069" spans="7:7" x14ac:dyDescent="0.2">
      <c r="G2069" s="10"/>
    </row>
    <row r="2070" spans="7:7" x14ac:dyDescent="0.2">
      <c r="G2070" s="10"/>
    </row>
    <row r="2071" spans="7:7" x14ac:dyDescent="0.2">
      <c r="G2071" s="10"/>
    </row>
    <row r="2072" spans="7:7" x14ac:dyDescent="0.2">
      <c r="G2072" s="10"/>
    </row>
    <row r="2073" spans="7:7" x14ac:dyDescent="0.2">
      <c r="G2073" s="10"/>
    </row>
    <row r="2074" spans="7:7" x14ac:dyDescent="0.2">
      <c r="G2074" s="10"/>
    </row>
    <row r="2075" spans="7:7" x14ac:dyDescent="0.2">
      <c r="G2075" s="10"/>
    </row>
    <row r="2076" spans="7:7" x14ac:dyDescent="0.2">
      <c r="G2076" s="10"/>
    </row>
    <row r="2077" spans="7:7" x14ac:dyDescent="0.2">
      <c r="G2077" s="10"/>
    </row>
    <row r="2078" spans="7:7" x14ac:dyDescent="0.2">
      <c r="G2078" s="10"/>
    </row>
    <row r="2079" spans="7:7" x14ac:dyDescent="0.2">
      <c r="G2079" s="10"/>
    </row>
    <row r="2080" spans="7:7" x14ac:dyDescent="0.2">
      <c r="G2080" s="10"/>
    </row>
    <row r="2081" spans="7:7" x14ac:dyDescent="0.2">
      <c r="G2081" s="10"/>
    </row>
    <row r="2082" spans="7:7" x14ac:dyDescent="0.2">
      <c r="G2082" s="10"/>
    </row>
    <row r="2083" spans="7:7" x14ac:dyDescent="0.2">
      <c r="G2083" s="10"/>
    </row>
    <row r="2084" spans="7:7" x14ac:dyDescent="0.2">
      <c r="G2084" s="10"/>
    </row>
    <row r="2085" spans="7:7" x14ac:dyDescent="0.2">
      <c r="G2085" s="10"/>
    </row>
    <row r="2086" spans="7:7" x14ac:dyDescent="0.2">
      <c r="G2086" s="10"/>
    </row>
    <row r="2087" spans="7:7" x14ac:dyDescent="0.2">
      <c r="G2087" s="10"/>
    </row>
    <row r="2088" spans="7:7" x14ac:dyDescent="0.2">
      <c r="G2088" s="10"/>
    </row>
    <row r="2089" spans="7:7" x14ac:dyDescent="0.2">
      <c r="G2089" s="10"/>
    </row>
    <row r="2090" spans="7:7" x14ac:dyDescent="0.2">
      <c r="G2090" s="10"/>
    </row>
    <row r="2091" spans="7:7" x14ac:dyDescent="0.2">
      <c r="G2091" s="10"/>
    </row>
    <row r="2092" spans="7:7" x14ac:dyDescent="0.2">
      <c r="G2092" s="10"/>
    </row>
    <row r="2093" spans="7:7" x14ac:dyDescent="0.2">
      <c r="G2093" s="10"/>
    </row>
    <row r="2094" spans="7:7" x14ac:dyDescent="0.2">
      <c r="G2094" s="10"/>
    </row>
    <row r="2095" spans="7:7" x14ac:dyDescent="0.2">
      <c r="G2095" s="10"/>
    </row>
    <row r="2096" spans="7:7" x14ac:dyDescent="0.2">
      <c r="G2096" s="10"/>
    </row>
    <row r="2097" spans="7:7" x14ac:dyDescent="0.2">
      <c r="G2097" s="10"/>
    </row>
    <row r="2098" spans="7:7" x14ac:dyDescent="0.2">
      <c r="G2098" s="10"/>
    </row>
    <row r="2099" spans="7:7" x14ac:dyDescent="0.2">
      <c r="G2099" s="10"/>
    </row>
    <row r="2100" spans="7:7" x14ac:dyDescent="0.2">
      <c r="G2100" s="10"/>
    </row>
    <row r="2101" spans="7:7" x14ac:dyDescent="0.2">
      <c r="G2101" s="10"/>
    </row>
    <row r="2102" spans="7:7" x14ac:dyDescent="0.2">
      <c r="G2102" s="10"/>
    </row>
    <row r="2103" spans="7:7" x14ac:dyDescent="0.2">
      <c r="G2103" s="10"/>
    </row>
    <row r="2104" spans="7:7" x14ac:dyDescent="0.2">
      <c r="G2104" s="10"/>
    </row>
    <row r="2105" spans="7:7" x14ac:dyDescent="0.2">
      <c r="G2105" s="10"/>
    </row>
    <row r="2106" spans="7:7" x14ac:dyDescent="0.2">
      <c r="G2106" s="10"/>
    </row>
    <row r="2107" spans="7:7" x14ac:dyDescent="0.2">
      <c r="G2107" s="10"/>
    </row>
    <row r="2108" spans="7:7" x14ac:dyDescent="0.2">
      <c r="G2108" s="10"/>
    </row>
    <row r="2109" spans="7:7" x14ac:dyDescent="0.2">
      <c r="G2109" s="10"/>
    </row>
    <row r="2110" spans="7:7" x14ac:dyDescent="0.2">
      <c r="G2110" s="10"/>
    </row>
    <row r="2111" spans="7:7" x14ac:dyDescent="0.2">
      <c r="G2111" s="10"/>
    </row>
    <row r="2112" spans="7:7" x14ac:dyDescent="0.2">
      <c r="G2112" s="10"/>
    </row>
    <row r="2113" spans="7:7" x14ac:dyDescent="0.2">
      <c r="G2113" s="10"/>
    </row>
    <row r="2114" spans="7:7" x14ac:dyDescent="0.2">
      <c r="G2114" s="10"/>
    </row>
    <row r="2115" spans="7:7" x14ac:dyDescent="0.2">
      <c r="G2115" s="10"/>
    </row>
    <row r="2116" spans="7:7" x14ac:dyDescent="0.2">
      <c r="G2116" s="10"/>
    </row>
    <row r="2117" spans="7:7" x14ac:dyDescent="0.2">
      <c r="G2117" s="10"/>
    </row>
    <row r="2118" spans="7:7" x14ac:dyDescent="0.2">
      <c r="G2118" s="10"/>
    </row>
    <row r="2119" spans="7:7" x14ac:dyDescent="0.2">
      <c r="G2119" s="10"/>
    </row>
    <row r="2120" spans="7:7" x14ac:dyDescent="0.2">
      <c r="G2120" s="10"/>
    </row>
    <row r="2121" spans="7:7" x14ac:dyDescent="0.2">
      <c r="G2121" s="10"/>
    </row>
    <row r="2122" spans="7:7" x14ac:dyDescent="0.2">
      <c r="G2122" s="10"/>
    </row>
    <row r="2123" spans="7:7" x14ac:dyDescent="0.2">
      <c r="G2123" s="10"/>
    </row>
    <row r="2124" spans="7:7" x14ac:dyDescent="0.2">
      <c r="G2124" s="10"/>
    </row>
    <row r="2125" spans="7:7" x14ac:dyDescent="0.2">
      <c r="G2125" s="10"/>
    </row>
    <row r="2126" spans="7:7" x14ac:dyDescent="0.2">
      <c r="G2126" s="10"/>
    </row>
    <row r="2127" spans="7:7" x14ac:dyDescent="0.2">
      <c r="G2127" s="10"/>
    </row>
    <row r="2128" spans="7:7" x14ac:dyDescent="0.2">
      <c r="G2128" s="10"/>
    </row>
    <row r="2129" spans="7:7" x14ac:dyDescent="0.2">
      <c r="G2129" s="10"/>
    </row>
    <row r="2130" spans="7:7" x14ac:dyDescent="0.2">
      <c r="G2130" s="10"/>
    </row>
    <row r="2131" spans="7:7" x14ac:dyDescent="0.2">
      <c r="G2131" s="10"/>
    </row>
    <row r="2132" spans="7:7" x14ac:dyDescent="0.2">
      <c r="G2132" s="10"/>
    </row>
    <row r="2133" spans="7:7" x14ac:dyDescent="0.2">
      <c r="G2133" s="10"/>
    </row>
    <row r="2134" spans="7:7" x14ac:dyDescent="0.2">
      <c r="G2134" s="10"/>
    </row>
    <row r="2135" spans="7:7" x14ac:dyDescent="0.2">
      <c r="G2135" s="10"/>
    </row>
    <row r="2136" spans="7:7" x14ac:dyDescent="0.2">
      <c r="G2136" s="10"/>
    </row>
    <row r="2137" spans="7:7" x14ac:dyDescent="0.2">
      <c r="G2137" s="10"/>
    </row>
    <row r="2138" spans="7:7" x14ac:dyDescent="0.2">
      <c r="G2138" s="10"/>
    </row>
    <row r="2139" spans="7:7" x14ac:dyDescent="0.2">
      <c r="G2139" s="10"/>
    </row>
    <row r="2140" spans="7:7" x14ac:dyDescent="0.2">
      <c r="G2140" s="10"/>
    </row>
    <row r="2141" spans="7:7" x14ac:dyDescent="0.2">
      <c r="G2141" s="10"/>
    </row>
    <row r="2142" spans="7:7" x14ac:dyDescent="0.2">
      <c r="G2142" s="10"/>
    </row>
    <row r="2143" spans="7:7" x14ac:dyDescent="0.2">
      <c r="G2143" s="10"/>
    </row>
    <row r="2144" spans="7:7" x14ac:dyDescent="0.2">
      <c r="G2144" s="10"/>
    </row>
    <row r="2145" spans="7:7" x14ac:dyDescent="0.2">
      <c r="G2145" s="10"/>
    </row>
    <row r="2146" spans="7:7" x14ac:dyDescent="0.2">
      <c r="G2146" s="10"/>
    </row>
    <row r="2147" spans="7:7" x14ac:dyDescent="0.2">
      <c r="G2147" s="10"/>
    </row>
    <row r="2148" spans="7:7" x14ac:dyDescent="0.2">
      <c r="G2148" s="10"/>
    </row>
    <row r="2149" spans="7:7" x14ac:dyDescent="0.2">
      <c r="G2149" s="10"/>
    </row>
    <row r="2150" spans="7:7" x14ac:dyDescent="0.2">
      <c r="G2150" s="10"/>
    </row>
    <row r="2151" spans="7:7" x14ac:dyDescent="0.2">
      <c r="G2151" s="10"/>
    </row>
    <row r="2152" spans="7:7" x14ac:dyDescent="0.2">
      <c r="G2152" s="10"/>
    </row>
    <row r="2153" spans="7:7" x14ac:dyDescent="0.2">
      <c r="G2153" s="10"/>
    </row>
    <row r="2154" spans="7:7" x14ac:dyDescent="0.2">
      <c r="G2154" s="10"/>
    </row>
    <row r="2155" spans="7:7" x14ac:dyDescent="0.2">
      <c r="G2155" s="10"/>
    </row>
    <row r="2156" spans="7:7" x14ac:dyDescent="0.2">
      <c r="G2156" s="10"/>
    </row>
    <row r="2157" spans="7:7" x14ac:dyDescent="0.2">
      <c r="G2157" s="10"/>
    </row>
    <row r="2158" spans="7:7" x14ac:dyDescent="0.2">
      <c r="G2158" s="10"/>
    </row>
    <row r="2159" spans="7:7" x14ac:dyDescent="0.2">
      <c r="G2159" s="10"/>
    </row>
    <row r="2160" spans="7:7" x14ac:dyDescent="0.2">
      <c r="G2160" s="10"/>
    </row>
    <row r="2161" spans="7:7" x14ac:dyDescent="0.2">
      <c r="G2161" s="10"/>
    </row>
    <row r="2162" spans="7:7" x14ac:dyDescent="0.2">
      <c r="G2162" s="10"/>
    </row>
    <row r="2163" spans="7:7" x14ac:dyDescent="0.2">
      <c r="G2163" s="10"/>
    </row>
    <row r="2164" spans="7:7" x14ac:dyDescent="0.2">
      <c r="G2164" s="10"/>
    </row>
    <row r="2165" spans="7:7" x14ac:dyDescent="0.2">
      <c r="G2165" s="10"/>
    </row>
    <row r="2166" spans="7:7" x14ac:dyDescent="0.2">
      <c r="G2166" s="10"/>
    </row>
    <row r="2167" spans="7:7" x14ac:dyDescent="0.2">
      <c r="G2167" s="10"/>
    </row>
    <row r="2168" spans="7:7" x14ac:dyDescent="0.2">
      <c r="G2168" s="10"/>
    </row>
    <row r="2169" spans="7:7" x14ac:dyDescent="0.2">
      <c r="G2169" s="10"/>
    </row>
    <row r="2170" spans="7:7" x14ac:dyDescent="0.2">
      <c r="G2170" s="10"/>
    </row>
    <row r="2171" spans="7:7" x14ac:dyDescent="0.2">
      <c r="G2171" s="10"/>
    </row>
    <row r="2172" spans="7:7" x14ac:dyDescent="0.2">
      <c r="G2172" s="10"/>
    </row>
    <row r="2173" spans="7:7" x14ac:dyDescent="0.2">
      <c r="G2173" s="10"/>
    </row>
    <row r="2174" spans="7:7" x14ac:dyDescent="0.2">
      <c r="G2174" s="10"/>
    </row>
    <row r="2175" spans="7:7" x14ac:dyDescent="0.2">
      <c r="G2175" s="10"/>
    </row>
    <row r="2176" spans="7:7" x14ac:dyDescent="0.2">
      <c r="G2176" s="10"/>
    </row>
    <row r="2177" spans="7:7" x14ac:dyDescent="0.2">
      <c r="G2177" s="10"/>
    </row>
    <row r="2178" spans="7:7" x14ac:dyDescent="0.2">
      <c r="G2178" s="10"/>
    </row>
    <row r="2179" spans="7:7" x14ac:dyDescent="0.2">
      <c r="G2179" s="10"/>
    </row>
    <row r="2180" spans="7:7" x14ac:dyDescent="0.2">
      <c r="G2180" s="10"/>
    </row>
    <row r="2181" spans="7:7" x14ac:dyDescent="0.2">
      <c r="G2181" s="10"/>
    </row>
    <row r="2182" spans="7:7" x14ac:dyDescent="0.2">
      <c r="G2182" s="10"/>
    </row>
    <row r="2183" spans="7:7" x14ac:dyDescent="0.2">
      <c r="G2183" s="10"/>
    </row>
    <row r="2184" spans="7:7" x14ac:dyDescent="0.2">
      <c r="G2184" s="10"/>
    </row>
    <row r="2185" spans="7:7" x14ac:dyDescent="0.2">
      <c r="G2185" s="10"/>
    </row>
    <row r="2186" spans="7:7" x14ac:dyDescent="0.2">
      <c r="G2186" s="10"/>
    </row>
    <row r="2187" spans="7:7" x14ac:dyDescent="0.2">
      <c r="G2187" s="10"/>
    </row>
    <row r="2188" spans="7:7" x14ac:dyDescent="0.2">
      <c r="G2188" s="10"/>
    </row>
    <row r="2189" spans="7:7" x14ac:dyDescent="0.2">
      <c r="G2189" s="10"/>
    </row>
    <row r="2190" spans="7:7" x14ac:dyDescent="0.2">
      <c r="G2190" s="10"/>
    </row>
    <row r="2191" spans="7:7" x14ac:dyDescent="0.2">
      <c r="G2191" s="10"/>
    </row>
    <row r="2192" spans="7:7" x14ac:dyDescent="0.2">
      <c r="G2192" s="10"/>
    </row>
    <row r="2193" spans="7:7" x14ac:dyDescent="0.2">
      <c r="G2193" s="10"/>
    </row>
    <row r="2194" spans="7:7" x14ac:dyDescent="0.2">
      <c r="G2194" s="10"/>
    </row>
    <row r="2195" spans="7:7" x14ac:dyDescent="0.2">
      <c r="G2195" s="10"/>
    </row>
    <row r="2196" spans="7:7" x14ac:dyDescent="0.2">
      <c r="G2196" s="10"/>
    </row>
    <row r="2197" spans="7:7" x14ac:dyDescent="0.2">
      <c r="G2197" s="10"/>
    </row>
    <row r="2198" spans="7:7" x14ac:dyDescent="0.2">
      <c r="G2198" s="10"/>
    </row>
    <row r="2199" spans="7:7" x14ac:dyDescent="0.2">
      <c r="G2199" s="10"/>
    </row>
    <row r="2200" spans="7:7" x14ac:dyDescent="0.2">
      <c r="G2200" s="10"/>
    </row>
    <row r="2201" spans="7:7" x14ac:dyDescent="0.2">
      <c r="G2201" s="10"/>
    </row>
    <row r="2202" spans="7:7" x14ac:dyDescent="0.2">
      <c r="G2202" s="10"/>
    </row>
    <row r="2203" spans="7:7" x14ac:dyDescent="0.2">
      <c r="G2203" s="10"/>
    </row>
    <row r="2204" spans="7:7" x14ac:dyDescent="0.2">
      <c r="G2204" s="10"/>
    </row>
    <row r="2205" spans="7:7" x14ac:dyDescent="0.2">
      <c r="G2205" s="10"/>
    </row>
    <row r="2206" spans="7:7" x14ac:dyDescent="0.2">
      <c r="G2206" s="10"/>
    </row>
    <row r="2207" spans="7:7" x14ac:dyDescent="0.2">
      <c r="G2207" s="10"/>
    </row>
    <row r="2208" spans="7:7" x14ac:dyDescent="0.2">
      <c r="G2208" s="10"/>
    </row>
    <row r="2209" spans="7:7" x14ac:dyDescent="0.2">
      <c r="G2209" s="10"/>
    </row>
    <row r="2210" spans="7:7" x14ac:dyDescent="0.2">
      <c r="G2210" s="10"/>
    </row>
    <row r="2211" spans="7:7" x14ac:dyDescent="0.2">
      <c r="G2211" s="10"/>
    </row>
    <row r="2212" spans="7:7" x14ac:dyDescent="0.2">
      <c r="G2212" s="10"/>
    </row>
    <row r="2213" spans="7:7" x14ac:dyDescent="0.2">
      <c r="G2213" s="10"/>
    </row>
    <row r="2214" spans="7:7" x14ac:dyDescent="0.2">
      <c r="G2214" s="10"/>
    </row>
    <row r="2215" spans="7:7" x14ac:dyDescent="0.2">
      <c r="G2215" s="10"/>
    </row>
    <row r="2216" spans="7:7" x14ac:dyDescent="0.2">
      <c r="G2216" s="10"/>
    </row>
    <row r="2217" spans="7:7" x14ac:dyDescent="0.2">
      <c r="G2217" s="10"/>
    </row>
    <row r="2218" spans="7:7" x14ac:dyDescent="0.2">
      <c r="G2218" s="10"/>
    </row>
    <row r="2219" spans="7:7" x14ac:dyDescent="0.2">
      <c r="G2219" s="10"/>
    </row>
    <row r="2220" spans="7:7" x14ac:dyDescent="0.2">
      <c r="G2220" s="10"/>
    </row>
    <row r="2221" spans="7:7" x14ac:dyDescent="0.2">
      <c r="G2221" s="10"/>
    </row>
    <row r="2222" spans="7:7" x14ac:dyDescent="0.2">
      <c r="G2222" s="10"/>
    </row>
    <row r="2223" spans="7:7" x14ac:dyDescent="0.2">
      <c r="G2223" s="10"/>
    </row>
    <row r="2224" spans="7:7" x14ac:dyDescent="0.2">
      <c r="G2224" s="10"/>
    </row>
    <row r="2225" spans="7:7" x14ac:dyDescent="0.2">
      <c r="G2225" s="10"/>
    </row>
    <row r="2226" spans="7:7" x14ac:dyDescent="0.2">
      <c r="G2226" s="10"/>
    </row>
    <row r="2227" spans="7:7" x14ac:dyDescent="0.2">
      <c r="G2227" s="10"/>
    </row>
    <row r="2228" spans="7:7" x14ac:dyDescent="0.2">
      <c r="G2228" s="10"/>
    </row>
    <row r="2229" spans="7:7" x14ac:dyDescent="0.2">
      <c r="G2229" s="10"/>
    </row>
    <row r="2230" spans="7:7" x14ac:dyDescent="0.2">
      <c r="G2230" s="10"/>
    </row>
    <row r="2231" spans="7:7" x14ac:dyDescent="0.2">
      <c r="G2231" s="10"/>
    </row>
    <row r="2232" spans="7:7" x14ac:dyDescent="0.2">
      <c r="G2232" s="10"/>
    </row>
    <row r="2233" spans="7:7" x14ac:dyDescent="0.2">
      <c r="G2233" s="10"/>
    </row>
    <row r="2234" spans="7:7" x14ac:dyDescent="0.2">
      <c r="G2234" s="10"/>
    </row>
    <row r="2235" spans="7:7" x14ac:dyDescent="0.2">
      <c r="G2235" s="10"/>
    </row>
    <row r="2236" spans="7:7" x14ac:dyDescent="0.2">
      <c r="G2236" s="10"/>
    </row>
    <row r="2237" spans="7:7" x14ac:dyDescent="0.2">
      <c r="G2237" s="10"/>
    </row>
    <row r="2238" spans="7:7" x14ac:dyDescent="0.2">
      <c r="G2238" s="10"/>
    </row>
    <row r="2239" spans="7:7" x14ac:dyDescent="0.2">
      <c r="G2239" s="10"/>
    </row>
    <row r="2240" spans="7:7" x14ac:dyDescent="0.2">
      <c r="G2240" s="10"/>
    </row>
    <row r="2241" spans="7:7" x14ac:dyDescent="0.2">
      <c r="G2241" s="10"/>
    </row>
    <row r="2242" spans="7:7" x14ac:dyDescent="0.2">
      <c r="G2242" s="10"/>
    </row>
    <row r="2243" spans="7:7" x14ac:dyDescent="0.2">
      <c r="G2243" s="10"/>
    </row>
    <row r="2244" spans="7:7" x14ac:dyDescent="0.2">
      <c r="G2244" s="10"/>
    </row>
    <row r="2245" spans="7:7" x14ac:dyDescent="0.2">
      <c r="G2245" s="10"/>
    </row>
    <row r="2246" spans="7:7" x14ac:dyDescent="0.2">
      <c r="G2246" s="10"/>
    </row>
    <row r="2247" spans="7:7" x14ac:dyDescent="0.2">
      <c r="G2247" s="10"/>
    </row>
    <row r="2248" spans="7:7" x14ac:dyDescent="0.2">
      <c r="G2248" s="10"/>
    </row>
    <row r="2249" spans="7:7" x14ac:dyDescent="0.2">
      <c r="G2249" s="10"/>
    </row>
    <row r="2250" spans="7:7" x14ac:dyDescent="0.2">
      <c r="G2250" s="10"/>
    </row>
    <row r="2251" spans="7:7" x14ac:dyDescent="0.2">
      <c r="G2251" s="10"/>
    </row>
    <row r="2252" spans="7:7" x14ac:dyDescent="0.2">
      <c r="G2252" s="10"/>
    </row>
    <row r="2253" spans="7:7" x14ac:dyDescent="0.2">
      <c r="G2253" s="10"/>
    </row>
    <row r="2254" spans="7:7" x14ac:dyDescent="0.2">
      <c r="G2254" s="10"/>
    </row>
    <row r="2255" spans="7:7" x14ac:dyDescent="0.2">
      <c r="G2255" s="10"/>
    </row>
    <row r="2256" spans="7:7" x14ac:dyDescent="0.2">
      <c r="G2256" s="10"/>
    </row>
    <row r="2257" spans="7:7" x14ac:dyDescent="0.2">
      <c r="G2257" s="10"/>
    </row>
    <row r="2258" spans="7:7" x14ac:dyDescent="0.2">
      <c r="G2258" s="10"/>
    </row>
    <row r="2259" spans="7:7" x14ac:dyDescent="0.2">
      <c r="G2259" s="10"/>
    </row>
    <row r="2260" spans="7:7" x14ac:dyDescent="0.2">
      <c r="G2260" s="10"/>
    </row>
    <row r="2261" spans="7:7" x14ac:dyDescent="0.2">
      <c r="G2261" s="10"/>
    </row>
    <row r="2262" spans="7:7" x14ac:dyDescent="0.2">
      <c r="G2262" s="10"/>
    </row>
    <row r="2263" spans="7:7" x14ac:dyDescent="0.2">
      <c r="G2263" s="10"/>
    </row>
    <row r="2264" spans="7:7" x14ac:dyDescent="0.2">
      <c r="G2264" s="10"/>
    </row>
    <row r="2265" spans="7:7" x14ac:dyDescent="0.2">
      <c r="G2265" s="10"/>
    </row>
    <row r="2266" spans="7:7" x14ac:dyDescent="0.2">
      <c r="G2266" s="10"/>
    </row>
    <row r="2267" spans="7:7" x14ac:dyDescent="0.2">
      <c r="G2267" s="10"/>
    </row>
    <row r="2268" spans="7:7" x14ac:dyDescent="0.2">
      <c r="G2268" s="10"/>
    </row>
    <row r="2269" spans="7:7" x14ac:dyDescent="0.2">
      <c r="G2269" s="10"/>
    </row>
    <row r="2270" spans="7:7" x14ac:dyDescent="0.2">
      <c r="G2270" s="10"/>
    </row>
    <row r="2271" spans="7:7" x14ac:dyDescent="0.2">
      <c r="G2271" s="10"/>
    </row>
    <row r="2272" spans="7:7" x14ac:dyDescent="0.2">
      <c r="G2272" s="10"/>
    </row>
    <row r="2273" spans="7:7" x14ac:dyDescent="0.2">
      <c r="G2273" s="10"/>
    </row>
    <row r="2274" spans="7:7" x14ac:dyDescent="0.2">
      <c r="G2274" s="10"/>
    </row>
  </sheetData>
  <sheetProtection selectLockedCells="1" selectUnlockedCells="1"/>
  <mergeCells count="7">
    <mergeCell ref="D165:H165"/>
    <mergeCell ref="A159:G159"/>
    <mergeCell ref="A160:G160"/>
    <mergeCell ref="A7:H7"/>
    <mergeCell ref="A8:H8"/>
    <mergeCell ref="A9:H9"/>
    <mergeCell ref="A158:G158"/>
  </mergeCells>
  <pageMargins left="0.70866141732283472" right="0.70866141732283472" top="0.74803149606299213" bottom="0.74803149606299213" header="0.51181102362204722" footer="0.51181102362204722"/>
  <pageSetup paperSize="9" scale="58" firstPageNumber="0" fitToHeight="5" orientation="portrait" r:id="rId1"/>
  <headerFooter alignWithMargins="0"/>
  <rowBreaks count="3" manualBreakCount="3">
    <brk id="42" max="7" man="1"/>
    <brk id="78" max="6" man="1"/>
    <brk id="113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I164"/>
  <sheetViews>
    <sheetView view="pageBreakPreview" zoomScaleNormal="100" zoomScaleSheetLayoutView="100" workbookViewId="0">
      <selection activeCell="F157" sqref="F157:G160"/>
    </sheetView>
  </sheetViews>
  <sheetFormatPr defaultColWidth="8.7109375" defaultRowHeight="15" x14ac:dyDescent="0.25"/>
  <cols>
    <col min="1" max="1" width="5.5703125" style="2" customWidth="1"/>
    <col min="2" max="2" width="11.28515625" style="1" customWidth="1"/>
    <col min="3" max="3" width="70.85546875" style="1" customWidth="1"/>
    <col min="4" max="4" width="7.28515625" style="1" customWidth="1"/>
    <col min="5" max="5" width="8.7109375" style="1" customWidth="1"/>
    <col min="6" max="6" width="11" style="1" customWidth="1"/>
    <col min="7" max="7" width="18.7109375" style="1" customWidth="1"/>
    <col min="8" max="8" width="12.42578125" style="1" customWidth="1"/>
    <col min="9" max="16384" width="8.7109375" style="1"/>
  </cols>
  <sheetData>
    <row r="1" spans="1:9" ht="18" x14ac:dyDescent="0.25">
      <c r="A1" s="183" t="str">
        <f>'zał. C-D- ZESTAWIENIE_RD'!D2</f>
        <v>EZP.271.24.2024</v>
      </c>
      <c r="B1" s="183"/>
      <c r="C1" s="183"/>
      <c r="D1" s="170"/>
      <c r="E1" s="170"/>
      <c r="F1" s="235" t="s">
        <v>715</v>
      </c>
      <c r="G1" s="235"/>
    </row>
    <row r="3" spans="1:9" ht="24" customHeight="1" x14ac:dyDescent="0.25">
      <c r="A3" s="237" t="s">
        <v>714</v>
      </c>
      <c r="B3" s="237"/>
      <c r="C3" s="237"/>
    </row>
    <row r="4" spans="1:9" ht="13.5" customHeight="1" x14ac:dyDescent="0.25">
      <c r="A4" s="172" t="s">
        <v>713</v>
      </c>
      <c r="B4" s="171"/>
      <c r="C4" s="171"/>
    </row>
    <row r="5" spans="1:9" ht="28.9" customHeight="1" x14ac:dyDescent="0.25">
      <c r="A5" s="236"/>
      <c r="B5" s="236"/>
      <c r="C5" s="236"/>
    </row>
    <row r="6" spans="1:9" ht="23.25" x14ac:dyDescent="0.25">
      <c r="A6" s="15"/>
      <c r="B6" s="15"/>
      <c r="C6" s="4" t="str">
        <f>'zał. C1-D -BITUMICZNE_RD '!A6</f>
        <v>KOSZTORYS OFERTOWY - Rejon D</v>
      </c>
      <c r="D6" s="15"/>
      <c r="E6" s="15"/>
      <c r="F6" s="15"/>
      <c r="G6" s="15"/>
    </row>
    <row r="7" spans="1:9" ht="16.5" x14ac:dyDescent="0.25">
      <c r="A7" s="3"/>
      <c r="B7" s="15"/>
      <c r="C7" s="3" t="s">
        <v>698</v>
      </c>
      <c r="D7" s="15"/>
      <c r="E7" s="15"/>
      <c r="F7" s="15"/>
      <c r="G7" s="15"/>
    </row>
    <row r="8" spans="1:9" x14ac:dyDescent="0.25">
      <c r="A8" s="16"/>
      <c r="B8"/>
      <c r="C8" s="17" t="s">
        <v>699</v>
      </c>
      <c r="D8" s="17"/>
      <c r="E8" s="17"/>
      <c r="F8" s="17"/>
      <c r="G8" s="17"/>
      <c r="H8" s="17"/>
      <c r="I8" s="17"/>
    </row>
    <row r="9" spans="1:9" x14ac:dyDescent="0.25">
      <c r="A9" s="18"/>
      <c r="B9" s="18"/>
      <c r="C9" s="19"/>
      <c r="D9" s="18"/>
      <c r="E9" s="18"/>
      <c r="F9" s="18"/>
      <c r="G9" s="20"/>
    </row>
    <row r="10" spans="1:9" s="10" customFormat="1" ht="36" x14ac:dyDescent="0.2">
      <c r="A10" s="36" t="s">
        <v>1</v>
      </c>
      <c r="B10" s="36" t="s">
        <v>2</v>
      </c>
      <c r="C10" s="36" t="s">
        <v>3</v>
      </c>
      <c r="D10" s="36" t="s">
        <v>4</v>
      </c>
      <c r="E10" s="36" t="s">
        <v>5</v>
      </c>
      <c r="F10" s="36" t="s">
        <v>640</v>
      </c>
      <c r="G10" s="73" t="s">
        <v>658</v>
      </c>
      <c r="H10" s="17"/>
    </row>
    <row r="11" spans="1:9" s="10" customFormat="1" ht="12" x14ac:dyDescent="0.2">
      <c r="A11" s="36">
        <v>1</v>
      </c>
      <c r="B11" s="36">
        <v>2</v>
      </c>
      <c r="C11" s="36">
        <v>3</v>
      </c>
      <c r="D11" s="36">
        <v>4</v>
      </c>
      <c r="E11" s="36">
        <v>5</v>
      </c>
      <c r="F11" s="36">
        <v>6</v>
      </c>
      <c r="G11" s="73">
        <v>7</v>
      </c>
      <c r="H11" s="92"/>
    </row>
    <row r="12" spans="1:9" ht="24" customHeight="1" x14ac:dyDescent="0.25">
      <c r="A12" s="43"/>
      <c r="B12" s="43"/>
      <c r="C12" s="87" t="s">
        <v>204</v>
      </c>
      <c r="D12" s="88"/>
      <c r="E12" s="88"/>
      <c r="F12" s="89"/>
      <c r="G12" s="89"/>
    </row>
    <row r="13" spans="1:9" ht="39.6" customHeight="1" x14ac:dyDescent="0.25">
      <c r="A13" s="37">
        <f>ROW(A13)-12</f>
        <v>1</v>
      </c>
      <c r="B13" s="38" t="s">
        <v>205</v>
      </c>
      <c r="C13" s="39" t="s">
        <v>639</v>
      </c>
      <c r="D13" s="37" t="s">
        <v>51</v>
      </c>
      <c r="E13" s="37">
        <v>30</v>
      </c>
      <c r="F13" s="177"/>
      <c r="G13" s="161"/>
    </row>
    <row r="14" spans="1:9" ht="39.6" customHeight="1" x14ac:dyDescent="0.25">
      <c r="A14" s="37">
        <f t="shared" ref="A14:A37" si="0">ROW(A14)-12</f>
        <v>2</v>
      </c>
      <c r="B14" s="38" t="s">
        <v>205</v>
      </c>
      <c r="C14" s="39" t="s">
        <v>630</v>
      </c>
      <c r="D14" s="37" t="s">
        <v>51</v>
      </c>
      <c r="E14" s="37">
        <v>30</v>
      </c>
      <c r="F14" s="177"/>
      <c r="G14" s="161"/>
    </row>
    <row r="15" spans="1:9" ht="39.6" customHeight="1" x14ac:dyDescent="0.25">
      <c r="A15" s="37">
        <f t="shared" si="0"/>
        <v>3</v>
      </c>
      <c r="B15" s="38" t="s">
        <v>205</v>
      </c>
      <c r="C15" s="39" t="s">
        <v>629</v>
      </c>
      <c r="D15" s="37" t="s">
        <v>51</v>
      </c>
      <c r="E15" s="37">
        <v>250</v>
      </c>
      <c r="F15" s="177"/>
      <c r="G15" s="161"/>
    </row>
    <row r="16" spans="1:9" ht="39.6" customHeight="1" x14ac:dyDescent="0.25">
      <c r="A16" s="37">
        <f t="shared" si="0"/>
        <v>4</v>
      </c>
      <c r="B16" s="38" t="s">
        <v>205</v>
      </c>
      <c r="C16" s="39" t="s">
        <v>631</v>
      </c>
      <c r="D16" s="37" t="s">
        <v>51</v>
      </c>
      <c r="E16" s="37">
        <v>150</v>
      </c>
      <c r="F16" s="177"/>
      <c r="G16" s="161"/>
    </row>
    <row r="17" spans="1:7" ht="39.6" customHeight="1" x14ac:dyDescent="0.25">
      <c r="A17" s="37">
        <f t="shared" si="0"/>
        <v>5</v>
      </c>
      <c r="B17" s="38" t="s">
        <v>205</v>
      </c>
      <c r="C17" s="39" t="s">
        <v>632</v>
      </c>
      <c r="D17" s="37" t="s">
        <v>51</v>
      </c>
      <c r="E17" s="37">
        <v>50</v>
      </c>
      <c r="F17" s="177"/>
      <c r="G17" s="161"/>
    </row>
    <row r="18" spans="1:7" ht="39.6" customHeight="1" x14ac:dyDescent="0.25">
      <c r="A18" s="37">
        <f t="shared" si="0"/>
        <v>6</v>
      </c>
      <c r="B18" s="38" t="s">
        <v>205</v>
      </c>
      <c r="C18" s="39" t="s">
        <v>633</v>
      </c>
      <c r="D18" s="37" t="s">
        <v>51</v>
      </c>
      <c r="E18" s="37">
        <v>200</v>
      </c>
      <c r="F18" s="177"/>
      <c r="G18" s="161"/>
    </row>
    <row r="19" spans="1:7" ht="39.6" customHeight="1" x14ac:dyDescent="0.25">
      <c r="A19" s="37">
        <f t="shared" si="0"/>
        <v>7</v>
      </c>
      <c r="B19" s="38" t="s">
        <v>205</v>
      </c>
      <c r="C19" s="39" t="s">
        <v>634</v>
      </c>
      <c r="D19" s="37" t="s">
        <v>51</v>
      </c>
      <c r="E19" s="37">
        <v>10</v>
      </c>
      <c r="F19" s="177"/>
      <c r="G19" s="161"/>
    </row>
    <row r="20" spans="1:7" ht="39.6" customHeight="1" x14ac:dyDescent="0.25">
      <c r="A20" s="37">
        <f t="shared" si="0"/>
        <v>8</v>
      </c>
      <c r="B20" s="38" t="s">
        <v>205</v>
      </c>
      <c r="C20" s="39" t="s">
        <v>635</v>
      </c>
      <c r="D20" s="37" t="s">
        <v>51</v>
      </c>
      <c r="E20" s="37">
        <v>10</v>
      </c>
      <c r="F20" s="177"/>
      <c r="G20" s="161"/>
    </row>
    <row r="21" spans="1:7" ht="39.6" customHeight="1" x14ac:dyDescent="0.25">
      <c r="A21" s="37">
        <f t="shared" si="0"/>
        <v>9</v>
      </c>
      <c r="B21" s="38" t="s">
        <v>205</v>
      </c>
      <c r="C21" s="39" t="s">
        <v>206</v>
      </c>
      <c r="D21" s="40" t="s">
        <v>19</v>
      </c>
      <c r="E21" s="37">
        <v>30</v>
      </c>
      <c r="F21" s="177"/>
      <c r="G21" s="161"/>
    </row>
    <row r="22" spans="1:7" ht="39.6" customHeight="1" x14ac:dyDescent="0.25">
      <c r="A22" s="37">
        <f t="shared" si="0"/>
        <v>10</v>
      </c>
      <c r="B22" s="38" t="s">
        <v>205</v>
      </c>
      <c r="C22" s="39" t="s">
        <v>207</v>
      </c>
      <c r="D22" s="40" t="s">
        <v>19</v>
      </c>
      <c r="E22" s="37">
        <v>20</v>
      </c>
      <c r="F22" s="177"/>
      <c r="G22" s="161"/>
    </row>
    <row r="23" spans="1:7" ht="39.6" customHeight="1" x14ac:dyDescent="0.25">
      <c r="A23" s="37">
        <f t="shared" si="0"/>
        <v>11</v>
      </c>
      <c r="B23" s="38" t="s">
        <v>205</v>
      </c>
      <c r="C23" s="39" t="s">
        <v>208</v>
      </c>
      <c r="D23" s="40" t="s">
        <v>19</v>
      </c>
      <c r="E23" s="37">
        <v>30</v>
      </c>
      <c r="F23" s="177"/>
      <c r="G23" s="161"/>
    </row>
    <row r="24" spans="1:7" ht="39.6" customHeight="1" x14ac:dyDescent="0.25">
      <c r="A24" s="37">
        <f t="shared" si="0"/>
        <v>12</v>
      </c>
      <c r="B24" s="38" t="s">
        <v>205</v>
      </c>
      <c r="C24" s="39" t="s">
        <v>209</v>
      </c>
      <c r="D24" s="40" t="s">
        <v>19</v>
      </c>
      <c r="E24" s="37">
        <v>20</v>
      </c>
      <c r="F24" s="177"/>
      <c r="G24" s="161"/>
    </row>
    <row r="25" spans="1:7" ht="39.6" customHeight="1" x14ac:dyDescent="0.25">
      <c r="A25" s="37">
        <f t="shared" si="0"/>
        <v>13</v>
      </c>
      <c r="B25" s="38" t="s">
        <v>205</v>
      </c>
      <c r="C25" s="39" t="s">
        <v>210</v>
      </c>
      <c r="D25" s="40" t="s">
        <v>19</v>
      </c>
      <c r="E25" s="37">
        <v>40</v>
      </c>
      <c r="F25" s="177"/>
      <c r="G25" s="161"/>
    </row>
    <row r="26" spans="1:7" ht="39.6" customHeight="1" x14ac:dyDescent="0.25">
      <c r="A26" s="37">
        <f t="shared" si="0"/>
        <v>14</v>
      </c>
      <c r="B26" s="38" t="s">
        <v>205</v>
      </c>
      <c r="C26" s="39" t="s">
        <v>211</v>
      </c>
      <c r="D26" s="40" t="s">
        <v>19</v>
      </c>
      <c r="E26" s="37">
        <v>20</v>
      </c>
      <c r="F26" s="177"/>
      <c r="G26" s="161"/>
    </row>
    <row r="27" spans="1:7" ht="39.6" customHeight="1" x14ac:dyDescent="0.25">
      <c r="A27" s="37">
        <f t="shared" si="0"/>
        <v>15</v>
      </c>
      <c r="B27" s="38" t="s">
        <v>205</v>
      </c>
      <c r="C27" s="39" t="s">
        <v>212</v>
      </c>
      <c r="D27" s="37" t="s">
        <v>51</v>
      </c>
      <c r="E27" s="37">
        <v>200</v>
      </c>
      <c r="F27" s="177"/>
      <c r="G27" s="161"/>
    </row>
    <row r="28" spans="1:7" ht="39.6" customHeight="1" x14ac:dyDescent="0.25">
      <c r="A28" s="37">
        <f t="shared" si="0"/>
        <v>16</v>
      </c>
      <c r="B28" s="38" t="s">
        <v>205</v>
      </c>
      <c r="C28" s="39" t="s">
        <v>213</v>
      </c>
      <c r="D28" s="37" t="s">
        <v>51</v>
      </c>
      <c r="E28" s="37">
        <v>200</v>
      </c>
      <c r="F28" s="177"/>
      <c r="G28" s="161"/>
    </row>
    <row r="29" spans="1:7" ht="39.6" customHeight="1" x14ac:dyDescent="0.25">
      <c r="A29" s="37">
        <f t="shared" si="0"/>
        <v>17</v>
      </c>
      <c r="B29" s="38" t="s">
        <v>205</v>
      </c>
      <c r="C29" s="39" t="s">
        <v>214</v>
      </c>
      <c r="D29" s="37" t="s">
        <v>51</v>
      </c>
      <c r="E29" s="37">
        <v>10</v>
      </c>
      <c r="F29" s="177"/>
      <c r="G29" s="161"/>
    </row>
    <row r="30" spans="1:7" ht="39.6" customHeight="1" x14ac:dyDescent="0.25">
      <c r="A30" s="37">
        <f t="shared" si="0"/>
        <v>18</v>
      </c>
      <c r="B30" s="38" t="s">
        <v>205</v>
      </c>
      <c r="C30" s="42" t="s">
        <v>215</v>
      </c>
      <c r="D30" s="37" t="s">
        <v>216</v>
      </c>
      <c r="E30" s="37">
        <v>50</v>
      </c>
      <c r="F30" s="177"/>
      <c r="G30" s="161"/>
    </row>
    <row r="31" spans="1:7" ht="39.6" customHeight="1" x14ac:dyDescent="0.25">
      <c r="A31" s="37">
        <f t="shared" si="0"/>
        <v>19</v>
      </c>
      <c r="B31" s="38" t="s">
        <v>205</v>
      </c>
      <c r="C31" s="42" t="s">
        <v>217</v>
      </c>
      <c r="D31" s="37" t="s">
        <v>216</v>
      </c>
      <c r="E31" s="37">
        <v>200</v>
      </c>
      <c r="F31" s="177"/>
      <c r="G31" s="161"/>
    </row>
    <row r="32" spans="1:7" ht="39.6" customHeight="1" x14ac:dyDescent="0.25">
      <c r="A32" s="37">
        <f t="shared" si="0"/>
        <v>20</v>
      </c>
      <c r="B32" s="38" t="s">
        <v>205</v>
      </c>
      <c r="C32" s="42" t="s">
        <v>218</v>
      </c>
      <c r="D32" s="37" t="s">
        <v>51</v>
      </c>
      <c r="E32" s="37">
        <v>500</v>
      </c>
      <c r="F32" s="177"/>
      <c r="G32" s="161"/>
    </row>
    <row r="33" spans="1:7" ht="39.6" customHeight="1" x14ac:dyDescent="0.25">
      <c r="A33" s="37">
        <f t="shared" si="0"/>
        <v>21</v>
      </c>
      <c r="B33" s="38" t="s">
        <v>205</v>
      </c>
      <c r="C33" s="42" t="s">
        <v>219</v>
      </c>
      <c r="D33" s="37" t="s">
        <v>51</v>
      </c>
      <c r="E33" s="37">
        <v>10</v>
      </c>
      <c r="F33" s="177"/>
      <c r="G33" s="161"/>
    </row>
    <row r="34" spans="1:7" ht="39.6" customHeight="1" x14ac:dyDescent="0.25">
      <c r="A34" s="37">
        <f t="shared" si="0"/>
        <v>22</v>
      </c>
      <c r="B34" s="38" t="s">
        <v>205</v>
      </c>
      <c r="C34" s="42" t="s">
        <v>220</v>
      </c>
      <c r="D34" s="37" t="s">
        <v>51</v>
      </c>
      <c r="E34" s="37">
        <v>30</v>
      </c>
      <c r="F34" s="177"/>
      <c r="G34" s="161"/>
    </row>
    <row r="35" spans="1:7" ht="39.6" customHeight="1" x14ac:dyDescent="0.25">
      <c r="A35" s="37">
        <f t="shared" si="0"/>
        <v>23</v>
      </c>
      <c r="B35" s="38" t="s">
        <v>205</v>
      </c>
      <c r="C35" s="42" t="s">
        <v>221</v>
      </c>
      <c r="D35" s="37" t="s">
        <v>51</v>
      </c>
      <c r="E35" s="37">
        <v>750</v>
      </c>
      <c r="F35" s="177"/>
      <c r="G35" s="161"/>
    </row>
    <row r="36" spans="1:7" ht="39.6" customHeight="1" x14ac:dyDescent="0.25">
      <c r="A36" s="37">
        <f t="shared" si="0"/>
        <v>24</v>
      </c>
      <c r="B36" s="38" t="s">
        <v>205</v>
      </c>
      <c r="C36" s="42" t="s">
        <v>222</v>
      </c>
      <c r="D36" s="37" t="s">
        <v>51</v>
      </c>
      <c r="E36" s="37">
        <v>1000</v>
      </c>
      <c r="F36" s="177"/>
      <c r="G36" s="161"/>
    </row>
    <row r="37" spans="1:7" ht="39.6" customHeight="1" x14ac:dyDescent="0.25">
      <c r="A37" s="37">
        <f t="shared" si="0"/>
        <v>25</v>
      </c>
      <c r="B37" s="38" t="s">
        <v>205</v>
      </c>
      <c r="C37" s="42" t="s">
        <v>223</v>
      </c>
      <c r="D37" s="37" t="s">
        <v>51</v>
      </c>
      <c r="E37" s="37">
        <v>30</v>
      </c>
      <c r="F37" s="177"/>
      <c r="G37" s="161"/>
    </row>
    <row r="38" spans="1:7" ht="26.25" customHeight="1" x14ac:dyDescent="0.25">
      <c r="A38" s="43"/>
      <c r="B38" s="43"/>
      <c r="C38" s="44" t="s">
        <v>224</v>
      </c>
      <c r="D38" s="43"/>
      <c r="E38" s="153"/>
      <c r="F38" s="153"/>
      <c r="G38" s="153"/>
    </row>
    <row r="39" spans="1:7" ht="39.6" customHeight="1" x14ac:dyDescent="0.25">
      <c r="A39" s="37">
        <f>ROW(A39)-13</f>
        <v>26</v>
      </c>
      <c r="B39" s="38" t="s">
        <v>205</v>
      </c>
      <c r="C39" s="45" t="s">
        <v>225</v>
      </c>
      <c r="D39" s="37" t="s">
        <v>51</v>
      </c>
      <c r="E39" s="37">
        <v>30</v>
      </c>
      <c r="F39" s="177"/>
      <c r="G39" s="161"/>
    </row>
    <row r="40" spans="1:7" ht="39.6" customHeight="1" x14ac:dyDescent="0.25">
      <c r="A40" s="37">
        <f t="shared" ref="A40:A42" si="1">ROW(A40)-13</f>
        <v>27</v>
      </c>
      <c r="B40" s="38" t="s">
        <v>205</v>
      </c>
      <c r="C40" s="45" t="s">
        <v>226</v>
      </c>
      <c r="D40" s="37" t="s">
        <v>51</v>
      </c>
      <c r="E40" s="37">
        <v>10</v>
      </c>
      <c r="F40" s="177"/>
      <c r="G40" s="161"/>
    </row>
    <row r="41" spans="1:7" ht="39.6" customHeight="1" x14ac:dyDescent="0.25">
      <c r="A41" s="37">
        <f t="shared" si="1"/>
        <v>28</v>
      </c>
      <c r="B41" s="38" t="s">
        <v>205</v>
      </c>
      <c r="C41" s="45" t="s">
        <v>227</v>
      </c>
      <c r="D41" s="37" t="s">
        <v>51</v>
      </c>
      <c r="E41" s="37">
        <v>20</v>
      </c>
      <c r="F41" s="177"/>
      <c r="G41" s="161"/>
    </row>
    <row r="42" spans="1:7" ht="39.6" customHeight="1" x14ac:dyDescent="0.25">
      <c r="A42" s="37">
        <f t="shared" si="1"/>
        <v>29</v>
      </c>
      <c r="B42" s="38" t="s">
        <v>205</v>
      </c>
      <c r="C42" s="45" t="s">
        <v>228</v>
      </c>
      <c r="D42" s="37" t="s">
        <v>51</v>
      </c>
      <c r="E42" s="37">
        <v>20</v>
      </c>
      <c r="F42" s="177"/>
      <c r="G42" s="161"/>
    </row>
    <row r="43" spans="1:7" ht="28.5" customHeight="1" x14ac:dyDescent="0.25">
      <c r="A43" s="43"/>
      <c r="B43" s="43"/>
      <c r="C43" s="44" t="s">
        <v>229</v>
      </c>
      <c r="D43" s="43"/>
      <c r="E43" s="153"/>
      <c r="F43" s="153"/>
      <c r="G43" s="153"/>
    </row>
    <row r="44" spans="1:7" ht="39.6" customHeight="1" x14ac:dyDescent="0.25">
      <c r="A44" s="37">
        <f>ROW(A44)-14</f>
        <v>30</v>
      </c>
      <c r="B44" s="38" t="s">
        <v>205</v>
      </c>
      <c r="C44" s="41" t="s">
        <v>230</v>
      </c>
      <c r="D44" s="37" t="s">
        <v>51</v>
      </c>
      <c r="E44" s="37">
        <v>300</v>
      </c>
      <c r="F44" s="177"/>
      <c r="G44" s="161"/>
    </row>
    <row r="45" spans="1:7" ht="39.6" customHeight="1" x14ac:dyDescent="0.25">
      <c r="A45" s="37">
        <f t="shared" ref="A45:A62" si="2">ROW(A45)-14</f>
        <v>31</v>
      </c>
      <c r="B45" s="38" t="s">
        <v>205</v>
      </c>
      <c r="C45" s="41" t="s">
        <v>231</v>
      </c>
      <c r="D45" s="37" t="s">
        <v>51</v>
      </c>
      <c r="E45" s="37">
        <v>300</v>
      </c>
      <c r="F45" s="177"/>
      <c r="G45" s="161"/>
    </row>
    <row r="46" spans="1:7" ht="39.6" customHeight="1" x14ac:dyDescent="0.25">
      <c r="A46" s="37">
        <f t="shared" si="2"/>
        <v>32</v>
      </c>
      <c r="B46" s="38" t="s">
        <v>205</v>
      </c>
      <c r="C46" s="41" t="s">
        <v>232</v>
      </c>
      <c r="D46" s="37" t="s">
        <v>51</v>
      </c>
      <c r="E46" s="37">
        <v>100</v>
      </c>
      <c r="F46" s="177"/>
      <c r="G46" s="161"/>
    </row>
    <row r="47" spans="1:7" ht="39.6" customHeight="1" x14ac:dyDescent="0.25">
      <c r="A47" s="196">
        <f t="shared" si="2"/>
        <v>33</v>
      </c>
      <c r="B47" s="197" t="s">
        <v>205</v>
      </c>
      <c r="C47" s="202" t="s">
        <v>722</v>
      </c>
      <c r="D47" s="196" t="s">
        <v>51</v>
      </c>
      <c r="E47" s="196">
        <v>25</v>
      </c>
      <c r="F47" s="203"/>
      <c r="G47" s="161"/>
    </row>
    <row r="48" spans="1:7" ht="39.6" customHeight="1" x14ac:dyDescent="0.25">
      <c r="A48" s="196">
        <f t="shared" si="2"/>
        <v>34</v>
      </c>
      <c r="B48" s="197" t="s">
        <v>205</v>
      </c>
      <c r="C48" s="202" t="s">
        <v>723</v>
      </c>
      <c r="D48" s="196" t="s">
        <v>51</v>
      </c>
      <c r="E48" s="196">
        <v>25</v>
      </c>
      <c r="F48" s="203"/>
      <c r="G48" s="161"/>
    </row>
    <row r="49" spans="1:7" ht="39.6" customHeight="1" x14ac:dyDescent="0.25">
      <c r="A49" s="196">
        <f t="shared" si="2"/>
        <v>35</v>
      </c>
      <c r="B49" s="197" t="s">
        <v>205</v>
      </c>
      <c r="C49" s="202" t="s">
        <v>724</v>
      </c>
      <c r="D49" s="196" t="s">
        <v>51</v>
      </c>
      <c r="E49" s="196">
        <v>10</v>
      </c>
      <c r="F49" s="203"/>
      <c r="G49" s="161"/>
    </row>
    <row r="50" spans="1:7" ht="39.6" customHeight="1" x14ac:dyDescent="0.25">
      <c r="A50" s="37">
        <f t="shared" si="2"/>
        <v>36</v>
      </c>
      <c r="B50" s="38" t="s">
        <v>205</v>
      </c>
      <c r="C50" s="41" t="s">
        <v>233</v>
      </c>
      <c r="D50" s="37" t="s">
        <v>51</v>
      </c>
      <c r="E50" s="37">
        <v>10</v>
      </c>
      <c r="F50" s="177"/>
      <c r="G50" s="161"/>
    </row>
    <row r="51" spans="1:7" ht="39.6" customHeight="1" x14ac:dyDescent="0.25">
      <c r="A51" s="37">
        <f t="shared" si="2"/>
        <v>37</v>
      </c>
      <c r="B51" s="38" t="s">
        <v>205</v>
      </c>
      <c r="C51" s="41" t="s">
        <v>234</v>
      </c>
      <c r="D51" s="37" t="s">
        <v>51</v>
      </c>
      <c r="E51" s="37">
        <v>20</v>
      </c>
      <c r="F51" s="177"/>
      <c r="G51" s="161"/>
    </row>
    <row r="52" spans="1:7" ht="39.6" customHeight="1" x14ac:dyDescent="0.25">
      <c r="A52" s="37">
        <f t="shared" si="2"/>
        <v>38</v>
      </c>
      <c r="B52" s="38" t="s">
        <v>205</v>
      </c>
      <c r="C52" s="41" t="s">
        <v>235</v>
      </c>
      <c r="D52" s="37" t="s">
        <v>51</v>
      </c>
      <c r="E52" s="37">
        <v>10</v>
      </c>
      <c r="F52" s="177"/>
      <c r="G52" s="161"/>
    </row>
    <row r="53" spans="1:7" ht="39.6" customHeight="1" x14ac:dyDescent="0.25">
      <c r="A53" s="37">
        <f t="shared" si="2"/>
        <v>39</v>
      </c>
      <c r="B53" s="38" t="s">
        <v>205</v>
      </c>
      <c r="C53" s="41" t="s">
        <v>625</v>
      </c>
      <c r="D53" s="37" t="s">
        <v>51</v>
      </c>
      <c r="E53" s="37">
        <v>20</v>
      </c>
      <c r="F53" s="177"/>
      <c r="G53" s="161"/>
    </row>
    <row r="54" spans="1:7" ht="39.6" customHeight="1" x14ac:dyDescent="0.25">
      <c r="A54" s="37">
        <f t="shared" si="2"/>
        <v>40</v>
      </c>
      <c r="B54" s="38" t="s">
        <v>205</v>
      </c>
      <c r="C54" s="41" t="s">
        <v>236</v>
      </c>
      <c r="D54" s="37" t="s">
        <v>51</v>
      </c>
      <c r="E54" s="37">
        <v>100</v>
      </c>
      <c r="F54" s="177"/>
      <c r="G54" s="161"/>
    </row>
    <row r="55" spans="1:7" ht="39.6" customHeight="1" x14ac:dyDescent="0.25">
      <c r="A55" s="37">
        <f t="shared" si="2"/>
        <v>41</v>
      </c>
      <c r="B55" s="38" t="s">
        <v>205</v>
      </c>
      <c r="C55" s="41" t="s">
        <v>237</v>
      </c>
      <c r="D55" s="37" t="s">
        <v>51</v>
      </c>
      <c r="E55" s="37">
        <v>10</v>
      </c>
      <c r="F55" s="177"/>
      <c r="G55" s="161"/>
    </row>
    <row r="56" spans="1:7" ht="39.6" customHeight="1" x14ac:dyDescent="0.25">
      <c r="A56" s="37">
        <f t="shared" si="2"/>
        <v>42</v>
      </c>
      <c r="B56" s="38" t="s">
        <v>205</v>
      </c>
      <c r="C56" s="45" t="s">
        <v>238</v>
      </c>
      <c r="D56" s="37" t="s">
        <v>51</v>
      </c>
      <c r="E56" s="37">
        <v>350</v>
      </c>
      <c r="F56" s="177"/>
      <c r="G56" s="161"/>
    </row>
    <row r="57" spans="1:7" ht="39.6" customHeight="1" x14ac:dyDescent="0.25">
      <c r="A57" s="37">
        <f t="shared" si="2"/>
        <v>43</v>
      </c>
      <c r="B57" s="38" t="s">
        <v>205</v>
      </c>
      <c r="C57" s="41" t="s">
        <v>239</v>
      </c>
      <c r="D57" s="37" t="s">
        <v>51</v>
      </c>
      <c r="E57" s="37">
        <v>10</v>
      </c>
      <c r="F57" s="177"/>
      <c r="G57" s="161"/>
    </row>
    <row r="58" spans="1:7" ht="39.6" customHeight="1" x14ac:dyDescent="0.25">
      <c r="A58" s="37">
        <f t="shared" si="2"/>
        <v>44</v>
      </c>
      <c r="B58" s="38" t="s">
        <v>240</v>
      </c>
      <c r="C58" s="41" t="s">
        <v>241</v>
      </c>
      <c r="D58" s="37" t="s">
        <v>51</v>
      </c>
      <c r="E58" s="37">
        <v>10</v>
      </c>
      <c r="F58" s="177"/>
      <c r="G58" s="161"/>
    </row>
    <row r="59" spans="1:7" ht="39.6" customHeight="1" x14ac:dyDescent="0.25">
      <c r="A59" s="37">
        <f t="shared" si="2"/>
        <v>45</v>
      </c>
      <c r="B59" s="38" t="s">
        <v>240</v>
      </c>
      <c r="C59" s="41" t="s">
        <v>242</v>
      </c>
      <c r="D59" s="37" t="s">
        <v>51</v>
      </c>
      <c r="E59" s="37">
        <v>10</v>
      </c>
      <c r="F59" s="177"/>
      <c r="G59" s="161"/>
    </row>
    <row r="60" spans="1:7" ht="25.5" customHeight="1" x14ac:dyDescent="0.25">
      <c r="A60" s="37">
        <f t="shared" si="2"/>
        <v>46</v>
      </c>
      <c r="B60" s="38" t="s">
        <v>205</v>
      </c>
      <c r="C60" s="41" t="s">
        <v>243</v>
      </c>
      <c r="D60" s="37" t="s">
        <v>51</v>
      </c>
      <c r="E60" s="37">
        <v>1100</v>
      </c>
      <c r="F60" s="177"/>
      <c r="G60" s="161"/>
    </row>
    <row r="61" spans="1:7" ht="39.6" customHeight="1" x14ac:dyDescent="0.25">
      <c r="A61" s="37">
        <f t="shared" si="2"/>
        <v>47</v>
      </c>
      <c r="B61" s="38" t="s">
        <v>205</v>
      </c>
      <c r="C61" s="41" t="s">
        <v>244</v>
      </c>
      <c r="D61" s="37" t="s">
        <v>51</v>
      </c>
      <c r="E61" s="37">
        <v>10</v>
      </c>
      <c r="F61" s="177"/>
      <c r="G61" s="161"/>
    </row>
    <row r="62" spans="1:7" ht="39.6" customHeight="1" x14ac:dyDescent="0.25">
      <c r="A62" s="37">
        <f t="shared" si="2"/>
        <v>48</v>
      </c>
      <c r="B62" s="38" t="s">
        <v>205</v>
      </c>
      <c r="C62" s="41" t="s">
        <v>245</v>
      </c>
      <c r="D62" s="37" t="s">
        <v>51</v>
      </c>
      <c r="E62" s="37">
        <v>20</v>
      </c>
      <c r="F62" s="177"/>
      <c r="G62" s="161"/>
    </row>
    <row r="63" spans="1:7" ht="39.6" customHeight="1" x14ac:dyDescent="0.25">
      <c r="A63" s="43"/>
      <c r="B63" s="43"/>
      <c r="C63" s="44" t="s">
        <v>246</v>
      </c>
      <c r="D63" s="43"/>
      <c r="E63" s="153"/>
      <c r="F63" s="153"/>
      <c r="G63" s="153"/>
    </row>
    <row r="64" spans="1:7" ht="39.6" customHeight="1" x14ac:dyDescent="0.25">
      <c r="A64" s="37">
        <f>ROW(A64)-15</f>
        <v>49</v>
      </c>
      <c r="B64" s="38" t="s">
        <v>247</v>
      </c>
      <c r="C64" s="39" t="s">
        <v>248</v>
      </c>
      <c r="D64" s="37" t="s">
        <v>31</v>
      </c>
      <c r="E64" s="37">
        <v>10</v>
      </c>
      <c r="F64" s="177"/>
      <c r="G64" s="161"/>
    </row>
    <row r="65" spans="1:7" ht="39.6" customHeight="1" x14ac:dyDescent="0.25">
      <c r="A65" s="37">
        <f t="shared" ref="A65:A70" si="3">ROW(A65)-15</f>
        <v>50</v>
      </c>
      <c r="B65" s="38" t="s">
        <v>247</v>
      </c>
      <c r="C65" s="39" t="s">
        <v>249</v>
      </c>
      <c r="D65" s="37" t="s">
        <v>51</v>
      </c>
      <c r="E65" s="37">
        <v>10</v>
      </c>
      <c r="F65" s="177"/>
      <c r="G65" s="161"/>
    </row>
    <row r="66" spans="1:7" ht="39.6" customHeight="1" x14ac:dyDescent="0.25">
      <c r="A66" s="37">
        <f t="shared" si="3"/>
        <v>51</v>
      </c>
      <c r="B66" s="38" t="s">
        <v>247</v>
      </c>
      <c r="C66" s="39" t="s">
        <v>250</v>
      </c>
      <c r="D66" s="37" t="s">
        <v>31</v>
      </c>
      <c r="E66" s="37">
        <v>10</v>
      </c>
      <c r="F66" s="177"/>
      <c r="G66" s="161"/>
    </row>
    <row r="67" spans="1:7" ht="39.6" customHeight="1" x14ac:dyDescent="0.25">
      <c r="A67" s="37">
        <f t="shared" si="3"/>
        <v>52</v>
      </c>
      <c r="B67" s="38" t="s">
        <v>247</v>
      </c>
      <c r="C67" s="42" t="s">
        <v>251</v>
      </c>
      <c r="D67" s="37" t="s">
        <v>31</v>
      </c>
      <c r="E67" s="37">
        <v>10</v>
      </c>
      <c r="F67" s="177"/>
      <c r="G67" s="161"/>
    </row>
    <row r="68" spans="1:7" ht="24.75" customHeight="1" x14ac:dyDescent="0.25">
      <c r="A68" s="37">
        <f t="shared" si="3"/>
        <v>53</v>
      </c>
      <c r="B68" s="38" t="s">
        <v>247</v>
      </c>
      <c r="C68" s="42" t="s">
        <v>252</v>
      </c>
      <c r="D68" s="37" t="s">
        <v>31</v>
      </c>
      <c r="E68" s="37">
        <v>10</v>
      </c>
      <c r="F68" s="177"/>
      <c r="G68" s="161"/>
    </row>
    <row r="69" spans="1:7" ht="39.6" customHeight="1" x14ac:dyDescent="0.25">
      <c r="A69" s="37">
        <f t="shared" si="3"/>
        <v>54</v>
      </c>
      <c r="B69" s="38" t="s">
        <v>247</v>
      </c>
      <c r="C69" s="42" t="s">
        <v>253</v>
      </c>
      <c r="D69" s="37" t="s">
        <v>51</v>
      </c>
      <c r="E69" s="37">
        <v>10</v>
      </c>
      <c r="F69" s="177"/>
      <c r="G69" s="161"/>
    </row>
    <row r="70" spans="1:7" ht="39.6" customHeight="1" x14ac:dyDescent="0.25">
      <c r="A70" s="37">
        <f t="shared" si="3"/>
        <v>55</v>
      </c>
      <c r="B70" s="38" t="s">
        <v>247</v>
      </c>
      <c r="C70" s="39" t="s">
        <v>254</v>
      </c>
      <c r="D70" s="37" t="s">
        <v>31</v>
      </c>
      <c r="E70" s="37">
        <v>10</v>
      </c>
      <c r="F70" s="177"/>
      <c r="G70" s="161"/>
    </row>
    <row r="71" spans="1:7" ht="39.6" customHeight="1" x14ac:dyDescent="0.25">
      <c r="A71" s="43"/>
      <c r="B71" s="43"/>
      <c r="C71" s="44" t="s">
        <v>255</v>
      </c>
      <c r="D71" s="43"/>
      <c r="E71" s="153"/>
      <c r="F71" s="153"/>
      <c r="G71" s="153"/>
    </row>
    <row r="72" spans="1:7" ht="39.6" customHeight="1" x14ac:dyDescent="0.25">
      <c r="A72" s="37">
        <f>ROW(A72)-16</f>
        <v>56</v>
      </c>
      <c r="B72" s="38" t="s">
        <v>256</v>
      </c>
      <c r="C72" s="39" t="s">
        <v>257</v>
      </c>
      <c r="D72" s="37" t="s">
        <v>31</v>
      </c>
      <c r="E72" s="37">
        <v>150</v>
      </c>
      <c r="F72" s="177"/>
      <c r="G72" s="161"/>
    </row>
    <row r="73" spans="1:7" ht="39.6" customHeight="1" x14ac:dyDescent="0.25">
      <c r="A73" s="37">
        <f t="shared" ref="A73:A77" si="4">ROW(A73)-16</f>
        <v>57</v>
      </c>
      <c r="B73" s="38" t="s">
        <v>256</v>
      </c>
      <c r="C73" s="39" t="s">
        <v>258</v>
      </c>
      <c r="D73" s="37" t="s">
        <v>31</v>
      </c>
      <c r="E73" s="37">
        <v>50</v>
      </c>
      <c r="F73" s="177"/>
      <c r="G73" s="161"/>
    </row>
    <row r="74" spans="1:7" ht="39.6" customHeight="1" x14ac:dyDescent="0.25">
      <c r="A74" s="37">
        <f t="shared" si="4"/>
        <v>58</v>
      </c>
      <c r="B74" s="38" t="s">
        <v>247</v>
      </c>
      <c r="C74" s="39" t="s">
        <v>259</v>
      </c>
      <c r="D74" s="37" t="s">
        <v>31</v>
      </c>
      <c r="E74" s="37">
        <v>50</v>
      </c>
      <c r="F74" s="177"/>
      <c r="G74" s="161"/>
    </row>
    <row r="75" spans="1:7" ht="34.5" customHeight="1" x14ac:dyDescent="0.25">
      <c r="A75" s="37">
        <f t="shared" si="4"/>
        <v>59</v>
      </c>
      <c r="B75" s="38" t="s">
        <v>260</v>
      </c>
      <c r="C75" s="39" t="s">
        <v>261</v>
      </c>
      <c r="D75" s="37" t="s">
        <v>31</v>
      </c>
      <c r="E75" s="37">
        <v>150</v>
      </c>
      <c r="F75" s="177"/>
      <c r="G75" s="161"/>
    </row>
    <row r="76" spans="1:7" ht="39.6" customHeight="1" x14ac:dyDescent="0.25">
      <c r="A76" s="37">
        <f t="shared" si="4"/>
        <v>60</v>
      </c>
      <c r="B76" s="38" t="s">
        <v>262</v>
      </c>
      <c r="C76" s="39" t="s">
        <v>263</v>
      </c>
      <c r="D76" s="37" t="s">
        <v>31</v>
      </c>
      <c r="E76" s="37">
        <v>50</v>
      </c>
      <c r="F76" s="177"/>
      <c r="G76" s="161"/>
    </row>
    <row r="77" spans="1:7" ht="39.6" customHeight="1" x14ac:dyDescent="0.25">
      <c r="A77" s="37">
        <f t="shared" si="4"/>
        <v>61</v>
      </c>
      <c r="B77" s="38" t="s">
        <v>260</v>
      </c>
      <c r="C77" s="39" t="s">
        <v>264</v>
      </c>
      <c r="D77" s="37" t="s">
        <v>31</v>
      </c>
      <c r="E77" s="37">
        <v>100</v>
      </c>
      <c r="F77" s="177"/>
      <c r="G77" s="161"/>
    </row>
    <row r="78" spans="1:7" ht="39.6" customHeight="1" x14ac:dyDescent="0.25">
      <c r="A78" s="43"/>
      <c r="B78" s="43"/>
      <c r="C78" s="43" t="s">
        <v>265</v>
      </c>
      <c r="D78" s="43"/>
      <c r="E78" s="153"/>
      <c r="F78" s="153"/>
      <c r="G78" s="153"/>
    </row>
    <row r="79" spans="1:7" ht="39.6" customHeight="1" x14ac:dyDescent="0.25">
      <c r="A79" s="37">
        <f>ROW(A79)-17</f>
        <v>62</v>
      </c>
      <c r="B79" s="38" t="s">
        <v>260</v>
      </c>
      <c r="C79" s="39" t="s">
        <v>266</v>
      </c>
      <c r="D79" s="37" t="s">
        <v>31</v>
      </c>
      <c r="E79" s="37">
        <v>150</v>
      </c>
      <c r="F79" s="177"/>
      <c r="G79" s="161"/>
    </row>
    <row r="80" spans="1:7" ht="39.6" customHeight="1" x14ac:dyDescent="0.25">
      <c r="A80" s="37">
        <f t="shared" ref="A80:A84" si="5">ROW(A80)-17</f>
        <v>63</v>
      </c>
      <c r="B80" s="38" t="s">
        <v>260</v>
      </c>
      <c r="C80" s="39" t="s">
        <v>267</v>
      </c>
      <c r="D80" s="37" t="s">
        <v>31</v>
      </c>
      <c r="E80" s="37">
        <v>50</v>
      </c>
      <c r="F80" s="177"/>
      <c r="G80" s="161"/>
    </row>
    <row r="81" spans="1:7" ht="39.6" customHeight="1" x14ac:dyDescent="0.25">
      <c r="A81" s="37">
        <f t="shared" si="5"/>
        <v>64</v>
      </c>
      <c r="B81" s="38" t="s">
        <v>260</v>
      </c>
      <c r="C81" s="39" t="s">
        <v>268</v>
      </c>
      <c r="D81" s="37" t="s">
        <v>31</v>
      </c>
      <c r="E81" s="37">
        <v>100</v>
      </c>
      <c r="F81" s="177"/>
      <c r="G81" s="161"/>
    </row>
    <row r="82" spans="1:7" ht="23.25" customHeight="1" x14ac:dyDescent="0.25">
      <c r="A82" s="37">
        <f t="shared" si="5"/>
        <v>65</v>
      </c>
      <c r="B82" s="38" t="s">
        <v>260</v>
      </c>
      <c r="C82" s="39" t="s">
        <v>269</v>
      </c>
      <c r="D82" s="37" t="s">
        <v>31</v>
      </c>
      <c r="E82" s="37">
        <v>100</v>
      </c>
      <c r="F82" s="177"/>
      <c r="G82" s="161"/>
    </row>
    <row r="83" spans="1:7" ht="39.6" customHeight="1" x14ac:dyDescent="0.25">
      <c r="A83" s="37">
        <f t="shared" si="5"/>
        <v>66</v>
      </c>
      <c r="B83" s="38" t="s">
        <v>260</v>
      </c>
      <c r="C83" s="39" t="s">
        <v>270</v>
      </c>
      <c r="D83" s="37" t="s">
        <v>31</v>
      </c>
      <c r="E83" s="37">
        <v>40</v>
      </c>
      <c r="F83" s="177"/>
      <c r="G83" s="161"/>
    </row>
    <row r="84" spans="1:7" ht="39.6" customHeight="1" x14ac:dyDescent="0.25">
      <c r="A84" s="37">
        <f t="shared" si="5"/>
        <v>67</v>
      </c>
      <c r="B84" s="38" t="s">
        <v>260</v>
      </c>
      <c r="C84" s="39" t="s">
        <v>271</v>
      </c>
      <c r="D84" s="37" t="s">
        <v>31</v>
      </c>
      <c r="E84" s="37">
        <v>40</v>
      </c>
      <c r="F84" s="177"/>
      <c r="G84" s="161"/>
    </row>
    <row r="85" spans="1:7" ht="39.6" customHeight="1" x14ac:dyDescent="0.25">
      <c r="A85" s="43"/>
      <c r="B85" s="43"/>
      <c r="C85" s="44" t="s">
        <v>272</v>
      </c>
      <c r="D85" s="43"/>
      <c r="E85" s="153"/>
      <c r="F85" s="153"/>
      <c r="G85" s="153"/>
    </row>
    <row r="86" spans="1:7" ht="39.6" customHeight="1" x14ac:dyDescent="0.25">
      <c r="A86" s="37">
        <f>ROW(A86)-18</f>
        <v>68</v>
      </c>
      <c r="B86" s="38" t="s">
        <v>247</v>
      </c>
      <c r="C86" s="39" t="s">
        <v>273</v>
      </c>
      <c r="D86" s="37" t="s">
        <v>31</v>
      </c>
      <c r="E86" s="37">
        <v>10</v>
      </c>
      <c r="F86" s="177"/>
      <c r="G86" s="161"/>
    </row>
    <row r="87" spans="1:7" ht="39.6" customHeight="1" x14ac:dyDescent="0.25">
      <c r="A87" s="37">
        <f t="shared" ref="A87:A97" si="6">ROW(A87)-18</f>
        <v>69</v>
      </c>
      <c r="B87" s="38" t="s">
        <v>274</v>
      </c>
      <c r="C87" s="42" t="s">
        <v>275</v>
      </c>
      <c r="D87" s="37" t="s">
        <v>31</v>
      </c>
      <c r="E87" s="37">
        <v>10</v>
      </c>
      <c r="F87" s="177"/>
      <c r="G87" s="161"/>
    </row>
    <row r="88" spans="1:7" ht="39.6" customHeight="1" x14ac:dyDescent="0.25">
      <c r="A88" s="37">
        <f t="shared" si="6"/>
        <v>70</v>
      </c>
      <c r="B88" s="38" t="s">
        <v>247</v>
      </c>
      <c r="C88" s="42" t="s">
        <v>276</v>
      </c>
      <c r="D88" s="37" t="s">
        <v>31</v>
      </c>
      <c r="E88" s="37">
        <v>10</v>
      </c>
      <c r="F88" s="177"/>
      <c r="G88" s="161"/>
    </row>
    <row r="89" spans="1:7" ht="39.6" customHeight="1" x14ac:dyDescent="0.25">
      <c r="A89" s="196">
        <f t="shared" si="6"/>
        <v>71</v>
      </c>
      <c r="B89" s="197" t="s">
        <v>247</v>
      </c>
      <c r="C89" s="204" t="s">
        <v>725</v>
      </c>
      <c r="D89" s="196" t="s">
        <v>31</v>
      </c>
      <c r="E89" s="196">
        <v>5</v>
      </c>
      <c r="F89" s="203"/>
      <c r="G89" s="161"/>
    </row>
    <row r="90" spans="1:7" ht="39.6" customHeight="1" x14ac:dyDescent="0.25">
      <c r="A90" s="196">
        <f t="shared" si="6"/>
        <v>72</v>
      </c>
      <c r="B90" s="197" t="s">
        <v>274</v>
      </c>
      <c r="C90" s="204" t="s">
        <v>726</v>
      </c>
      <c r="D90" s="196" t="s">
        <v>31</v>
      </c>
      <c r="E90" s="196">
        <v>5</v>
      </c>
      <c r="F90" s="203"/>
      <c r="G90" s="161"/>
    </row>
    <row r="91" spans="1:7" ht="39.6" customHeight="1" x14ac:dyDescent="0.25">
      <c r="A91" s="196">
        <f t="shared" si="6"/>
        <v>73</v>
      </c>
      <c r="B91" s="197" t="s">
        <v>247</v>
      </c>
      <c r="C91" s="204" t="s">
        <v>727</v>
      </c>
      <c r="D91" s="196" t="s">
        <v>31</v>
      </c>
      <c r="E91" s="196">
        <v>5</v>
      </c>
      <c r="F91" s="203"/>
      <c r="G91" s="161"/>
    </row>
    <row r="92" spans="1:7" ht="26.25" customHeight="1" x14ac:dyDescent="0.25">
      <c r="A92" s="37">
        <f t="shared" si="6"/>
        <v>74</v>
      </c>
      <c r="B92" s="38" t="s">
        <v>247</v>
      </c>
      <c r="C92" s="39" t="s">
        <v>277</v>
      </c>
      <c r="D92" s="40" t="s">
        <v>19</v>
      </c>
      <c r="E92" s="37">
        <v>10</v>
      </c>
      <c r="F92" s="177"/>
      <c r="G92" s="161"/>
    </row>
    <row r="93" spans="1:7" ht="39.6" customHeight="1" x14ac:dyDescent="0.25">
      <c r="A93" s="37">
        <f t="shared" si="6"/>
        <v>75</v>
      </c>
      <c r="B93" s="38" t="s">
        <v>274</v>
      </c>
      <c r="C93" s="39" t="s">
        <v>278</v>
      </c>
      <c r="D93" s="37" t="s">
        <v>31</v>
      </c>
      <c r="E93" s="37">
        <v>10</v>
      </c>
      <c r="F93" s="177"/>
      <c r="G93" s="161"/>
    </row>
    <row r="94" spans="1:7" ht="39.6" customHeight="1" x14ac:dyDescent="0.25">
      <c r="A94" s="37">
        <f t="shared" si="6"/>
        <v>76</v>
      </c>
      <c r="B94" s="38" t="s">
        <v>247</v>
      </c>
      <c r="C94" s="39" t="s">
        <v>636</v>
      </c>
      <c r="D94" s="40" t="s">
        <v>19</v>
      </c>
      <c r="E94" s="37">
        <v>10</v>
      </c>
      <c r="F94" s="177"/>
      <c r="G94" s="161"/>
    </row>
    <row r="95" spans="1:7" ht="39.6" customHeight="1" x14ac:dyDescent="0.25">
      <c r="A95" s="37">
        <f t="shared" si="6"/>
        <v>77</v>
      </c>
      <c r="B95" s="38" t="s">
        <v>274</v>
      </c>
      <c r="C95" s="42" t="s">
        <v>279</v>
      </c>
      <c r="D95" s="37" t="s">
        <v>51</v>
      </c>
      <c r="E95" s="37">
        <v>10</v>
      </c>
      <c r="F95" s="177"/>
      <c r="G95" s="161"/>
    </row>
    <row r="96" spans="1:7" ht="39.6" customHeight="1" x14ac:dyDescent="0.25">
      <c r="A96" s="37">
        <f t="shared" si="6"/>
        <v>78</v>
      </c>
      <c r="B96" s="38" t="s">
        <v>247</v>
      </c>
      <c r="C96" s="39" t="s">
        <v>280</v>
      </c>
      <c r="D96" s="37" t="s">
        <v>51</v>
      </c>
      <c r="E96" s="37">
        <v>10</v>
      </c>
      <c r="F96" s="177"/>
      <c r="G96" s="161"/>
    </row>
    <row r="97" spans="1:7" ht="39.6" customHeight="1" x14ac:dyDescent="0.25">
      <c r="A97" s="37">
        <f t="shared" si="6"/>
        <v>79</v>
      </c>
      <c r="B97" s="38" t="s">
        <v>281</v>
      </c>
      <c r="C97" s="39" t="s">
        <v>282</v>
      </c>
      <c r="D97" s="37" t="s">
        <v>31</v>
      </c>
      <c r="E97" s="37">
        <v>10</v>
      </c>
      <c r="F97" s="177"/>
      <c r="G97" s="161"/>
    </row>
    <row r="98" spans="1:7" ht="39.6" customHeight="1" x14ac:dyDescent="0.25">
      <c r="A98" s="43"/>
      <c r="B98" s="43"/>
      <c r="C98" s="44" t="s">
        <v>283</v>
      </c>
      <c r="D98" s="43"/>
      <c r="E98" s="43"/>
      <c r="F98" s="153"/>
      <c r="G98" s="153"/>
    </row>
    <row r="99" spans="1:7" ht="39.6" customHeight="1" x14ac:dyDescent="0.25">
      <c r="A99" s="37">
        <f>ROW(A99)-19</f>
        <v>80</v>
      </c>
      <c r="B99" s="38" t="s">
        <v>284</v>
      </c>
      <c r="C99" s="39" t="s">
        <v>285</v>
      </c>
      <c r="D99" s="37" t="s">
        <v>31</v>
      </c>
      <c r="E99" s="37">
        <v>60</v>
      </c>
      <c r="F99" s="177"/>
      <c r="G99" s="161"/>
    </row>
    <row r="100" spans="1:7" ht="39.6" customHeight="1" x14ac:dyDescent="0.25">
      <c r="A100" s="37">
        <f t="shared" ref="A100:A119" si="7">ROW(A100)-19</f>
        <v>81</v>
      </c>
      <c r="B100" s="38" t="s">
        <v>284</v>
      </c>
      <c r="C100" s="39" t="s">
        <v>286</v>
      </c>
      <c r="D100" s="37" t="s">
        <v>31</v>
      </c>
      <c r="E100" s="37">
        <v>40</v>
      </c>
      <c r="F100" s="177"/>
      <c r="G100" s="161"/>
    </row>
    <row r="101" spans="1:7" ht="39.6" customHeight="1" x14ac:dyDescent="0.25">
      <c r="A101" s="37">
        <f t="shared" si="7"/>
        <v>82</v>
      </c>
      <c r="B101" s="38" t="s">
        <v>287</v>
      </c>
      <c r="C101" s="39" t="s">
        <v>626</v>
      </c>
      <c r="D101" s="37" t="s">
        <v>31</v>
      </c>
      <c r="E101" s="37">
        <v>60</v>
      </c>
      <c r="F101" s="177"/>
      <c r="G101" s="161"/>
    </row>
    <row r="102" spans="1:7" ht="39.6" customHeight="1" x14ac:dyDescent="0.25">
      <c r="A102" s="37">
        <f t="shared" si="7"/>
        <v>83</v>
      </c>
      <c r="B102" s="38" t="s">
        <v>287</v>
      </c>
      <c r="C102" s="39" t="s">
        <v>627</v>
      </c>
      <c r="D102" s="37" t="s">
        <v>31</v>
      </c>
      <c r="E102" s="37">
        <v>40</v>
      </c>
      <c r="F102" s="177"/>
      <c r="G102" s="161"/>
    </row>
    <row r="103" spans="1:7" ht="39.6" customHeight="1" x14ac:dyDescent="0.25">
      <c r="A103" s="37">
        <f t="shared" si="7"/>
        <v>84</v>
      </c>
      <c r="B103" s="38" t="s">
        <v>287</v>
      </c>
      <c r="C103" s="39" t="s">
        <v>288</v>
      </c>
      <c r="D103" s="37" t="s">
        <v>31</v>
      </c>
      <c r="E103" s="37">
        <v>40</v>
      </c>
      <c r="F103" s="177"/>
      <c r="G103" s="161"/>
    </row>
    <row r="104" spans="1:7" ht="39.6" customHeight="1" x14ac:dyDescent="0.25">
      <c r="A104" s="37">
        <f t="shared" si="7"/>
        <v>85</v>
      </c>
      <c r="B104" s="38" t="s">
        <v>287</v>
      </c>
      <c r="C104" s="39" t="s">
        <v>289</v>
      </c>
      <c r="D104" s="37" t="s">
        <v>31</v>
      </c>
      <c r="E104" s="37">
        <v>20</v>
      </c>
      <c r="F104" s="177"/>
      <c r="G104" s="161"/>
    </row>
    <row r="105" spans="1:7" ht="39.6" customHeight="1" x14ac:dyDescent="0.25">
      <c r="A105" s="37">
        <f t="shared" si="7"/>
        <v>86</v>
      </c>
      <c r="B105" s="38" t="s">
        <v>287</v>
      </c>
      <c r="C105" s="39" t="s">
        <v>290</v>
      </c>
      <c r="D105" s="37" t="s">
        <v>31</v>
      </c>
      <c r="E105" s="37">
        <v>40</v>
      </c>
      <c r="F105" s="177"/>
      <c r="G105" s="161"/>
    </row>
    <row r="106" spans="1:7" ht="39.6" customHeight="1" x14ac:dyDescent="0.25">
      <c r="A106" s="37">
        <f t="shared" si="7"/>
        <v>87</v>
      </c>
      <c r="B106" s="38" t="s">
        <v>284</v>
      </c>
      <c r="C106" s="42" t="s">
        <v>291</v>
      </c>
      <c r="D106" s="37" t="s">
        <v>51</v>
      </c>
      <c r="E106" s="37">
        <v>20</v>
      </c>
      <c r="F106" s="177"/>
      <c r="G106" s="161"/>
    </row>
    <row r="107" spans="1:7" ht="39.6" customHeight="1" x14ac:dyDescent="0.25">
      <c r="A107" s="37">
        <f t="shared" si="7"/>
        <v>88</v>
      </c>
      <c r="B107" s="38" t="s">
        <v>292</v>
      </c>
      <c r="C107" s="42" t="s">
        <v>293</v>
      </c>
      <c r="D107" s="37" t="s">
        <v>31</v>
      </c>
      <c r="E107" s="37">
        <v>200</v>
      </c>
      <c r="F107" s="177"/>
      <c r="G107" s="161"/>
    </row>
    <row r="108" spans="1:7" ht="39.6" customHeight="1" x14ac:dyDescent="0.25">
      <c r="A108" s="37">
        <f t="shared" si="7"/>
        <v>89</v>
      </c>
      <c r="B108" s="38" t="s">
        <v>292</v>
      </c>
      <c r="C108" s="42" t="s">
        <v>294</v>
      </c>
      <c r="D108" s="37" t="s">
        <v>31</v>
      </c>
      <c r="E108" s="37">
        <v>100</v>
      </c>
      <c r="F108" s="177"/>
      <c r="G108" s="161"/>
    </row>
    <row r="109" spans="1:7" ht="39.6" customHeight="1" x14ac:dyDescent="0.25">
      <c r="A109" s="37">
        <f t="shared" si="7"/>
        <v>90</v>
      </c>
      <c r="B109" s="38" t="s">
        <v>287</v>
      </c>
      <c r="C109" s="39" t="s">
        <v>295</v>
      </c>
      <c r="D109" s="37" t="s">
        <v>51</v>
      </c>
      <c r="E109" s="37">
        <v>20</v>
      </c>
      <c r="F109" s="177"/>
      <c r="G109" s="161"/>
    </row>
    <row r="110" spans="1:7" ht="39.6" customHeight="1" x14ac:dyDescent="0.25">
      <c r="A110" s="37">
        <f t="shared" si="7"/>
        <v>91</v>
      </c>
      <c r="B110" s="38" t="s">
        <v>287</v>
      </c>
      <c r="C110" s="39" t="s">
        <v>296</v>
      </c>
      <c r="D110" s="37" t="s">
        <v>51</v>
      </c>
      <c r="E110" s="37">
        <v>20</v>
      </c>
      <c r="F110" s="177"/>
      <c r="G110" s="161"/>
    </row>
    <row r="111" spans="1:7" ht="39.6" customHeight="1" x14ac:dyDescent="0.25">
      <c r="A111" s="37">
        <f t="shared" si="7"/>
        <v>92</v>
      </c>
      <c r="B111" s="38" t="s">
        <v>287</v>
      </c>
      <c r="C111" s="39" t="s">
        <v>297</v>
      </c>
      <c r="D111" s="37" t="s">
        <v>31</v>
      </c>
      <c r="E111" s="37">
        <v>200</v>
      </c>
      <c r="F111" s="177"/>
      <c r="G111" s="161"/>
    </row>
    <row r="112" spans="1:7" ht="39.6" customHeight="1" x14ac:dyDescent="0.25">
      <c r="A112" s="37">
        <f t="shared" si="7"/>
        <v>93</v>
      </c>
      <c r="B112" s="38" t="s">
        <v>287</v>
      </c>
      <c r="C112" s="39" t="s">
        <v>298</v>
      </c>
      <c r="D112" s="37" t="s">
        <v>31</v>
      </c>
      <c r="E112" s="37">
        <v>100</v>
      </c>
      <c r="F112" s="177"/>
      <c r="G112" s="161"/>
    </row>
    <row r="113" spans="1:7" ht="39.6" customHeight="1" x14ac:dyDescent="0.25">
      <c r="A113" s="37">
        <f t="shared" si="7"/>
        <v>94</v>
      </c>
      <c r="B113" s="38" t="s">
        <v>287</v>
      </c>
      <c r="C113" s="39" t="s">
        <v>299</v>
      </c>
      <c r="D113" s="37" t="s">
        <v>51</v>
      </c>
      <c r="E113" s="37">
        <v>20</v>
      </c>
      <c r="F113" s="177"/>
      <c r="G113" s="161"/>
    </row>
    <row r="114" spans="1:7" ht="25.5" customHeight="1" x14ac:dyDescent="0.25">
      <c r="A114" s="37">
        <f t="shared" si="7"/>
        <v>95</v>
      </c>
      <c r="B114" s="38" t="s">
        <v>287</v>
      </c>
      <c r="C114" s="39" t="s">
        <v>300</v>
      </c>
      <c r="D114" s="37" t="s">
        <v>51</v>
      </c>
      <c r="E114" s="37">
        <v>20</v>
      </c>
      <c r="F114" s="177"/>
      <c r="G114" s="161"/>
    </row>
    <row r="115" spans="1:7" ht="39.6" customHeight="1" x14ac:dyDescent="0.25">
      <c r="A115" s="37">
        <f t="shared" si="7"/>
        <v>96</v>
      </c>
      <c r="B115" s="38" t="s">
        <v>301</v>
      </c>
      <c r="C115" s="39" t="s">
        <v>302</v>
      </c>
      <c r="D115" s="37" t="s">
        <v>51</v>
      </c>
      <c r="E115" s="37">
        <v>20</v>
      </c>
      <c r="F115" s="177"/>
      <c r="G115" s="161"/>
    </row>
    <row r="116" spans="1:7" ht="39.6" customHeight="1" x14ac:dyDescent="0.25">
      <c r="A116" s="37">
        <f t="shared" si="7"/>
        <v>97</v>
      </c>
      <c r="B116" s="38" t="s">
        <v>287</v>
      </c>
      <c r="C116" s="42" t="s">
        <v>303</v>
      </c>
      <c r="D116" s="37" t="s">
        <v>31</v>
      </c>
      <c r="E116" s="37">
        <v>100</v>
      </c>
      <c r="F116" s="177"/>
      <c r="G116" s="161"/>
    </row>
    <row r="117" spans="1:7" ht="39.6" customHeight="1" x14ac:dyDescent="0.25">
      <c r="A117" s="37">
        <f t="shared" si="7"/>
        <v>98</v>
      </c>
      <c r="B117" s="38" t="s">
        <v>287</v>
      </c>
      <c r="C117" s="42" t="s">
        <v>304</v>
      </c>
      <c r="D117" s="37" t="s">
        <v>31</v>
      </c>
      <c r="E117" s="37">
        <v>60</v>
      </c>
      <c r="F117" s="177"/>
      <c r="G117" s="161"/>
    </row>
    <row r="118" spans="1:7" ht="39.6" customHeight="1" x14ac:dyDescent="0.25">
      <c r="A118" s="37">
        <f t="shared" si="7"/>
        <v>99</v>
      </c>
      <c r="B118" s="38" t="s">
        <v>287</v>
      </c>
      <c r="C118" s="42" t="s">
        <v>305</v>
      </c>
      <c r="D118" s="37" t="s">
        <v>31</v>
      </c>
      <c r="E118" s="37">
        <v>20</v>
      </c>
      <c r="F118" s="177"/>
      <c r="G118" s="161"/>
    </row>
    <row r="119" spans="1:7" ht="39.6" customHeight="1" x14ac:dyDescent="0.25">
      <c r="A119" s="37">
        <f t="shared" si="7"/>
        <v>100</v>
      </c>
      <c r="B119" s="38" t="s">
        <v>287</v>
      </c>
      <c r="C119" s="42" t="s">
        <v>306</v>
      </c>
      <c r="D119" s="37" t="s">
        <v>51</v>
      </c>
      <c r="E119" s="37">
        <v>150</v>
      </c>
      <c r="F119" s="177"/>
      <c r="G119" s="161"/>
    </row>
    <row r="120" spans="1:7" ht="39.6" customHeight="1" x14ac:dyDescent="0.25">
      <c r="A120" s="43"/>
      <c r="B120" s="43"/>
      <c r="C120" s="44" t="s">
        <v>307</v>
      </c>
      <c r="D120" s="43"/>
      <c r="E120" s="153"/>
      <c r="F120" s="153"/>
      <c r="G120" s="153"/>
    </row>
    <row r="121" spans="1:7" ht="39.6" customHeight="1" x14ac:dyDescent="0.25">
      <c r="A121" s="37">
        <f>ROW(A121)-20</f>
        <v>101</v>
      </c>
      <c r="B121" s="38" t="s">
        <v>308</v>
      </c>
      <c r="C121" s="39" t="s">
        <v>309</v>
      </c>
      <c r="D121" s="37" t="s">
        <v>31</v>
      </c>
      <c r="E121" s="37">
        <v>20</v>
      </c>
      <c r="F121" s="177"/>
      <c r="G121" s="161"/>
    </row>
    <row r="122" spans="1:7" ht="25.5" customHeight="1" x14ac:dyDescent="0.25">
      <c r="A122" s="37">
        <f t="shared" ref="A122:A127" si="8">ROW(A122)-20</f>
        <v>102</v>
      </c>
      <c r="B122" s="38" t="s">
        <v>262</v>
      </c>
      <c r="C122" s="39" t="s">
        <v>310</v>
      </c>
      <c r="D122" s="37" t="s">
        <v>31</v>
      </c>
      <c r="E122" s="37">
        <v>20</v>
      </c>
      <c r="F122" s="177"/>
      <c r="G122" s="161"/>
    </row>
    <row r="123" spans="1:7" ht="39.6" customHeight="1" x14ac:dyDescent="0.25">
      <c r="A123" s="37">
        <f t="shared" si="8"/>
        <v>103</v>
      </c>
      <c r="B123" s="38" t="s">
        <v>308</v>
      </c>
      <c r="C123" s="41" t="s">
        <v>311</v>
      </c>
      <c r="D123" s="37" t="s">
        <v>31</v>
      </c>
      <c r="E123" s="37">
        <v>20</v>
      </c>
      <c r="F123" s="177"/>
      <c r="G123" s="161"/>
    </row>
    <row r="124" spans="1:7" ht="39.6" customHeight="1" x14ac:dyDescent="0.25">
      <c r="A124" s="37">
        <f t="shared" si="8"/>
        <v>104</v>
      </c>
      <c r="B124" s="38" t="s">
        <v>308</v>
      </c>
      <c r="C124" s="41" t="s">
        <v>312</v>
      </c>
      <c r="D124" s="37" t="s">
        <v>31</v>
      </c>
      <c r="E124" s="37">
        <v>20</v>
      </c>
      <c r="F124" s="177"/>
      <c r="G124" s="161"/>
    </row>
    <row r="125" spans="1:7" ht="39.6" customHeight="1" x14ac:dyDescent="0.25">
      <c r="A125" s="37">
        <f t="shared" si="8"/>
        <v>105</v>
      </c>
      <c r="B125" s="38" t="s">
        <v>308</v>
      </c>
      <c r="C125" s="41" t="s">
        <v>313</v>
      </c>
      <c r="D125" s="37" t="s">
        <v>31</v>
      </c>
      <c r="E125" s="37">
        <v>20</v>
      </c>
      <c r="F125" s="177"/>
      <c r="G125" s="161"/>
    </row>
    <row r="126" spans="1:7" ht="39.6" customHeight="1" x14ac:dyDescent="0.25">
      <c r="A126" s="37">
        <f t="shared" si="8"/>
        <v>106</v>
      </c>
      <c r="B126" s="38" t="s">
        <v>308</v>
      </c>
      <c r="C126" s="41" t="s">
        <v>314</v>
      </c>
      <c r="D126" s="37" t="s">
        <v>31</v>
      </c>
      <c r="E126" s="37">
        <v>20</v>
      </c>
      <c r="F126" s="177"/>
      <c r="G126" s="161"/>
    </row>
    <row r="127" spans="1:7" ht="39.6" customHeight="1" x14ac:dyDescent="0.25">
      <c r="A127" s="37">
        <f t="shared" si="8"/>
        <v>107</v>
      </c>
      <c r="B127" s="38" t="s">
        <v>308</v>
      </c>
      <c r="C127" s="41" t="s">
        <v>315</v>
      </c>
      <c r="D127" s="40" t="s">
        <v>19</v>
      </c>
      <c r="E127" s="37">
        <v>20</v>
      </c>
      <c r="F127" s="177"/>
      <c r="G127" s="161"/>
    </row>
    <row r="128" spans="1:7" ht="39.6" customHeight="1" x14ac:dyDescent="0.25">
      <c r="A128" s="43"/>
      <c r="B128" s="43"/>
      <c r="C128" s="44" t="s">
        <v>316</v>
      </c>
      <c r="D128" s="43"/>
      <c r="E128" s="153"/>
      <c r="F128" s="153"/>
      <c r="G128" s="153"/>
    </row>
    <row r="129" spans="1:7" ht="39.6" customHeight="1" x14ac:dyDescent="0.25">
      <c r="A129" s="37">
        <f>ROW(A129)-21</f>
        <v>108</v>
      </c>
      <c r="B129" s="37" t="s">
        <v>317</v>
      </c>
      <c r="C129" s="41" t="s">
        <v>318</v>
      </c>
      <c r="D129" s="37" t="s">
        <v>51</v>
      </c>
      <c r="E129" s="37">
        <v>300</v>
      </c>
      <c r="F129" s="177"/>
      <c r="G129" s="161"/>
    </row>
    <row r="130" spans="1:7" ht="39.6" customHeight="1" x14ac:dyDescent="0.25">
      <c r="A130" s="37">
        <f t="shared" ref="A130:A137" si="9">ROW(A130)-21</f>
        <v>109</v>
      </c>
      <c r="B130" s="37" t="s">
        <v>317</v>
      </c>
      <c r="C130" s="41" t="s">
        <v>628</v>
      </c>
      <c r="D130" s="37" t="s">
        <v>51</v>
      </c>
      <c r="E130" s="37">
        <v>30</v>
      </c>
      <c r="F130" s="177"/>
      <c r="G130" s="161"/>
    </row>
    <row r="131" spans="1:7" ht="27" customHeight="1" x14ac:dyDescent="0.25">
      <c r="A131" s="37">
        <f t="shared" si="9"/>
        <v>110</v>
      </c>
      <c r="B131" s="37" t="s">
        <v>317</v>
      </c>
      <c r="C131" s="41" t="s">
        <v>728</v>
      </c>
      <c r="D131" s="37" t="s">
        <v>51</v>
      </c>
      <c r="E131" s="37">
        <v>25</v>
      </c>
      <c r="F131" s="177"/>
      <c r="G131" s="205"/>
    </row>
    <row r="132" spans="1:7" ht="39.6" customHeight="1" x14ac:dyDescent="0.25">
      <c r="A132" s="37">
        <f t="shared" si="9"/>
        <v>111</v>
      </c>
      <c r="B132" s="37" t="s">
        <v>317</v>
      </c>
      <c r="C132" s="41" t="s">
        <v>319</v>
      </c>
      <c r="D132" s="37" t="s">
        <v>51</v>
      </c>
      <c r="E132" s="37">
        <v>70</v>
      </c>
      <c r="F132" s="177"/>
      <c r="G132" s="161"/>
    </row>
    <row r="133" spans="1:7" ht="39.6" customHeight="1" x14ac:dyDescent="0.25">
      <c r="A133" s="37">
        <f t="shared" si="9"/>
        <v>112</v>
      </c>
      <c r="B133" s="37" t="s">
        <v>317</v>
      </c>
      <c r="C133" s="41" t="s">
        <v>320</v>
      </c>
      <c r="D133" s="37" t="s">
        <v>51</v>
      </c>
      <c r="E133" s="37">
        <v>70</v>
      </c>
      <c r="F133" s="177"/>
      <c r="G133" s="161"/>
    </row>
    <row r="134" spans="1:7" ht="39.6" customHeight="1" x14ac:dyDescent="0.25">
      <c r="A134" s="37">
        <f t="shared" si="9"/>
        <v>113</v>
      </c>
      <c r="B134" s="37" t="s">
        <v>317</v>
      </c>
      <c r="C134" s="41" t="s">
        <v>321</v>
      </c>
      <c r="D134" s="37" t="s">
        <v>51</v>
      </c>
      <c r="E134" s="37">
        <v>10</v>
      </c>
      <c r="F134" s="177"/>
      <c r="G134" s="161"/>
    </row>
    <row r="135" spans="1:7" ht="39.6" customHeight="1" x14ac:dyDescent="0.25">
      <c r="A135" s="37">
        <f t="shared" si="9"/>
        <v>114</v>
      </c>
      <c r="B135" s="37" t="s">
        <v>317</v>
      </c>
      <c r="C135" s="41" t="s">
        <v>322</v>
      </c>
      <c r="D135" s="37" t="s">
        <v>31</v>
      </c>
      <c r="E135" s="37">
        <v>1000</v>
      </c>
      <c r="F135" s="177"/>
      <c r="G135" s="161"/>
    </row>
    <row r="136" spans="1:7" ht="39.6" customHeight="1" x14ac:dyDescent="0.25">
      <c r="A136" s="37">
        <f t="shared" si="9"/>
        <v>115</v>
      </c>
      <c r="B136" s="37" t="s">
        <v>317</v>
      </c>
      <c r="C136" s="41" t="s">
        <v>323</v>
      </c>
      <c r="D136" s="37" t="s">
        <v>51</v>
      </c>
      <c r="E136" s="37">
        <v>300</v>
      </c>
      <c r="F136" s="177"/>
      <c r="G136" s="161"/>
    </row>
    <row r="137" spans="1:7" ht="39.6" customHeight="1" x14ac:dyDescent="0.25">
      <c r="A137" s="37">
        <f t="shared" si="9"/>
        <v>116</v>
      </c>
      <c r="B137" s="37" t="s">
        <v>317</v>
      </c>
      <c r="C137" s="41" t="s">
        <v>324</v>
      </c>
      <c r="D137" s="37" t="s">
        <v>51</v>
      </c>
      <c r="E137" s="37">
        <v>150</v>
      </c>
      <c r="F137" s="177"/>
      <c r="G137" s="161"/>
    </row>
    <row r="138" spans="1:7" ht="39.6" customHeight="1" x14ac:dyDescent="0.25">
      <c r="A138" s="43"/>
      <c r="B138" s="43"/>
      <c r="C138" s="44" t="s">
        <v>325</v>
      </c>
      <c r="D138" s="43"/>
      <c r="E138" s="153"/>
      <c r="F138" s="153"/>
      <c r="G138" s="153"/>
    </row>
    <row r="139" spans="1:7" ht="39.6" customHeight="1" x14ac:dyDescent="0.25">
      <c r="A139" s="38">
        <f>ROW(A139)-22</f>
        <v>117</v>
      </c>
      <c r="B139" s="41" t="s">
        <v>326</v>
      </c>
      <c r="C139" s="41" t="s">
        <v>327</v>
      </c>
      <c r="D139" s="38" t="s">
        <v>51</v>
      </c>
      <c r="E139" s="38">
        <v>15</v>
      </c>
      <c r="F139" s="177"/>
      <c r="G139" s="161"/>
    </row>
    <row r="140" spans="1:7" ht="39.6" customHeight="1" x14ac:dyDescent="0.25">
      <c r="A140" s="38">
        <f>ROW(A140)-22</f>
        <v>118</v>
      </c>
      <c r="B140" s="41" t="s">
        <v>240</v>
      </c>
      <c r="C140" s="41" t="s">
        <v>328</v>
      </c>
      <c r="D140" s="38" t="s">
        <v>51</v>
      </c>
      <c r="E140" s="38">
        <v>15</v>
      </c>
      <c r="F140" s="177"/>
      <c r="G140" s="161"/>
    </row>
    <row r="141" spans="1:7" ht="39.6" customHeight="1" x14ac:dyDescent="0.25">
      <c r="A141" s="38">
        <f>ROW(A141)-22</f>
        <v>119</v>
      </c>
      <c r="B141" s="41" t="s">
        <v>329</v>
      </c>
      <c r="C141" s="41" t="s">
        <v>330</v>
      </c>
      <c r="D141" s="38" t="s">
        <v>51</v>
      </c>
      <c r="E141" s="38">
        <v>300</v>
      </c>
      <c r="F141" s="177"/>
      <c r="G141" s="161"/>
    </row>
    <row r="142" spans="1:7" ht="39.6" customHeight="1" x14ac:dyDescent="0.25">
      <c r="A142" s="38">
        <f>ROW(A142)-22</f>
        <v>120</v>
      </c>
      <c r="B142" s="41" t="s">
        <v>331</v>
      </c>
      <c r="C142" s="41" t="s">
        <v>332</v>
      </c>
      <c r="D142" s="38" t="s">
        <v>51</v>
      </c>
      <c r="E142" s="38">
        <v>20</v>
      </c>
      <c r="F142" s="177"/>
      <c r="G142" s="161"/>
    </row>
    <row r="143" spans="1:7" ht="39.6" customHeight="1" x14ac:dyDescent="0.25">
      <c r="A143" s="38">
        <f t="shared" ref="A143:A150" si="10">ROW(A143)-22</f>
        <v>121</v>
      </c>
      <c r="B143" s="41" t="s">
        <v>240</v>
      </c>
      <c r="C143" s="41" t="s">
        <v>333</v>
      </c>
      <c r="D143" s="38" t="s">
        <v>51</v>
      </c>
      <c r="E143" s="38">
        <v>20</v>
      </c>
      <c r="F143" s="177"/>
      <c r="G143" s="161"/>
    </row>
    <row r="144" spans="1:7" ht="39.6" customHeight="1" x14ac:dyDescent="0.25">
      <c r="A144" s="38">
        <f t="shared" si="10"/>
        <v>122</v>
      </c>
      <c r="B144" s="41" t="s">
        <v>240</v>
      </c>
      <c r="C144" s="41" t="s">
        <v>334</v>
      </c>
      <c r="D144" s="38" t="s">
        <v>51</v>
      </c>
      <c r="E144" s="38">
        <v>250</v>
      </c>
      <c r="F144" s="177"/>
      <c r="G144" s="161"/>
    </row>
    <row r="145" spans="1:7" ht="39.6" customHeight="1" x14ac:dyDescent="0.25">
      <c r="A145" s="38">
        <f t="shared" si="10"/>
        <v>123</v>
      </c>
      <c r="B145" s="41" t="s">
        <v>729</v>
      </c>
      <c r="C145" s="41" t="s">
        <v>336</v>
      </c>
      <c r="D145" s="38" t="s">
        <v>51</v>
      </c>
      <c r="E145" s="38">
        <v>50</v>
      </c>
      <c r="F145" s="177"/>
      <c r="G145" s="161"/>
    </row>
    <row r="146" spans="1:7" ht="28.15" customHeight="1" x14ac:dyDescent="0.25">
      <c r="A146" s="38">
        <f t="shared" si="10"/>
        <v>124</v>
      </c>
      <c r="B146" s="41" t="s">
        <v>729</v>
      </c>
      <c r="C146" s="41" t="s">
        <v>337</v>
      </c>
      <c r="D146" s="38" t="s">
        <v>51</v>
      </c>
      <c r="E146" s="38">
        <v>50</v>
      </c>
      <c r="F146" s="177"/>
      <c r="G146" s="161"/>
    </row>
    <row r="147" spans="1:7" ht="27.6" customHeight="1" x14ac:dyDescent="0.25">
      <c r="A147" s="38">
        <f t="shared" si="10"/>
        <v>125</v>
      </c>
      <c r="B147" s="41" t="s">
        <v>729</v>
      </c>
      <c r="C147" s="41" t="s">
        <v>338</v>
      </c>
      <c r="D147" s="38" t="s">
        <v>51</v>
      </c>
      <c r="E147" s="38">
        <v>50</v>
      </c>
      <c r="F147" s="177"/>
      <c r="G147" s="161"/>
    </row>
    <row r="148" spans="1:7" ht="30.6" customHeight="1" x14ac:dyDescent="0.25">
      <c r="A148" s="38">
        <f t="shared" si="10"/>
        <v>126</v>
      </c>
      <c r="B148" s="41" t="s">
        <v>729</v>
      </c>
      <c r="C148" s="41" t="s">
        <v>730</v>
      </c>
      <c r="D148" s="38" t="s">
        <v>51</v>
      </c>
      <c r="E148" s="38">
        <v>10</v>
      </c>
      <c r="F148" s="177"/>
      <c r="G148" s="205"/>
    </row>
    <row r="149" spans="1:7" ht="24" x14ac:dyDescent="0.25">
      <c r="A149" s="38">
        <f t="shared" si="10"/>
        <v>127</v>
      </c>
      <c r="B149" s="41" t="s">
        <v>729</v>
      </c>
      <c r="C149" s="41" t="s">
        <v>731</v>
      </c>
      <c r="D149" s="38" t="s">
        <v>51</v>
      </c>
      <c r="E149" s="38">
        <v>15</v>
      </c>
      <c r="F149" s="177"/>
      <c r="G149" s="205"/>
    </row>
    <row r="150" spans="1:7" x14ac:dyDescent="0.25">
      <c r="A150" s="38">
        <f t="shared" si="10"/>
        <v>128</v>
      </c>
      <c r="B150" s="41" t="s">
        <v>729</v>
      </c>
      <c r="C150" s="41" t="s">
        <v>732</v>
      </c>
      <c r="D150" s="38" t="s">
        <v>51</v>
      </c>
      <c r="E150" s="38">
        <v>15</v>
      </c>
      <c r="F150" s="177"/>
      <c r="G150" s="205"/>
    </row>
    <row r="151" spans="1:7" x14ac:dyDescent="0.25">
      <c r="A151" s="38">
        <f>ROW(A151)-22</f>
        <v>129</v>
      </c>
      <c r="B151" s="41" t="s">
        <v>317</v>
      </c>
      <c r="C151" s="41" t="s">
        <v>339</v>
      </c>
      <c r="D151" s="38" t="s">
        <v>51</v>
      </c>
      <c r="E151" s="38">
        <v>10</v>
      </c>
      <c r="F151" s="177"/>
      <c r="G151" s="205"/>
    </row>
    <row r="152" spans="1:7" x14ac:dyDescent="0.25">
      <c r="A152" s="38">
        <f>ROW(A152)-22</f>
        <v>130</v>
      </c>
      <c r="B152" s="41" t="s">
        <v>317</v>
      </c>
      <c r="C152" s="41" t="s">
        <v>340</v>
      </c>
      <c r="D152" s="38" t="s">
        <v>51</v>
      </c>
      <c r="E152" s="38">
        <v>10</v>
      </c>
      <c r="F152" s="177"/>
      <c r="G152" s="205"/>
    </row>
    <row r="153" spans="1:7" x14ac:dyDescent="0.25">
      <c r="A153" s="38">
        <f>ROW(A153)-22</f>
        <v>131</v>
      </c>
      <c r="B153" s="41" t="s">
        <v>317</v>
      </c>
      <c r="C153" s="41" t="s">
        <v>341</v>
      </c>
      <c r="D153" s="38" t="s">
        <v>51</v>
      </c>
      <c r="E153" s="38">
        <v>20</v>
      </c>
      <c r="F153" s="177"/>
      <c r="G153" s="205"/>
    </row>
    <row r="154" spans="1:7" ht="24" x14ac:dyDescent="0.25">
      <c r="A154" s="38">
        <f>ROW(A154)-22</f>
        <v>132</v>
      </c>
      <c r="B154" s="41" t="s">
        <v>317</v>
      </c>
      <c r="C154" s="41" t="s">
        <v>342</v>
      </c>
      <c r="D154" s="38" t="s">
        <v>51</v>
      </c>
      <c r="E154" s="38">
        <v>50</v>
      </c>
      <c r="F154" s="177"/>
      <c r="G154" s="205"/>
    </row>
    <row r="155" spans="1:7" ht="24" x14ac:dyDescent="0.25">
      <c r="A155" s="38">
        <f t="shared" ref="A155:A157" si="11">ROW(A155)-22</f>
        <v>133</v>
      </c>
      <c r="B155" s="41" t="s">
        <v>317</v>
      </c>
      <c r="C155" s="41" t="s">
        <v>343</v>
      </c>
      <c r="D155" s="38" t="s">
        <v>51</v>
      </c>
      <c r="E155" s="38">
        <v>50</v>
      </c>
      <c r="F155" s="177"/>
      <c r="G155" s="205"/>
    </row>
    <row r="156" spans="1:7" ht="24" x14ac:dyDescent="0.25">
      <c r="A156" s="38">
        <f t="shared" si="11"/>
        <v>134</v>
      </c>
      <c r="B156" s="41" t="s">
        <v>317</v>
      </c>
      <c r="C156" s="41" t="s">
        <v>733</v>
      </c>
      <c r="D156" s="38" t="s">
        <v>51</v>
      </c>
      <c r="E156" s="38">
        <v>10</v>
      </c>
      <c r="F156" s="177"/>
      <c r="G156" s="205"/>
    </row>
    <row r="157" spans="1:7" ht="24" x14ac:dyDescent="0.25">
      <c r="A157" s="38">
        <f t="shared" si="11"/>
        <v>135</v>
      </c>
      <c r="B157" s="41" t="s">
        <v>317</v>
      </c>
      <c r="C157" s="41" t="s">
        <v>734</v>
      </c>
      <c r="D157" s="38" t="s">
        <v>51</v>
      </c>
      <c r="E157" s="38">
        <v>10</v>
      </c>
      <c r="F157" s="177"/>
      <c r="G157" s="205"/>
    </row>
    <row r="158" spans="1:7" x14ac:dyDescent="0.25">
      <c r="A158" s="238" t="s">
        <v>662</v>
      </c>
      <c r="B158" s="239"/>
      <c r="C158" s="239"/>
      <c r="D158" s="239"/>
      <c r="E158" s="239"/>
      <c r="F158" s="185"/>
      <c r="G158" s="161"/>
    </row>
    <row r="159" spans="1:7" x14ac:dyDescent="0.25">
      <c r="A159" s="232" t="s">
        <v>663</v>
      </c>
      <c r="B159" s="233"/>
      <c r="C159" s="233"/>
      <c r="D159" s="233"/>
      <c r="E159" s="233"/>
      <c r="F159" s="186"/>
      <c r="G159" s="161"/>
    </row>
    <row r="160" spans="1:7" x14ac:dyDescent="0.25">
      <c r="A160" s="232" t="s">
        <v>664</v>
      </c>
      <c r="B160" s="233"/>
      <c r="C160" s="233"/>
      <c r="D160" s="233"/>
      <c r="E160" s="233"/>
      <c r="F160" s="186"/>
      <c r="G160" s="161"/>
    </row>
    <row r="161" spans="1:7" x14ac:dyDescent="0.25">
      <c r="C161" s="9"/>
    </row>
    <row r="162" spans="1:7" x14ac:dyDescent="0.25">
      <c r="B162" s="148"/>
      <c r="C162" s="9"/>
    </row>
    <row r="163" spans="1:7" x14ac:dyDescent="0.25">
      <c r="A163" s="234" t="str">
        <f>'zał. C-D- ZESTAWIENIE_RD'!D23</f>
        <v>Gdynia, dnia         2024.</v>
      </c>
      <c r="B163" s="234"/>
      <c r="C163" s="234"/>
      <c r="D163" s="1" t="s">
        <v>665</v>
      </c>
    </row>
    <row r="164" spans="1:7" x14ac:dyDescent="0.25">
      <c r="D164" s="211" t="s">
        <v>706</v>
      </c>
      <c r="E164" s="211"/>
      <c r="F164" s="211"/>
      <c r="G164" s="211"/>
    </row>
  </sheetData>
  <sheetProtection selectLockedCells="1" selectUnlockedCells="1"/>
  <mergeCells count="8">
    <mergeCell ref="A160:E160"/>
    <mergeCell ref="A163:C163"/>
    <mergeCell ref="D164:G164"/>
    <mergeCell ref="F1:G1"/>
    <mergeCell ref="A5:C5"/>
    <mergeCell ref="A3:C3"/>
    <mergeCell ref="A158:E158"/>
    <mergeCell ref="A159:E159"/>
  </mergeCells>
  <pageMargins left="0.7" right="0.7" top="0.75" bottom="0.75" header="0.51180555555555551" footer="0.51180555555555551"/>
  <pageSetup paperSize="9" scale="66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J46"/>
  <sheetViews>
    <sheetView view="pageBreakPreview" topLeftCell="A32" zoomScaleNormal="100" zoomScaleSheetLayoutView="100" workbookViewId="0">
      <selection activeCell="F11" sqref="F11:G42"/>
    </sheetView>
  </sheetViews>
  <sheetFormatPr defaultColWidth="8.7109375" defaultRowHeight="15" x14ac:dyDescent="0.25"/>
  <cols>
    <col min="1" max="1" width="5.5703125" style="1" customWidth="1"/>
    <col min="2" max="2" width="13.28515625" style="1" customWidth="1"/>
    <col min="3" max="3" width="72.7109375" style="1" customWidth="1"/>
    <col min="4" max="4" width="7.28515625" style="1" customWidth="1"/>
    <col min="5" max="6" width="8.7109375" style="1" customWidth="1"/>
    <col min="7" max="7" width="14.85546875" style="1" customWidth="1"/>
    <col min="8" max="8" width="19.7109375" style="1" customWidth="1"/>
    <col min="9" max="16384" width="8.7109375" style="1"/>
  </cols>
  <sheetData>
    <row r="1" spans="1:10" ht="18" x14ac:dyDescent="0.25">
      <c r="A1" s="240" t="str">
        <f>'zał. C-D- ZESTAWIENIE_RD'!D2</f>
        <v>EZP.271.24.2024</v>
      </c>
      <c r="B1" s="240"/>
      <c r="G1" s="235" t="s">
        <v>716</v>
      </c>
      <c r="H1" s="235"/>
    </row>
    <row r="3" spans="1:10" ht="18" customHeight="1" x14ac:dyDescent="0.25">
      <c r="A3" s="1" t="s">
        <v>667</v>
      </c>
    </row>
    <row r="4" spans="1:10" ht="30.75" customHeight="1" x14ac:dyDescent="0.25">
      <c r="A4" s="241" t="s">
        <v>713</v>
      </c>
      <c r="B4" s="241"/>
      <c r="C4" s="241"/>
    </row>
    <row r="5" spans="1:10" ht="23.45" customHeight="1" x14ac:dyDescent="0.25">
      <c r="A5" s="207" t="str">
        <f>'zał. C1-D -BITUMICZNE_RD '!A6</f>
        <v>KOSZTORYS OFERTOWY - Rejon D</v>
      </c>
      <c r="B5" s="207"/>
      <c r="C5" s="207"/>
      <c r="D5" s="207"/>
      <c r="E5" s="207"/>
      <c r="F5" s="207"/>
      <c r="G5" s="207"/>
      <c r="H5" s="207"/>
    </row>
    <row r="6" spans="1:10" ht="16.5" x14ac:dyDescent="0.25">
      <c r="A6" s="215" t="s">
        <v>696</v>
      </c>
      <c r="B6" s="215"/>
      <c r="C6" s="215"/>
      <c r="D6" s="215"/>
      <c r="E6" s="215"/>
      <c r="F6" s="215"/>
      <c r="G6" s="215"/>
      <c r="H6" s="215"/>
    </row>
    <row r="7" spans="1:10" x14ac:dyDescent="0.25">
      <c r="A7" s="242" t="s">
        <v>697</v>
      </c>
      <c r="B7" s="242"/>
      <c r="C7" s="242"/>
      <c r="D7" s="242"/>
      <c r="E7" s="242"/>
      <c r="F7" s="242"/>
      <c r="G7" s="242"/>
      <c r="H7" s="242"/>
      <c r="I7" s="17"/>
      <c r="J7" s="17"/>
    </row>
    <row r="8" spans="1:10" ht="5.25" customHeight="1" x14ac:dyDescent="0.25">
      <c r="A8" s="19"/>
      <c r="B8" s="18"/>
      <c r="C8" s="19"/>
      <c r="D8" s="18"/>
      <c r="E8" s="18"/>
      <c r="F8" s="18"/>
      <c r="G8" s="18"/>
      <c r="H8" s="20"/>
    </row>
    <row r="9" spans="1:10" s="21" customFormat="1" ht="48" x14ac:dyDescent="0.2">
      <c r="A9" s="36" t="s">
        <v>1</v>
      </c>
      <c r="B9" s="36" t="s">
        <v>2</v>
      </c>
      <c r="C9" s="36" t="s">
        <v>3</v>
      </c>
      <c r="D9" s="36" t="s">
        <v>4</v>
      </c>
      <c r="E9" s="36" t="s">
        <v>5</v>
      </c>
      <c r="F9" s="36" t="s">
        <v>640</v>
      </c>
      <c r="G9" s="104" t="s">
        <v>658</v>
      </c>
      <c r="H9" s="190"/>
      <c r="I9" s="91"/>
    </row>
    <row r="10" spans="1:10" s="21" customFormat="1" ht="18.600000000000001" customHeight="1" x14ac:dyDescent="0.2">
      <c r="A10" s="36">
        <v>1</v>
      </c>
      <c r="B10" s="36">
        <v>2</v>
      </c>
      <c r="C10" s="36">
        <v>3</v>
      </c>
      <c r="D10" s="36">
        <v>4</v>
      </c>
      <c r="E10" s="36">
        <v>5</v>
      </c>
      <c r="F10" s="36">
        <v>6</v>
      </c>
      <c r="G10" s="104">
        <v>7</v>
      </c>
      <c r="H10" s="190"/>
      <c r="I10" s="91"/>
    </row>
    <row r="11" spans="1:10" ht="49.5" customHeight="1" x14ac:dyDescent="0.25">
      <c r="A11" s="37">
        <f>ROW(A11)-10</f>
        <v>1</v>
      </c>
      <c r="B11" s="38" t="s">
        <v>344</v>
      </c>
      <c r="C11" s="39" t="s">
        <v>345</v>
      </c>
      <c r="D11" s="40" t="s">
        <v>19</v>
      </c>
      <c r="E11" s="154">
        <v>110</v>
      </c>
      <c r="F11" s="178"/>
      <c r="G11" s="189"/>
      <c r="H11" s="191"/>
    </row>
    <row r="12" spans="1:10" ht="42" customHeight="1" x14ac:dyDescent="0.25">
      <c r="A12" s="37">
        <f t="shared" ref="A12:A42" si="0">ROW(A12)-10</f>
        <v>2</v>
      </c>
      <c r="B12" s="38" t="s">
        <v>344</v>
      </c>
      <c r="C12" s="39" t="s">
        <v>346</v>
      </c>
      <c r="D12" s="40" t="s">
        <v>19</v>
      </c>
      <c r="E12" s="154">
        <v>110</v>
      </c>
      <c r="F12" s="178"/>
      <c r="G12" s="189"/>
      <c r="H12" s="191"/>
    </row>
    <row r="13" spans="1:10" ht="42" customHeight="1" x14ac:dyDescent="0.25">
      <c r="A13" s="37">
        <f t="shared" si="0"/>
        <v>3</v>
      </c>
      <c r="B13" s="38" t="s">
        <v>344</v>
      </c>
      <c r="C13" s="39" t="s">
        <v>347</v>
      </c>
      <c r="D13" s="40" t="s">
        <v>19</v>
      </c>
      <c r="E13" s="154">
        <v>75</v>
      </c>
      <c r="F13" s="178"/>
      <c r="G13" s="189"/>
      <c r="H13" s="191"/>
    </row>
    <row r="14" spans="1:10" ht="45" customHeight="1" x14ac:dyDescent="0.25">
      <c r="A14" s="37">
        <f t="shared" si="0"/>
        <v>4</v>
      </c>
      <c r="B14" s="38" t="s">
        <v>348</v>
      </c>
      <c r="C14" s="39" t="s">
        <v>349</v>
      </c>
      <c r="D14" s="40" t="s">
        <v>19</v>
      </c>
      <c r="E14" s="154">
        <v>20</v>
      </c>
      <c r="F14" s="178"/>
      <c r="G14" s="189"/>
      <c r="H14" s="191"/>
    </row>
    <row r="15" spans="1:10" ht="42.75" customHeight="1" x14ac:dyDescent="0.25">
      <c r="A15" s="37">
        <f t="shared" si="0"/>
        <v>5</v>
      </c>
      <c r="B15" s="38" t="s">
        <v>348</v>
      </c>
      <c r="C15" s="39" t="s">
        <v>350</v>
      </c>
      <c r="D15" s="40" t="s">
        <v>19</v>
      </c>
      <c r="E15" s="154">
        <v>20</v>
      </c>
      <c r="F15" s="178"/>
      <c r="G15" s="189"/>
      <c r="H15" s="191"/>
    </row>
    <row r="16" spans="1:10" ht="41.25" customHeight="1" x14ac:dyDescent="0.25">
      <c r="A16" s="37">
        <f t="shared" si="0"/>
        <v>6</v>
      </c>
      <c r="B16" s="38" t="s">
        <v>348</v>
      </c>
      <c r="C16" s="39" t="s">
        <v>351</v>
      </c>
      <c r="D16" s="40" t="s">
        <v>19</v>
      </c>
      <c r="E16" s="154">
        <v>30</v>
      </c>
      <c r="F16" s="178"/>
      <c r="G16" s="189"/>
      <c r="H16" s="191"/>
    </row>
    <row r="17" spans="1:8" ht="43.5" customHeight="1" x14ac:dyDescent="0.25">
      <c r="A17" s="37">
        <f t="shared" si="0"/>
        <v>7</v>
      </c>
      <c r="B17" s="38" t="s">
        <v>348</v>
      </c>
      <c r="C17" s="39" t="s">
        <v>352</v>
      </c>
      <c r="D17" s="40" t="s">
        <v>19</v>
      </c>
      <c r="E17" s="154">
        <v>40</v>
      </c>
      <c r="F17" s="178"/>
      <c r="G17" s="189"/>
      <c r="H17" s="191"/>
    </row>
    <row r="18" spans="1:8" ht="43.5" customHeight="1" x14ac:dyDescent="0.25">
      <c r="A18" s="37">
        <f t="shared" si="0"/>
        <v>8</v>
      </c>
      <c r="B18" s="38" t="s">
        <v>348</v>
      </c>
      <c r="C18" s="39" t="s">
        <v>353</v>
      </c>
      <c r="D18" s="40" t="s">
        <v>19</v>
      </c>
      <c r="E18" s="154">
        <v>40</v>
      </c>
      <c r="F18" s="178"/>
      <c r="G18" s="189"/>
      <c r="H18" s="191"/>
    </row>
    <row r="19" spans="1:8" ht="42.75" customHeight="1" x14ac:dyDescent="0.25">
      <c r="A19" s="37">
        <f t="shared" si="0"/>
        <v>9</v>
      </c>
      <c r="B19" s="38" t="s">
        <v>348</v>
      </c>
      <c r="C19" s="39" t="s">
        <v>354</v>
      </c>
      <c r="D19" s="40" t="s">
        <v>19</v>
      </c>
      <c r="E19" s="154">
        <v>30</v>
      </c>
      <c r="F19" s="178"/>
      <c r="G19" s="189"/>
      <c r="H19" s="191"/>
    </row>
    <row r="20" spans="1:8" ht="42.75" customHeight="1" x14ac:dyDescent="0.25">
      <c r="A20" s="37">
        <f t="shared" si="0"/>
        <v>10</v>
      </c>
      <c r="B20" s="38" t="s">
        <v>348</v>
      </c>
      <c r="C20" s="39" t="s">
        <v>355</v>
      </c>
      <c r="D20" s="40" t="s">
        <v>19</v>
      </c>
      <c r="E20" s="154">
        <v>30</v>
      </c>
      <c r="F20" s="178"/>
      <c r="G20" s="189"/>
      <c r="H20" s="191"/>
    </row>
    <row r="21" spans="1:8" ht="49.5" customHeight="1" x14ac:dyDescent="0.25">
      <c r="A21" s="37">
        <f t="shared" si="0"/>
        <v>11</v>
      </c>
      <c r="B21" s="38" t="s">
        <v>335</v>
      </c>
      <c r="C21" s="39" t="s">
        <v>356</v>
      </c>
      <c r="D21" s="40" t="s">
        <v>19</v>
      </c>
      <c r="E21" s="154">
        <v>20</v>
      </c>
      <c r="F21" s="178"/>
      <c r="G21" s="189"/>
      <c r="H21" s="191"/>
    </row>
    <row r="22" spans="1:8" ht="42.75" customHeight="1" x14ac:dyDescent="0.25">
      <c r="A22" s="37">
        <f t="shared" si="0"/>
        <v>12</v>
      </c>
      <c r="B22" s="38" t="s">
        <v>335</v>
      </c>
      <c r="C22" s="39" t="s">
        <v>357</v>
      </c>
      <c r="D22" s="40" t="s">
        <v>19</v>
      </c>
      <c r="E22" s="154">
        <v>20</v>
      </c>
      <c r="F22" s="178"/>
      <c r="G22" s="189"/>
      <c r="H22" s="191"/>
    </row>
    <row r="23" spans="1:8" ht="42" customHeight="1" x14ac:dyDescent="0.25">
      <c r="A23" s="37">
        <f t="shared" si="0"/>
        <v>13</v>
      </c>
      <c r="B23" s="38" t="s">
        <v>335</v>
      </c>
      <c r="C23" s="39" t="s">
        <v>358</v>
      </c>
      <c r="D23" s="40" t="s">
        <v>19</v>
      </c>
      <c r="E23" s="154">
        <v>20</v>
      </c>
      <c r="F23" s="178"/>
      <c r="G23" s="189"/>
      <c r="H23" s="191"/>
    </row>
    <row r="24" spans="1:8" ht="40.5" customHeight="1" x14ac:dyDescent="0.25">
      <c r="A24" s="37">
        <f t="shared" si="0"/>
        <v>14</v>
      </c>
      <c r="B24" s="38" t="s">
        <v>344</v>
      </c>
      <c r="C24" s="39" t="s">
        <v>359</v>
      </c>
      <c r="D24" s="40" t="s">
        <v>19</v>
      </c>
      <c r="E24" s="154">
        <v>10</v>
      </c>
      <c r="F24" s="178"/>
      <c r="G24" s="189"/>
      <c r="H24" s="191"/>
    </row>
    <row r="25" spans="1:8" ht="44.25" customHeight="1" x14ac:dyDescent="0.25">
      <c r="A25" s="37">
        <f t="shared" si="0"/>
        <v>15</v>
      </c>
      <c r="B25" s="38" t="s">
        <v>344</v>
      </c>
      <c r="C25" s="39" t="s">
        <v>360</v>
      </c>
      <c r="D25" s="40" t="s">
        <v>19</v>
      </c>
      <c r="E25" s="154">
        <v>10</v>
      </c>
      <c r="F25" s="178"/>
      <c r="G25" s="189"/>
      <c r="H25" s="191"/>
    </row>
    <row r="26" spans="1:8" ht="41.25" customHeight="1" x14ac:dyDescent="0.25">
      <c r="A26" s="37">
        <f t="shared" si="0"/>
        <v>16</v>
      </c>
      <c r="B26" s="38" t="s">
        <v>344</v>
      </c>
      <c r="C26" s="39" t="s">
        <v>361</v>
      </c>
      <c r="D26" s="40" t="s">
        <v>19</v>
      </c>
      <c r="E26" s="154">
        <v>10</v>
      </c>
      <c r="F26" s="178"/>
      <c r="G26" s="189"/>
      <c r="H26" s="191"/>
    </row>
    <row r="27" spans="1:8" ht="39" customHeight="1" x14ac:dyDescent="0.25">
      <c r="A27" s="37">
        <f t="shared" si="0"/>
        <v>17</v>
      </c>
      <c r="B27" s="38" t="s">
        <v>335</v>
      </c>
      <c r="C27" s="39" t="s">
        <v>362</v>
      </c>
      <c r="D27" s="40" t="s">
        <v>51</v>
      </c>
      <c r="E27" s="154">
        <v>10</v>
      </c>
      <c r="F27" s="178"/>
      <c r="G27" s="189"/>
      <c r="H27" s="191"/>
    </row>
    <row r="28" spans="1:8" ht="33" customHeight="1" x14ac:dyDescent="0.25">
      <c r="A28" s="37">
        <f t="shared" si="0"/>
        <v>18</v>
      </c>
      <c r="B28" s="38" t="s">
        <v>348</v>
      </c>
      <c r="C28" s="39" t="s">
        <v>363</v>
      </c>
      <c r="D28" s="40" t="s">
        <v>51</v>
      </c>
      <c r="E28" s="154">
        <v>10</v>
      </c>
      <c r="F28" s="178"/>
      <c r="G28" s="189"/>
      <c r="H28" s="191"/>
    </row>
    <row r="29" spans="1:8" ht="36" customHeight="1" x14ac:dyDescent="0.25">
      <c r="A29" s="196">
        <f t="shared" si="0"/>
        <v>19</v>
      </c>
      <c r="B29" s="197" t="s">
        <v>348</v>
      </c>
      <c r="C29" s="198" t="s">
        <v>735</v>
      </c>
      <c r="D29" s="199" t="s">
        <v>51</v>
      </c>
      <c r="E29" s="200">
        <v>10</v>
      </c>
      <c r="F29" s="201"/>
      <c r="G29" s="189"/>
      <c r="H29" s="191"/>
    </row>
    <row r="30" spans="1:8" ht="42.75" customHeight="1" x14ac:dyDescent="0.25">
      <c r="A30" s="196">
        <f t="shared" si="0"/>
        <v>20</v>
      </c>
      <c r="B30" s="197" t="s">
        <v>348</v>
      </c>
      <c r="C30" s="198" t="s">
        <v>736</v>
      </c>
      <c r="D30" s="199" t="s">
        <v>51</v>
      </c>
      <c r="E30" s="200">
        <v>10</v>
      </c>
      <c r="F30" s="201"/>
      <c r="G30" s="189"/>
      <c r="H30" s="191"/>
    </row>
    <row r="31" spans="1:8" ht="45" customHeight="1" x14ac:dyDescent="0.25">
      <c r="A31" s="37">
        <f t="shared" si="0"/>
        <v>21</v>
      </c>
      <c r="B31" s="38" t="s">
        <v>344</v>
      </c>
      <c r="C31" s="39" t="s">
        <v>364</v>
      </c>
      <c r="D31" s="40" t="s">
        <v>19</v>
      </c>
      <c r="E31" s="154">
        <v>20</v>
      </c>
      <c r="F31" s="178"/>
      <c r="G31" s="189"/>
      <c r="H31" s="191"/>
    </row>
    <row r="32" spans="1:8" ht="42" customHeight="1" x14ac:dyDescent="0.25">
      <c r="A32" s="37">
        <f t="shared" si="0"/>
        <v>22</v>
      </c>
      <c r="B32" s="38" t="s">
        <v>344</v>
      </c>
      <c r="C32" s="39" t="s">
        <v>365</v>
      </c>
      <c r="D32" s="40" t="s">
        <v>19</v>
      </c>
      <c r="E32" s="154">
        <v>5</v>
      </c>
      <c r="F32" s="178"/>
      <c r="G32" s="189"/>
      <c r="H32" s="191"/>
    </row>
    <row r="33" spans="1:8" ht="41.25" customHeight="1" x14ac:dyDescent="0.25">
      <c r="A33" s="37">
        <f t="shared" si="0"/>
        <v>23</v>
      </c>
      <c r="B33" s="38" t="s">
        <v>344</v>
      </c>
      <c r="C33" s="39" t="s">
        <v>366</v>
      </c>
      <c r="D33" s="40" t="s">
        <v>19</v>
      </c>
      <c r="E33" s="154">
        <v>5</v>
      </c>
      <c r="F33" s="178"/>
      <c r="G33" s="189"/>
      <c r="H33" s="191"/>
    </row>
    <row r="34" spans="1:8" ht="38.25" customHeight="1" x14ac:dyDescent="0.25">
      <c r="A34" s="37">
        <f t="shared" si="0"/>
        <v>24</v>
      </c>
      <c r="B34" s="38" t="s">
        <v>344</v>
      </c>
      <c r="C34" s="39" t="s">
        <v>367</v>
      </c>
      <c r="D34" s="40" t="s">
        <v>19</v>
      </c>
      <c r="E34" s="154">
        <v>6</v>
      </c>
      <c r="F34" s="178"/>
      <c r="G34" s="189"/>
      <c r="H34" s="191"/>
    </row>
    <row r="35" spans="1:8" ht="42" customHeight="1" x14ac:dyDescent="0.25">
      <c r="A35" s="37">
        <f t="shared" si="0"/>
        <v>25</v>
      </c>
      <c r="B35" s="38" t="s">
        <v>348</v>
      </c>
      <c r="C35" s="39" t="s">
        <v>368</v>
      </c>
      <c r="D35" s="40" t="s">
        <v>19</v>
      </c>
      <c r="E35" s="154">
        <v>30</v>
      </c>
      <c r="F35" s="178"/>
      <c r="G35" s="189"/>
      <c r="H35" s="191"/>
    </row>
    <row r="36" spans="1:8" ht="55.5" customHeight="1" x14ac:dyDescent="0.25">
      <c r="A36" s="37">
        <f t="shared" si="0"/>
        <v>26</v>
      </c>
      <c r="B36" s="38" t="s">
        <v>348</v>
      </c>
      <c r="C36" s="39" t="s">
        <v>369</v>
      </c>
      <c r="D36" s="40" t="s">
        <v>19</v>
      </c>
      <c r="E36" s="154">
        <v>10</v>
      </c>
      <c r="F36" s="178"/>
      <c r="G36" s="189"/>
      <c r="H36" s="191"/>
    </row>
    <row r="37" spans="1:8" ht="52.5" customHeight="1" x14ac:dyDescent="0.25">
      <c r="A37" s="37">
        <f t="shared" si="0"/>
        <v>27</v>
      </c>
      <c r="B37" s="38" t="s">
        <v>348</v>
      </c>
      <c r="C37" s="39" t="s">
        <v>370</v>
      </c>
      <c r="D37" s="40" t="s">
        <v>19</v>
      </c>
      <c r="E37" s="154">
        <v>30</v>
      </c>
      <c r="F37" s="178"/>
      <c r="G37" s="189"/>
      <c r="H37" s="191"/>
    </row>
    <row r="38" spans="1:8" ht="42" customHeight="1" x14ac:dyDescent="0.25">
      <c r="A38" s="37">
        <f t="shared" si="0"/>
        <v>28</v>
      </c>
      <c r="B38" s="38" t="s">
        <v>344</v>
      </c>
      <c r="C38" s="41" t="s">
        <v>371</v>
      </c>
      <c r="D38" s="40" t="s">
        <v>19</v>
      </c>
      <c r="E38" s="154">
        <v>75</v>
      </c>
      <c r="F38" s="178"/>
      <c r="G38" s="189"/>
      <c r="H38" s="191"/>
    </row>
    <row r="39" spans="1:8" ht="44.25" customHeight="1" x14ac:dyDescent="0.25">
      <c r="A39" s="37">
        <f t="shared" si="0"/>
        <v>29</v>
      </c>
      <c r="B39" s="38" t="s">
        <v>344</v>
      </c>
      <c r="C39" s="41" t="s">
        <v>372</v>
      </c>
      <c r="D39" s="40" t="s">
        <v>19</v>
      </c>
      <c r="E39" s="154">
        <v>75</v>
      </c>
      <c r="F39" s="178"/>
      <c r="G39" s="189"/>
      <c r="H39" s="191"/>
    </row>
    <row r="40" spans="1:8" ht="42" customHeight="1" x14ac:dyDescent="0.25">
      <c r="A40" s="37">
        <f t="shared" si="0"/>
        <v>30</v>
      </c>
      <c r="B40" s="38" t="s">
        <v>344</v>
      </c>
      <c r="C40" s="41" t="s">
        <v>373</v>
      </c>
      <c r="D40" s="40" t="s">
        <v>19</v>
      </c>
      <c r="E40" s="154">
        <v>10</v>
      </c>
      <c r="F40" s="178"/>
      <c r="G40" s="189"/>
      <c r="H40" s="191"/>
    </row>
    <row r="41" spans="1:8" ht="34.5" customHeight="1" x14ac:dyDescent="0.25">
      <c r="A41" s="37">
        <f t="shared" si="0"/>
        <v>31</v>
      </c>
      <c r="B41" s="38" t="s">
        <v>344</v>
      </c>
      <c r="C41" s="41" t="s">
        <v>374</v>
      </c>
      <c r="D41" s="40" t="s">
        <v>19</v>
      </c>
      <c r="E41" s="154">
        <v>10</v>
      </c>
      <c r="F41" s="178"/>
      <c r="G41" s="189"/>
      <c r="H41" s="192"/>
    </row>
    <row r="42" spans="1:8" ht="39" customHeight="1" x14ac:dyDescent="0.25">
      <c r="A42" s="37">
        <f t="shared" si="0"/>
        <v>32</v>
      </c>
      <c r="B42" s="38" t="s">
        <v>344</v>
      </c>
      <c r="C42" s="41" t="s">
        <v>375</v>
      </c>
      <c r="D42" s="40" t="s">
        <v>19</v>
      </c>
      <c r="E42" s="154">
        <v>10</v>
      </c>
      <c r="F42" s="178"/>
      <c r="G42" s="189"/>
      <c r="H42" s="193"/>
    </row>
    <row r="43" spans="1:8" ht="33.75" customHeight="1" x14ac:dyDescent="0.25">
      <c r="A43" s="243" t="s">
        <v>666</v>
      </c>
      <c r="B43" s="244"/>
      <c r="C43" s="244"/>
      <c r="D43" s="244"/>
      <c r="E43" s="244"/>
      <c r="F43" s="187"/>
      <c r="G43" s="194">
        <f>SUM(G11:G42)</f>
        <v>0</v>
      </c>
      <c r="H43" s="193"/>
    </row>
    <row r="44" spans="1:8" ht="22.5" customHeight="1" x14ac:dyDescent="0.25">
      <c r="A44" s="217" t="s">
        <v>717</v>
      </c>
      <c r="B44" s="218"/>
      <c r="C44" s="218"/>
      <c r="D44" s="218"/>
      <c r="E44" s="218"/>
      <c r="F44" s="188"/>
      <c r="G44" s="195">
        <f>G43*0.23</f>
        <v>0</v>
      </c>
    </row>
    <row r="45" spans="1:8" ht="28.9" customHeight="1" x14ac:dyDescent="0.25">
      <c r="A45" s="217" t="s">
        <v>718</v>
      </c>
      <c r="B45" s="218"/>
      <c r="C45" s="218"/>
      <c r="D45" s="218"/>
      <c r="E45" s="218"/>
      <c r="F45" s="188"/>
      <c r="G45" s="195">
        <f>SUM(G43:G44)</f>
        <v>0</v>
      </c>
    </row>
    <row r="46" spans="1:8" x14ac:dyDescent="0.25">
      <c r="B46" s="1" t="str">
        <f>'zał. C-D- ZESTAWIENIE_RD'!D23</f>
        <v>Gdynia, dnia         2024.</v>
      </c>
      <c r="D46" s="245" t="s">
        <v>706</v>
      </c>
      <c r="E46" s="245"/>
      <c r="F46" s="245"/>
      <c r="G46" s="245"/>
    </row>
  </sheetData>
  <sheetProtection selectLockedCells="1" selectUnlockedCells="1"/>
  <mergeCells count="10">
    <mergeCell ref="A7:H7"/>
    <mergeCell ref="A43:E43"/>
    <mergeCell ref="A44:E44"/>
    <mergeCell ref="A45:E45"/>
    <mergeCell ref="D46:G46"/>
    <mergeCell ref="A1:B1"/>
    <mergeCell ref="G1:H1"/>
    <mergeCell ref="A4:C4"/>
    <mergeCell ref="A5:H5"/>
    <mergeCell ref="A6:H6"/>
  </mergeCells>
  <pageMargins left="0.7" right="0.7" top="0.75" bottom="0.75" header="0.51180555555555551" footer="0.51180555555555551"/>
  <pageSetup paperSize="9" scale="68" firstPageNumber="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J116"/>
  <sheetViews>
    <sheetView view="pageBreakPreview" topLeftCell="A96" zoomScaleNormal="100" zoomScaleSheetLayoutView="100" workbookViewId="0">
      <selection activeCell="G14" sqref="G14:H107"/>
    </sheetView>
  </sheetViews>
  <sheetFormatPr defaultRowHeight="12.75" x14ac:dyDescent="0.2"/>
  <cols>
    <col min="1" max="1" width="7.5703125" style="22" customWidth="1"/>
    <col min="2" max="2" width="12.42578125" style="68" customWidth="1"/>
    <col min="3" max="3" width="59.28515625" style="65" customWidth="1"/>
    <col min="4" max="4" width="7.7109375" style="27" customWidth="1"/>
    <col min="5" max="5" width="9.140625" style="23" customWidth="1"/>
    <col min="6" max="6" width="12.28515625" style="23" hidden="1" customWidth="1"/>
    <col min="7" max="7" width="12" style="22" customWidth="1"/>
    <col min="8" max="8" width="19.5703125" style="23" customWidth="1"/>
    <col min="9" max="9" width="14" style="23" customWidth="1"/>
    <col min="10" max="10" width="17.7109375" style="23" customWidth="1"/>
    <col min="11" max="16384" width="9.140625" style="23"/>
  </cols>
  <sheetData>
    <row r="1" spans="1:10" ht="21" customHeight="1" x14ac:dyDescent="0.25">
      <c r="A1" s="246" t="str">
        <f>'zał. C-D- ZESTAWIENIE_RD'!D2</f>
        <v>EZP.271.24.2024</v>
      </c>
      <c r="B1" s="246"/>
      <c r="G1" s="247" t="s">
        <v>719</v>
      </c>
      <c r="H1" s="247"/>
    </row>
    <row r="3" spans="1:10" ht="22.15" customHeight="1" x14ac:dyDescent="0.2">
      <c r="A3" s="251" t="s">
        <v>668</v>
      </c>
      <c r="B3" s="251"/>
    </row>
    <row r="4" spans="1:10" ht="22.15" customHeight="1" x14ac:dyDescent="0.2">
      <c r="A4" s="249" t="s">
        <v>713</v>
      </c>
      <c r="B4" s="249"/>
    </row>
    <row r="5" spans="1:10" ht="21" customHeight="1" x14ac:dyDescent="0.2">
      <c r="A5" s="90"/>
    </row>
    <row r="6" spans="1:10" ht="38.25" customHeight="1" x14ac:dyDescent="0.2">
      <c r="A6" s="207" t="str">
        <f>'zał. C1-D -BITUMICZNE_RD '!A6</f>
        <v>KOSZTORYS OFERTOWY - Rejon D</v>
      </c>
      <c r="B6" s="207"/>
      <c r="C6" s="207"/>
      <c r="D6" s="207"/>
      <c r="E6" s="207"/>
      <c r="F6" s="207"/>
      <c r="G6" s="207"/>
      <c r="H6" s="207"/>
    </row>
    <row r="7" spans="1:10" ht="16.5" x14ac:dyDescent="0.2">
      <c r="A7" s="215" t="s">
        <v>695</v>
      </c>
      <c r="B7" s="215"/>
      <c r="C7" s="215"/>
      <c r="D7" s="215"/>
      <c r="E7" s="215"/>
      <c r="F7" s="215"/>
      <c r="G7" s="215"/>
      <c r="H7" s="215"/>
    </row>
    <row r="8" spans="1:10" ht="16.899999999999999" hidden="1" customHeight="1" x14ac:dyDescent="0.2">
      <c r="A8" s="35" t="s">
        <v>376</v>
      </c>
      <c r="B8" s="66"/>
      <c r="C8" s="63"/>
      <c r="D8" s="66"/>
      <c r="E8" s="35"/>
      <c r="F8" s="35"/>
      <c r="G8" s="35"/>
      <c r="H8" s="35"/>
    </row>
    <row r="9" spans="1:10" ht="15" x14ac:dyDescent="0.2">
      <c r="A9" s="252" t="s">
        <v>377</v>
      </c>
      <c r="B9" s="252"/>
      <c r="C9" s="252"/>
      <c r="D9" s="252"/>
      <c r="E9" s="252"/>
      <c r="F9" s="252"/>
      <c r="G9" s="252"/>
      <c r="H9" s="252"/>
      <c r="I9" s="24"/>
    </row>
    <row r="10" spans="1:10" ht="15" x14ac:dyDescent="0.2">
      <c r="A10" s="24"/>
      <c r="B10" s="67"/>
      <c r="C10" s="64"/>
      <c r="D10" s="67"/>
      <c r="E10" s="24"/>
      <c r="F10" s="24"/>
      <c r="G10" s="24"/>
      <c r="H10" s="24"/>
    </row>
    <row r="11" spans="1:10" s="25" customFormat="1" ht="36" x14ac:dyDescent="0.2">
      <c r="A11" s="118" t="s">
        <v>378</v>
      </c>
      <c r="B11" s="118" t="s">
        <v>379</v>
      </c>
      <c r="C11" s="119" t="s">
        <v>380</v>
      </c>
      <c r="D11" s="118" t="s">
        <v>4</v>
      </c>
      <c r="E11" s="118" t="s">
        <v>381</v>
      </c>
      <c r="F11" s="118"/>
      <c r="G11" s="118" t="s">
        <v>640</v>
      </c>
      <c r="H11" s="120" t="s">
        <v>644</v>
      </c>
      <c r="I11" s="182"/>
      <c r="J11" s="182"/>
    </row>
    <row r="12" spans="1:10" s="25" customFormat="1" x14ac:dyDescent="0.2">
      <c r="A12" s="118">
        <v>1</v>
      </c>
      <c r="B12" s="118">
        <v>2</v>
      </c>
      <c r="C12" s="119">
        <v>3</v>
      </c>
      <c r="D12" s="118">
        <v>4</v>
      </c>
      <c r="E12" s="118">
        <v>5</v>
      </c>
      <c r="F12" s="118">
        <v>6</v>
      </c>
      <c r="G12" s="118">
        <v>6</v>
      </c>
      <c r="H12" s="120">
        <v>7</v>
      </c>
    </row>
    <row r="13" spans="1:10" s="26" customFormat="1" ht="20.45" customHeight="1" x14ac:dyDescent="0.2">
      <c r="A13" s="121" t="s">
        <v>382</v>
      </c>
      <c r="B13" s="122" t="s">
        <v>383</v>
      </c>
      <c r="C13" s="123"/>
      <c r="D13" s="115"/>
      <c r="E13" s="114"/>
      <c r="F13" s="114"/>
      <c r="G13" s="114"/>
      <c r="H13" s="113"/>
    </row>
    <row r="14" spans="1:10" ht="20.45" customHeight="1" x14ac:dyDescent="0.2">
      <c r="A14" s="124" t="s">
        <v>384</v>
      </c>
      <c r="B14" s="125" t="s">
        <v>384</v>
      </c>
      <c r="C14" s="126" t="s">
        <v>385</v>
      </c>
      <c r="D14" s="127" t="s">
        <v>386</v>
      </c>
      <c r="E14" s="116">
        <v>14</v>
      </c>
      <c r="F14" s="151">
        <v>242.71</v>
      </c>
      <c r="G14" s="151"/>
      <c r="H14" s="163"/>
      <c r="J14" s="180"/>
    </row>
    <row r="15" spans="1:10" s="26" customFormat="1" ht="20.45" customHeight="1" x14ac:dyDescent="0.2">
      <c r="A15" s="121" t="s">
        <v>387</v>
      </c>
      <c r="B15" s="122" t="s">
        <v>388</v>
      </c>
      <c r="C15" s="123"/>
      <c r="D15" s="115"/>
      <c r="E15" s="115"/>
      <c r="F15" s="115"/>
      <c r="G15" s="115"/>
      <c r="H15" s="115"/>
      <c r="J15" s="180"/>
    </row>
    <row r="16" spans="1:10" ht="20.45" customHeight="1" x14ac:dyDescent="0.2">
      <c r="A16" s="128" t="s">
        <v>389</v>
      </c>
      <c r="B16" s="125" t="s">
        <v>390</v>
      </c>
      <c r="C16" s="126" t="s">
        <v>391</v>
      </c>
      <c r="D16" s="127" t="s">
        <v>386</v>
      </c>
      <c r="E16" s="117">
        <v>11</v>
      </c>
      <c r="F16" s="150">
        <v>1473.51</v>
      </c>
      <c r="G16" s="151"/>
      <c r="H16" s="163"/>
      <c r="J16" s="180"/>
    </row>
    <row r="17" spans="1:10" ht="20.45" customHeight="1" x14ac:dyDescent="0.2">
      <c r="A17" s="128"/>
      <c r="B17" s="125" t="s">
        <v>392</v>
      </c>
      <c r="C17" s="126" t="s">
        <v>393</v>
      </c>
      <c r="D17" s="127" t="s">
        <v>386</v>
      </c>
      <c r="E17" s="116">
        <v>5</v>
      </c>
      <c r="F17" s="150">
        <v>1057.32</v>
      </c>
      <c r="G17" s="151"/>
      <c r="H17" s="163"/>
      <c r="J17" s="180"/>
    </row>
    <row r="18" spans="1:10" ht="20.45" customHeight="1" x14ac:dyDescent="0.2">
      <c r="A18" s="128"/>
      <c r="B18" s="125" t="s">
        <v>394</v>
      </c>
      <c r="C18" s="126" t="s">
        <v>395</v>
      </c>
      <c r="D18" s="127" t="s">
        <v>396</v>
      </c>
      <c r="E18" s="116">
        <v>31</v>
      </c>
      <c r="F18" s="150">
        <v>30.42</v>
      </c>
      <c r="G18" s="151"/>
      <c r="H18" s="163"/>
      <c r="J18" s="180"/>
    </row>
    <row r="19" spans="1:10" ht="20.45" customHeight="1" x14ac:dyDescent="0.2">
      <c r="A19" s="128"/>
      <c r="B19" s="125" t="s">
        <v>397</v>
      </c>
      <c r="C19" s="126" t="s">
        <v>398</v>
      </c>
      <c r="D19" s="127" t="s">
        <v>396</v>
      </c>
      <c r="E19" s="116">
        <v>19</v>
      </c>
      <c r="F19" s="150">
        <v>53.41</v>
      </c>
      <c r="G19" s="151"/>
      <c r="H19" s="163"/>
      <c r="J19" s="180"/>
    </row>
    <row r="20" spans="1:10" ht="20.45" customHeight="1" x14ac:dyDescent="0.2">
      <c r="A20" s="128"/>
      <c r="B20" s="125" t="s">
        <v>399</v>
      </c>
      <c r="C20" s="126" t="s">
        <v>400</v>
      </c>
      <c r="D20" s="127" t="s">
        <v>396</v>
      </c>
      <c r="E20" s="116">
        <v>19</v>
      </c>
      <c r="F20" s="150">
        <v>124.61</v>
      </c>
      <c r="G20" s="151"/>
      <c r="H20" s="163"/>
      <c r="J20" s="180"/>
    </row>
    <row r="21" spans="1:10" ht="20.45" customHeight="1" x14ac:dyDescent="0.2">
      <c r="A21" s="128"/>
      <c r="B21" s="125" t="s">
        <v>401</v>
      </c>
      <c r="C21" s="126" t="s">
        <v>402</v>
      </c>
      <c r="D21" s="127" t="s">
        <v>386</v>
      </c>
      <c r="E21" s="116">
        <v>12</v>
      </c>
      <c r="F21" s="150">
        <v>531.09</v>
      </c>
      <c r="G21" s="151"/>
      <c r="H21" s="163"/>
      <c r="J21" s="180"/>
    </row>
    <row r="22" spans="1:10" ht="20.45" customHeight="1" x14ac:dyDescent="0.2">
      <c r="A22" s="128"/>
      <c r="B22" s="125" t="s">
        <v>403</v>
      </c>
      <c r="C22" s="126" t="s">
        <v>404</v>
      </c>
      <c r="D22" s="127" t="s">
        <v>386</v>
      </c>
      <c r="E22" s="116">
        <v>3</v>
      </c>
      <c r="F22" s="150">
        <v>2530.85</v>
      </c>
      <c r="G22" s="151"/>
      <c r="H22" s="163"/>
      <c r="J22" s="180"/>
    </row>
    <row r="23" spans="1:10" ht="20.45" customHeight="1" x14ac:dyDescent="0.2">
      <c r="A23" s="128"/>
      <c r="B23" s="125" t="s">
        <v>405</v>
      </c>
      <c r="C23" s="126" t="s">
        <v>406</v>
      </c>
      <c r="D23" s="127" t="s">
        <v>407</v>
      </c>
      <c r="E23" s="116">
        <v>9</v>
      </c>
      <c r="F23" s="150">
        <v>1823.26</v>
      </c>
      <c r="G23" s="151"/>
      <c r="H23" s="163"/>
      <c r="J23" s="180"/>
    </row>
    <row r="24" spans="1:10" ht="20.45" customHeight="1" x14ac:dyDescent="0.2">
      <c r="A24" s="128"/>
      <c r="B24" s="125" t="s">
        <v>408</v>
      </c>
      <c r="C24" s="126" t="s">
        <v>409</v>
      </c>
      <c r="D24" s="127" t="s">
        <v>386</v>
      </c>
      <c r="E24" s="116">
        <v>8</v>
      </c>
      <c r="F24" s="150">
        <v>331.71</v>
      </c>
      <c r="G24" s="151"/>
      <c r="H24" s="163"/>
      <c r="J24" s="180"/>
    </row>
    <row r="25" spans="1:10" ht="20.45" customHeight="1" x14ac:dyDescent="0.2">
      <c r="A25" s="128"/>
      <c r="B25" s="125" t="s">
        <v>410</v>
      </c>
      <c r="C25" s="126" t="s">
        <v>411</v>
      </c>
      <c r="D25" s="127" t="s">
        <v>386</v>
      </c>
      <c r="E25" s="116">
        <v>9</v>
      </c>
      <c r="F25" s="150">
        <v>1157.31</v>
      </c>
      <c r="G25" s="151"/>
      <c r="H25" s="163"/>
      <c r="J25" s="180"/>
    </row>
    <row r="26" spans="1:10" ht="20.45" customHeight="1" x14ac:dyDescent="0.2">
      <c r="A26" s="128" t="s">
        <v>412</v>
      </c>
      <c r="B26" s="125" t="s">
        <v>413</v>
      </c>
      <c r="C26" s="126" t="s">
        <v>414</v>
      </c>
      <c r="D26" s="127" t="s">
        <v>386</v>
      </c>
      <c r="E26" s="116">
        <v>48</v>
      </c>
      <c r="F26" s="150">
        <v>113.84</v>
      </c>
      <c r="G26" s="151"/>
      <c r="H26" s="163"/>
      <c r="J26" s="180"/>
    </row>
    <row r="27" spans="1:10" ht="20.45" customHeight="1" x14ac:dyDescent="0.2">
      <c r="A27" s="128"/>
      <c r="B27" s="125" t="s">
        <v>415</v>
      </c>
      <c r="C27" s="126" t="s">
        <v>416</v>
      </c>
      <c r="D27" s="127" t="s">
        <v>396</v>
      </c>
      <c r="E27" s="116">
        <v>69</v>
      </c>
      <c r="F27" s="150">
        <v>2.63</v>
      </c>
      <c r="G27" s="151"/>
      <c r="H27" s="163"/>
      <c r="J27" s="180"/>
    </row>
    <row r="28" spans="1:10" ht="20.45" customHeight="1" x14ac:dyDescent="0.2">
      <c r="A28" s="128"/>
      <c r="B28" s="125" t="s">
        <v>417</v>
      </c>
      <c r="C28" s="126" t="s">
        <v>416</v>
      </c>
      <c r="D28" s="127" t="s">
        <v>407</v>
      </c>
      <c r="E28" s="116">
        <v>9</v>
      </c>
      <c r="F28" s="150">
        <v>461.51</v>
      </c>
      <c r="G28" s="151"/>
      <c r="H28" s="163"/>
      <c r="J28" s="180"/>
    </row>
    <row r="29" spans="1:10" s="26" customFormat="1" ht="20.45" customHeight="1" x14ac:dyDescent="0.2">
      <c r="A29" s="121" t="s">
        <v>418</v>
      </c>
      <c r="B29" s="122" t="s">
        <v>419</v>
      </c>
      <c r="C29" s="123"/>
      <c r="D29" s="115"/>
      <c r="E29" s="115"/>
      <c r="F29" s="115"/>
      <c r="G29" s="115"/>
      <c r="H29" s="115"/>
      <c r="J29" s="180"/>
    </row>
    <row r="30" spans="1:10" ht="20.45" customHeight="1" x14ac:dyDescent="0.2">
      <c r="A30" s="124" t="s">
        <v>420</v>
      </c>
      <c r="B30" s="125" t="s">
        <v>420</v>
      </c>
      <c r="C30" s="126" t="s">
        <v>421</v>
      </c>
      <c r="D30" s="127" t="s">
        <v>386</v>
      </c>
      <c r="E30" s="116">
        <v>6</v>
      </c>
      <c r="F30" s="150">
        <v>1869.16</v>
      </c>
      <c r="G30" s="151"/>
      <c r="H30" s="163"/>
      <c r="J30" s="180"/>
    </row>
    <row r="31" spans="1:10" ht="20.45" customHeight="1" x14ac:dyDescent="0.2">
      <c r="A31" s="124" t="s">
        <v>422</v>
      </c>
      <c r="B31" s="125" t="s">
        <v>422</v>
      </c>
      <c r="C31" s="126" t="s">
        <v>423</v>
      </c>
      <c r="D31" s="127" t="s">
        <v>386</v>
      </c>
      <c r="E31" s="116">
        <v>25</v>
      </c>
      <c r="F31" s="150">
        <v>8403.08</v>
      </c>
      <c r="G31" s="151"/>
      <c r="H31" s="163"/>
      <c r="J31" s="180"/>
    </row>
    <row r="32" spans="1:10" ht="20.45" customHeight="1" x14ac:dyDescent="0.2">
      <c r="A32" s="124" t="s">
        <v>424</v>
      </c>
      <c r="B32" s="125" t="s">
        <v>424</v>
      </c>
      <c r="C32" s="126" t="s">
        <v>425</v>
      </c>
      <c r="D32" s="127" t="s">
        <v>433</v>
      </c>
      <c r="E32" s="116">
        <v>1002</v>
      </c>
      <c r="F32" s="179">
        <v>8.7899999999999991</v>
      </c>
      <c r="G32" s="151"/>
      <c r="H32" s="163"/>
      <c r="J32" s="180"/>
    </row>
    <row r="33" spans="1:10" ht="20.45" customHeight="1" x14ac:dyDescent="0.2">
      <c r="A33" s="124" t="s">
        <v>426</v>
      </c>
      <c r="B33" s="125" t="s">
        <v>426</v>
      </c>
      <c r="C33" s="126" t="s">
        <v>427</v>
      </c>
      <c r="D33" s="127" t="s">
        <v>51</v>
      </c>
      <c r="E33" s="116">
        <v>15</v>
      </c>
      <c r="F33" s="179">
        <v>39.08</v>
      </c>
      <c r="G33" s="151"/>
      <c r="H33" s="163"/>
      <c r="J33" s="180"/>
    </row>
    <row r="34" spans="1:10" s="26" customFormat="1" ht="20.45" customHeight="1" x14ac:dyDescent="0.2">
      <c r="A34" s="121" t="s">
        <v>428</v>
      </c>
      <c r="B34" s="122" t="s">
        <v>429</v>
      </c>
      <c r="C34" s="123"/>
      <c r="D34" s="115"/>
      <c r="E34" s="115"/>
      <c r="F34" s="115"/>
      <c r="G34" s="115"/>
      <c r="H34" s="115"/>
      <c r="J34" s="180"/>
    </row>
    <row r="35" spans="1:10" ht="20.45" customHeight="1" x14ac:dyDescent="0.2">
      <c r="A35" s="128" t="s">
        <v>430</v>
      </c>
      <c r="B35" s="125" t="s">
        <v>431</v>
      </c>
      <c r="C35" s="126" t="s">
        <v>432</v>
      </c>
      <c r="D35" s="127" t="s">
        <v>433</v>
      </c>
      <c r="E35" s="116">
        <v>769</v>
      </c>
      <c r="F35" s="150">
        <v>37.03</v>
      </c>
      <c r="G35" s="151"/>
      <c r="H35" s="163"/>
      <c r="J35" s="180"/>
    </row>
    <row r="36" spans="1:10" ht="20.45" customHeight="1" x14ac:dyDescent="0.2">
      <c r="A36" s="128"/>
      <c r="B36" s="125" t="s">
        <v>434</v>
      </c>
      <c r="C36" s="126" t="s">
        <v>435</v>
      </c>
      <c r="D36" s="127" t="s">
        <v>31</v>
      </c>
      <c r="E36" s="116">
        <v>10</v>
      </c>
      <c r="F36" s="150">
        <v>77.05</v>
      </c>
      <c r="G36" s="151"/>
      <c r="H36" s="163"/>
      <c r="J36" s="180"/>
    </row>
    <row r="37" spans="1:10" ht="20.45" customHeight="1" x14ac:dyDescent="0.2">
      <c r="A37" s="128"/>
      <c r="B37" s="125" t="s">
        <v>436</v>
      </c>
      <c r="C37" s="126" t="s">
        <v>437</v>
      </c>
      <c r="D37" s="127" t="s">
        <v>433</v>
      </c>
      <c r="E37" s="116">
        <v>144</v>
      </c>
      <c r="F37" s="150">
        <v>30.42</v>
      </c>
      <c r="G37" s="151"/>
      <c r="H37" s="163"/>
      <c r="J37" s="180"/>
    </row>
    <row r="38" spans="1:10" ht="20.45" customHeight="1" x14ac:dyDescent="0.2">
      <c r="A38" s="124" t="s">
        <v>438</v>
      </c>
      <c r="B38" s="125" t="s">
        <v>438</v>
      </c>
      <c r="C38" s="126" t="s">
        <v>439</v>
      </c>
      <c r="D38" s="127" t="s">
        <v>433</v>
      </c>
      <c r="E38" s="116">
        <v>144</v>
      </c>
      <c r="F38" s="150">
        <v>3.38</v>
      </c>
      <c r="G38" s="151"/>
      <c r="H38" s="163"/>
      <c r="J38" s="180"/>
    </row>
    <row r="39" spans="1:10" ht="20.45" customHeight="1" x14ac:dyDescent="0.2">
      <c r="A39" s="124" t="s">
        <v>440</v>
      </c>
      <c r="B39" s="125" t="s">
        <v>440</v>
      </c>
      <c r="C39" s="126" t="s">
        <v>441</v>
      </c>
      <c r="D39" s="127" t="s">
        <v>396</v>
      </c>
      <c r="E39" s="116">
        <v>269</v>
      </c>
      <c r="F39" s="150">
        <v>193.83</v>
      </c>
      <c r="G39" s="151"/>
      <c r="H39" s="163"/>
      <c r="J39" s="180"/>
    </row>
    <row r="40" spans="1:10" ht="20.45" customHeight="1" x14ac:dyDescent="0.2">
      <c r="A40" s="128" t="s">
        <v>442</v>
      </c>
      <c r="B40" s="125" t="s">
        <v>443</v>
      </c>
      <c r="C40" s="126" t="s">
        <v>444</v>
      </c>
      <c r="D40" s="127" t="s">
        <v>396</v>
      </c>
      <c r="E40" s="116">
        <v>48</v>
      </c>
      <c r="F40" s="150">
        <v>193.83</v>
      </c>
      <c r="G40" s="151"/>
      <c r="H40" s="163"/>
      <c r="J40" s="180"/>
    </row>
    <row r="41" spans="1:10" ht="20.45" customHeight="1" x14ac:dyDescent="0.2">
      <c r="A41" s="128"/>
      <c r="B41" s="125" t="s">
        <v>445</v>
      </c>
      <c r="C41" s="126" t="s">
        <v>446</v>
      </c>
      <c r="D41" s="127" t="s">
        <v>396</v>
      </c>
      <c r="E41" s="116">
        <v>80</v>
      </c>
      <c r="F41" s="150">
        <v>187.26</v>
      </c>
      <c r="G41" s="151"/>
      <c r="H41" s="163"/>
      <c r="J41" s="180"/>
    </row>
    <row r="42" spans="1:10" s="26" customFormat="1" ht="20.45" customHeight="1" x14ac:dyDescent="0.2">
      <c r="A42" s="121" t="s">
        <v>447</v>
      </c>
      <c r="B42" s="122" t="s">
        <v>448</v>
      </c>
      <c r="C42" s="123"/>
      <c r="D42" s="115"/>
      <c r="E42" s="115"/>
      <c r="F42" s="115"/>
      <c r="G42" s="115"/>
      <c r="H42" s="115"/>
      <c r="J42" s="180"/>
    </row>
    <row r="43" spans="1:10" ht="20.45" customHeight="1" x14ac:dyDescent="0.2">
      <c r="A43" s="128" t="s">
        <v>449</v>
      </c>
      <c r="B43" s="125" t="s">
        <v>450</v>
      </c>
      <c r="C43" s="126" t="s">
        <v>451</v>
      </c>
      <c r="D43" s="127" t="s">
        <v>433</v>
      </c>
      <c r="E43" s="116">
        <v>77</v>
      </c>
      <c r="F43" s="179">
        <v>47.51</v>
      </c>
      <c r="G43" s="151"/>
      <c r="H43" s="163"/>
      <c r="J43" s="180"/>
    </row>
    <row r="44" spans="1:10" ht="20.45" customHeight="1" x14ac:dyDescent="0.2">
      <c r="A44" s="128"/>
      <c r="B44" s="125" t="s">
        <v>452</v>
      </c>
      <c r="C44" s="126" t="s">
        <v>453</v>
      </c>
      <c r="D44" s="127" t="s">
        <v>433</v>
      </c>
      <c r="E44" s="116">
        <v>77</v>
      </c>
      <c r="F44" s="179">
        <v>58.52</v>
      </c>
      <c r="G44" s="151"/>
      <c r="H44" s="163"/>
      <c r="J44" s="180"/>
    </row>
    <row r="45" spans="1:10" ht="20.45" customHeight="1" x14ac:dyDescent="0.2">
      <c r="A45" s="128"/>
      <c r="B45" s="125" t="s">
        <v>454</v>
      </c>
      <c r="C45" s="126" t="s">
        <v>455</v>
      </c>
      <c r="D45" s="127" t="s">
        <v>433</v>
      </c>
      <c r="E45" s="116">
        <v>96</v>
      </c>
      <c r="F45" s="179">
        <v>58.59</v>
      </c>
      <c r="G45" s="151"/>
      <c r="H45" s="163"/>
      <c r="J45" s="180"/>
    </row>
    <row r="46" spans="1:10" ht="20.45" customHeight="1" x14ac:dyDescent="0.2">
      <c r="A46" s="128" t="s">
        <v>456</v>
      </c>
      <c r="B46" s="125" t="s">
        <v>457</v>
      </c>
      <c r="C46" s="126" t="s">
        <v>458</v>
      </c>
      <c r="D46" s="127" t="s">
        <v>459</v>
      </c>
      <c r="E46" s="116">
        <v>19</v>
      </c>
      <c r="F46" s="150">
        <v>206.38</v>
      </c>
      <c r="G46" s="151"/>
      <c r="H46" s="163"/>
      <c r="J46" s="180"/>
    </row>
    <row r="47" spans="1:10" ht="20.45" customHeight="1" x14ac:dyDescent="0.2">
      <c r="A47" s="128"/>
      <c r="B47" s="125" t="s">
        <v>460</v>
      </c>
      <c r="C47" s="126" t="s">
        <v>461</v>
      </c>
      <c r="D47" s="127" t="s">
        <v>459</v>
      </c>
      <c r="E47" s="116">
        <v>23</v>
      </c>
      <c r="F47" s="150">
        <v>239.68</v>
      </c>
      <c r="G47" s="151"/>
      <c r="H47" s="163"/>
      <c r="J47" s="180"/>
    </row>
    <row r="48" spans="1:10" ht="20.45" customHeight="1" x14ac:dyDescent="0.2">
      <c r="A48" s="128"/>
      <c r="B48" s="125" t="s">
        <v>462</v>
      </c>
      <c r="C48" s="126" t="s">
        <v>463</v>
      </c>
      <c r="D48" s="127" t="s">
        <v>459</v>
      </c>
      <c r="E48" s="116">
        <v>12</v>
      </c>
      <c r="F48" s="150">
        <v>338.17</v>
      </c>
      <c r="G48" s="151"/>
      <c r="H48" s="163"/>
      <c r="J48" s="180"/>
    </row>
    <row r="49" spans="1:10" s="26" customFormat="1" ht="20.45" customHeight="1" x14ac:dyDescent="0.2">
      <c r="A49" s="121" t="s">
        <v>464</v>
      </c>
      <c r="B49" s="122" t="s">
        <v>465</v>
      </c>
      <c r="C49" s="123"/>
      <c r="D49" s="115"/>
      <c r="E49" s="115"/>
      <c r="F49" s="115"/>
      <c r="G49" s="115"/>
      <c r="H49" s="115"/>
      <c r="J49" s="180"/>
    </row>
    <row r="50" spans="1:10" ht="28.15" customHeight="1" x14ac:dyDescent="0.2">
      <c r="A50" s="128" t="s">
        <v>466</v>
      </c>
      <c r="B50" s="125" t="s">
        <v>467</v>
      </c>
      <c r="C50" s="126" t="s">
        <v>468</v>
      </c>
      <c r="D50" s="127" t="s">
        <v>31</v>
      </c>
      <c r="E50" s="116">
        <v>6</v>
      </c>
      <c r="F50" s="150">
        <v>862.82</v>
      </c>
      <c r="G50" s="151"/>
      <c r="H50" s="163"/>
      <c r="J50" s="180"/>
    </row>
    <row r="51" spans="1:10" ht="28.15" customHeight="1" x14ac:dyDescent="0.2">
      <c r="A51" s="128"/>
      <c r="B51" s="125" t="s">
        <v>469</v>
      </c>
      <c r="C51" s="126" t="s">
        <v>470</v>
      </c>
      <c r="D51" s="127" t="s">
        <v>31</v>
      </c>
      <c r="E51" s="116">
        <v>6</v>
      </c>
      <c r="F51" s="150">
        <v>2001.52</v>
      </c>
      <c r="G51" s="151"/>
      <c r="H51" s="163"/>
      <c r="J51" s="180"/>
    </row>
    <row r="52" spans="1:10" ht="20.45" customHeight="1" x14ac:dyDescent="0.2">
      <c r="A52" s="128"/>
      <c r="B52" s="125" t="s">
        <v>471</v>
      </c>
      <c r="C52" s="126" t="s">
        <v>472</v>
      </c>
      <c r="D52" s="127" t="s">
        <v>31</v>
      </c>
      <c r="E52" s="116">
        <v>19</v>
      </c>
      <c r="F52" s="150">
        <v>2081.7600000000002</v>
      </c>
      <c r="G52" s="151"/>
      <c r="H52" s="163"/>
      <c r="J52" s="180"/>
    </row>
    <row r="53" spans="1:10" ht="20.45" customHeight="1" x14ac:dyDescent="0.2">
      <c r="A53" s="128"/>
      <c r="B53" s="125" t="s">
        <v>473</v>
      </c>
      <c r="C53" s="126" t="s">
        <v>474</v>
      </c>
      <c r="D53" s="127" t="s">
        <v>31</v>
      </c>
      <c r="E53" s="116">
        <v>6</v>
      </c>
      <c r="F53" s="150">
        <v>3247.8</v>
      </c>
      <c r="G53" s="151"/>
      <c r="H53" s="163"/>
      <c r="J53" s="180"/>
    </row>
    <row r="54" spans="1:10" ht="20.45" customHeight="1" x14ac:dyDescent="0.2">
      <c r="A54" s="124" t="s">
        <v>475</v>
      </c>
      <c r="B54" s="125" t="s">
        <v>475</v>
      </c>
      <c r="C54" s="126" t="s">
        <v>476</v>
      </c>
      <c r="D54" s="127" t="s">
        <v>51</v>
      </c>
      <c r="E54" s="116">
        <v>4</v>
      </c>
      <c r="F54" s="150">
        <v>1701.79</v>
      </c>
      <c r="G54" s="151"/>
      <c r="H54" s="163"/>
      <c r="J54" s="180"/>
    </row>
    <row r="55" spans="1:10" ht="20.45" customHeight="1" x14ac:dyDescent="0.2">
      <c r="A55" s="124" t="s">
        <v>477</v>
      </c>
      <c r="B55" s="125" t="s">
        <v>477</v>
      </c>
      <c r="C55" s="126" t="s">
        <v>478</v>
      </c>
      <c r="D55" s="127" t="s">
        <v>51</v>
      </c>
      <c r="E55" s="116">
        <v>8</v>
      </c>
      <c r="F55" s="150">
        <v>461.74</v>
      </c>
      <c r="G55" s="151"/>
      <c r="H55" s="163"/>
      <c r="J55" s="180"/>
    </row>
    <row r="56" spans="1:10" ht="20.45" customHeight="1" x14ac:dyDescent="0.2">
      <c r="A56" s="124" t="s">
        <v>479</v>
      </c>
      <c r="B56" s="125" t="s">
        <v>479</v>
      </c>
      <c r="C56" s="126" t="s">
        <v>480</v>
      </c>
      <c r="D56" s="127" t="s">
        <v>31</v>
      </c>
      <c r="E56" s="116">
        <v>10</v>
      </c>
      <c r="F56" s="150">
        <v>80.62</v>
      </c>
      <c r="G56" s="151"/>
      <c r="H56" s="163"/>
      <c r="J56" s="180"/>
    </row>
    <row r="57" spans="1:10" s="26" customFormat="1" ht="20.45" customHeight="1" x14ac:dyDescent="0.2">
      <c r="A57" s="121" t="s">
        <v>481</v>
      </c>
      <c r="B57" s="122" t="s">
        <v>482</v>
      </c>
      <c r="C57" s="123"/>
      <c r="D57" s="115"/>
      <c r="E57" s="115"/>
      <c r="F57" s="115"/>
      <c r="G57" s="115"/>
      <c r="H57" s="115"/>
      <c r="J57" s="180"/>
    </row>
    <row r="58" spans="1:10" ht="20.45" customHeight="1" x14ac:dyDescent="0.2">
      <c r="A58" s="128" t="s">
        <v>483</v>
      </c>
      <c r="B58" s="125" t="s">
        <v>484</v>
      </c>
      <c r="C58" s="126" t="s">
        <v>485</v>
      </c>
      <c r="D58" s="127" t="s">
        <v>396</v>
      </c>
      <c r="E58" s="116">
        <v>22</v>
      </c>
      <c r="F58" s="162">
        <v>234.97</v>
      </c>
      <c r="G58" s="151"/>
      <c r="H58" s="163"/>
      <c r="J58" s="180"/>
    </row>
    <row r="59" spans="1:10" ht="20.45" customHeight="1" x14ac:dyDescent="0.2">
      <c r="A59" s="128"/>
      <c r="B59" s="125" t="s">
        <v>486</v>
      </c>
      <c r="C59" s="126" t="s">
        <v>487</v>
      </c>
      <c r="D59" s="127" t="s">
        <v>396</v>
      </c>
      <c r="E59" s="116">
        <v>315</v>
      </c>
      <c r="F59" s="162">
        <v>296.36</v>
      </c>
      <c r="G59" s="151"/>
      <c r="H59" s="163"/>
      <c r="J59" s="180"/>
    </row>
    <row r="60" spans="1:10" s="26" customFormat="1" ht="20.45" customHeight="1" x14ac:dyDescent="0.2">
      <c r="A60" s="121" t="s">
        <v>488</v>
      </c>
      <c r="B60" s="122" t="s">
        <v>489</v>
      </c>
      <c r="C60" s="123"/>
      <c r="D60" s="115"/>
      <c r="E60" s="115"/>
      <c r="F60" s="115"/>
      <c r="G60" s="115"/>
      <c r="H60" s="115"/>
      <c r="J60" s="180"/>
    </row>
    <row r="61" spans="1:10" ht="20.45" customHeight="1" x14ac:dyDescent="0.2">
      <c r="A61" s="124" t="s">
        <v>490</v>
      </c>
      <c r="B61" s="125" t="s">
        <v>490</v>
      </c>
      <c r="C61" s="126" t="s">
        <v>491</v>
      </c>
      <c r="D61" s="127" t="s">
        <v>31</v>
      </c>
      <c r="E61" s="116">
        <v>5</v>
      </c>
      <c r="F61" s="150">
        <v>271.56</v>
      </c>
      <c r="G61" s="151"/>
      <c r="H61" s="163"/>
      <c r="J61" s="180"/>
    </row>
    <row r="62" spans="1:10" ht="20.45" customHeight="1" x14ac:dyDescent="0.2">
      <c r="A62" s="124" t="s">
        <v>492</v>
      </c>
      <c r="B62" s="125" t="s">
        <v>492</v>
      </c>
      <c r="C62" s="126" t="s">
        <v>493</v>
      </c>
      <c r="D62" s="127" t="s">
        <v>396</v>
      </c>
      <c r="E62" s="116">
        <v>11</v>
      </c>
      <c r="F62" s="150">
        <v>1218.51</v>
      </c>
      <c r="G62" s="151"/>
      <c r="H62" s="163"/>
      <c r="J62" s="180"/>
    </row>
    <row r="63" spans="1:10" ht="20.45" customHeight="1" x14ac:dyDescent="0.2">
      <c r="A63" s="128" t="s">
        <v>494</v>
      </c>
      <c r="B63" s="125" t="s">
        <v>495</v>
      </c>
      <c r="C63" s="126" t="s">
        <v>496</v>
      </c>
      <c r="D63" s="127" t="s">
        <v>386</v>
      </c>
      <c r="E63" s="116">
        <v>6</v>
      </c>
      <c r="F63" s="150">
        <v>1711.85</v>
      </c>
      <c r="G63" s="151"/>
      <c r="H63" s="163"/>
      <c r="J63" s="180"/>
    </row>
    <row r="64" spans="1:10" ht="20.45" customHeight="1" x14ac:dyDescent="0.2">
      <c r="A64" s="128"/>
      <c r="B64" s="125" t="s">
        <v>497</v>
      </c>
      <c r="C64" s="126" t="s">
        <v>498</v>
      </c>
      <c r="D64" s="127" t="s">
        <v>396</v>
      </c>
      <c r="E64" s="116">
        <v>15</v>
      </c>
      <c r="F64" s="150">
        <v>85.86</v>
      </c>
      <c r="G64" s="151"/>
      <c r="H64" s="163"/>
      <c r="J64" s="180"/>
    </row>
    <row r="65" spans="1:10" s="26" customFormat="1" ht="20.45" customHeight="1" x14ac:dyDescent="0.2">
      <c r="A65" s="121" t="s">
        <v>499</v>
      </c>
      <c r="B65" s="122" t="s">
        <v>500</v>
      </c>
      <c r="C65" s="123"/>
      <c r="D65" s="115"/>
      <c r="E65" s="115"/>
      <c r="F65" s="115"/>
      <c r="G65" s="115"/>
      <c r="H65" s="115"/>
      <c r="J65" s="180"/>
    </row>
    <row r="66" spans="1:10" ht="20.45" customHeight="1" x14ac:dyDescent="0.2">
      <c r="A66" s="128" t="s">
        <v>501</v>
      </c>
      <c r="B66" s="125" t="s">
        <v>502</v>
      </c>
      <c r="C66" s="126" t="s">
        <v>503</v>
      </c>
      <c r="D66" s="127" t="s">
        <v>386</v>
      </c>
      <c r="E66" s="116">
        <v>10</v>
      </c>
      <c r="F66" s="179">
        <v>4883.43</v>
      </c>
      <c r="G66" s="151"/>
      <c r="H66" s="163"/>
      <c r="J66" s="180"/>
    </row>
    <row r="67" spans="1:10" ht="20.45" customHeight="1" x14ac:dyDescent="0.2">
      <c r="A67" s="128"/>
      <c r="B67" s="125" t="s">
        <v>504</v>
      </c>
      <c r="C67" s="126" t="s">
        <v>505</v>
      </c>
      <c r="D67" s="127" t="s">
        <v>386</v>
      </c>
      <c r="E67" s="116">
        <v>6</v>
      </c>
      <c r="F67" s="150">
        <v>6672.91</v>
      </c>
      <c r="G67" s="151"/>
      <c r="H67" s="163"/>
      <c r="J67" s="180"/>
    </row>
    <row r="68" spans="1:10" ht="20.45" customHeight="1" x14ac:dyDescent="0.2">
      <c r="A68" s="128"/>
      <c r="B68" s="125" t="s">
        <v>506</v>
      </c>
      <c r="C68" s="126" t="s">
        <v>507</v>
      </c>
      <c r="D68" s="127" t="s">
        <v>386</v>
      </c>
      <c r="E68" s="116">
        <v>10</v>
      </c>
      <c r="F68" s="179">
        <v>6855.94</v>
      </c>
      <c r="G68" s="151"/>
      <c r="H68" s="163"/>
      <c r="J68" s="180"/>
    </row>
    <row r="69" spans="1:10" ht="20.45" customHeight="1" x14ac:dyDescent="0.2">
      <c r="A69" s="128"/>
      <c r="B69" s="125" t="s">
        <v>508</v>
      </c>
      <c r="C69" s="126" t="s">
        <v>509</v>
      </c>
      <c r="D69" s="127" t="s">
        <v>396</v>
      </c>
      <c r="E69" s="116">
        <v>52</v>
      </c>
      <c r="F69" s="179">
        <v>78.92</v>
      </c>
      <c r="G69" s="151"/>
      <c r="H69" s="163"/>
      <c r="J69" s="180"/>
    </row>
    <row r="70" spans="1:10" ht="20.45" customHeight="1" x14ac:dyDescent="0.2">
      <c r="A70" s="124" t="s">
        <v>510</v>
      </c>
      <c r="B70" s="125">
        <v>9.1999999999999993</v>
      </c>
      <c r="C70" s="126" t="s">
        <v>511</v>
      </c>
      <c r="D70" s="127" t="s">
        <v>386</v>
      </c>
      <c r="E70" s="116">
        <v>15</v>
      </c>
      <c r="F70" s="150">
        <v>8953.06</v>
      </c>
      <c r="G70" s="151"/>
      <c r="H70" s="163"/>
      <c r="J70" s="180"/>
    </row>
    <row r="71" spans="1:10" s="26" customFormat="1" ht="20.45" customHeight="1" x14ac:dyDescent="0.2">
      <c r="A71" s="121" t="s">
        <v>512</v>
      </c>
      <c r="B71" s="122" t="s">
        <v>513</v>
      </c>
      <c r="C71" s="123"/>
      <c r="D71" s="115"/>
      <c r="E71" s="115"/>
      <c r="F71" s="115"/>
      <c r="G71" s="115"/>
      <c r="H71" s="115"/>
      <c r="J71" s="180"/>
    </row>
    <row r="72" spans="1:10" ht="20.45" customHeight="1" x14ac:dyDescent="0.2">
      <c r="A72" s="128" t="s">
        <v>514</v>
      </c>
      <c r="B72" s="125" t="s">
        <v>515</v>
      </c>
      <c r="C72" s="126" t="s">
        <v>516</v>
      </c>
      <c r="D72" s="127" t="s">
        <v>31</v>
      </c>
      <c r="E72" s="116">
        <v>10</v>
      </c>
      <c r="F72" s="162">
        <v>3609.28</v>
      </c>
      <c r="G72" s="151"/>
      <c r="H72" s="163"/>
      <c r="J72" s="180"/>
    </row>
    <row r="73" spans="1:10" ht="20.45" customHeight="1" x14ac:dyDescent="0.2">
      <c r="A73" s="128"/>
      <c r="B73" s="125" t="s">
        <v>517</v>
      </c>
      <c r="C73" s="126" t="s">
        <v>518</v>
      </c>
      <c r="D73" s="127" t="s">
        <v>31</v>
      </c>
      <c r="E73" s="116">
        <v>100</v>
      </c>
      <c r="F73" s="150">
        <v>91.9</v>
      </c>
      <c r="G73" s="151"/>
      <c r="H73" s="163"/>
      <c r="J73" s="180"/>
    </row>
    <row r="74" spans="1:10" ht="20.45" customHeight="1" x14ac:dyDescent="0.2">
      <c r="A74" s="124" t="s">
        <v>519</v>
      </c>
      <c r="B74" s="125">
        <v>10.199999999999999</v>
      </c>
      <c r="C74" s="126" t="s">
        <v>520</v>
      </c>
      <c r="D74" s="127" t="s">
        <v>31</v>
      </c>
      <c r="E74" s="116">
        <v>150</v>
      </c>
      <c r="F74" s="150">
        <v>89.45</v>
      </c>
      <c r="G74" s="151"/>
      <c r="H74" s="163"/>
      <c r="J74" s="180"/>
    </row>
    <row r="75" spans="1:10" ht="20.45" customHeight="1" x14ac:dyDescent="0.2">
      <c r="A75" s="124" t="s">
        <v>521</v>
      </c>
      <c r="B75" s="125">
        <v>10.3</v>
      </c>
      <c r="C75" s="126" t="s">
        <v>522</v>
      </c>
      <c r="D75" s="127" t="s">
        <v>396</v>
      </c>
      <c r="E75" s="116">
        <v>20</v>
      </c>
      <c r="F75" s="150">
        <v>2826.2</v>
      </c>
      <c r="G75" s="151"/>
      <c r="H75" s="163"/>
      <c r="J75" s="180"/>
    </row>
    <row r="76" spans="1:10" ht="20.45" customHeight="1" x14ac:dyDescent="0.2">
      <c r="A76" s="124" t="s">
        <v>523</v>
      </c>
      <c r="B76" s="125">
        <v>10.4</v>
      </c>
      <c r="C76" s="126" t="s">
        <v>524</v>
      </c>
      <c r="D76" s="127" t="s">
        <v>31</v>
      </c>
      <c r="E76" s="116">
        <v>220</v>
      </c>
      <c r="F76" s="179">
        <v>80</v>
      </c>
      <c r="G76" s="151"/>
      <c r="H76" s="163"/>
      <c r="J76" s="180"/>
    </row>
    <row r="77" spans="1:10" ht="20.45" customHeight="1" x14ac:dyDescent="0.2">
      <c r="A77" s="124" t="s">
        <v>525</v>
      </c>
      <c r="B77" s="129" t="s">
        <v>525</v>
      </c>
      <c r="C77" s="130" t="s">
        <v>526</v>
      </c>
      <c r="D77" s="131" t="s">
        <v>31</v>
      </c>
      <c r="E77" s="116">
        <v>15</v>
      </c>
      <c r="F77" s="179">
        <v>3500</v>
      </c>
      <c r="G77" s="151"/>
      <c r="H77" s="163"/>
      <c r="J77" s="180"/>
    </row>
    <row r="78" spans="1:10" s="26" customFormat="1" ht="20.45" customHeight="1" x14ac:dyDescent="0.2">
      <c r="A78" s="121" t="s">
        <v>527</v>
      </c>
      <c r="B78" s="122" t="s">
        <v>528</v>
      </c>
      <c r="C78" s="123"/>
      <c r="D78" s="115"/>
      <c r="E78" s="115"/>
      <c r="F78" s="115"/>
      <c r="G78" s="115"/>
      <c r="H78" s="115"/>
      <c r="J78" s="180"/>
    </row>
    <row r="79" spans="1:10" ht="20.45" customHeight="1" x14ac:dyDescent="0.2">
      <c r="A79" s="128" t="s">
        <v>529</v>
      </c>
      <c r="B79" s="125" t="s">
        <v>530</v>
      </c>
      <c r="C79" s="126" t="s">
        <v>531</v>
      </c>
      <c r="D79" s="127" t="s">
        <v>396</v>
      </c>
      <c r="E79" s="116">
        <v>60</v>
      </c>
      <c r="F79" s="150">
        <v>67.23</v>
      </c>
      <c r="G79" s="151"/>
      <c r="H79" s="163"/>
      <c r="J79" s="180"/>
    </row>
    <row r="80" spans="1:10" ht="20.45" customHeight="1" x14ac:dyDescent="0.2">
      <c r="A80" s="128"/>
      <c r="B80" s="125" t="s">
        <v>532</v>
      </c>
      <c r="C80" s="126" t="s">
        <v>533</v>
      </c>
      <c r="D80" s="127" t="s">
        <v>396</v>
      </c>
      <c r="E80" s="116">
        <v>60</v>
      </c>
      <c r="F80" s="150">
        <v>51.48</v>
      </c>
      <c r="G80" s="151"/>
      <c r="H80" s="163"/>
      <c r="J80" s="180"/>
    </row>
    <row r="81" spans="1:10" ht="20.45" customHeight="1" x14ac:dyDescent="0.2">
      <c r="A81" s="128"/>
      <c r="B81" s="125" t="s">
        <v>534</v>
      </c>
      <c r="C81" s="126" t="s">
        <v>535</v>
      </c>
      <c r="D81" s="127" t="s">
        <v>396</v>
      </c>
      <c r="E81" s="116">
        <v>60</v>
      </c>
      <c r="F81" s="150">
        <v>85.74</v>
      </c>
      <c r="G81" s="151"/>
      <c r="H81" s="163"/>
      <c r="J81" s="180"/>
    </row>
    <row r="82" spans="1:10" ht="20.45" customHeight="1" x14ac:dyDescent="0.2">
      <c r="A82" s="128"/>
      <c r="B82" s="125" t="s">
        <v>536</v>
      </c>
      <c r="C82" s="126" t="s">
        <v>537</v>
      </c>
      <c r="D82" s="127" t="s">
        <v>396</v>
      </c>
      <c r="E82" s="116">
        <v>60</v>
      </c>
      <c r="F82" s="162">
        <v>98.55</v>
      </c>
      <c r="G82" s="151"/>
      <c r="H82" s="163"/>
      <c r="J82" s="180"/>
    </row>
    <row r="83" spans="1:10" ht="20.45" customHeight="1" x14ac:dyDescent="0.2">
      <c r="A83" s="124" t="s">
        <v>538</v>
      </c>
      <c r="B83" s="125">
        <v>11.2</v>
      </c>
      <c r="C83" s="126" t="s">
        <v>539</v>
      </c>
      <c r="D83" s="127" t="s">
        <v>396</v>
      </c>
      <c r="E83" s="116">
        <v>150</v>
      </c>
      <c r="F83" s="150">
        <v>114.06</v>
      </c>
      <c r="G83" s="151"/>
      <c r="H83" s="163"/>
      <c r="J83" s="180"/>
    </row>
    <row r="84" spans="1:10" ht="20.45" customHeight="1" x14ac:dyDescent="0.2">
      <c r="A84" s="124" t="s">
        <v>540</v>
      </c>
      <c r="B84" s="125">
        <v>11.3</v>
      </c>
      <c r="C84" s="126" t="s">
        <v>541</v>
      </c>
      <c r="D84" s="127" t="s">
        <v>396</v>
      </c>
      <c r="E84" s="116">
        <v>35</v>
      </c>
      <c r="F84" s="150">
        <v>112.42</v>
      </c>
      <c r="G84" s="151"/>
      <c r="H84" s="163"/>
      <c r="J84" s="180"/>
    </row>
    <row r="85" spans="1:10" s="26" customFormat="1" ht="20.45" customHeight="1" x14ac:dyDescent="0.2">
      <c r="A85" s="121" t="s">
        <v>542</v>
      </c>
      <c r="B85" s="122" t="s">
        <v>543</v>
      </c>
      <c r="C85" s="123"/>
      <c r="D85" s="115"/>
      <c r="E85" s="115"/>
      <c r="F85" s="115"/>
      <c r="G85" s="115"/>
      <c r="H85" s="115"/>
      <c r="J85" s="180"/>
    </row>
    <row r="86" spans="1:10" ht="20.45" customHeight="1" x14ac:dyDescent="0.2">
      <c r="A86" s="124" t="s">
        <v>544</v>
      </c>
      <c r="B86" s="125" t="s">
        <v>545</v>
      </c>
      <c r="C86" s="126" t="s">
        <v>546</v>
      </c>
      <c r="D86" s="127" t="s">
        <v>51</v>
      </c>
      <c r="E86" s="116">
        <v>50</v>
      </c>
      <c r="F86" s="179">
        <v>686.84</v>
      </c>
      <c r="G86" s="151"/>
      <c r="H86" s="163"/>
      <c r="J86" s="180"/>
    </row>
    <row r="87" spans="1:10" s="26" customFormat="1" ht="20.45" customHeight="1" x14ac:dyDescent="0.2">
      <c r="A87" s="121" t="s">
        <v>547</v>
      </c>
      <c r="B87" s="122" t="s">
        <v>548</v>
      </c>
      <c r="C87" s="123"/>
      <c r="D87" s="115"/>
      <c r="E87" s="115"/>
      <c r="F87" s="115"/>
      <c r="G87" s="115"/>
      <c r="H87" s="115"/>
      <c r="J87" s="180"/>
    </row>
    <row r="88" spans="1:10" ht="20.45" customHeight="1" x14ac:dyDescent="0.2">
      <c r="A88" s="128" t="s">
        <v>549</v>
      </c>
      <c r="B88" s="125" t="s">
        <v>550</v>
      </c>
      <c r="C88" s="126" t="s">
        <v>551</v>
      </c>
      <c r="D88" s="127" t="s">
        <v>31</v>
      </c>
      <c r="E88" s="116">
        <v>12</v>
      </c>
      <c r="F88" s="150">
        <v>287.45</v>
      </c>
      <c r="G88" s="151"/>
      <c r="H88" s="163"/>
      <c r="J88" s="180"/>
    </row>
    <row r="89" spans="1:10" ht="20.45" customHeight="1" x14ac:dyDescent="0.2">
      <c r="A89" s="128"/>
      <c r="B89" s="125" t="s">
        <v>552</v>
      </c>
      <c r="C89" s="126" t="s">
        <v>553</v>
      </c>
      <c r="D89" s="127" t="s">
        <v>31</v>
      </c>
      <c r="E89" s="116">
        <v>19</v>
      </c>
      <c r="F89" s="150">
        <v>287.45</v>
      </c>
      <c r="G89" s="151"/>
      <c r="H89" s="163"/>
      <c r="J89" s="180"/>
    </row>
    <row r="90" spans="1:10" s="26" customFormat="1" ht="20.45" customHeight="1" x14ac:dyDescent="0.2">
      <c r="A90" s="121" t="s">
        <v>554</v>
      </c>
      <c r="B90" s="122" t="s">
        <v>555</v>
      </c>
      <c r="C90" s="123"/>
      <c r="D90" s="115"/>
      <c r="E90" s="115"/>
      <c r="F90" s="115"/>
      <c r="G90" s="115"/>
      <c r="H90" s="115"/>
      <c r="J90" s="180"/>
    </row>
    <row r="91" spans="1:10" ht="20.45" customHeight="1" x14ac:dyDescent="0.2">
      <c r="A91" s="128" t="s">
        <v>556</v>
      </c>
      <c r="B91" s="125" t="s">
        <v>557</v>
      </c>
      <c r="C91" s="126" t="s">
        <v>558</v>
      </c>
      <c r="D91" s="127" t="s">
        <v>396</v>
      </c>
      <c r="E91" s="116">
        <v>135</v>
      </c>
      <c r="F91" s="150">
        <v>163.47</v>
      </c>
      <c r="G91" s="151"/>
      <c r="H91" s="163"/>
      <c r="J91" s="180"/>
    </row>
    <row r="92" spans="1:10" ht="20.45" customHeight="1" x14ac:dyDescent="0.2">
      <c r="A92" s="128"/>
      <c r="B92" s="125" t="s">
        <v>559</v>
      </c>
      <c r="C92" s="126" t="s">
        <v>560</v>
      </c>
      <c r="D92" s="127" t="s">
        <v>396</v>
      </c>
      <c r="E92" s="116">
        <v>450</v>
      </c>
      <c r="F92" s="162">
        <v>128.31</v>
      </c>
      <c r="G92" s="151"/>
      <c r="H92" s="163"/>
      <c r="J92" s="180"/>
    </row>
    <row r="93" spans="1:10" ht="20.45" customHeight="1" x14ac:dyDescent="0.2">
      <c r="A93" s="124" t="s">
        <v>561</v>
      </c>
      <c r="B93" s="125">
        <v>14.2</v>
      </c>
      <c r="C93" s="126" t="s">
        <v>562</v>
      </c>
      <c r="D93" s="127" t="s">
        <v>396</v>
      </c>
      <c r="E93" s="116">
        <v>17</v>
      </c>
      <c r="F93" s="150">
        <v>56.88</v>
      </c>
      <c r="G93" s="151"/>
      <c r="H93" s="163"/>
      <c r="J93" s="180"/>
    </row>
    <row r="94" spans="1:10" s="26" customFormat="1" ht="20.45" customHeight="1" x14ac:dyDescent="0.2">
      <c r="A94" s="121" t="s">
        <v>563</v>
      </c>
      <c r="B94" s="122" t="s">
        <v>325</v>
      </c>
      <c r="C94" s="123"/>
      <c r="D94" s="115"/>
      <c r="E94" s="115"/>
      <c r="F94" s="115"/>
      <c r="G94" s="115"/>
      <c r="H94" s="115"/>
      <c r="J94" s="180"/>
    </row>
    <row r="95" spans="1:10" ht="20.45" customHeight="1" x14ac:dyDescent="0.2">
      <c r="A95" s="124" t="s">
        <v>564</v>
      </c>
      <c r="B95" s="125">
        <v>15.1</v>
      </c>
      <c r="C95" s="126" t="s">
        <v>565</v>
      </c>
      <c r="D95" s="127" t="s">
        <v>386</v>
      </c>
      <c r="E95" s="116">
        <v>180</v>
      </c>
      <c r="F95" s="179">
        <v>20</v>
      </c>
      <c r="G95" s="151"/>
      <c r="H95" s="163"/>
      <c r="J95" s="180"/>
    </row>
    <row r="96" spans="1:10" ht="20.45" customHeight="1" x14ac:dyDescent="0.2">
      <c r="A96" s="124" t="s">
        <v>566</v>
      </c>
      <c r="B96" s="125">
        <v>15.2</v>
      </c>
      <c r="C96" s="126" t="s">
        <v>567</v>
      </c>
      <c r="D96" s="127" t="s">
        <v>51</v>
      </c>
      <c r="E96" s="116">
        <v>2</v>
      </c>
      <c r="F96" s="150">
        <v>315.49</v>
      </c>
      <c r="G96" s="151"/>
      <c r="H96" s="163"/>
      <c r="J96" s="180"/>
    </row>
    <row r="97" spans="1:10" ht="20.45" customHeight="1" x14ac:dyDescent="0.2">
      <c r="A97" s="124" t="s">
        <v>568</v>
      </c>
      <c r="B97" s="125">
        <v>15.3</v>
      </c>
      <c r="C97" s="126" t="s">
        <v>569</v>
      </c>
      <c r="D97" s="127" t="s">
        <v>396</v>
      </c>
      <c r="E97" s="116">
        <v>50</v>
      </c>
      <c r="F97" s="150">
        <v>173.16</v>
      </c>
      <c r="G97" s="151"/>
      <c r="H97" s="163"/>
      <c r="J97" s="180"/>
    </row>
    <row r="98" spans="1:10" ht="20.45" customHeight="1" x14ac:dyDescent="0.2">
      <c r="A98" s="124" t="s">
        <v>570</v>
      </c>
      <c r="B98" s="125">
        <v>15.4</v>
      </c>
      <c r="C98" s="126" t="s">
        <v>571</v>
      </c>
      <c r="D98" s="127" t="s">
        <v>31</v>
      </c>
      <c r="E98" s="116">
        <v>10</v>
      </c>
      <c r="F98" s="150">
        <v>192.01</v>
      </c>
      <c r="G98" s="151"/>
      <c r="H98" s="163"/>
      <c r="J98" s="180"/>
    </row>
    <row r="99" spans="1:10" ht="20.45" customHeight="1" x14ac:dyDescent="0.2">
      <c r="A99" s="124" t="s">
        <v>572</v>
      </c>
      <c r="B99" s="125">
        <v>15.5</v>
      </c>
      <c r="C99" s="126" t="s">
        <v>573</v>
      </c>
      <c r="D99" s="127" t="s">
        <v>396</v>
      </c>
      <c r="E99" s="116">
        <v>9</v>
      </c>
      <c r="F99" s="179">
        <v>483.38</v>
      </c>
      <c r="G99" s="151"/>
      <c r="H99" s="163"/>
      <c r="J99" s="180"/>
    </row>
    <row r="100" spans="1:10" ht="20.45" customHeight="1" x14ac:dyDescent="0.2">
      <c r="A100" s="124" t="s">
        <v>574</v>
      </c>
      <c r="B100" s="125">
        <v>15.6</v>
      </c>
      <c r="C100" s="126" t="s">
        <v>575</v>
      </c>
      <c r="D100" s="127" t="s">
        <v>396</v>
      </c>
      <c r="E100" s="116">
        <v>23</v>
      </c>
      <c r="F100" s="179">
        <v>679.11</v>
      </c>
      <c r="G100" s="151"/>
      <c r="H100" s="163"/>
      <c r="J100" s="180"/>
    </row>
    <row r="101" spans="1:10" ht="20.45" customHeight="1" x14ac:dyDescent="0.2">
      <c r="A101" s="124" t="s">
        <v>576</v>
      </c>
      <c r="B101" s="125">
        <v>15.7</v>
      </c>
      <c r="C101" s="126" t="s">
        <v>577</v>
      </c>
      <c r="D101" s="127" t="s">
        <v>396</v>
      </c>
      <c r="E101" s="116">
        <v>20</v>
      </c>
      <c r="F101" s="179">
        <v>79.760000000000005</v>
      </c>
      <c r="G101" s="151"/>
      <c r="H101" s="163"/>
      <c r="J101" s="180"/>
    </row>
    <row r="102" spans="1:10" ht="20.45" customHeight="1" x14ac:dyDescent="0.2">
      <c r="A102" s="124" t="s">
        <v>578</v>
      </c>
      <c r="B102" s="125">
        <v>15.8</v>
      </c>
      <c r="C102" s="126" t="s">
        <v>579</v>
      </c>
      <c r="D102" s="127" t="s">
        <v>396</v>
      </c>
      <c r="E102" s="116">
        <v>10</v>
      </c>
      <c r="F102" s="150">
        <v>5.22</v>
      </c>
      <c r="G102" s="151"/>
      <c r="H102" s="163"/>
      <c r="J102" s="180"/>
    </row>
    <row r="103" spans="1:10" ht="20.45" customHeight="1" x14ac:dyDescent="0.2">
      <c r="A103" s="124" t="s">
        <v>580</v>
      </c>
      <c r="B103" s="125">
        <v>15.9</v>
      </c>
      <c r="C103" s="126" t="s">
        <v>581</v>
      </c>
      <c r="D103" s="127" t="s">
        <v>396</v>
      </c>
      <c r="E103" s="116">
        <v>10</v>
      </c>
      <c r="F103" s="150">
        <v>335.25</v>
      </c>
      <c r="G103" s="151"/>
      <c r="H103" s="163"/>
      <c r="J103" s="180"/>
    </row>
    <row r="104" spans="1:10" ht="20.45" customHeight="1" x14ac:dyDescent="0.2">
      <c r="A104" s="124" t="s">
        <v>582</v>
      </c>
      <c r="B104" s="132">
        <v>15.1</v>
      </c>
      <c r="C104" s="126" t="s">
        <v>583</v>
      </c>
      <c r="D104" s="127" t="s">
        <v>386</v>
      </c>
      <c r="E104" s="116">
        <v>10</v>
      </c>
      <c r="F104" s="150">
        <v>386.28</v>
      </c>
      <c r="G104" s="151"/>
      <c r="H104" s="163"/>
      <c r="J104" s="180"/>
    </row>
    <row r="105" spans="1:10" ht="20.45" customHeight="1" x14ac:dyDescent="0.2">
      <c r="A105" s="128" t="s">
        <v>584</v>
      </c>
      <c r="B105" s="125" t="s">
        <v>585</v>
      </c>
      <c r="C105" s="126" t="s">
        <v>586</v>
      </c>
      <c r="D105" s="127" t="s">
        <v>216</v>
      </c>
      <c r="E105" s="116">
        <v>17</v>
      </c>
      <c r="F105" s="162">
        <v>2901.65</v>
      </c>
      <c r="G105" s="151"/>
      <c r="H105" s="163"/>
      <c r="J105" s="180"/>
    </row>
    <row r="106" spans="1:10" ht="20.45" customHeight="1" x14ac:dyDescent="0.2">
      <c r="A106" s="128"/>
      <c r="B106" s="125" t="s">
        <v>587</v>
      </c>
      <c r="C106" s="126" t="s">
        <v>588</v>
      </c>
      <c r="D106" s="127" t="s">
        <v>589</v>
      </c>
      <c r="E106" s="116">
        <v>1</v>
      </c>
      <c r="F106" s="162">
        <v>267.02999999999997</v>
      </c>
      <c r="G106" s="151"/>
      <c r="H106" s="163"/>
      <c r="J106" s="180"/>
    </row>
    <row r="107" spans="1:10" ht="20.45" customHeight="1" x14ac:dyDescent="0.2">
      <c r="A107" s="124" t="s">
        <v>590</v>
      </c>
      <c r="B107" s="125" t="s">
        <v>590</v>
      </c>
      <c r="C107" s="126" t="s">
        <v>591</v>
      </c>
      <c r="D107" s="127" t="s">
        <v>396</v>
      </c>
      <c r="E107" s="116">
        <v>7</v>
      </c>
      <c r="F107" s="179">
        <v>634.79</v>
      </c>
      <c r="G107" s="151"/>
      <c r="H107" s="163"/>
      <c r="J107" s="180"/>
    </row>
    <row r="108" spans="1:10" s="27" customFormat="1" ht="28.9" customHeight="1" x14ac:dyDescent="0.2">
      <c r="A108" s="253" t="s">
        <v>669</v>
      </c>
      <c r="B108" s="253"/>
      <c r="C108" s="253"/>
      <c r="D108" s="253"/>
      <c r="E108" s="253"/>
      <c r="F108" s="253"/>
      <c r="G108" s="253"/>
      <c r="H108" s="94">
        <f>SUM(H14:H107)</f>
        <v>0</v>
      </c>
      <c r="J108" s="181"/>
    </row>
    <row r="109" spans="1:10" ht="25.15" customHeight="1" x14ac:dyDescent="0.2">
      <c r="A109" s="250" t="s">
        <v>663</v>
      </c>
      <c r="B109" s="250"/>
      <c r="C109" s="250"/>
      <c r="D109" s="250"/>
      <c r="E109" s="250"/>
      <c r="F109" s="250"/>
      <c r="G109" s="250"/>
      <c r="H109" s="93">
        <f>H108*0.23</f>
        <v>0</v>
      </c>
      <c r="J109" s="180"/>
    </row>
    <row r="110" spans="1:10" ht="25.15" customHeight="1" x14ac:dyDescent="0.2">
      <c r="A110" s="250" t="s">
        <v>664</v>
      </c>
      <c r="B110" s="250"/>
      <c r="C110" s="250"/>
      <c r="D110" s="250"/>
      <c r="E110" s="250"/>
      <c r="F110" s="250"/>
      <c r="G110" s="250"/>
      <c r="H110" s="93">
        <f>H108+H109</f>
        <v>0</v>
      </c>
      <c r="J110" s="180"/>
    </row>
    <row r="113" spans="1:8" ht="15" x14ac:dyDescent="0.25">
      <c r="A113" s="1"/>
      <c r="B113" s="1"/>
      <c r="D113" s="27" t="s">
        <v>667</v>
      </c>
    </row>
    <row r="114" spans="1:8" x14ac:dyDescent="0.2">
      <c r="D114" s="248" t="s">
        <v>706</v>
      </c>
      <c r="E114" s="248"/>
      <c r="F114" s="248"/>
      <c r="G114" s="248"/>
      <c r="H114" s="248"/>
    </row>
    <row r="115" spans="1:8" x14ac:dyDescent="0.2">
      <c r="A115" s="23" t="str">
        <f>'zał. C-D- ZESTAWIENIE_RD'!D23</f>
        <v>Gdynia, dnia         2024.</v>
      </c>
      <c r="B115" s="23"/>
      <c r="C115" s="23"/>
    </row>
    <row r="116" spans="1:8" x14ac:dyDescent="0.2">
      <c r="B116" s="149"/>
    </row>
  </sheetData>
  <sheetProtection selectLockedCells="1" selectUnlockedCells="1"/>
  <mergeCells count="11">
    <mergeCell ref="A1:B1"/>
    <mergeCell ref="G1:H1"/>
    <mergeCell ref="D114:H114"/>
    <mergeCell ref="A4:B4"/>
    <mergeCell ref="A109:G109"/>
    <mergeCell ref="A110:G110"/>
    <mergeCell ref="A3:B3"/>
    <mergeCell ref="A6:H6"/>
    <mergeCell ref="A7:H7"/>
    <mergeCell ref="A9:H9"/>
    <mergeCell ref="A108:G108"/>
  </mergeCells>
  <pageMargins left="0.78749999999999998" right="0.78749999999999998" top="0.78749999999999998" bottom="0.78749999999999998" header="0.51180555555555551" footer="0.51180555555555551"/>
  <pageSetup paperSize="9" scale="66" firstPageNumber="0" orientation="portrait" r:id="rId1"/>
  <headerFooter alignWithMargins="0"/>
  <rowBreaks count="2" manualBreakCount="2">
    <brk id="52" max="6" man="1"/>
    <brk id="100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H28"/>
  <sheetViews>
    <sheetView tabSelected="1" view="pageBreakPreview" zoomScaleNormal="100" zoomScaleSheetLayoutView="100" workbookViewId="0">
      <selection activeCell="N10" sqref="M10:N10"/>
    </sheetView>
  </sheetViews>
  <sheetFormatPr defaultColWidth="8.7109375" defaultRowHeight="12.75" x14ac:dyDescent="0.2"/>
  <cols>
    <col min="1" max="1" width="5.42578125" style="28" customWidth="1"/>
    <col min="2" max="2" width="14.42578125" style="28" customWidth="1"/>
    <col min="3" max="3" width="58.85546875" style="28" customWidth="1"/>
    <col min="4" max="4" width="7.140625" style="28" customWidth="1"/>
    <col min="5" max="5" width="8.7109375" style="28" customWidth="1"/>
    <col min="6" max="6" width="12" style="28" hidden="1" customWidth="1"/>
    <col min="7" max="7" width="11.42578125" style="28" customWidth="1"/>
    <col min="8" max="8" width="23.28515625" style="28" customWidth="1"/>
    <col min="9" max="16384" width="8.7109375" style="28"/>
  </cols>
  <sheetData>
    <row r="1" spans="1:8" ht="28.5" customHeight="1" x14ac:dyDescent="0.25">
      <c r="A1" s="184" t="str">
        <f>'zał. C-D- ZESTAWIENIE_RD'!D2</f>
        <v>EZP.271.24.2024</v>
      </c>
      <c r="B1" s="184"/>
      <c r="G1" s="255" t="s">
        <v>720</v>
      </c>
      <c r="H1" s="255"/>
    </row>
    <row r="3" spans="1:8" ht="24.75" customHeight="1" x14ac:dyDescent="0.2">
      <c r="A3" s="251" t="s">
        <v>668</v>
      </c>
      <c r="B3" s="251"/>
      <c r="C3" s="65"/>
      <c r="D3" s="27"/>
      <c r="E3" s="23"/>
      <c r="F3" s="23"/>
      <c r="G3" s="22"/>
      <c r="H3" s="23"/>
    </row>
    <row r="4" spans="1:8" x14ac:dyDescent="0.2">
      <c r="A4" s="249" t="s">
        <v>713</v>
      </c>
      <c r="B4" s="249"/>
      <c r="C4" s="65"/>
      <c r="D4" s="27"/>
      <c r="E4" s="23"/>
      <c r="F4" s="23"/>
      <c r="G4" s="22"/>
      <c r="H4" s="23"/>
    </row>
    <row r="5" spans="1:8" x14ac:dyDescent="0.2">
      <c r="A5" s="22"/>
      <c r="B5" s="22"/>
      <c r="C5" s="65"/>
      <c r="D5" s="27"/>
      <c r="E5" s="23"/>
      <c r="F5" s="23"/>
      <c r="G5" s="22"/>
      <c r="H5" s="23"/>
    </row>
    <row r="6" spans="1:8" ht="19.899999999999999" customHeight="1" x14ac:dyDescent="0.2">
      <c r="A6" s="207" t="str">
        <f>'zał. C5-D - OBIEKTY INŻ_RD'!A6:H6</f>
        <v>KOSZTORYS OFERTOWY - Rejon D</v>
      </c>
      <c r="B6" s="207"/>
      <c r="C6" s="207"/>
      <c r="D6" s="207"/>
      <c r="E6" s="207"/>
      <c r="F6" s="207"/>
      <c r="G6" s="207"/>
      <c r="H6" s="207"/>
    </row>
    <row r="7" spans="1:8" ht="19.899999999999999" customHeight="1" x14ac:dyDescent="0.2">
      <c r="A7" s="4"/>
      <c r="B7" s="4"/>
      <c r="C7" s="4"/>
      <c r="D7" s="4"/>
      <c r="E7" s="4"/>
      <c r="F7" s="4"/>
      <c r="G7" s="4"/>
      <c r="H7" s="4"/>
    </row>
    <row r="8" spans="1:8" ht="14.45" customHeight="1" x14ac:dyDescent="0.2">
      <c r="A8" s="215" t="s">
        <v>694</v>
      </c>
      <c r="B8" s="215"/>
      <c r="C8" s="215"/>
      <c r="D8" s="215"/>
      <c r="E8" s="215"/>
      <c r="F8" s="215"/>
      <c r="G8" s="215"/>
      <c r="H8" s="215"/>
    </row>
    <row r="9" spans="1:8" ht="15" x14ac:dyDescent="0.25">
      <c r="A9" s="260"/>
      <c r="B9" s="260"/>
      <c r="C9" s="260"/>
      <c r="D9" s="260"/>
      <c r="E9" s="260"/>
      <c r="F9" s="260"/>
      <c r="G9" s="260"/>
      <c r="H9" s="260"/>
    </row>
    <row r="10" spans="1:8" ht="75.599999999999994" customHeight="1" x14ac:dyDescent="0.2">
      <c r="A10" s="32" t="s">
        <v>1</v>
      </c>
      <c r="B10" s="33" t="s">
        <v>592</v>
      </c>
      <c r="C10" s="33" t="s">
        <v>3</v>
      </c>
      <c r="D10" s="31" t="s">
        <v>4</v>
      </c>
      <c r="E10" s="31" t="s">
        <v>381</v>
      </c>
      <c r="F10" s="31"/>
      <c r="G10" s="31" t="s">
        <v>640</v>
      </c>
      <c r="H10" s="34" t="s">
        <v>641</v>
      </c>
    </row>
    <row r="11" spans="1:8" ht="36.75" customHeight="1" x14ac:dyDescent="0.2">
      <c r="A11" s="29">
        <v>1</v>
      </c>
      <c r="B11" s="29" t="s">
        <v>593</v>
      </c>
      <c r="C11" s="29" t="s">
        <v>594</v>
      </c>
      <c r="D11" s="29" t="s">
        <v>595</v>
      </c>
      <c r="E11" s="29">
        <v>40</v>
      </c>
      <c r="F11" s="164">
        <v>2742.06</v>
      </c>
      <c r="G11" s="164"/>
      <c r="H11" s="164"/>
    </row>
    <row r="12" spans="1:8" ht="39" customHeight="1" x14ac:dyDescent="0.2">
      <c r="A12" s="29">
        <v>2</v>
      </c>
      <c r="B12" s="29" t="s">
        <v>593</v>
      </c>
      <c r="C12" s="29" t="s">
        <v>596</v>
      </c>
      <c r="D12" s="29" t="s">
        <v>595</v>
      </c>
      <c r="E12" s="29">
        <v>40</v>
      </c>
      <c r="F12" s="164">
        <v>1167.26</v>
      </c>
      <c r="G12" s="164"/>
      <c r="H12" s="164"/>
    </row>
    <row r="13" spans="1:8" ht="35.25" customHeight="1" x14ac:dyDescent="0.2">
      <c r="A13" s="29">
        <v>3</v>
      </c>
      <c r="B13" s="29" t="s">
        <v>593</v>
      </c>
      <c r="C13" s="29" t="s">
        <v>597</v>
      </c>
      <c r="D13" s="29" t="s">
        <v>595</v>
      </c>
      <c r="E13" s="29">
        <v>40</v>
      </c>
      <c r="F13" s="164">
        <v>1259.07</v>
      </c>
      <c r="G13" s="164"/>
      <c r="H13" s="164"/>
    </row>
    <row r="14" spans="1:8" ht="36" customHeight="1" x14ac:dyDescent="0.2">
      <c r="A14" s="29">
        <v>4</v>
      </c>
      <c r="B14" s="29" t="s">
        <v>593</v>
      </c>
      <c r="C14" s="29" t="s">
        <v>598</v>
      </c>
      <c r="D14" s="29" t="s">
        <v>595</v>
      </c>
      <c r="E14" s="29">
        <v>40</v>
      </c>
      <c r="F14" s="164">
        <v>368.38</v>
      </c>
      <c r="G14" s="164"/>
      <c r="H14" s="164"/>
    </row>
    <row r="15" spans="1:8" ht="36.75" customHeight="1" x14ac:dyDescent="0.2">
      <c r="A15" s="29">
        <v>5</v>
      </c>
      <c r="B15" s="29" t="s">
        <v>593</v>
      </c>
      <c r="C15" s="29" t="s">
        <v>599</v>
      </c>
      <c r="D15" s="29" t="s">
        <v>595</v>
      </c>
      <c r="E15" s="29">
        <v>40</v>
      </c>
      <c r="F15" s="164">
        <v>206.67</v>
      </c>
      <c r="G15" s="164"/>
      <c r="H15" s="164"/>
    </row>
    <row r="16" spans="1:8" ht="35.25" customHeight="1" x14ac:dyDescent="0.2">
      <c r="A16" s="29">
        <v>6</v>
      </c>
      <c r="B16" s="29" t="s">
        <v>593</v>
      </c>
      <c r="C16" s="29" t="s">
        <v>600</v>
      </c>
      <c r="D16" s="29" t="s">
        <v>595</v>
      </c>
      <c r="E16" s="29">
        <v>40</v>
      </c>
      <c r="F16" s="164">
        <v>2300.9499999999998</v>
      </c>
      <c r="G16" s="164"/>
      <c r="H16" s="164"/>
    </row>
    <row r="17" spans="1:8" ht="39" customHeight="1" x14ac:dyDescent="0.2">
      <c r="A17" s="29">
        <v>7</v>
      </c>
      <c r="B17" s="29" t="s">
        <v>593</v>
      </c>
      <c r="C17" s="29" t="s">
        <v>601</v>
      </c>
      <c r="D17" s="29" t="s">
        <v>595</v>
      </c>
      <c r="E17" s="29">
        <v>40</v>
      </c>
      <c r="F17" s="164">
        <v>586.86</v>
      </c>
      <c r="G17" s="164"/>
      <c r="H17" s="164"/>
    </row>
    <row r="18" spans="1:8" ht="37.5" customHeight="1" x14ac:dyDescent="0.2">
      <c r="A18" s="29">
        <v>8</v>
      </c>
      <c r="B18" s="29" t="s">
        <v>593</v>
      </c>
      <c r="C18" s="29" t="s">
        <v>602</v>
      </c>
      <c r="D18" s="29" t="s">
        <v>595</v>
      </c>
      <c r="E18" s="29">
        <v>25</v>
      </c>
      <c r="F18" s="164">
        <v>2272.69</v>
      </c>
      <c r="G18" s="164"/>
      <c r="H18" s="164"/>
    </row>
    <row r="19" spans="1:8" ht="35.25" customHeight="1" x14ac:dyDescent="0.2">
      <c r="A19" s="29">
        <v>9</v>
      </c>
      <c r="B19" s="29" t="s">
        <v>593</v>
      </c>
      <c r="C19" s="29" t="s">
        <v>603</v>
      </c>
      <c r="D19" s="29" t="s">
        <v>433</v>
      </c>
      <c r="E19" s="29">
        <v>700</v>
      </c>
      <c r="F19" s="164">
        <v>25.04</v>
      </c>
      <c r="G19" s="164"/>
      <c r="H19" s="164"/>
    </row>
    <row r="20" spans="1:8" ht="23.45" customHeight="1" x14ac:dyDescent="0.2">
      <c r="A20" s="261" t="s">
        <v>644</v>
      </c>
      <c r="B20" s="262"/>
      <c r="C20" s="262"/>
      <c r="D20" s="262"/>
      <c r="E20" s="262"/>
      <c r="F20" s="262"/>
      <c r="G20" s="262"/>
      <c r="H20" s="96">
        <f>SUM(H11:H19)</f>
        <v>0</v>
      </c>
    </row>
    <row r="21" spans="1:8" ht="25.15" customHeight="1" x14ac:dyDescent="0.2">
      <c r="A21" s="258" t="s">
        <v>643</v>
      </c>
      <c r="B21" s="259"/>
      <c r="C21" s="259"/>
      <c r="D21" s="259"/>
      <c r="E21" s="259"/>
      <c r="F21" s="259"/>
      <c r="G21" s="259"/>
      <c r="H21" s="96">
        <f>H20*0.23</f>
        <v>0</v>
      </c>
    </row>
    <row r="22" spans="1:8" ht="27" customHeight="1" x14ac:dyDescent="0.2">
      <c r="A22" s="256" t="s">
        <v>645</v>
      </c>
      <c r="B22" s="257"/>
      <c r="C22" s="257"/>
      <c r="D22" s="257"/>
      <c r="E22" s="257"/>
      <c r="F22" s="257"/>
      <c r="G22" s="257"/>
      <c r="H22" s="96">
        <f>H20+H21</f>
        <v>0</v>
      </c>
    </row>
    <row r="25" spans="1:8" x14ac:dyDescent="0.2">
      <c r="A25" s="28" t="str">
        <f>'zał. C-D- ZESTAWIENIE_RD'!D23</f>
        <v>Gdynia, dnia         2024.</v>
      </c>
    </row>
    <row r="26" spans="1:8" ht="15" x14ac:dyDescent="0.25">
      <c r="A26" s="1"/>
      <c r="B26" s="1"/>
      <c r="D26" s="254" t="s">
        <v>642</v>
      </c>
      <c r="E26" s="254"/>
      <c r="F26" s="254"/>
      <c r="G26" s="254"/>
      <c r="H26" s="254"/>
    </row>
    <row r="27" spans="1:8" x14ac:dyDescent="0.2">
      <c r="B27" s="148"/>
      <c r="D27" s="254" t="s">
        <v>706</v>
      </c>
      <c r="E27" s="254"/>
      <c r="F27" s="254"/>
      <c r="G27" s="254"/>
      <c r="H27" s="254"/>
    </row>
    <row r="28" spans="1:8" x14ac:dyDescent="0.2">
      <c r="B28" s="149"/>
    </row>
  </sheetData>
  <sheetProtection selectLockedCells="1" selectUnlockedCells="1"/>
  <mergeCells count="11">
    <mergeCell ref="D27:H27"/>
    <mergeCell ref="G1:H1"/>
    <mergeCell ref="D26:H26"/>
    <mergeCell ref="A4:B4"/>
    <mergeCell ref="A22:G22"/>
    <mergeCell ref="A21:G21"/>
    <mergeCell ref="A3:B3"/>
    <mergeCell ref="A9:H9"/>
    <mergeCell ref="A20:G20"/>
    <mergeCell ref="A6:H6"/>
    <mergeCell ref="A8:H8"/>
  </mergeCells>
  <pageMargins left="0.78740157480314965" right="0.78740157480314965" top="0.78740157480314965" bottom="0.78740157480314965" header="0.51181102362204722" footer="0.51181102362204722"/>
  <pageSetup paperSize="9" scale="67" firstPageNumber="0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9</vt:i4>
      </vt:variant>
    </vt:vector>
  </HeadingPairs>
  <TitlesOfParts>
    <vt:vector size="16" baseType="lpstr">
      <vt:lpstr>zał. C-D- ZESTAWIENIE_RD</vt:lpstr>
      <vt:lpstr>zał. C1-D -BITUMICZNE_RD </vt:lpstr>
      <vt:lpstr>zał. C2-D - BRUKARSKIE_RD</vt:lpstr>
      <vt:lpstr>zał. C3-D- PIONOWE_RD</vt:lpstr>
      <vt:lpstr>zał. C4-D -POZIOME_RD</vt:lpstr>
      <vt:lpstr>zał. C5-D - OBIEKTY INŻ_RD</vt:lpstr>
      <vt:lpstr>zał.C6-D - EKRANY_RD</vt:lpstr>
      <vt:lpstr>'zał. C1-D -BITUMICZNE_RD '!__xlnm.Print_Area</vt:lpstr>
      <vt:lpstr>'zał. C2-D - BRUKARSKIE_RD'!__xlnm.Print_Area</vt:lpstr>
      <vt:lpstr>'zał. C1-D -BITUMICZNE_RD '!Obszar_wydruku</vt:lpstr>
      <vt:lpstr>'zał. C2-D - BRUKARSKIE_RD'!Obszar_wydruku</vt:lpstr>
      <vt:lpstr>'zał. C3-D- PIONOWE_RD'!Obszar_wydruku</vt:lpstr>
      <vt:lpstr>'zał. C4-D -POZIOME_RD'!Obszar_wydruku</vt:lpstr>
      <vt:lpstr>'zał. C5-D - OBIEKTY INŻ_RD'!Obszar_wydruku</vt:lpstr>
      <vt:lpstr>'zał. C-D- ZESTAWIENIE_RD'!Obszar_wydruku</vt:lpstr>
      <vt:lpstr>'zał.C6-D - EKRANY_RD'!Obszar_wydruku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Krzak</dc:creator>
  <cp:lastModifiedBy>Wioletta Nizińska</cp:lastModifiedBy>
  <cp:lastPrinted>2024-03-05T14:07:25Z</cp:lastPrinted>
  <dcterms:created xsi:type="dcterms:W3CDTF">2018-04-13T10:20:53Z</dcterms:created>
  <dcterms:modified xsi:type="dcterms:W3CDTF">2024-04-26T08:04:52Z</dcterms:modified>
</cp:coreProperties>
</file>