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l 2" sheetId="1" r:id="rId1"/>
  </sheets>
  <definedNames>
    <definedName name="OLE_LINK1" localSheetId="0">'zal 2'!$A$13</definedName>
  </definedNames>
  <calcPr fullCalcOnLoad="1"/>
</workbook>
</file>

<file path=xl/sharedStrings.xml><?xml version="1.0" encoding="utf-8"?>
<sst xmlns="http://schemas.openxmlformats.org/spreadsheetml/2006/main" count="346" uniqueCount="170">
  <si>
    <t>Lp.</t>
  </si>
  <si>
    <t>Opis przedmiotu zamówienia</t>
  </si>
  <si>
    <t>jm</t>
  </si>
  <si>
    <t>Cena jednostkowa netto [zł]</t>
  </si>
  <si>
    <t>Wartość zamówienia netto [zł]</t>
  </si>
  <si>
    <t>Stawka podatku VAT [%]</t>
  </si>
  <si>
    <t>Wartość zamówienia brutto [zł]</t>
  </si>
  <si>
    <t>Zadanie nr 1 - Profesjonalne środki do utrzymania czystości</t>
  </si>
  <si>
    <t>Wielkość opakowania</t>
  </si>
  <si>
    <t>Wysokoskoncentrowany, nisko pieniący preparat do mycia i pielęgnacji podłóg wodoodpornych, zabezpieczonych powłokami akrylowymi, pozwalający na uzyskanie wysokiego połysku powierzchni podłogi poprzez jej froterowanie, kompatybilny ze stacją umożliwiającą dozowanie minimum 4 preparatów. Zawierający: propan-2-ol, izopropanol, alkohol izopropylowy15-30%, niejonowe środki powierzchniowo czynne (alkohol alkilowy alkoksylowany) 15-30%, ethano-1,2-diol, glikol etylenowy 5-15% Produkt o pH 9. Roztwór roboczy 0,2%.</t>
  </si>
  <si>
    <t xml:space="preserve">Preparat do czyszczenia i konserwacji powierzchni ze stali szlachetnej takich jak: pielęgnacji szafek, zmywarek w kuchenkach, lad chłodniczych, wind i innych urządzeń ze stali szlachetnej. Powinien charakteryzować się łatwością rozprowadzania, bardzo krótkim czasem odparowywania i nie powinien pozostawiać na czyszczonej powierzchni tłustych plam, smug. Powinien ujednolicać czyszczoną powierzchnię, nadając jej połysk, konserwować  i chronić przed ponownym zabrudzeniem. </t>
  </si>
  <si>
    <t>Stacjonarny system dozujący
Opakowanie saszetka
+butelka  ze spryskiwaczem - szt 30</t>
  </si>
  <si>
    <t>Gotowy preparat
Butelka ze spryskiwaczem</t>
  </si>
  <si>
    <t>1.</t>
  </si>
  <si>
    <t>2.</t>
  </si>
  <si>
    <t>3.</t>
  </si>
  <si>
    <t>4.</t>
  </si>
  <si>
    <t>Stacjonarny system dozujący
Opakowanie saszetka</t>
  </si>
  <si>
    <t>Środek do mycia i konserwacji powierzchni meblowych , paneli dobrze usuwający wszelkie zabrudzenia z kurzu, odciski palców, tłuste plamy, nadający drewnianym powierzchniom połysk, przyjemny zapach, działający antystatycznie</t>
  </si>
  <si>
    <t>Profesjonalne mleczko do czyszczenia mocno zabrudzonych powierzchni emaliowanych, ceramicznych, chromowanych, usuwające nawet najbardziej oporne zabrudzenia (przypalony tłuszcz, kamień, rdzę, pleśń), nie rysujący czyszczonych powierzchni, pozostawiający je lśniące o przyjemnym i delikatnym zapachu.</t>
  </si>
  <si>
    <t>Profesjonalne mleczko z dodatkiem chloru do czyszczenia mocno zabrudzonych powierzchni emaliowanych, ceramicznych, usuwające nawet najbardziej oporne zabrudzenia (przypalony tłuszcz, kamień, rdzę, pleśń), nie rysujący czyszczonych powierzchni, pozostawiający je czyste i lśniące.</t>
  </si>
  <si>
    <t>5.</t>
  </si>
  <si>
    <t>6.</t>
  </si>
  <si>
    <t>7.</t>
  </si>
  <si>
    <t>8.</t>
  </si>
  <si>
    <t>9.</t>
  </si>
  <si>
    <t>10.</t>
  </si>
  <si>
    <t>koncentrat kanister, butelka z pompką  8 szt</t>
  </si>
  <si>
    <t>koncentrat ( w załączeniu butelka ze spryskiwaczem  szt 20)</t>
  </si>
  <si>
    <t>2l</t>
  </si>
  <si>
    <t>1l</t>
  </si>
  <si>
    <t>litr</t>
  </si>
  <si>
    <t>szt.</t>
  </si>
  <si>
    <t>op.</t>
  </si>
  <si>
    <t>RAZEM</t>
  </si>
  <si>
    <t>Zadanie nr 2 - Sprzątanie gruntowne</t>
  </si>
  <si>
    <t>Preparaty do nabłyszczania /polerowania metodą sprayową, 
kompatybilne z maszyną OMNI</t>
  </si>
  <si>
    <t>Pad -biały- do polerowania posadzek  zabezpieczonych i niezabezpieczonych polimerem</t>
  </si>
  <si>
    <t>Pad - niebieski - do szorowania mocno zabrudzonych posadzek, usuwania  z nich polimerów, akryli, wosków ( kompatybilny z maszyną OMNI)</t>
  </si>
  <si>
    <t>11.</t>
  </si>
  <si>
    <t>Pad - czerwony - do nakładania polimerów, akryli, wosków ( kompatybilny z maszyną OMNI)</t>
  </si>
  <si>
    <t xml:space="preserve">Pad - zielony - do szorowania mocno zabrudzonych posadzek, usuwania  z nich polimerów, akryli, wosków </t>
  </si>
  <si>
    <t>Pad -czerwony, zielony - do szorowania mocno zabrudzonych posadzek, usuwania z z nich polimerów, akryli, wosków</t>
  </si>
  <si>
    <t>Kij do podstawy do mopa kompatybilny z podstawą opisaną poniżej</t>
  </si>
  <si>
    <t>12.</t>
  </si>
  <si>
    <t>13.</t>
  </si>
  <si>
    <t>14.</t>
  </si>
  <si>
    <t>15.</t>
  </si>
  <si>
    <t>Przycisk nożny umożliwiający otwieranie i zamykanie uchwytu bez pomocy rąk  do uchwytu (podstawy do mopa Vermop) o szer 40cm</t>
  </si>
  <si>
    <t>Koncentrat
Kanister 5L</t>
  </si>
  <si>
    <t>średnica 17”-432mm, grubość min.26mm</t>
  </si>
  <si>
    <t>średnica 51”-mm, grubość min.26mm</t>
  </si>
  <si>
    <t>średnica 51cm
grubość min.26mm</t>
  </si>
  <si>
    <t>Szer – 40 cm
Waga – 100g</t>
  </si>
  <si>
    <t>Szer 40 cm</t>
  </si>
  <si>
    <t>_</t>
  </si>
  <si>
    <t>Zadanie nr 3 - Profesjonalne preparaty do mycia w zmywarkach</t>
  </si>
  <si>
    <t>Tabletki do zmywarek</t>
  </si>
  <si>
    <t>kanister 5 l</t>
  </si>
  <si>
    <t>Ręcznik w listkach, typu ZZ, wodoutrwalony, opakowanie zawierające nie mniej niż 200 listków, nie brudzący, nie rwący się przy wyjmowaniu z dozownika, niepozostawiający przykrego zapachu w kontakcie z wodą.
Opakowanie karton (20x200), gramatura nie mniej niż 40 g/m2</t>
  </si>
  <si>
    <t>23cmx25cm</t>
  </si>
  <si>
    <t>śr.14cm x
szer19-20cm,       
dł w roli min.280 mb
+/- 3%</t>
  </si>
  <si>
    <t>rolka</t>
  </si>
  <si>
    <t>op.
A-200</t>
  </si>
  <si>
    <t>120 l
grubość 40 mc
70 x 110</t>
  </si>
  <si>
    <t>60 l
grubość 30 mc
60 x 80</t>
  </si>
  <si>
    <t>35 l
grubość 30 mc
48 x 50</t>
  </si>
  <si>
    <t>Dwuwarstwowe: miękka gąbka do zmywania i szorstka fibra do szorowania. Wielokrotnego użytku. Produkt wykonany z pianki poliuretanowej zgrzanej z fibrą polipropylenow- kolor czerwony</t>
  </si>
  <si>
    <t>Szufelka ze zmiotką możliwość połączenia</t>
  </si>
  <si>
    <t>Szczotka klozetowa zawieszona nad podstawką</t>
  </si>
  <si>
    <t>Szczotki do szorowania ręcznego z uchwytem ze sztywną szczotką ( w kształcie żelazka)</t>
  </si>
  <si>
    <t>Rękawice chroniące przed skażeniem biologicznym 
wytrzymałe, nie ograniczające ruchów, z warstwą PVC nadającą się do pracy w niskich temperaturach, z wkładką służącą do ochrony przed niektórymi mikroorganizmami, wywołującymi nieprzyjemny zapach, infekcje, choroby skórne, wyściełane dzianiną bawełnianą. Z zewnątrz całe rękawice powinny być pokryte chropowatą warstwą w celu polepszenia chwytliwości. Rękawice powinny być odpowiednie do stosowania podczas pracy ze środkami chemicznymi, odpadami, odporne na ścieranie, przecięcia , rozdarcia, przekłucia.  Rękawice powinny być oznakowane: LOGO, numer modelu, rozmiar, informacja o wkładce Actifresh, Certyfikat Europejski, numer seryjny i stosowne piktogramy, rozmiar duży na męską rękę z długością rękawa do ¾ długości przedramienia.</t>
  </si>
  <si>
    <t>Wiaderko plastikowe, kwadratowe lub prostokątne  w 3 kolorach: żółte, niebieskie, czerwone</t>
  </si>
  <si>
    <t>kanister 5l</t>
  </si>
  <si>
    <t>standard</t>
  </si>
  <si>
    <t>waga 15g</t>
  </si>
  <si>
    <t>rozmiar L</t>
  </si>
  <si>
    <t>waga 0,06kg
rozmiary:
S, M, L, XL, XXL</t>
  </si>
  <si>
    <t>pojemność 4-5 l</t>
  </si>
  <si>
    <t>para</t>
  </si>
  <si>
    <t>nie mniejsza niż 
35x 35 cm.</t>
  </si>
  <si>
    <t>7cmx10cm 
(+/-3%)</t>
  </si>
  <si>
    <t>Stacjonarny system dozujący 
+butelka  ze spryskiwaczem -
 szt 20 
Opakowanie - saszetka</t>
  </si>
  <si>
    <t>250 g</t>
  </si>
  <si>
    <t>Środek do gruntownego mycia i czyszczenia urządzeń oraz pomieszczeń sanitarnych nie zawierający chloru, APEO, kwasu solnego, aldehydów i konserwantów. Skutecznie usuwający rdzę, kamień wodny, osady wapienne, cementowe i urynowe oraz resztki mydła. Z przeznaczeniem do mycia muszli klozetowych, pisuarów, bidetów, umywalek oraz brudnych spoin. Czyszczący również przedmioty chromowane i  wykonane ze stali nierdzewnej, takie jak: baterie łazienkowe, armatura. Środek Likwidujący przykre zapachy urynowe. Nie niszczący czyszczonej powierzchni. Dopuszczony do stosowania w zakładach przemysłu spożywczego</t>
  </si>
  <si>
    <t>Nazwa handlowa/ 
Nr katalogowy/  Producent/
Wielkość opakowania</t>
  </si>
  <si>
    <t>Rękawice gospodarcze przeznaczone dla osób stale używających rękawic następujących właściwościach: 
- wysokiej jakości, flokowane, z bawełnianą wyściółką pochłaniającą pot
- moletowane na palcach i części chwytnej rękawicy
- miękkie, elastyczne, odporne na przekłucia i rozdarcia
- przedłużony mankiet
- zróżnicowane na prawą i lewą
- podlegające biodegradacji
- pakowane parami w opakowanie foliowe</t>
  </si>
  <si>
    <t>Ściereczki do kurzu dobrze wchłanialne, jednolite, gładkie typu UNITEX w kolorze żółtym, czerwonym, niebieskim i białym w tym: żółta 1000 szt, niebieska 900 szt, czerwona 500 szt, biała 300 szt</t>
  </si>
  <si>
    <t>Zmywak spiralny ze stali nierdzewnej przeznaczony do mycia silnie zabrudzonych powierzchni, wykonany ze stali nierdzewnej, nie rysujący powierzchni</t>
  </si>
  <si>
    <t>Preparat do codziennego mycia kwasoodpornych powierzchni w toaletach, szczególnie polecany przy stosowaniu wody twardej, dzięki specjalnej mieszaninie związków powierzchniowo czynnych, kwasu cytrynowego oraz inhibitorów korozji, szybko i skutecznie usuwa zanieczyszczenia (zwłaszcza osady kamienne) i nie jest agresywny chemicznie w stosunku do mytych powierzchni, zachowuje połysk super koncentrat w saszetkach 2,5l,  pH koncentratu – 1,6 , kompatybilne ze stacją umożliwiającą dozowanie minim, 4 preparatów. Roztwór roboczy 2%</t>
  </si>
  <si>
    <t>po 6 szt  z każdegorodzaju</t>
  </si>
  <si>
    <t>szt</t>
  </si>
  <si>
    <t>Ø19cm
(+/-5%)</t>
  </si>
  <si>
    <t>wymiary jednego odcinka - 19,8 cm x 35 cm</t>
  </si>
  <si>
    <t xml:space="preserve"> Długość rolki - 300m, wysokość rolki - 19,8 cm, średnica rolki - 19,5 cm, liczba odcinków na jednej rolce - 857 szt. Waga rolki 1520 g.</t>
  </si>
  <si>
    <t xml:space="preserve">Sól do zmywarek w tabletkach </t>
  </si>
  <si>
    <t>kg</t>
  </si>
  <si>
    <t xml:space="preserve">rolka
</t>
  </si>
  <si>
    <t>Mydło w płynie o dobrych właściwościach myjących, możliwość stosowania dla osób o skórze wrażliwej, zawierające składniki nawilżające i pielęgnujące, nie zawierające sztucznych barwników. Nie mogą być różne kolory produktu Ph 5,0-7,0</t>
  </si>
  <si>
    <t>butelka 1L</t>
  </si>
  <si>
    <t xml:space="preserve">Skutecznie usuwający najsilniejsze zabrudzenia w każdej temperaturze wody, ciepłej i  zimnej. Szczególnie nadaje się do mycia powierzchni pokrytych tłuszczem. Zabezpiecza i regeneruje skórę podczas czyszczenia. Efekt krystalicznie czystych i lśniących naczyń. Płyn powinien być przeznaczony nie tylko do mycia naczyń ale również innych powierzchni. Przebadany dermatologicznie. Bezpieczny dla skóry (pH naturalne dla środowiska) oraz środowiska (ulega biodegradacji). Efektywny, gęsty i bardzo wydajny. </t>
  </si>
  <si>
    <t>Preparat do codziennego mycia niezabezpieczonych, wodoodpornych powierzchni, szyb, okien, luster. Preparat bardzo skutecznie powinien usuwać zanieczyszczenia (tłuszcz, brud) z mytych powierzchni i pozostawiać ją bez smug i zamazów. Powinien być:
- przyjazny dla skóry i oszczędny w użyciu,
Powinien zawierać:
- Anionowe związki powierzchniowo- czynne 10-15 °/ci, 
-niejonowe związki powierzchniowo-czynne &lt;5 % ,
-pH (koncentratu): 10 pH(+/-3%) (tj. około  7,5 roztworu roboczego)
- kompatybilny ze stacją umożliwiającą dozowanie minimum  4 preparatów
Roztwór roboczy 0,25%.</t>
  </si>
  <si>
    <t>opakowanie 
40-50 szt.</t>
  </si>
  <si>
    <t>opakowanie 
1,5 -2,00 kg</t>
  </si>
  <si>
    <t>Nie mniejsza niż 20/18,5(g/m2) +/-3%
 +/-3%</t>
  </si>
  <si>
    <t>Super biały ręcznik, klejony, 100% celulozy, dwu warstwowy, biały, nielistkowany. Ręcznik kompatybilny z dozownikami Katrin.</t>
  </si>
  <si>
    <t>Zadanie nr 4 - Papier toaletowy, ręczniki papierowe</t>
  </si>
  <si>
    <t>Zadanie nr 5 - Worki na odpady</t>
  </si>
  <si>
    <t>Zadanie nr 6 - Wyroby sanitarny, sprzęt drobny sanitarny</t>
  </si>
  <si>
    <t>Szczotka ryżowa do szorowania z możliwością dopasowania wkręcanego kija z tworzywa kolorowego</t>
  </si>
  <si>
    <t>Gotowy preparat w spray 400ml</t>
  </si>
  <si>
    <t>Ocet 10 %</t>
  </si>
  <si>
    <t>butelka 0,5 L</t>
  </si>
  <si>
    <t xml:space="preserve">Kij teleskopowy , który po naciśnięciu jednego przycisku umożliwia ustawienie na odpowiedniej długości roboczej bez uciążliwego przykręcania . Możliwość ustawienia od     80 cm-171cm , wyposażony w adaptery umożliwiające korzystanie z różnych przystawek np. do mycia okien, podłóg i wykonywanie prac na dużych wysokościach. </t>
  </si>
  <si>
    <t>39 cm</t>
  </si>
  <si>
    <t>Uchwyt z kijem i mopem wymiennym (2szt) z mikrofazy przeznaczony do zmywania np. parapetów na wysokości w trudnodostępnych miejscach.</t>
  </si>
  <si>
    <t>Mop widełkowy nakładany na kij</t>
  </si>
  <si>
    <t>39cm</t>
  </si>
  <si>
    <t>Mop kieszeniowy: Idealny do mycia i dezynfekcji wszelkich powierzchni  takich jak: Ceramika, gresy, panele, kamień naturalny i inne o wszechstronnym zastosowaniu
1. Kolor biały
2. Mocowanie- kieszenie,
3. Podstawa i kieszenie mopa - bawełna
4. Włókna –bawełna tkana, frędzle zamknięte,
5. Ścieralność – max 3%,
6. Temp. prania – max do 95 C,
7. Temp. suszenia – max do 110 C</t>
  </si>
  <si>
    <t>Podwójny mop kieszeniowy: Idealny do mycia i dezynfekcji wszelkich powierzchni  takich jak: Ceramika, gresy, panele, kamień naturalny i inne o wszechstronnym zastosowaniu
1. Kolor biało-niebieski
2. Mocowanie- kieszenie,
3. Podstawa i kieszenie mopa - bawełna
4. Włókna –bawełna tkana, frędzle zamknięte,
5. Ścieralność – max 3%,
6. Temp. prania – max do 95 C,
7. Temp. suszenia – max do 110 C</t>
  </si>
  <si>
    <t>szer 40cm</t>
  </si>
  <si>
    <t>Worki do odkurzacza: -Taski 7524191, Filips
- filtr Hepa H-10 Multi Match do odkurzcza Zelmer 
typu 321 op 
- Zelmer typ 1117,6, ZMB05K; ZMB02K
- Nilfisk GWD 300S
- Numatic Internationale LTD</t>
  </si>
  <si>
    <t>60L
grubość 40 mc
60 x 80</t>
  </si>
  <si>
    <t>ARKUSZ ASORTYMENTOWO - CENOWY</t>
  </si>
  <si>
    <t>xxx</t>
  </si>
  <si>
    <t>Papier toaletowy jednowarstwowy, makulatura, szary, dł. 120m, średnica-190mm , wysokość rolki 95mm, gramatura 36g/m/2, waga 1 rolki - 410g, tolerancja wymiarów +/-5%</t>
  </si>
  <si>
    <t>120 l
70 x 110</t>
  </si>
  <si>
    <t>ilość</t>
  </si>
  <si>
    <t xml:space="preserve">Spray do czyszczenia   powierzchni szklanych i ceramicznych, monitorów i ekranów, kopiarek, okien, luster  z zawartością alkoholu. Bez zastosowania do czyszczenia wyświetlaczy LCD </t>
  </si>
  <si>
    <t>Podstawa mopa  wykonana z utwardzonego tworzywa sztucznego, perforowana; kolor antracytowy. Mocowany do kija za pomocą śruby. Duża powierzchnia styku z podłożem. Stabilny przegub ułatwiający prace na rożnych płaszczyznach. Przycisk nożny umożliwiający otwieranie i zamykanie uchwytu bez pomocy rąk.</t>
  </si>
  <si>
    <t>grubość folii - 0,035mm, waga rolki - 630g</t>
  </si>
  <si>
    <t>Załącznik nr 2 do SWZ</t>
  </si>
  <si>
    <t>Preparat przeznaczony do mycia maszynowego naczyń w wodzie miękkiej oraz średnio twardej. Usuwający uporczywe przebarwienia po kawie i herbacie, zapewniający doskonałe efekty w stężeniu do 2ml/1l wody, wyprodukowany zgodnie z normą ISO 9001 lub równoważny., ISO 13485 lub równoważny, do zastosowania w systemie GHP lub równoważny  oraz HACCP lub równoważny. Gęstość: 1.15 +/- 0.01g-cm3,wygląd: bezbarwna ciecz. Zastosowanie w zmywarkach Stalgast.</t>
  </si>
  <si>
    <t>zakup</t>
  </si>
  <si>
    <t>marża</t>
  </si>
  <si>
    <t>marża all</t>
  </si>
  <si>
    <t xml:space="preserve">Środek do mycia okien szyb, luster, framug okiennych, powierzchni plastikowych, mebli. Może być stosowany na plexiglasie. gotowy do użycia, opakowania 1l ze spryskiwaczem; na bazie wody osmotycznej, Wartoś pH: 6-7; </t>
  </si>
  <si>
    <t xml:space="preserve">Zadanie nr 7 - Mycie rąk - system łokciowy </t>
  </si>
  <si>
    <t>Preparat do częstego mycia rąk i ciała, nie powodujący wysuszenia, pielęgnujący skórę i chroniący ją przed wysuszaniem: pH 4,8 - 5,5 neutralne  dla skóry w orginalnym opisanym opakowaniu. Kompatybilne z dozownikami Dermados</t>
  </si>
  <si>
    <t>Płyn gotowy do użytku butelka 0,5L</t>
  </si>
  <si>
    <t>Zadanie nr 8- Mycie rąk- system  bezobsługowy</t>
  </si>
  <si>
    <t xml:space="preserve">Preparat w płynie do mycia rąk, dozowany w pianie, bezzapachowy, delikatny, łagodny dla skóry, dozowany z dozownika bezdotykowego (automatycznego - fotokomórka). nie mniej niż 2000 doz z wkładu. Wkład hermetycznie zamknięty (zabezpieczony zestawem zaworów uniemożliwiających zasysanie powietrza wraz z mikroorganizmami do wnętrza opakowania), bez możliwości dolewania. Forma - piana, wielkość dozy STAŁA nie większa niż 0,6 ml. Nie zawiera barwników. </t>
  </si>
  <si>
    <t>Gotowy preparat w pianie wkład</t>
  </si>
  <si>
    <t>Zabezpieczenie dla bloku operacyjnego</t>
  </si>
  <si>
    <t xml:space="preserve">pojemność 60l, wykonane z folii 0,035mm, waga rolki - 715 g </t>
  </si>
  <si>
    <t>pojemność 120l, wykonane z folii 0,035mm, waga rolki 650g</t>
  </si>
  <si>
    <t>Preparat do prania tapicerek oraz wykładzin dywanowych, dobrze usuwający zabrudzenia z materiałów tekstylnych, wykładzin dywanowych itp. usuwający z czyszczonych materiałów  mikroorganizmy, roztocza itp. rozpuszczający pozostałości owadów, niwelujący niekorzystne zapachy, nie powodujący odbarwiania tkanin, preparat dezynfekcyjny, spełniający normy: EN 1040 lub równoważna, EN 13697 lub równoważna, EN 1276 lub równoważna</t>
  </si>
  <si>
    <t>Pasta do czyszczenia, usuwania długotrwałych zabrudzeń, osadów, spalenizny, nalotów z rdzy i kamienia z powierzchni ceramicznych, porcelanowych, fajansowych, emaliowanych, szkliwionych itp. Produkt powinien posiadać atest PZH lub równowazny.</t>
  </si>
  <si>
    <t>DODATKOWY OPIS: Pozycje 1;2;3 - Dwa stacjonarne systemy dozujące z możliwością podłączenia minimum 4 preparatów na raz o różnym stężeniu. 4. Zamawiający wymaga w kosztach oferty na czas trwania umowy zamontowania  zaoferowanych systemów dozujących ( 2szt) + 2 pompy.</t>
  </si>
  <si>
    <t>Profesjonalny preparat do usuwania powłok zabezpieczających podłogi wykonane z  PCV, linoleum, marmoleum, tarketu oraz innych wykładzin termoplastycznych. Skutecznie usuwający powłoki polimerowe, woskowe, akrylowe oraz guntownie doczyszczający podłogi. Środek niskopieniący i alkaliczny do zastosowania w technologii ręcznej i maszynowej. Nie wymagający neutralizacji z zawartością 2-butoksyetanolu. Dopuszczalna zawartość wodorotlenku sodu poniżej 5% i PH koncentratu minimum12. Stęzenie robocze 9-10%. Czas kontaktu 5 minut. Preparat powinien posiadać Świadectwo Jakości PZH lub równoważny.</t>
  </si>
  <si>
    <t>Profesjonalna emulsja samopołyskowa do zabezpieczania różnych typów posadzek np. z  PCV, linoleum, marmoleum, tarketu oraz innych wykładzin termoplastycznych. Antypoślizgowa z wysoką odpornością na ścieranie, zarysowania. Powłoka uzyskująca wysoki połysk i twardość bez polerowania, posiadająca odporność mechaniczną.. Zawierający 2-(2-etoksyetoksy) etanol mniej niż 5% eter 2-metylowy propanolu mniej niż 5% Polymer niejonowe środki powierzchniowo czynne (alkohol alkilwy etoksylowany) mniej niż 5 % preparatu. Produkt gotowy do użytku. Wydajność 20-50 ml/1/m kw  przy położeniu 1 warstwy środka  mopem płaskim.  Czas wysychania do 20 minut. Produkt gotowy do użytku. Preparat powinien posiadać Świadectwo Jakości PZH lub równoważny.</t>
  </si>
  <si>
    <t>Preparaty do gruntownego czyszczenia  kompatybilne z maszyną OMNI.</t>
  </si>
  <si>
    <t>Płyn do maszynowego nabłyszczania naczyń w strefie płukania w gastronomii wyłącznie przy precyzyjnym dozowaniu automatycznym.  Do mycia szkła, porcelany, tworzyw sztucznych, stali nierdzewnej. Skuteczny pod względem szybkiego obsychania oraz neutralizacji pozostałości płynu myjącego z zachowaniem doskonałego efektu wizualnego mytych naczyń. W składzie powinien posiadać kompozycje kwasów oraz alkohol propylowy co pozwali na zastosowanie go w procesie płukania w wodzie twardej i miękkiej. Preparat powinien zabezpieczać instalacje urządzenia myjącego przed osadzaniem się kamienia wodnego. Gęstość: 1,00 +/- 0,02, pH: 2,5 +/- 0,5.  Dozowanie: 0,15-1g/l wody. Wyprodukowany zgodnie z ISO 13485 lub równoważną. Zastosowanie w zmywarkach Stalgast.</t>
  </si>
  <si>
    <t xml:space="preserve">Ręcznik w roli (system bezdotykowy ), dozowanie jednego listka na raz ręczniki papierowe w rolce , białe do wycierania rąk bez perforacji  o wymiarach wys. 37,2 szer. 33,7 gł. 20,3 cm . Ręczniki muszą być wykonane z włókien pierwotnych w technologii TAD/ATMOS. Wymiar odcinka 21x25cm, podstawowa gramatura nie mniejsza niż 26(/m2).Jaskrawość- białość powyżej 80%, metoda wybielania bez zawartości chloru. Wymiar odcinka 21x25 cm, podstawowa gramatura nie mniejsza niż 26(g/m2). Produkt musi posiadać kartę charakterystyki potwierdzoną i podpisaną przez producenta oraz certyfikat ekologiczności Eco Lable lub równoważny. Kompatybilne z dozownikami typu Tork </t>
  </si>
  <si>
    <t>Ręcznik papierowy na specjalnie naciętej gilzie, umożliwiającej łatwe jej wyciągnięcie w celu poprawnego dozowania ręcznika od środka, wewnętrzna średnica gilzy nie większa niż 5,9 cm, wytrzymały, chłonny, 1 warstwowy, biały z makulatury, tłoczony;
Produkt oznaczony etykieta ograniczonego wpływu na środowisko EU Ecolabel lub równoważny. Ręcznik nie powinien barwić dłoni, ani kruszyć się przy kontakcie z wodą; nadający się do ścierania płynów i wycierania rąk; kompatybilny z opisanymi dozownikami;</t>
  </si>
  <si>
    <t>Uniwersalne czyściwo papierowe, białe, perforowane o jakości QuickDry lub równoważnej. Czyściwo dwuwarstwowe  musi być wykonane z włókien pierwotnych oraz przetworzonych. Jaskrawość-białość powyżej 81%, metoda wybielania bez zawartości chloru. Długość rolki minimum 255m w przeliczeniu na metry bieżące, wymiar listka 34cmx24cm, ilość odcinków na rolce nie mniejsza niż 750.</t>
  </si>
  <si>
    <t>Wykonawca w kosztach oferty zabezpieczy Zamawiającego w kompatybilne dozowniki do pozycji 1 ; 3 i 6 w ilości ok. 10 szt dla pozycji 1 ; ok. 40 szt. dla pozycji 3 i 2 szt dla pozycji 6.  
Dozownik pozostaną własnością Wykonawcy na podstawie odrębnej umowy.</t>
  </si>
  <si>
    <t>Worki na śmieci kolor czerwony, super mocne, nieprzezroczyste  z ekologicznie neutralnego LDPE, łatwe do spalenia i nie wydzielające szkodliwych substancji.
(pakowane po 25  lub 50 sztuk)</t>
  </si>
  <si>
    <t>Worki na śmieci kolor niebieski, super mocne, nieprzezroczyste z ekologicznie neutralnego LDPE, łatwe do spalenia i nie wydzielające szkodliwych substancji.
(pakowane po 25  lub 50 sztuk)</t>
  </si>
  <si>
    <t>Worki foliowe przeźroczyste do osłony odzieży pacjentów</t>
  </si>
  <si>
    <t>Worki na śmieci kolor czarny , super mocne, nieprzezroczyste 
z ekologicznie neutralnego LDPE, łatwe do spalenia i nie wydzielające szkodliwych substancji.
(pakowane po 25  lub 50 sztuk)</t>
  </si>
  <si>
    <t>Worki na śmieci kolor żółty , super mocne, nieprzezroczyste 
z ekologicznie neutralnego LDPE, łatwe do spalenia i nie wydzielające szkodliwych substancji.
(pakowane po 25  lub 50 sztuk)</t>
  </si>
  <si>
    <r>
      <t xml:space="preserve">Worki na śmieci kolor </t>
    </r>
    <r>
      <rPr>
        <sz val="10"/>
        <color indexed="8"/>
        <rFont val="Arial"/>
        <family val="2"/>
      </rPr>
      <t>czerwony, super mocne, nieprzezroczyste z ekologicznie neutralnego LDPE, łatwe do spalenia i nie wydzielające szkodliwych substancji.
Pojemność 240l, 10 worków na rolce</t>
    </r>
  </si>
  <si>
    <r>
      <t xml:space="preserve">Worki grube, w kolorze </t>
    </r>
    <r>
      <rPr>
        <sz val="10"/>
        <color indexed="8"/>
        <rFont val="Arial"/>
        <family val="2"/>
      </rPr>
      <t>zielonym
Pojemność 120l</t>
    </r>
  </si>
  <si>
    <r>
      <t xml:space="preserve">Worki grube w kolorze </t>
    </r>
    <r>
      <rPr>
        <sz val="10"/>
        <color indexed="8"/>
        <rFont val="Arial"/>
        <family val="2"/>
      </rPr>
      <t>zielonym
Pojemność 60l</t>
    </r>
  </si>
  <si>
    <t xml:space="preserve">UWAGA : cena jednostkowa jednego worka musi być podana z dokładnością do 2 miejsc po przecinku </t>
  </si>
  <si>
    <t>op</t>
  </si>
  <si>
    <t xml:space="preserve">DODATKOWE WYMAGANIA: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Wykonawca w kosztach oferty z chwilą podpisania umowy, ale nie później niż przed pierwszą dostawą środków dostarczy zafoliowane instrukcje obsługi dozowników i użycia środków czystości - 20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Wykonawca w kosztach oferty na okres trwania umowy zapewni 120szt (+/-20) dozowników kompatybilnych z zamawianym papierem i ręcznikami. Dotyczy zadania nr 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Wykonawca w kosztach oferty na okres trwania umowy zapewni 40szt (+/-5) dozowników kompatybilnych z zamawianym mydłem. Dotyczy zadania nr 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Wykonawca w kosztach oferty na czas trwania umowy zapewni 130 szt. (+/-20) dozowników ramieniowych. Zamawiający zastrzega sobie aby podczas montażu wykorzystać istniejące otwory lub przykleić dozowniki do ściany  trwałą taśmą samoprzylepną. Wykonawca dostarczy dokument potwierdzający kompatybilność dozownika z workami potwierdzona oświadczeniem producenta dozowników. Dotyczy zadania nr 7.                                                                       </t>
  </si>
  <si>
    <t>Sprawa nr 1/2023</t>
  </si>
  <si>
    <t>dotyczy: Dostawa środków czystości i mydła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</si>
</sst>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00000"/>
    <numFmt numFmtId="172" formatCode="0.0000000"/>
    <numFmt numFmtId="173" formatCode="0.000000"/>
    <numFmt numFmtId="174" formatCode="0.00000"/>
    <numFmt numFmtId="175" formatCode="#,##0.00\ _z_ł"/>
    <numFmt numFmtId="176" formatCode="#,##0.0000"/>
    <numFmt numFmtId="177" formatCode="#,##0.0000\ _z_ł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i/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2"/>
      <color rgb="FF0070C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9" fontId="9" fillId="0" borderId="10" xfId="54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9" fontId="9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9" fontId="9" fillId="0" borderId="10" xfId="54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/>
    </xf>
    <xf numFmtId="0" fontId="5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center" vertical="center"/>
    </xf>
    <xf numFmtId="44" fontId="11" fillId="0" borderId="10" xfId="0" applyNumberFormat="1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4" fontId="3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4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97">
      <selection activeCell="F7" sqref="F7"/>
    </sheetView>
  </sheetViews>
  <sheetFormatPr defaultColWidth="9.140625" defaultRowHeight="15"/>
  <cols>
    <col min="1" max="1" width="4.57421875" style="2" customWidth="1"/>
    <col min="2" max="2" width="56.28125" style="1" customWidth="1"/>
    <col min="3" max="3" width="14.28125" style="1" customWidth="1"/>
    <col min="4" max="4" width="5.28125" style="1" bestFit="1" customWidth="1"/>
    <col min="5" max="5" width="7.140625" style="1" bestFit="1" customWidth="1"/>
    <col min="6" max="6" width="12.7109375" style="1" customWidth="1"/>
    <col min="7" max="7" width="13.7109375" style="1" bestFit="1" customWidth="1"/>
    <col min="8" max="8" width="8.8515625" style="1" bestFit="1" customWidth="1"/>
    <col min="9" max="9" width="13.7109375" style="1" bestFit="1" customWidth="1"/>
    <col min="10" max="10" width="22.28125" style="23" customWidth="1"/>
    <col min="11" max="11" width="10.421875" style="2" hidden="1" customWidth="1"/>
    <col min="12" max="12" width="10.57421875" style="2" hidden="1" customWidth="1"/>
    <col min="13" max="13" width="0" style="2" hidden="1" customWidth="1"/>
    <col min="14" max="14" width="16.140625" style="2" hidden="1" customWidth="1"/>
    <col min="15" max="17" width="0" style="1" hidden="1" customWidth="1"/>
    <col min="18" max="16384" width="9.140625" style="1" customWidth="1"/>
  </cols>
  <sheetData>
    <row r="1" spans="1:10" ht="15.75">
      <c r="A1" s="66" t="s">
        <v>168</v>
      </c>
      <c r="B1" s="66"/>
      <c r="G1" s="69" t="s">
        <v>131</v>
      </c>
      <c r="H1" s="69"/>
      <c r="I1" s="69"/>
      <c r="J1" s="69"/>
    </row>
    <row r="2" spans="1:10" ht="18">
      <c r="A2" s="67" t="s">
        <v>123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15.75">
      <c r="A3" s="68" t="s">
        <v>169</v>
      </c>
      <c r="B3" s="68"/>
      <c r="C3" s="68"/>
      <c r="D3" s="68"/>
      <c r="E3" s="68"/>
      <c r="F3" s="68"/>
      <c r="G3" s="68"/>
      <c r="H3" s="68"/>
      <c r="I3" s="68"/>
      <c r="J3" s="68"/>
      <c r="K3" s="3" t="e">
        <f>SUM(I19,I42,I50,I60,I78,#REF!,#REF!)</f>
        <v>#REF!</v>
      </c>
    </row>
    <row r="4" spans="1:10" ht="14.25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3" ht="15.75">
      <c r="A5" s="75" t="s">
        <v>7</v>
      </c>
      <c r="B5" s="75"/>
      <c r="C5" s="75"/>
      <c r="D5" s="75"/>
      <c r="E5" s="75"/>
      <c r="F5" s="75"/>
      <c r="G5" s="75"/>
      <c r="H5" s="75"/>
      <c r="I5" s="75"/>
      <c r="J5" s="75"/>
      <c r="K5" s="2" t="s">
        <v>133</v>
      </c>
      <c r="L5" s="2" t="s">
        <v>134</v>
      </c>
      <c r="M5" s="2" t="s">
        <v>135</v>
      </c>
    </row>
    <row r="6" spans="1:12" s="6" customFormat="1" ht="58.5" customHeight="1">
      <c r="A6" s="5" t="s">
        <v>0</v>
      </c>
      <c r="B6" s="5" t="s">
        <v>1</v>
      </c>
      <c r="C6" s="5" t="s">
        <v>8</v>
      </c>
      <c r="D6" s="5" t="s">
        <v>2</v>
      </c>
      <c r="E6" s="5" t="s">
        <v>127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85</v>
      </c>
      <c r="L6" s="7"/>
    </row>
    <row r="7" spans="1:13" ht="114.75" customHeight="1">
      <c r="A7" s="11" t="s">
        <v>13</v>
      </c>
      <c r="B7" s="9" t="s">
        <v>89</v>
      </c>
      <c r="C7" s="10" t="s">
        <v>82</v>
      </c>
      <c r="D7" s="15" t="s">
        <v>31</v>
      </c>
      <c r="E7" s="58">
        <v>469</v>
      </c>
      <c r="F7" s="12"/>
      <c r="G7" s="12"/>
      <c r="H7" s="13"/>
      <c r="I7" s="12"/>
      <c r="J7" s="4"/>
      <c r="K7" s="2">
        <f>68.48/50/2.5</f>
        <v>0.5478400000000001</v>
      </c>
      <c r="L7" s="3">
        <f>F7-K7</f>
        <v>-0.5478400000000001</v>
      </c>
      <c r="M7" s="2">
        <f>L7*E7</f>
        <v>-256.93696000000006</v>
      </c>
    </row>
    <row r="8" spans="1:13" ht="108.75" customHeight="1">
      <c r="A8" s="11" t="s">
        <v>14</v>
      </c>
      <c r="B8" s="9" t="s">
        <v>9</v>
      </c>
      <c r="C8" s="10" t="s">
        <v>17</v>
      </c>
      <c r="D8" s="15" t="s">
        <v>31</v>
      </c>
      <c r="E8" s="58">
        <v>7000</v>
      </c>
      <c r="F8" s="12"/>
      <c r="G8" s="12"/>
      <c r="H8" s="13"/>
      <c r="I8" s="12"/>
      <c r="J8" s="4"/>
      <c r="K8" s="2">
        <f>94.5/500/2.5</f>
        <v>0.0756</v>
      </c>
      <c r="L8" s="3">
        <f aca="true" t="shared" si="0" ref="L8:L17">F8-K8</f>
        <v>-0.0756</v>
      </c>
      <c r="M8" s="2">
        <f aca="true" t="shared" si="1" ref="M8:M17">L8*E8</f>
        <v>-529.2</v>
      </c>
    </row>
    <row r="9" spans="1:13" ht="157.5" customHeight="1">
      <c r="A9" s="11" t="s">
        <v>15</v>
      </c>
      <c r="B9" s="9" t="s">
        <v>101</v>
      </c>
      <c r="C9" s="10" t="s">
        <v>11</v>
      </c>
      <c r="D9" s="15" t="s">
        <v>31</v>
      </c>
      <c r="E9" s="58">
        <v>1200</v>
      </c>
      <c r="F9" s="12"/>
      <c r="G9" s="12"/>
      <c r="H9" s="13"/>
      <c r="I9" s="12"/>
      <c r="J9" s="4"/>
      <c r="K9" s="2">
        <v>0.9</v>
      </c>
      <c r="L9" s="3">
        <f t="shared" si="0"/>
        <v>-0.9</v>
      </c>
      <c r="M9" s="2">
        <f t="shared" si="1"/>
        <v>-1080</v>
      </c>
    </row>
    <row r="10" spans="1:13" ht="100.5" customHeight="1">
      <c r="A10" s="11" t="s">
        <v>16</v>
      </c>
      <c r="B10" s="9" t="s">
        <v>10</v>
      </c>
      <c r="C10" s="10" t="s">
        <v>12</v>
      </c>
      <c r="D10" s="15" t="s">
        <v>32</v>
      </c>
      <c r="E10" s="58">
        <v>30</v>
      </c>
      <c r="F10" s="12"/>
      <c r="G10" s="12"/>
      <c r="H10" s="13"/>
      <c r="I10" s="12"/>
      <c r="J10" s="4"/>
      <c r="K10" s="2">
        <v>30</v>
      </c>
      <c r="L10" s="3">
        <f t="shared" si="0"/>
        <v>-30</v>
      </c>
      <c r="M10" s="2">
        <f t="shared" si="1"/>
        <v>-900</v>
      </c>
    </row>
    <row r="11" spans="1:13" ht="41.25" customHeight="1">
      <c r="A11" s="11">
        <v>5</v>
      </c>
      <c r="B11" s="9" t="s">
        <v>128</v>
      </c>
      <c r="C11" s="14" t="s">
        <v>110</v>
      </c>
      <c r="D11" s="15" t="s">
        <v>32</v>
      </c>
      <c r="E11" s="58">
        <v>1</v>
      </c>
      <c r="F11" s="12"/>
      <c r="G11" s="12"/>
      <c r="H11" s="13"/>
      <c r="I11" s="12"/>
      <c r="J11" s="4"/>
      <c r="K11" s="2">
        <v>10</v>
      </c>
      <c r="L11" s="3">
        <f t="shared" si="0"/>
        <v>-10</v>
      </c>
      <c r="M11" s="2">
        <f t="shared" si="1"/>
        <v>-10</v>
      </c>
    </row>
    <row r="12" spans="1:13" ht="84">
      <c r="A12" s="11">
        <v>6</v>
      </c>
      <c r="B12" s="9" t="s">
        <v>146</v>
      </c>
      <c r="C12" s="10" t="s">
        <v>27</v>
      </c>
      <c r="D12" s="15" t="s">
        <v>31</v>
      </c>
      <c r="E12" s="58">
        <v>5</v>
      </c>
      <c r="F12" s="12"/>
      <c r="G12" s="12"/>
      <c r="H12" s="13"/>
      <c r="I12" s="12"/>
      <c r="J12" s="4"/>
      <c r="K12" s="2">
        <v>35</v>
      </c>
      <c r="L12" s="3">
        <f t="shared" si="0"/>
        <v>-35</v>
      </c>
      <c r="M12" s="2">
        <f t="shared" si="1"/>
        <v>-175</v>
      </c>
    </row>
    <row r="13" spans="1:13" ht="60">
      <c r="A13" s="11">
        <v>7</v>
      </c>
      <c r="B13" s="9" t="s">
        <v>18</v>
      </c>
      <c r="C13" s="10" t="s">
        <v>28</v>
      </c>
      <c r="D13" s="15" t="s">
        <v>31</v>
      </c>
      <c r="E13" s="58">
        <v>1</v>
      </c>
      <c r="F13" s="12"/>
      <c r="G13" s="12"/>
      <c r="H13" s="13"/>
      <c r="I13" s="12"/>
      <c r="J13" s="4"/>
      <c r="K13" s="2">
        <v>11</v>
      </c>
      <c r="L13" s="3">
        <f t="shared" si="0"/>
        <v>-11</v>
      </c>
      <c r="M13" s="2">
        <f t="shared" si="1"/>
        <v>-11</v>
      </c>
    </row>
    <row r="14" spans="1:13" ht="48">
      <c r="A14" s="11">
        <v>8</v>
      </c>
      <c r="B14" s="9" t="s">
        <v>147</v>
      </c>
      <c r="C14" s="15" t="s">
        <v>83</v>
      </c>
      <c r="D14" s="15" t="s">
        <v>32</v>
      </c>
      <c r="E14" s="58">
        <v>100</v>
      </c>
      <c r="F14" s="12"/>
      <c r="G14" s="12"/>
      <c r="H14" s="13"/>
      <c r="I14" s="12"/>
      <c r="J14" s="4"/>
      <c r="K14" s="2">
        <v>1.59</v>
      </c>
      <c r="L14" s="3">
        <f t="shared" si="0"/>
        <v>-1.59</v>
      </c>
      <c r="M14" s="2">
        <f t="shared" si="1"/>
        <v>-159</v>
      </c>
    </row>
    <row r="15" spans="1:13" ht="66" customHeight="1">
      <c r="A15" s="11">
        <v>9</v>
      </c>
      <c r="B15" s="9" t="s">
        <v>19</v>
      </c>
      <c r="C15" s="15" t="s">
        <v>29</v>
      </c>
      <c r="D15" s="15" t="s">
        <v>33</v>
      </c>
      <c r="E15" s="58">
        <v>100</v>
      </c>
      <c r="F15" s="12"/>
      <c r="G15" s="12"/>
      <c r="H15" s="13"/>
      <c r="I15" s="12"/>
      <c r="J15" s="4"/>
      <c r="K15" s="2">
        <v>14</v>
      </c>
      <c r="L15" s="3">
        <f t="shared" si="0"/>
        <v>-14</v>
      </c>
      <c r="M15" s="2">
        <f t="shared" si="1"/>
        <v>-1400</v>
      </c>
    </row>
    <row r="16" spans="1:13" ht="63" customHeight="1">
      <c r="A16" s="11">
        <v>10</v>
      </c>
      <c r="B16" s="9" t="s">
        <v>20</v>
      </c>
      <c r="C16" s="15" t="s">
        <v>29</v>
      </c>
      <c r="D16" s="15" t="s">
        <v>33</v>
      </c>
      <c r="E16" s="58">
        <v>50</v>
      </c>
      <c r="F16" s="12"/>
      <c r="G16" s="12"/>
      <c r="H16" s="13"/>
      <c r="I16" s="12"/>
      <c r="J16" s="4"/>
      <c r="K16" s="2">
        <v>14</v>
      </c>
      <c r="L16" s="3">
        <f t="shared" si="0"/>
        <v>-14</v>
      </c>
      <c r="M16" s="2">
        <f t="shared" si="1"/>
        <v>-700</v>
      </c>
    </row>
    <row r="17" spans="1:13" ht="124.5" customHeight="1">
      <c r="A17" s="11">
        <v>11</v>
      </c>
      <c r="B17" s="9" t="s">
        <v>84</v>
      </c>
      <c r="C17" s="15" t="s">
        <v>30</v>
      </c>
      <c r="D17" s="15" t="s">
        <v>31</v>
      </c>
      <c r="E17" s="58">
        <v>250</v>
      </c>
      <c r="F17" s="12"/>
      <c r="G17" s="12"/>
      <c r="H17" s="13"/>
      <c r="I17" s="12"/>
      <c r="J17" s="4"/>
      <c r="K17" s="2">
        <v>9</v>
      </c>
      <c r="L17" s="3">
        <f t="shared" si="0"/>
        <v>-9</v>
      </c>
      <c r="M17" s="2">
        <f t="shared" si="1"/>
        <v>-2250</v>
      </c>
    </row>
    <row r="18" spans="1:12" ht="61.5" customHeight="1">
      <c r="A18" s="11">
        <v>12</v>
      </c>
      <c r="B18" s="9" t="s">
        <v>136</v>
      </c>
      <c r="C18" s="15" t="s">
        <v>30</v>
      </c>
      <c r="D18" s="15" t="s">
        <v>31</v>
      </c>
      <c r="E18" s="58">
        <v>50</v>
      </c>
      <c r="F18" s="12"/>
      <c r="G18" s="12"/>
      <c r="H18" s="13"/>
      <c r="I18" s="12"/>
      <c r="J18" s="4"/>
      <c r="L18" s="3"/>
    </row>
    <row r="19" spans="1:14" ht="21" customHeight="1">
      <c r="A19" s="70" t="s">
        <v>34</v>
      </c>
      <c r="B19" s="71"/>
      <c r="C19" s="71"/>
      <c r="D19" s="71"/>
      <c r="E19" s="71"/>
      <c r="F19" s="72"/>
      <c r="G19" s="12"/>
      <c r="H19" s="59"/>
      <c r="I19" s="12"/>
      <c r="J19" s="16"/>
      <c r="N19" s="6">
        <f>SUM(M7:M17)</f>
        <v>-7471.13696</v>
      </c>
    </row>
    <row r="20" spans="1:10" ht="25.5" customHeight="1">
      <c r="A20" s="82" t="s">
        <v>148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29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.75">
      <c r="A22" s="75" t="s">
        <v>35</v>
      </c>
      <c r="B22" s="75"/>
      <c r="C22" s="75"/>
      <c r="D22" s="75"/>
      <c r="E22" s="75"/>
      <c r="F22" s="75"/>
      <c r="G22" s="75"/>
      <c r="H22" s="75"/>
      <c r="I22" s="75"/>
      <c r="J22" s="75"/>
    </row>
    <row r="23" spans="1:12" s="6" customFormat="1" ht="58.5" customHeight="1">
      <c r="A23" s="5" t="s">
        <v>0</v>
      </c>
      <c r="B23" s="5" t="s">
        <v>1</v>
      </c>
      <c r="C23" s="5" t="s">
        <v>8</v>
      </c>
      <c r="D23" s="5" t="s">
        <v>2</v>
      </c>
      <c r="E23" s="5" t="s">
        <v>127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85</v>
      </c>
      <c r="L23" s="7"/>
    </row>
    <row r="24" spans="1:13" ht="128.25" customHeight="1">
      <c r="A24" s="8" t="s">
        <v>13</v>
      </c>
      <c r="B24" s="9" t="s">
        <v>149</v>
      </c>
      <c r="C24" s="10" t="s">
        <v>49</v>
      </c>
      <c r="D24" s="15" t="s">
        <v>32</v>
      </c>
      <c r="E24" s="15">
        <v>60</v>
      </c>
      <c r="F24" s="20"/>
      <c r="G24" s="20"/>
      <c r="H24" s="21"/>
      <c r="I24" s="20"/>
      <c r="J24" s="4"/>
      <c r="K24" s="2">
        <v>63</v>
      </c>
      <c r="L24" s="3">
        <f>F24-K24</f>
        <v>-63</v>
      </c>
      <c r="M24" s="2">
        <f>L24*E24</f>
        <v>-3780</v>
      </c>
    </row>
    <row r="25" spans="1:13" ht="146.25" customHeight="1">
      <c r="A25" s="8" t="s">
        <v>14</v>
      </c>
      <c r="B25" s="9" t="s">
        <v>150</v>
      </c>
      <c r="C25" s="10" t="s">
        <v>49</v>
      </c>
      <c r="D25" s="15" t="s">
        <v>32</v>
      </c>
      <c r="E25" s="15">
        <v>45</v>
      </c>
      <c r="F25" s="20"/>
      <c r="G25" s="20"/>
      <c r="H25" s="21"/>
      <c r="I25" s="20"/>
      <c r="J25" s="4"/>
      <c r="K25" s="2">
        <v>105</v>
      </c>
      <c r="L25" s="3">
        <f aca="true" t="shared" si="2" ref="L25:L41">F25-K25</f>
        <v>-105</v>
      </c>
      <c r="M25" s="2">
        <f aca="true" t="shared" si="3" ref="M25:M41">L25*E25</f>
        <v>-4725</v>
      </c>
    </row>
    <row r="26" spans="1:13" ht="24">
      <c r="A26" s="8" t="s">
        <v>15</v>
      </c>
      <c r="B26" s="9" t="s">
        <v>151</v>
      </c>
      <c r="C26" s="10" t="s">
        <v>49</v>
      </c>
      <c r="D26" s="15" t="s">
        <v>32</v>
      </c>
      <c r="E26" s="15">
        <v>50</v>
      </c>
      <c r="F26" s="20"/>
      <c r="G26" s="20"/>
      <c r="H26" s="21"/>
      <c r="I26" s="20"/>
      <c r="J26" s="5"/>
      <c r="K26" s="2">
        <v>74</v>
      </c>
      <c r="L26" s="3">
        <f t="shared" si="2"/>
        <v>-74</v>
      </c>
      <c r="M26" s="2">
        <f t="shared" si="3"/>
        <v>-3700</v>
      </c>
    </row>
    <row r="27" spans="1:13" ht="24">
      <c r="A27" s="8" t="s">
        <v>16</v>
      </c>
      <c r="B27" s="9" t="s">
        <v>36</v>
      </c>
      <c r="C27" s="10" t="s">
        <v>49</v>
      </c>
      <c r="D27" s="15" t="s">
        <v>32</v>
      </c>
      <c r="E27" s="15">
        <v>70</v>
      </c>
      <c r="F27" s="20"/>
      <c r="G27" s="20"/>
      <c r="H27" s="21"/>
      <c r="I27" s="20"/>
      <c r="J27" s="4"/>
      <c r="K27" s="2">
        <v>102.5</v>
      </c>
      <c r="L27" s="3">
        <f t="shared" si="2"/>
        <v>-102.5</v>
      </c>
      <c r="M27" s="2">
        <f t="shared" si="3"/>
        <v>-7175</v>
      </c>
    </row>
    <row r="28" spans="1:13" ht="48">
      <c r="A28" s="8" t="s">
        <v>21</v>
      </c>
      <c r="B28" s="9" t="s">
        <v>37</v>
      </c>
      <c r="C28" s="10" t="s">
        <v>50</v>
      </c>
      <c r="D28" s="15" t="s">
        <v>32</v>
      </c>
      <c r="E28" s="15">
        <v>35</v>
      </c>
      <c r="F28" s="20"/>
      <c r="G28" s="20"/>
      <c r="H28" s="21"/>
      <c r="I28" s="20"/>
      <c r="J28" s="4"/>
      <c r="K28" s="2">
        <v>40</v>
      </c>
      <c r="L28" s="3">
        <f t="shared" si="2"/>
        <v>-40</v>
      </c>
      <c r="M28" s="2">
        <f t="shared" si="3"/>
        <v>-1400</v>
      </c>
    </row>
    <row r="29" spans="1:13" ht="36">
      <c r="A29" s="8" t="s">
        <v>22</v>
      </c>
      <c r="B29" s="9" t="s">
        <v>37</v>
      </c>
      <c r="C29" s="10" t="s">
        <v>51</v>
      </c>
      <c r="D29" s="15" t="s">
        <v>32</v>
      </c>
      <c r="E29" s="15">
        <v>3</v>
      </c>
      <c r="F29" s="20"/>
      <c r="G29" s="20"/>
      <c r="H29" s="21"/>
      <c r="I29" s="20"/>
      <c r="J29" s="4"/>
      <c r="K29" s="2">
        <v>40</v>
      </c>
      <c r="L29" s="3">
        <f t="shared" si="2"/>
        <v>-40</v>
      </c>
      <c r="M29" s="2">
        <f t="shared" si="3"/>
        <v>-120</v>
      </c>
    </row>
    <row r="30" spans="1:13" ht="48">
      <c r="A30" s="8" t="s">
        <v>23</v>
      </c>
      <c r="B30" s="9" t="s">
        <v>38</v>
      </c>
      <c r="C30" s="10" t="s">
        <v>50</v>
      </c>
      <c r="D30" s="15" t="s">
        <v>32</v>
      </c>
      <c r="E30" s="15">
        <v>20</v>
      </c>
      <c r="F30" s="20"/>
      <c r="G30" s="20"/>
      <c r="H30" s="21"/>
      <c r="I30" s="20"/>
      <c r="J30" s="4"/>
      <c r="K30" s="2">
        <v>40</v>
      </c>
      <c r="L30" s="3">
        <f t="shared" si="2"/>
        <v>-40</v>
      </c>
      <c r="M30" s="2">
        <f t="shared" si="3"/>
        <v>-800</v>
      </c>
    </row>
    <row r="31" spans="1:13" ht="48">
      <c r="A31" s="8" t="s">
        <v>24</v>
      </c>
      <c r="B31" s="9" t="s">
        <v>40</v>
      </c>
      <c r="C31" s="10" t="s">
        <v>50</v>
      </c>
      <c r="D31" s="15" t="s">
        <v>32</v>
      </c>
      <c r="E31" s="15">
        <v>35</v>
      </c>
      <c r="F31" s="20"/>
      <c r="G31" s="20"/>
      <c r="H31" s="21"/>
      <c r="I31" s="20"/>
      <c r="J31" s="4"/>
      <c r="K31" s="2">
        <v>40</v>
      </c>
      <c r="L31" s="3">
        <f t="shared" si="2"/>
        <v>-40</v>
      </c>
      <c r="M31" s="2">
        <f t="shared" si="3"/>
        <v>-1400</v>
      </c>
    </row>
    <row r="32" spans="1:13" ht="48">
      <c r="A32" s="8" t="s">
        <v>25</v>
      </c>
      <c r="B32" s="9" t="s">
        <v>41</v>
      </c>
      <c r="C32" s="10" t="s">
        <v>50</v>
      </c>
      <c r="D32" s="15" t="s">
        <v>32</v>
      </c>
      <c r="E32" s="15">
        <v>5</v>
      </c>
      <c r="F32" s="20"/>
      <c r="G32" s="20"/>
      <c r="H32" s="21"/>
      <c r="I32" s="20"/>
      <c r="J32" s="4"/>
      <c r="K32" s="2">
        <v>40</v>
      </c>
      <c r="L32" s="3">
        <f t="shared" si="2"/>
        <v>-40</v>
      </c>
      <c r="M32" s="2">
        <f t="shared" si="3"/>
        <v>-200</v>
      </c>
    </row>
    <row r="33" spans="1:13" ht="36">
      <c r="A33" s="8" t="s">
        <v>26</v>
      </c>
      <c r="B33" s="9" t="s">
        <v>42</v>
      </c>
      <c r="C33" s="10" t="s">
        <v>52</v>
      </c>
      <c r="D33" s="15" t="s">
        <v>32</v>
      </c>
      <c r="E33" s="15">
        <v>1</v>
      </c>
      <c r="F33" s="20"/>
      <c r="G33" s="20"/>
      <c r="H33" s="21"/>
      <c r="I33" s="20"/>
      <c r="J33" s="4"/>
      <c r="K33" s="2">
        <v>40</v>
      </c>
      <c r="L33" s="3">
        <f t="shared" si="2"/>
        <v>-40</v>
      </c>
      <c r="M33" s="2">
        <f t="shared" si="3"/>
        <v>-40</v>
      </c>
    </row>
    <row r="34" spans="1:13" ht="124.5" customHeight="1">
      <c r="A34" s="8" t="s">
        <v>39</v>
      </c>
      <c r="B34" s="9" t="s">
        <v>118</v>
      </c>
      <c r="C34" s="10" t="s">
        <v>53</v>
      </c>
      <c r="D34" s="15" t="s">
        <v>32</v>
      </c>
      <c r="E34" s="15">
        <v>300</v>
      </c>
      <c r="F34" s="20"/>
      <c r="G34" s="20"/>
      <c r="H34" s="21"/>
      <c r="I34" s="20"/>
      <c r="J34" s="4"/>
      <c r="K34" s="2">
        <v>6.5</v>
      </c>
      <c r="L34" s="3">
        <f t="shared" si="2"/>
        <v>-6.5</v>
      </c>
      <c r="M34" s="2">
        <f t="shared" si="3"/>
        <v>-1950</v>
      </c>
    </row>
    <row r="35" spans="1:13" ht="121.5" customHeight="1">
      <c r="A35" s="8"/>
      <c r="B35" s="9" t="s">
        <v>119</v>
      </c>
      <c r="C35" s="10" t="s">
        <v>120</v>
      </c>
      <c r="D35" s="15" t="s">
        <v>32</v>
      </c>
      <c r="E35" s="15">
        <v>60</v>
      </c>
      <c r="F35" s="20"/>
      <c r="G35" s="20"/>
      <c r="H35" s="21"/>
      <c r="I35" s="20"/>
      <c r="J35" s="4"/>
      <c r="K35" s="2">
        <v>29</v>
      </c>
      <c r="L35" s="3">
        <f t="shared" si="2"/>
        <v>-29</v>
      </c>
      <c r="M35" s="2">
        <f t="shared" si="3"/>
        <v>-1740</v>
      </c>
    </row>
    <row r="36" spans="1:13" ht="19.5" customHeight="1">
      <c r="A36" s="8" t="s">
        <v>44</v>
      </c>
      <c r="B36" s="9" t="s">
        <v>43</v>
      </c>
      <c r="C36" s="15" t="s">
        <v>124</v>
      </c>
      <c r="D36" s="15" t="s">
        <v>32</v>
      </c>
      <c r="E36" s="15">
        <v>3</v>
      </c>
      <c r="F36" s="20"/>
      <c r="G36" s="20"/>
      <c r="H36" s="21"/>
      <c r="I36" s="20"/>
      <c r="J36" s="4"/>
      <c r="K36" s="2">
        <v>10</v>
      </c>
      <c r="L36" s="3">
        <f t="shared" si="2"/>
        <v>-10</v>
      </c>
      <c r="M36" s="2">
        <f t="shared" si="3"/>
        <v>-30</v>
      </c>
    </row>
    <row r="37" spans="1:13" ht="63" customHeight="1">
      <c r="A37" s="8" t="s">
        <v>45</v>
      </c>
      <c r="B37" s="9" t="s">
        <v>113</v>
      </c>
      <c r="C37" s="15" t="s">
        <v>124</v>
      </c>
      <c r="D37" s="15" t="s">
        <v>32</v>
      </c>
      <c r="E37" s="15">
        <v>1</v>
      </c>
      <c r="F37" s="20"/>
      <c r="G37" s="20"/>
      <c r="H37" s="21"/>
      <c r="I37" s="20"/>
      <c r="J37" s="4"/>
      <c r="K37" s="2">
        <v>150</v>
      </c>
      <c r="L37" s="3">
        <f t="shared" si="2"/>
        <v>-150</v>
      </c>
      <c r="M37" s="2">
        <f t="shared" si="3"/>
        <v>-150</v>
      </c>
    </row>
    <row r="38" spans="1:13" ht="66" customHeight="1">
      <c r="A38" s="8" t="s">
        <v>46</v>
      </c>
      <c r="B38" s="9" t="s">
        <v>129</v>
      </c>
      <c r="C38" s="15" t="s">
        <v>54</v>
      </c>
      <c r="D38" s="15" t="s">
        <v>32</v>
      </c>
      <c r="E38" s="15">
        <v>3</v>
      </c>
      <c r="F38" s="20"/>
      <c r="G38" s="20"/>
      <c r="H38" s="21"/>
      <c r="I38" s="20"/>
      <c r="J38" s="4"/>
      <c r="K38" s="2">
        <v>30</v>
      </c>
      <c r="L38" s="3">
        <f t="shared" si="2"/>
        <v>-30</v>
      </c>
      <c r="M38" s="2">
        <f t="shared" si="3"/>
        <v>-90</v>
      </c>
    </row>
    <row r="39" spans="1:13" ht="28.5" customHeight="1">
      <c r="A39" s="8" t="s">
        <v>47</v>
      </c>
      <c r="B39" s="9" t="s">
        <v>48</v>
      </c>
      <c r="C39" s="60" t="s">
        <v>55</v>
      </c>
      <c r="D39" s="15" t="s">
        <v>32</v>
      </c>
      <c r="E39" s="15">
        <v>1</v>
      </c>
      <c r="F39" s="20"/>
      <c r="G39" s="20"/>
      <c r="H39" s="21"/>
      <c r="I39" s="20"/>
      <c r="J39" s="4"/>
      <c r="K39" s="2">
        <v>8</v>
      </c>
      <c r="L39" s="3">
        <f t="shared" si="2"/>
        <v>-8</v>
      </c>
      <c r="M39" s="2">
        <f t="shared" si="3"/>
        <v>-8</v>
      </c>
    </row>
    <row r="40" spans="1:13" ht="39" customHeight="1">
      <c r="A40" s="8">
        <v>16</v>
      </c>
      <c r="B40" s="9" t="s">
        <v>115</v>
      </c>
      <c r="C40" s="15" t="s">
        <v>114</v>
      </c>
      <c r="D40" s="15" t="s">
        <v>32</v>
      </c>
      <c r="E40" s="15">
        <v>1</v>
      </c>
      <c r="F40" s="20"/>
      <c r="G40" s="20"/>
      <c r="H40" s="21"/>
      <c r="I40" s="20"/>
      <c r="J40" s="4"/>
      <c r="K40" s="2">
        <v>150</v>
      </c>
      <c r="L40" s="3">
        <f t="shared" si="2"/>
        <v>-150</v>
      </c>
      <c r="M40" s="2">
        <f t="shared" si="3"/>
        <v>-150</v>
      </c>
    </row>
    <row r="41" spans="1:13" ht="15">
      <c r="A41" s="8">
        <v>17</v>
      </c>
      <c r="B41" s="9" t="s">
        <v>116</v>
      </c>
      <c r="C41" s="15" t="s">
        <v>117</v>
      </c>
      <c r="D41" s="15" t="s">
        <v>32</v>
      </c>
      <c r="E41" s="15">
        <v>1</v>
      </c>
      <c r="F41" s="20"/>
      <c r="G41" s="20"/>
      <c r="H41" s="21"/>
      <c r="I41" s="20"/>
      <c r="J41" s="4"/>
      <c r="K41" s="2">
        <v>170</v>
      </c>
      <c r="L41" s="3">
        <f t="shared" si="2"/>
        <v>-170</v>
      </c>
      <c r="M41" s="2">
        <f t="shared" si="3"/>
        <v>-170</v>
      </c>
    </row>
    <row r="42" spans="1:13" ht="16.5" customHeight="1">
      <c r="A42" s="70" t="s">
        <v>34</v>
      </c>
      <c r="B42" s="71"/>
      <c r="C42" s="71"/>
      <c r="D42" s="71"/>
      <c r="E42" s="71"/>
      <c r="F42" s="72"/>
      <c r="G42" s="12"/>
      <c r="H42" s="22"/>
      <c r="I42" s="12"/>
      <c r="J42" s="16"/>
      <c r="M42" s="2">
        <f>SUM(M24:M41)</f>
        <v>-27628</v>
      </c>
    </row>
    <row r="43" ht="27" customHeight="1"/>
    <row r="44" spans="1:14" s="25" customFormat="1" ht="15" customHeight="1">
      <c r="A44" s="75" t="s">
        <v>56</v>
      </c>
      <c r="B44" s="75"/>
      <c r="C44" s="75"/>
      <c r="D44" s="75"/>
      <c r="E44" s="75"/>
      <c r="F44" s="75"/>
      <c r="G44" s="75"/>
      <c r="H44" s="75"/>
      <c r="I44" s="75"/>
      <c r="J44" s="75"/>
      <c r="K44" s="24"/>
      <c r="L44" s="24"/>
      <c r="M44" s="24"/>
      <c r="N44" s="24"/>
    </row>
    <row r="45" spans="1:12" s="6" customFormat="1" ht="58.5" customHeight="1">
      <c r="A45" s="5" t="s">
        <v>0</v>
      </c>
      <c r="B45" s="5" t="s">
        <v>1</v>
      </c>
      <c r="C45" s="5" t="s">
        <v>8</v>
      </c>
      <c r="D45" s="5" t="s">
        <v>2</v>
      </c>
      <c r="E45" s="5" t="s">
        <v>127</v>
      </c>
      <c r="F45" s="5" t="s">
        <v>3</v>
      </c>
      <c r="G45" s="5" t="s">
        <v>4</v>
      </c>
      <c r="H45" s="5" t="s">
        <v>5</v>
      </c>
      <c r="I45" s="5" t="s">
        <v>6</v>
      </c>
      <c r="J45" s="5" t="s">
        <v>85</v>
      </c>
      <c r="L45" s="7"/>
    </row>
    <row r="46" spans="1:13" ht="147.75" customHeight="1">
      <c r="A46" s="8" t="s">
        <v>13</v>
      </c>
      <c r="B46" s="9" t="s">
        <v>152</v>
      </c>
      <c r="C46" s="19" t="s">
        <v>58</v>
      </c>
      <c r="D46" s="8" t="s">
        <v>32</v>
      </c>
      <c r="E46" s="8">
        <v>40</v>
      </c>
      <c r="F46" s="20"/>
      <c r="G46" s="20"/>
      <c r="H46" s="26"/>
      <c r="I46" s="20"/>
      <c r="J46" s="4"/>
      <c r="K46" s="2">
        <v>43</v>
      </c>
      <c r="L46" s="3">
        <f>F46-K46</f>
        <v>-43</v>
      </c>
      <c r="M46" s="2">
        <f>L46*E46</f>
        <v>-1720</v>
      </c>
    </row>
    <row r="47" spans="1:13" ht="99.75" customHeight="1">
      <c r="A47" s="8" t="s">
        <v>14</v>
      </c>
      <c r="B47" s="9" t="s">
        <v>132</v>
      </c>
      <c r="C47" s="19" t="s">
        <v>58</v>
      </c>
      <c r="D47" s="8" t="s">
        <v>32</v>
      </c>
      <c r="E47" s="8">
        <v>20</v>
      </c>
      <c r="F47" s="20"/>
      <c r="G47" s="20"/>
      <c r="H47" s="26"/>
      <c r="I47" s="20"/>
      <c r="J47" s="4"/>
      <c r="K47" s="2">
        <v>37</v>
      </c>
      <c r="L47" s="3">
        <f>F47-K47</f>
        <v>-37</v>
      </c>
      <c r="M47" s="2">
        <f>L47*E47</f>
        <v>-740</v>
      </c>
    </row>
    <row r="48" spans="1:13" ht="25.5" customHeight="1">
      <c r="A48" s="8" t="s">
        <v>15</v>
      </c>
      <c r="B48" s="9" t="s">
        <v>95</v>
      </c>
      <c r="C48" s="10" t="s">
        <v>103</v>
      </c>
      <c r="D48" s="8" t="s">
        <v>96</v>
      </c>
      <c r="E48" s="8">
        <v>29</v>
      </c>
      <c r="F48" s="20"/>
      <c r="G48" s="20"/>
      <c r="H48" s="26"/>
      <c r="I48" s="20"/>
      <c r="J48" s="4"/>
      <c r="K48" s="2">
        <v>4.95</v>
      </c>
      <c r="L48" s="3">
        <f>F48-K48</f>
        <v>-4.95</v>
      </c>
      <c r="M48" s="2">
        <f>L48*E48</f>
        <v>-143.55</v>
      </c>
    </row>
    <row r="49" spans="1:13" ht="25.5" customHeight="1">
      <c r="A49" s="8" t="s">
        <v>16</v>
      </c>
      <c r="B49" s="9" t="s">
        <v>57</v>
      </c>
      <c r="C49" s="10" t="s">
        <v>102</v>
      </c>
      <c r="D49" s="8" t="s">
        <v>32</v>
      </c>
      <c r="E49" s="8">
        <v>2300</v>
      </c>
      <c r="F49" s="20"/>
      <c r="G49" s="20"/>
      <c r="H49" s="26"/>
      <c r="I49" s="20"/>
      <c r="J49" s="4"/>
      <c r="K49" s="2">
        <f>24/57</f>
        <v>0.42105263157894735</v>
      </c>
      <c r="L49" s="3">
        <f>F49-K49</f>
        <v>-0.42105263157894735</v>
      </c>
      <c r="M49" s="2">
        <f>L49*E49</f>
        <v>-968.4210526315788</v>
      </c>
    </row>
    <row r="50" spans="1:10" ht="26.25" customHeight="1">
      <c r="A50" s="70" t="s">
        <v>34</v>
      </c>
      <c r="B50" s="71"/>
      <c r="C50" s="71"/>
      <c r="D50" s="71"/>
      <c r="E50" s="71"/>
      <c r="F50" s="72"/>
      <c r="G50" s="12"/>
      <c r="H50" s="22"/>
      <c r="I50" s="12"/>
      <c r="J50" s="16"/>
    </row>
    <row r="51" ht="18.75" customHeight="1">
      <c r="I51" s="27"/>
    </row>
    <row r="52" spans="1:10" ht="19.5" customHeight="1">
      <c r="A52" s="75" t="s">
        <v>106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2" s="6" customFormat="1" ht="58.5" customHeight="1">
      <c r="A53" s="5" t="s">
        <v>0</v>
      </c>
      <c r="B53" s="5" t="s">
        <v>1</v>
      </c>
      <c r="C53" s="5" t="s">
        <v>8</v>
      </c>
      <c r="D53" s="5" t="s">
        <v>2</v>
      </c>
      <c r="E53" s="5" t="s">
        <v>127</v>
      </c>
      <c r="F53" s="5" t="s">
        <v>3</v>
      </c>
      <c r="G53" s="5" t="s">
        <v>4</v>
      </c>
      <c r="H53" s="5" t="s">
        <v>5</v>
      </c>
      <c r="I53" s="5" t="s">
        <v>6</v>
      </c>
      <c r="J53" s="5" t="s">
        <v>85</v>
      </c>
      <c r="L53" s="7"/>
    </row>
    <row r="54" spans="1:13" ht="39.75" customHeight="1">
      <c r="A54" s="8" t="s">
        <v>13</v>
      </c>
      <c r="B54" s="17" t="s">
        <v>125</v>
      </c>
      <c r="C54" s="10" t="s">
        <v>92</v>
      </c>
      <c r="D54" s="15" t="s">
        <v>62</v>
      </c>
      <c r="E54" s="58">
        <v>5062</v>
      </c>
      <c r="F54" s="28"/>
      <c r="G54" s="12"/>
      <c r="H54" s="13"/>
      <c r="I54" s="12"/>
      <c r="J54" s="4"/>
      <c r="K54" s="2">
        <v>1.2</v>
      </c>
      <c r="L54" s="29">
        <f aca="true" t="shared" si="4" ref="L54:L59">F54-K54</f>
        <v>-1.2</v>
      </c>
      <c r="M54" s="2">
        <f aca="true" t="shared" si="5" ref="M54:M59">L54*E54</f>
        <v>-6074.4</v>
      </c>
    </row>
    <row r="55" spans="1:13" ht="132.75" customHeight="1">
      <c r="A55" s="8" t="s">
        <v>14</v>
      </c>
      <c r="B55" s="17" t="s">
        <v>153</v>
      </c>
      <c r="C55" s="10" t="s">
        <v>61</v>
      </c>
      <c r="D55" s="15" t="s">
        <v>62</v>
      </c>
      <c r="E55" s="15">
        <v>829</v>
      </c>
      <c r="F55" s="28"/>
      <c r="G55" s="12"/>
      <c r="H55" s="13"/>
      <c r="I55" s="12"/>
      <c r="J55" s="4"/>
      <c r="K55" s="2">
        <f>171.7/6</f>
        <v>28.616666666666664</v>
      </c>
      <c r="L55" s="29">
        <f t="shared" si="4"/>
        <v>-28.616666666666664</v>
      </c>
      <c r="M55" s="2">
        <f t="shared" si="5"/>
        <v>-23723.216666666664</v>
      </c>
    </row>
    <row r="56" spans="1:13" ht="117.75" customHeight="1">
      <c r="A56" s="8">
        <v>3</v>
      </c>
      <c r="B56" s="17" t="s">
        <v>154</v>
      </c>
      <c r="C56" s="10" t="s">
        <v>94</v>
      </c>
      <c r="D56" s="15" t="s">
        <v>62</v>
      </c>
      <c r="E56" s="10">
        <v>1790</v>
      </c>
      <c r="F56" s="31"/>
      <c r="G56" s="12"/>
      <c r="H56" s="13"/>
      <c r="I56" s="12"/>
      <c r="J56" s="4"/>
      <c r="K56" s="2">
        <f>94.55/6</f>
        <v>15.758333333333333</v>
      </c>
      <c r="L56" s="29">
        <f t="shared" si="4"/>
        <v>-15.758333333333333</v>
      </c>
      <c r="M56" s="2">
        <f t="shared" si="5"/>
        <v>-28207.416666666664</v>
      </c>
    </row>
    <row r="57" spans="1:13" ht="39" customHeight="1">
      <c r="A57" s="8">
        <v>4</v>
      </c>
      <c r="B57" s="17" t="s">
        <v>105</v>
      </c>
      <c r="C57" s="10" t="s">
        <v>93</v>
      </c>
      <c r="D57" s="15" t="s">
        <v>62</v>
      </c>
      <c r="E57" s="15">
        <v>180</v>
      </c>
      <c r="F57" s="28"/>
      <c r="G57" s="12"/>
      <c r="H57" s="13"/>
      <c r="I57" s="12"/>
      <c r="J57" s="4"/>
      <c r="K57" s="2">
        <v>18</v>
      </c>
      <c r="L57" s="29">
        <f t="shared" si="4"/>
        <v>-18</v>
      </c>
      <c r="M57" s="2">
        <f t="shared" si="5"/>
        <v>-3240</v>
      </c>
    </row>
    <row r="58" spans="1:13" ht="63.75" customHeight="1">
      <c r="A58" s="8">
        <v>5</v>
      </c>
      <c r="B58" s="17" t="s">
        <v>59</v>
      </c>
      <c r="C58" s="10" t="s">
        <v>60</v>
      </c>
      <c r="D58" s="10" t="s">
        <v>63</v>
      </c>
      <c r="E58" s="58">
        <v>9000</v>
      </c>
      <c r="F58" s="28"/>
      <c r="G58" s="12"/>
      <c r="H58" s="13"/>
      <c r="I58" s="12"/>
      <c r="J58" s="4"/>
      <c r="K58" s="2">
        <v>1.4</v>
      </c>
      <c r="L58" s="29">
        <f t="shared" si="4"/>
        <v>-1.4</v>
      </c>
      <c r="M58" s="2">
        <f t="shared" si="5"/>
        <v>-12600</v>
      </c>
    </row>
    <row r="59" spans="1:13" ht="72" customHeight="1">
      <c r="A59" s="8">
        <v>6</v>
      </c>
      <c r="B59" s="17" t="s">
        <v>155</v>
      </c>
      <c r="C59" s="10" t="s">
        <v>104</v>
      </c>
      <c r="D59" s="10" t="s">
        <v>97</v>
      </c>
      <c r="E59" s="10">
        <v>25</v>
      </c>
      <c r="F59" s="31"/>
      <c r="G59" s="12"/>
      <c r="H59" s="13"/>
      <c r="I59" s="12"/>
      <c r="J59" s="4"/>
      <c r="K59" s="2">
        <v>28</v>
      </c>
      <c r="L59" s="29">
        <f t="shared" si="4"/>
        <v>-28</v>
      </c>
      <c r="M59" s="2">
        <f t="shared" si="5"/>
        <v>-700</v>
      </c>
    </row>
    <row r="60" spans="1:14" ht="26.25" customHeight="1">
      <c r="A60" s="76" t="s">
        <v>34</v>
      </c>
      <c r="B60" s="76"/>
      <c r="C60" s="76"/>
      <c r="D60" s="76"/>
      <c r="E60" s="76"/>
      <c r="F60" s="76"/>
      <c r="G60" s="12"/>
      <c r="H60" s="22"/>
      <c r="I60" s="12"/>
      <c r="J60" s="16"/>
      <c r="N60" s="2">
        <f>SUM(M54:M59)</f>
        <v>-74545.03333333333</v>
      </c>
    </row>
    <row r="61" spans="1:10" ht="30" customHeight="1">
      <c r="A61" s="73" t="s">
        <v>156</v>
      </c>
      <c r="B61" s="73"/>
      <c r="C61" s="73"/>
      <c r="D61" s="73"/>
      <c r="E61" s="73"/>
      <c r="F61" s="73"/>
      <c r="G61" s="73"/>
      <c r="H61" s="73"/>
      <c r="I61" s="73"/>
      <c r="J61" s="73"/>
    </row>
    <row r="62" ht="15.75" customHeight="1"/>
    <row r="63" spans="1:10" ht="15.75">
      <c r="A63" s="75" t="s">
        <v>107</v>
      </c>
      <c r="B63" s="75"/>
      <c r="C63" s="75"/>
      <c r="D63" s="75"/>
      <c r="E63" s="75"/>
      <c r="F63" s="75"/>
      <c r="G63" s="75"/>
      <c r="H63" s="75"/>
      <c r="I63" s="75"/>
      <c r="J63" s="75"/>
    </row>
    <row r="64" spans="1:12" s="6" customFormat="1" ht="58.5" customHeight="1">
      <c r="A64" s="5" t="s">
        <v>0</v>
      </c>
      <c r="B64" s="5" t="s">
        <v>1</v>
      </c>
      <c r="C64" s="5" t="s">
        <v>8</v>
      </c>
      <c r="D64" s="5" t="s">
        <v>2</v>
      </c>
      <c r="E64" s="5" t="s">
        <v>127</v>
      </c>
      <c r="F64" s="5" t="s">
        <v>3</v>
      </c>
      <c r="G64" s="5" t="s">
        <v>4</v>
      </c>
      <c r="H64" s="5" t="s">
        <v>5</v>
      </c>
      <c r="I64" s="5" t="s">
        <v>6</v>
      </c>
      <c r="J64" s="5" t="s">
        <v>85</v>
      </c>
      <c r="L64" s="7"/>
    </row>
    <row r="65" spans="1:16" ht="39.75" customHeight="1">
      <c r="A65" s="74" t="s">
        <v>13</v>
      </c>
      <c r="B65" s="73" t="s">
        <v>157</v>
      </c>
      <c r="C65" s="33" t="s">
        <v>64</v>
      </c>
      <c r="D65" s="19" t="s">
        <v>32</v>
      </c>
      <c r="E65" s="34">
        <v>26850</v>
      </c>
      <c r="F65" s="61"/>
      <c r="G65" s="61"/>
      <c r="H65" s="36"/>
      <c r="I65" s="61"/>
      <c r="J65" s="4"/>
      <c r="K65" s="2">
        <v>3.91</v>
      </c>
      <c r="L65" s="2">
        <v>25</v>
      </c>
      <c r="M65" s="2">
        <f>K65/L65</f>
        <v>0.1564</v>
      </c>
      <c r="N65" s="2">
        <f>F65*L65</f>
        <v>0</v>
      </c>
      <c r="O65" s="37">
        <f>F65-M65</f>
        <v>-0.1564</v>
      </c>
      <c r="P65" s="1">
        <f>O65*E65</f>
        <v>-4199.34</v>
      </c>
    </row>
    <row r="66" spans="1:16" ht="34.5" customHeight="1">
      <c r="A66" s="74"/>
      <c r="B66" s="73"/>
      <c r="C66" s="33" t="s">
        <v>65</v>
      </c>
      <c r="D66" s="19" t="s">
        <v>32</v>
      </c>
      <c r="E66" s="34">
        <v>21650</v>
      </c>
      <c r="F66" s="61"/>
      <c r="G66" s="61"/>
      <c r="H66" s="36"/>
      <c r="I66" s="61"/>
      <c r="J66" s="4"/>
      <c r="K66" s="2">
        <v>4.3</v>
      </c>
      <c r="L66" s="2">
        <v>50</v>
      </c>
      <c r="M66" s="2">
        <f aca="true" t="shared" si="6" ref="M66:M75">K66/L66</f>
        <v>0.086</v>
      </c>
      <c r="N66" s="2">
        <f aca="true" t="shared" si="7" ref="N66:N75">F66*L66</f>
        <v>0</v>
      </c>
      <c r="O66" s="37">
        <f aca="true" t="shared" si="8" ref="O66:O75">F66-M66</f>
        <v>-0.086</v>
      </c>
      <c r="P66" s="1">
        <f aca="true" t="shared" si="9" ref="P66:P75">O66*E66</f>
        <v>-1861.8999999999999</v>
      </c>
    </row>
    <row r="67" spans="1:16" ht="33.75">
      <c r="A67" s="74"/>
      <c r="B67" s="73"/>
      <c r="C67" s="33" t="s">
        <v>66</v>
      </c>
      <c r="D67" s="19" t="s">
        <v>32</v>
      </c>
      <c r="E67" s="34">
        <v>5000</v>
      </c>
      <c r="F67" s="61"/>
      <c r="G67" s="61"/>
      <c r="H67" s="36"/>
      <c r="I67" s="61"/>
      <c r="J67" s="4"/>
      <c r="K67" s="2">
        <v>2.9</v>
      </c>
      <c r="L67" s="2">
        <v>50</v>
      </c>
      <c r="M67" s="2">
        <f t="shared" si="6"/>
        <v>0.057999999999999996</v>
      </c>
      <c r="N67" s="2">
        <f t="shared" si="7"/>
        <v>0</v>
      </c>
      <c r="O67" s="37">
        <f t="shared" si="8"/>
        <v>-0.057999999999999996</v>
      </c>
      <c r="P67" s="1">
        <f t="shared" si="9"/>
        <v>-290</v>
      </c>
    </row>
    <row r="68" spans="1:16" ht="39.75" customHeight="1">
      <c r="A68" s="74" t="s">
        <v>14</v>
      </c>
      <c r="B68" s="73" t="s">
        <v>158</v>
      </c>
      <c r="C68" s="33" t="s">
        <v>64</v>
      </c>
      <c r="D68" s="19" t="s">
        <v>32</v>
      </c>
      <c r="E68" s="34">
        <v>30000</v>
      </c>
      <c r="F68" s="61"/>
      <c r="G68" s="61"/>
      <c r="H68" s="36"/>
      <c r="I68" s="61"/>
      <c r="J68" s="4"/>
      <c r="K68" s="2">
        <v>3.8</v>
      </c>
      <c r="L68" s="2">
        <v>25</v>
      </c>
      <c r="M68" s="2">
        <f t="shared" si="6"/>
        <v>0.152</v>
      </c>
      <c r="N68" s="2">
        <f t="shared" si="7"/>
        <v>0</v>
      </c>
      <c r="O68" s="37">
        <f t="shared" si="8"/>
        <v>-0.152</v>
      </c>
      <c r="P68" s="1">
        <f t="shared" si="9"/>
        <v>-4560</v>
      </c>
    </row>
    <row r="69" spans="1:16" ht="33.75" customHeight="1">
      <c r="A69" s="74"/>
      <c r="B69" s="73"/>
      <c r="C69" s="33" t="s">
        <v>65</v>
      </c>
      <c r="D69" s="19" t="s">
        <v>32</v>
      </c>
      <c r="E69" s="34">
        <v>39900</v>
      </c>
      <c r="F69" s="61"/>
      <c r="G69" s="61"/>
      <c r="H69" s="36"/>
      <c r="I69" s="61"/>
      <c r="J69" s="4"/>
      <c r="K69" s="2">
        <v>4.06</v>
      </c>
      <c r="L69" s="2">
        <v>50</v>
      </c>
      <c r="M69" s="2">
        <f t="shared" si="6"/>
        <v>0.0812</v>
      </c>
      <c r="N69" s="2">
        <f t="shared" si="7"/>
        <v>0</v>
      </c>
      <c r="O69" s="37">
        <f t="shared" si="8"/>
        <v>-0.0812</v>
      </c>
      <c r="P69" s="1">
        <f t="shared" si="9"/>
        <v>-3239.8799999999997</v>
      </c>
    </row>
    <row r="70" spans="1:16" ht="36" customHeight="1">
      <c r="A70" s="74"/>
      <c r="B70" s="73"/>
      <c r="C70" s="33" t="s">
        <v>66</v>
      </c>
      <c r="D70" s="19" t="s">
        <v>32</v>
      </c>
      <c r="E70" s="34">
        <v>15000</v>
      </c>
      <c r="F70" s="61"/>
      <c r="G70" s="61"/>
      <c r="H70" s="36"/>
      <c r="I70" s="61"/>
      <c r="J70" s="4"/>
      <c r="K70" s="2">
        <v>2.9</v>
      </c>
      <c r="L70" s="2">
        <v>50</v>
      </c>
      <c r="M70" s="2">
        <f t="shared" si="6"/>
        <v>0.057999999999999996</v>
      </c>
      <c r="N70" s="2">
        <f t="shared" si="7"/>
        <v>0</v>
      </c>
      <c r="O70" s="37">
        <f t="shared" si="8"/>
        <v>-0.057999999999999996</v>
      </c>
      <c r="P70" s="1">
        <f t="shared" si="9"/>
        <v>-869.9999999999999</v>
      </c>
    </row>
    <row r="71" spans="1:16" ht="36" customHeight="1">
      <c r="A71" s="30" t="s">
        <v>15</v>
      </c>
      <c r="B71" s="32" t="s">
        <v>159</v>
      </c>
      <c r="C71" s="33" t="s">
        <v>126</v>
      </c>
      <c r="D71" s="19" t="s">
        <v>32</v>
      </c>
      <c r="E71" s="19">
        <v>1000</v>
      </c>
      <c r="F71" s="61"/>
      <c r="G71" s="61"/>
      <c r="H71" s="36"/>
      <c r="I71" s="61"/>
      <c r="J71" s="4"/>
      <c r="L71" s="2">
        <v>25</v>
      </c>
      <c r="M71" s="2">
        <f t="shared" si="6"/>
        <v>0</v>
      </c>
      <c r="N71" s="2">
        <f t="shared" si="7"/>
        <v>0</v>
      </c>
      <c r="O71" s="37">
        <f t="shared" si="8"/>
        <v>0</v>
      </c>
      <c r="P71" s="1">
        <f t="shared" si="9"/>
        <v>0</v>
      </c>
    </row>
    <row r="72" spans="1:16" ht="57" customHeight="1">
      <c r="A72" s="30" t="s">
        <v>16</v>
      </c>
      <c r="B72" s="32" t="s">
        <v>160</v>
      </c>
      <c r="C72" s="33" t="s">
        <v>64</v>
      </c>
      <c r="D72" s="19" t="s">
        <v>32</v>
      </c>
      <c r="E72" s="34">
        <v>15100</v>
      </c>
      <c r="F72" s="61"/>
      <c r="G72" s="61"/>
      <c r="H72" s="36"/>
      <c r="I72" s="61"/>
      <c r="J72" s="4"/>
      <c r="K72" s="2">
        <v>3.49</v>
      </c>
      <c r="L72" s="2">
        <v>25</v>
      </c>
      <c r="M72" s="2">
        <f t="shared" si="6"/>
        <v>0.1396</v>
      </c>
      <c r="N72" s="2">
        <f t="shared" si="7"/>
        <v>0</v>
      </c>
      <c r="O72" s="37">
        <f t="shared" si="8"/>
        <v>-0.1396</v>
      </c>
      <c r="P72" s="1">
        <f t="shared" si="9"/>
        <v>-2107.96</v>
      </c>
    </row>
    <row r="73" spans="1:16" ht="54.75" customHeight="1">
      <c r="A73" s="30" t="s">
        <v>21</v>
      </c>
      <c r="B73" s="32" t="s">
        <v>160</v>
      </c>
      <c r="C73" s="33" t="s">
        <v>122</v>
      </c>
      <c r="D73" s="19" t="s">
        <v>32</v>
      </c>
      <c r="E73" s="34">
        <v>22550</v>
      </c>
      <c r="F73" s="61"/>
      <c r="G73" s="61"/>
      <c r="H73" s="36"/>
      <c r="I73" s="61"/>
      <c r="J73" s="4"/>
      <c r="K73" s="2">
        <v>3.9</v>
      </c>
      <c r="L73" s="2">
        <v>50</v>
      </c>
      <c r="M73" s="2">
        <f t="shared" si="6"/>
        <v>0.078</v>
      </c>
      <c r="N73" s="2">
        <f t="shared" si="7"/>
        <v>0</v>
      </c>
      <c r="O73" s="37">
        <f t="shared" si="8"/>
        <v>-0.078</v>
      </c>
      <c r="P73" s="1">
        <f t="shared" si="9"/>
        <v>-1758.9</v>
      </c>
    </row>
    <row r="74" spans="1:16" ht="61.5" customHeight="1">
      <c r="A74" s="30" t="s">
        <v>22</v>
      </c>
      <c r="B74" s="32" t="s">
        <v>161</v>
      </c>
      <c r="C74" s="33" t="s">
        <v>65</v>
      </c>
      <c r="D74" s="19" t="s">
        <v>32</v>
      </c>
      <c r="E74" s="19">
        <v>300</v>
      </c>
      <c r="F74" s="61"/>
      <c r="G74" s="61"/>
      <c r="H74" s="36"/>
      <c r="I74" s="61"/>
      <c r="J74" s="4"/>
      <c r="K74" s="2">
        <v>3.59</v>
      </c>
      <c r="L74" s="2">
        <v>50</v>
      </c>
      <c r="M74" s="2">
        <f t="shared" si="6"/>
        <v>0.0718</v>
      </c>
      <c r="N74" s="2">
        <f t="shared" si="7"/>
        <v>0</v>
      </c>
      <c r="O74" s="37">
        <f t="shared" si="8"/>
        <v>-0.0718</v>
      </c>
      <c r="P74" s="1">
        <f t="shared" si="9"/>
        <v>-21.54</v>
      </c>
    </row>
    <row r="75" spans="1:16" ht="69.75" customHeight="1">
      <c r="A75" s="30" t="s">
        <v>23</v>
      </c>
      <c r="B75" s="38" t="s">
        <v>162</v>
      </c>
      <c r="C75" s="39" t="s">
        <v>130</v>
      </c>
      <c r="D75" s="40" t="s">
        <v>32</v>
      </c>
      <c r="E75" s="41">
        <v>1800</v>
      </c>
      <c r="F75" s="61"/>
      <c r="G75" s="61"/>
      <c r="H75" s="36"/>
      <c r="I75" s="61"/>
      <c r="J75" s="4"/>
      <c r="K75" s="2">
        <v>4.35</v>
      </c>
      <c r="L75" s="2">
        <v>10</v>
      </c>
      <c r="M75" s="2">
        <f t="shared" si="6"/>
        <v>0.43499999999999994</v>
      </c>
      <c r="N75" s="2">
        <f t="shared" si="7"/>
        <v>0</v>
      </c>
      <c r="O75" s="37">
        <f t="shared" si="8"/>
        <v>-0.43499999999999994</v>
      </c>
      <c r="P75" s="1">
        <f t="shared" si="9"/>
        <v>-782.9999999999999</v>
      </c>
    </row>
    <row r="76" spans="1:15" ht="69.75" customHeight="1">
      <c r="A76" s="30" t="s">
        <v>24</v>
      </c>
      <c r="B76" s="38" t="s">
        <v>163</v>
      </c>
      <c r="C76" s="39" t="s">
        <v>145</v>
      </c>
      <c r="D76" s="40" t="s">
        <v>32</v>
      </c>
      <c r="E76" s="42">
        <v>54850</v>
      </c>
      <c r="F76" s="61"/>
      <c r="G76" s="61"/>
      <c r="H76" s="36"/>
      <c r="I76" s="61"/>
      <c r="J76" s="4"/>
      <c r="O76" s="37"/>
    </row>
    <row r="77" spans="1:15" ht="69.75" customHeight="1">
      <c r="A77" s="30" t="s">
        <v>25</v>
      </c>
      <c r="B77" s="38" t="s">
        <v>164</v>
      </c>
      <c r="C77" s="39" t="s">
        <v>144</v>
      </c>
      <c r="D77" s="40" t="s">
        <v>32</v>
      </c>
      <c r="E77" s="42">
        <v>61550</v>
      </c>
      <c r="F77" s="61"/>
      <c r="G77" s="61"/>
      <c r="H77" s="36"/>
      <c r="I77" s="61"/>
      <c r="J77" s="4"/>
      <c r="O77" s="37"/>
    </row>
    <row r="78" spans="1:16" ht="26.25" customHeight="1">
      <c r="A78" s="76" t="s">
        <v>34</v>
      </c>
      <c r="B78" s="76"/>
      <c r="C78" s="76"/>
      <c r="D78" s="76"/>
      <c r="E78" s="76"/>
      <c r="F78" s="76"/>
      <c r="G78" s="62"/>
      <c r="H78" s="22"/>
      <c r="I78" s="62"/>
      <c r="J78" s="16"/>
      <c r="P78" s="1">
        <f>SUM(P65:P75)</f>
        <v>-19692.52</v>
      </c>
    </row>
    <row r="79" spans="1:10" ht="26.25" customHeight="1">
      <c r="A79" s="77" t="s">
        <v>165</v>
      </c>
      <c r="B79" s="77"/>
      <c r="C79" s="77"/>
      <c r="D79" s="77"/>
      <c r="E79" s="77"/>
      <c r="F79" s="77"/>
      <c r="G79" s="77"/>
      <c r="H79" s="77"/>
      <c r="I79" s="77"/>
      <c r="J79" s="77"/>
    </row>
    <row r="80" ht="15" customHeight="1"/>
    <row r="81" spans="1:10" ht="15.75">
      <c r="A81" s="75" t="s">
        <v>108</v>
      </c>
      <c r="B81" s="75"/>
      <c r="C81" s="75"/>
      <c r="D81" s="75"/>
      <c r="E81" s="75"/>
      <c r="F81" s="75"/>
      <c r="G81" s="75"/>
      <c r="H81" s="75"/>
      <c r="I81" s="75"/>
      <c r="J81" s="75"/>
    </row>
    <row r="82" spans="1:12" s="6" customFormat="1" ht="58.5" customHeight="1">
      <c r="A82" s="5" t="s">
        <v>0</v>
      </c>
      <c r="B82" s="5" t="s">
        <v>1</v>
      </c>
      <c r="C82" s="5" t="s">
        <v>8</v>
      </c>
      <c r="D82" s="5" t="s">
        <v>2</v>
      </c>
      <c r="E82" s="5" t="s">
        <v>127</v>
      </c>
      <c r="F82" s="5" t="s">
        <v>3</v>
      </c>
      <c r="G82" s="5" t="s">
        <v>4</v>
      </c>
      <c r="H82" s="5" t="s">
        <v>5</v>
      </c>
      <c r="I82" s="5" t="s">
        <v>6</v>
      </c>
      <c r="J82" s="5" t="s">
        <v>85</v>
      </c>
      <c r="L82" s="7"/>
    </row>
    <row r="83" spans="1:10" ht="54" customHeight="1">
      <c r="A83" s="30" t="s">
        <v>13</v>
      </c>
      <c r="B83" s="17" t="s">
        <v>98</v>
      </c>
      <c r="C83" s="19" t="s">
        <v>73</v>
      </c>
      <c r="D83" s="19" t="s">
        <v>32</v>
      </c>
      <c r="E83" s="19">
        <v>159</v>
      </c>
      <c r="F83" s="35"/>
      <c r="G83" s="35"/>
      <c r="H83" s="36"/>
      <c r="I83" s="35"/>
      <c r="J83" s="4"/>
    </row>
    <row r="84" spans="1:10" ht="102.75" customHeight="1">
      <c r="A84" s="30">
        <v>2</v>
      </c>
      <c r="B84" s="17" t="s">
        <v>100</v>
      </c>
      <c r="C84" s="19" t="s">
        <v>99</v>
      </c>
      <c r="D84" s="19" t="s">
        <v>91</v>
      </c>
      <c r="E84" s="19">
        <v>134</v>
      </c>
      <c r="F84" s="35"/>
      <c r="G84" s="35"/>
      <c r="H84" s="36"/>
      <c r="I84" s="35"/>
      <c r="J84" s="4"/>
    </row>
    <row r="85" spans="1:10" ht="31.5" customHeight="1">
      <c r="A85" s="30">
        <v>3</v>
      </c>
      <c r="B85" s="17" t="s">
        <v>111</v>
      </c>
      <c r="C85" s="19" t="s">
        <v>112</v>
      </c>
      <c r="D85" s="19" t="s">
        <v>91</v>
      </c>
      <c r="E85" s="19">
        <v>476</v>
      </c>
      <c r="F85" s="35"/>
      <c r="G85" s="35"/>
      <c r="H85" s="36"/>
      <c r="I85" s="35"/>
      <c r="J85" s="4"/>
    </row>
    <row r="86" spans="1:10" ht="39" customHeight="1">
      <c r="A86" s="30">
        <v>4</v>
      </c>
      <c r="B86" s="17" t="s">
        <v>87</v>
      </c>
      <c r="C86" s="19" t="s">
        <v>80</v>
      </c>
      <c r="D86" s="19" t="s">
        <v>32</v>
      </c>
      <c r="E86" s="34">
        <v>4112</v>
      </c>
      <c r="F86" s="35"/>
      <c r="G86" s="35"/>
      <c r="H86" s="36"/>
      <c r="I86" s="35"/>
      <c r="J86" s="4"/>
    </row>
    <row r="87" spans="1:10" ht="78" customHeight="1">
      <c r="A87" s="30">
        <v>5</v>
      </c>
      <c r="B87" s="17" t="s">
        <v>121</v>
      </c>
      <c r="C87" s="10" t="s">
        <v>90</v>
      </c>
      <c r="D87" s="19" t="s">
        <v>32</v>
      </c>
      <c r="E87" s="19">
        <v>10</v>
      </c>
      <c r="F87" s="35"/>
      <c r="G87" s="35"/>
      <c r="H87" s="36"/>
      <c r="I87" s="35"/>
      <c r="J87" s="4"/>
    </row>
    <row r="88" spans="1:10" ht="41.25" customHeight="1">
      <c r="A88" s="30">
        <v>6</v>
      </c>
      <c r="B88" s="17" t="s">
        <v>67</v>
      </c>
      <c r="C88" s="19" t="s">
        <v>81</v>
      </c>
      <c r="D88" s="19" t="s">
        <v>32</v>
      </c>
      <c r="E88" s="19">
        <v>100</v>
      </c>
      <c r="F88" s="35"/>
      <c r="G88" s="35"/>
      <c r="H88" s="36"/>
      <c r="I88" s="35"/>
      <c r="J88" s="4"/>
    </row>
    <row r="89" spans="1:10" ht="21" customHeight="1">
      <c r="A89" s="30">
        <v>7</v>
      </c>
      <c r="B89" s="17" t="s">
        <v>68</v>
      </c>
      <c r="C89" s="19" t="s">
        <v>74</v>
      </c>
      <c r="D89" s="19" t="s">
        <v>32</v>
      </c>
      <c r="E89" s="19">
        <v>9</v>
      </c>
      <c r="F89" s="35"/>
      <c r="G89" s="35"/>
      <c r="H89" s="36"/>
      <c r="I89" s="35"/>
      <c r="J89" s="4"/>
    </row>
    <row r="90" spans="1:10" ht="25.5" customHeight="1">
      <c r="A90" s="30">
        <v>8</v>
      </c>
      <c r="B90" s="17" t="s">
        <v>69</v>
      </c>
      <c r="C90" s="19" t="s">
        <v>74</v>
      </c>
      <c r="D90" s="19" t="s">
        <v>32</v>
      </c>
      <c r="E90" s="19">
        <v>21</v>
      </c>
      <c r="F90" s="35"/>
      <c r="G90" s="35"/>
      <c r="H90" s="36"/>
      <c r="I90" s="35"/>
      <c r="J90" s="4"/>
    </row>
    <row r="91" spans="1:10" ht="42" customHeight="1">
      <c r="A91" s="30">
        <v>9</v>
      </c>
      <c r="B91" s="17" t="s">
        <v>88</v>
      </c>
      <c r="C91" s="10" t="s">
        <v>75</v>
      </c>
      <c r="D91" s="10" t="s">
        <v>32</v>
      </c>
      <c r="E91" s="19">
        <v>28</v>
      </c>
      <c r="F91" s="35"/>
      <c r="G91" s="35"/>
      <c r="H91" s="36"/>
      <c r="I91" s="35"/>
      <c r="J91" s="4"/>
    </row>
    <row r="92" spans="1:10" ht="33.75" customHeight="1">
      <c r="A92" s="30">
        <v>10</v>
      </c>
      <c r="B92" s="17" t="s">
        <v>109</v>
      </c>
      <c r="C92" s="10" t="s">
        <v>74</v>
      </c>
      <c r="D92" s="10" t="s">
        <v>32</v>
      </c>
      <c r="E92" s="34">
        <v>1</v>
      </c>
      <c r="F92" s="35"/>
      <c r="G92" s="35"/>
      <c r="H92" s="36"/>
      <c r="I92" s="35"/>
      <c r="J92" s="4"/>
    </row>
    <row r="93" spans="1:10" ht="31.5" customHeight="1">
      <c r="A93" s="30">
        <v>11</v>
      </c>
      <c r="B93" s="17" t="s">
        <v>70</v>
      </c>
      <c r="C93" s="10" t="s">
        <v>74</v>
      </c>
      <c r="D93" s="10" t="s">
        <v>32</v>
      </c>
      <c r="E93" s="19">
        <v>5</v>
      </c>
      <c r="F93" s="35"/>
      <c r="G93" s="35"/>
      <c r="H93" s="36"/>
      <c r="I93" s="35"/>
      <c r="J93" s="4"/>
    </row>
    <row r="94" spans="1:10" ht="169.5" customHeight="1">
      <c r="A94" s="30">
        <v>12</v>
      </c>
      <c r="B94" s="17" t="s">
        <v>71</v>
      </c>
      <c r="C94" s="10" t="s">
        <v>76</v>
      </c>
      <c r="D94" s="10" t="s">
        <v>79</v>
      </c>
      <c r="E94" s="19">
        <v>7</v>
      </c>
      <c r="F94" s="35"/>
      <c r="G94" s="35"/>
      <c r="H94" s="36"/>
      <c r="I94" s="35"/>
      <c r="J94" s="4"/>
    </row>
    <row r="95" spans="1:10" ht="122.25" customHeight="1">
      <c r="A95" s="30">
        <v>13</v>
      </c>
      <c r="B95" s="17" t="s">
        <v>86</v>
      </c>
      <c r="C95" s="10" t="s">
        <v>77</v>
      </c>
      <c r="D95" s="10" t="s">
        <v>79</v>
      </c>
      <c r="E95" s="19">
        <v>150</v>
      </c>
      <c r="F95" s="35"/>
      <c r="G95" s="35"/>
      <c r="H95" s="36"/>
      <c r="I95" s="35"/>
      <c r="J95" s="4"/>
    </row>
    <row r="96" spans="1:10" ht="31.5" customHeight="1">
      <c r="A96" s="30">
        <v>14</v>
      </c>
      <c r="B96" s="17" t="s">
        <v>72</v>
      </c>
      <c r="C96" s="10" t="s">
        <v>78</v>
      </c>
      <c r="D96" s="10" t="s">
        <v>32</v>
      </c>
      <c r="E96" s="19">
        <v>6</v>
      </c>
      <c r="F96" s="35"/>
      <c r="G96" s="35"/>
      <c r="H96" s="36"/>
      <c r="I96" s="35"/>
      <c r="J96" s="4"/>
    </row>
    <row r="97" spans="1:11" ht="15.75">
      <c r="A97" s="76" t="s">
        <v>34</v>
      </c>
      <c r="B97" s="76"/>
      <c r="C97" s="76"/>
      <c r="D97" s="76"/>
      <c r="E97" s="76"/>
      <c r="F97" s="76"/>
      <c r="G97" s="12"/>
      <c r="H97" s="22"/>
      <c r="I97" s="12"/>
      <c r="J97" s="22"/>
      <c r="K97" s="49"/>
    </row>
    <row r="98" spans="1:10" ht="20.25" customHeight="1">
      <c r="A98" s="43"/>
      <c r="B98" s="43"/>
      <c r="C98" s="43"/>
      <c r="D98" s="43"/>
      <c r="E98" s="43"/>
      <c r="F98" s="43"/>
      <c r="G98" s="43"/>
      <c r="H98" s="44"/>
      <c r="I98" s="44"/>
      <c r="J98" s="44"/>
    </row>
    <row r="99" spans="1:11" ht="18" customHeight="1">
      <c r="A99" s="75" t="s">
        <v>137</v>
      </c>
      <c r="B99" s="75"/>
      <c r="C99" s="75"/>
      <c r="D99" s="75"/>
      <c r="E99" s="75"/>
      <c r="F99" s="75"/>
      <c r="G99" s="75"/>
      <c r="H99" s="75"/>
      <c r="I99" s="75"/>
      <c r="J99" s="75"/>
      <c r="K99" s="45"/>
    </row>
    <row r="100" spans="1:12" s="6" customFormat="1" ht="58.5" customHeight="1">
      <c r="A100" s="5" t="s">
        <v>0</v>
      </c>
      <c r="B100" s="5" t="s">
        <v>1</v>
      </c>
      <c r="C100" s="5" t="s">
        <v>8</v>
      </c>
      <c r="D100" s="5" t="s">
        <v>2</v>
      </c>
      <c r="E100" s="5" t="s">
        <v>127</v>
      </c>
      <c r="F100" s="5" t="s">
        <v>3</v>
      </c>
      <c r="G100" s="5" t="s">
        <v>4</v>
      </c>
      <c r="H100" s="5" t="s">
        <v>5</v>
      </c>
      <c r="I100" s="5" t="s">
        <v>6</v>
      </c>
      <c r="J100" s="5" t="s">
        <v>85</v>
      </c>
      <c r="L100" s="7"/>
    </row>
    <row r="101" spans="1:11" ht="57" customHeight="1" thickBot="1">
      <c r="A101" s="11">
        <v>1</v>
      </c>
      <c r="B101" s="17" t="s">
        <v>138</v>
      </c>
      <c r="C101" s="10" t="s">
        <v>139</v>
      </c>
      <c r="D101" s="10" t="s">
        <v>32</v>
      </c>
      <c r="E101" s="58">
        <v>325</v>
      </c>
      <c r="F101" s="46"/>
      <c r="G101" s="47"/>
      <c r="H101" s="48"/>
      <c r="I101" s="47"/>
      <c r="J101" s="65"/>
      <c r="K101" s="64"/>
    </row>
    <row r="102" spans="1:11" ht="15.75">
      <c r="A102" s="76" t="s">
        <v>34</v>
      </c>
      <c r="B102" s="76"/>
      <c r="C102" s="76"/>
      <c r="D102" s="76"/>
      <c r="E102" s="76"/>
      <c r="F102" s="76"/>
      <c r="G102" s="12"/>
      <c r="H102" s="22"/>
      <c r="I102" s="12"/>
      <c r="J102" s="22"/>
      <c r="K102" s="49"/>
    </row>
    <row r="103" spans="1:11" ht="14.25">
      <c r="A103" s="1"/>
      <c r="G103" s="50"/>
      <c r="J103" s="1"/>
      <c r="K103" s="1"/>
    </row>
    <row r="104" spans="1:11" ht="15.75">
      <c r="A104" s="75" t="s">
        <v>140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45"/>
    </row>
    <row r="105" spans="1:12" s="6" customFormat="1" ht="58.5" customHeight="1">
      <c r="A105" s="5" t="s">
        <v>0</v>
      </c>
      <c r="B105" s="5" t="s">
        <v>1</v>
      </c>
      <c r="C105" s="5" t="s">
        <v>8</v>
      </c>
      <c r="D105" s="5" t="s">
        <v>2</v>
      </c>
      <c r="E105" s="5" t="s">
        <v>127</v>
      </c>
      <c r="F105" s="5" t="s">
        <v>3</v>
      </c>
      <c r="G105" s="5" t="s">
        <v>4</v>
      </c>
      <c r="H105" s="5" t="s">
        <v>5</v>
      </c>
      <c r="I105" s="5" t="s">
        <v>6</v>
      </c>
      <c r="J105" s="5" t="s">
        <v>85</v>
      </c>
      <c r="L105" s="7"/>
    </row>
    <row r="106" spans="1:11" ht="84.75" thickBot="1">
      <c r="A106" s="11">
        <v>1</v>
      </c>
      <c r="B106" s="17" t="s">
        <v>141</v>
      </c>
      <c r="C106" s="19" t="s">
        <v>142</v>
      </c>
      <c r="D106" s="19" t="s">
        <v>166</v>
      </c>
      <c r="E106" s="51">
        <v>60</v>
      </c>
      <c r="F106" s="52"/>
      <c r="G106" s="53"/>
      <c r="H106" s="48"/>
      <c r="I106" s="53"/>
      <c r="J106" s="4"/>
      <c r="K106" s="63" t="s">
        <v>143</v>
      </c>
    </row>
    <row r="107" spans="1:11" ht="15.75">
      <c r="A107" s="76" t="s">
        <v>34</v>
      </c>
      <c r="B107" s="76"/>
      <c r="C107" s="76"/>
      <c r="D107" s="76"/>
      <c r="E107" s="76"/>
      <c r="F107" s="76"/>
      <c r="G107" s="12"/>
      <c r="H107" s="22"/>
      <c r="I107" s="12"/>
      <c r="J107" s="22"/>
      <c r="K107" s="49"/>
    </row>
    <row r="108" spans="9:11" ht="14.25">
      <c r="I108" s="50"/>
      <c r="J108" s="1"/>
      <c r="K108" s="1"/>
    </row>
    <row r="109" spans="1:11" ht="106.5" customHeight="1">
      <c r="A109" s="78" t="s">
        <v>167</v>
      </c>
      <c r="B109" s="79"/>
      <c r="C109" s="79"/>
      <c r="D109" s="79"/>
      <c r="E109" s="79"/>
      <c r="F109" s="79"/>
      <c r="G109" s="79"/>
      <c r="H109" s="79"/>
      <c r="I109" s="79"/>
      <c r="J109" s="80"/>
      <c r="K109" s="54"/>
    </row>
    <row r="110" spans="2:11" ht="14.25">
      <c r="B110" s="55"/>
      <c r="C110" s="56"/>
      <c r="D110" s="56"/>
      <c r="E110" s="56"/>
      <c r="F110" s="56"/>
      <c r="G110" s="56"/>
      <c r="H110" s="56"/>
      <c r="I110" s="56"/>
      <c r="J110" s="56"/>
      <c r="K110" s="57"/>
    </row>
    <row r="111" spans="10:11" ht="14.25">
      <c r="J111" s="1"/>
      <c r="K111" s="1"/>
    </row>
  </sheetData>
  <sheetProtection/>
  <mergeCells count="29">
    <mergeCell ref="A109:J109"/>
    <mergeCell ref="A4:J4"/>
    <mergeCell ref="A52:J52"/>
    <mergeCell ref="A44:J44"/>
    <mergeCell ref="A20:J20"/>
    <mergeCell ref="A42:F42"/>
    <mergeCell ref="A63:J63"/>
    <mergeCell ref="A81:J81"/>
    <mergeCell ref="A79:J79"/>
    <mergeCell ref="A97:F97"/>
    <mergeCell ref="A102:F102"/>
    <mergeCell ref="A104:J104"/>
    <mergeCell ref="A107:F107"/>
    <mergeCell ref="A68:A70"/>
    <mergeCell ref="A5:J5"/>
    <mergeCell ref="A22:J22"/>
    <mergeCell ref="A50:F50"/>
    <mergeCell ref="A99:J99"/>
    <mergeCell ref="A60:F60"/>
    <mergeCell ref="A78:F78"/>
    <mergeCell ref="A65:A67"/>
    <mergeCell ref="B65:B67"/>
    <mergeCell ref="B68:B70"/>
    <mergeCell ref="A1:B1"/>
    <mergeCell ref="A2:J2"/>
    <mergeCell ref="A3:J3"/>
    <mergeCell ref="G1:J1"/>
    <mergeCell ref="A19:F19"/>
    <mergeCell ref="A61:J61"/>
  </mergeCell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landscape" paperSize="9" scale="90" r:id="rId1"/>
  <headerFooter>
    <oddFooter>&amp;CStrona &amp;P</oddFooter>
  </headerFooter>
  <rowBreaks count="5" manualBreakCount="5">
    <brk id="21" max="255" man="1"/>
    <brk id="43" max="255" man="1"/>
    <brk id="51" max="255" man="1"/>
    <brk id="62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userwin7</dc:creator>
  <cp:keywords/>
  <dc:description/>
  <cp:lastModifiedBy>Joanna Sienkiewicz</cp:lastModifiedBy>
  <cp:lastPrinted>2023-01-03T08:44:49Z</cp:lastPrinted>
  <dcterms:created xsi:type="dcterms:W3CDTF">2015-03-16T09:55:45Z</dcterms:created>
  <dcterms:modified xsi:type="dcterms:W3CDTF">2023-01-05T10:10:48Z</dcterms:modified>
  <cp:category/>
  <cp:version/>
  <cp:contentType/>
  <cp:contentStatus/>
</cp:coreProperties>
</file>