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P:\2024_22 Zakup gazu\"/>
    </mc:Choice>
  </mc:AlternateContent>
  <xr:revisionPtr revIDLastSave="0" documentId="13_ncr:1_{95C0E683-BE77-4095-B869-1B518A4A17D6}" xr6:coauthVersionLast="47" xr6:coauthVersionMax="47" xr10:uidLastSave="{00000000-0000-0000-0000-000000000000}"/>
  <bookViews>
    <workbookView xWindow="-120" yWindow="-120" windowWidth="29040" windowHeight="15840" xr2:uid="{51A7A7DC-7118-4A2D-8886-611E46BA4DDE}"/>
  </bookViews>
  <sheets>
    <sheet name="Arkusz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7" i="1" l="1"/>
  <c r="L48" i="1"/>
  <c r="L45" i="1"/>
  <c r="L11" i="1"/>
  <c r="L28" i="1"/>
  <c r="L46" i="1" l="1"/>
  <c r="P48" i="1" l="1"/>
  <c r="Q48" i="1" s="1"/>
  <c r="L34" i="1"/>
  <c r="L17" i="1"/>
  <c r="I49" i="1"/>
  <c r="I36" i="1"/>
  <c r="P46" i="1"/>
  <c r="P11" i="1"/>
  <c r="Q11" i="1" s="1"/>
  <c r="P34" i="1"/>
  <c r="P17" i="1"/>
  <c r="E36" i="1"/>
  <c r="E49" i="1"/>
  <c r="G49" i="1"/>
  <c r="F36" i="1"/>
  <c r="Q46" i="1" l="1"/>
  <c r="L49" i="1"/>
  <c r="Q17" i="1"/>
  <c r="P47" i="1" l="1"/>
  <c r="Q47" i="1" s="1"/>
  <c r="P45" i="1"/>
  <c r="Q45" i="1" s="1"/>
  <c r="P30" i="1"/>
  <c r="P32" i="1"/>
  <c r="P28" i="1"/>
  <c r="Q28" i="1" s="1"/>
  <c r="P13" i="1"/>
  <c r="Q34" i="1"/>
  <c r="L30" i="1"/>
  <c r="L32" i="1"/>
  <c r="P15" i="1"/>
  <c r="I19" i="1"/>
  <c r="F19" i="1"/>
  <c r="E19" i="1"/>
  <c r="L13" i="1"/>
  <c r="L15" i="1"/>
  <c r="Q49" i="1" l="1"/>
  <c r="Q15" i="1"/>
  <c r="Q13" i="1"/>
  <c r="Q30" i="1"/>
  <c r="P36" i="1"/>
  <c r="Q32" i="1"/>
  <c r="L36" i="1"/>
  <c r="L19" i="1"/>
  <c r="P19" i="1"/>
  <c r="P49" i="1"/>
  <c r="Q36" i="1" l="1"/>
  <c r="Q19" i="1"/>
</calcChain>
</file>

<file path=xl/sharedStrings.xml><?xml version="1.0" encoding="utf-8"?>
<sst xmlns="http://schemas.openxmlformats.org/spreadsheetml/2006/main" count="105" uniqueCount="47">
  <si>
    <t>DYSTRYBUCJA PALIWA GAZOWEGO</t>
  </si>
  <si>
    <t>SPRZEDAŻ PALIWA GAZOWEGO</t>
  </si>
  <si>
    <t>Grupa taryfowa</t>
  </si>
  <si>
    <t>Akcyza P/ZW*</t>
  </si>
  <si>
    <t>Prognoza zużycia paliwa gazowego w okresie obowiązywania umowy [kWh]</t>
  </si>
  <si>
    <t>Moc umowna * ilość godzin w okresie obowiązywania umowy [kWh/h*h]</t>
  </si>
  <si>
    <t>Licznik miesięcy obowiązywania umowy [szt]</t>
  </si>
  <si>
    <t>Stawka opłaty stałej netto [zł]</t>
  </si>
  <si>
    <t>Stawka opłaty zmiennej netto [zł]</t>
  </si>
  <si>
    <t>Razem DYSTRYBUCJA netto [zł]</t>
  </si>
  <si>
    <t>W-4</t>
  </si>
  <si>
    <t>P</t>
  </si>
  <si>
    <t>Część objęta ochroną</t>
  </si>
  <si>
    <t>Część nieobjęta ochroną</t>
  </si>
  <si>
    <t>Punkty objęte taryfą ochronną w 100%</t>
  </si>
  <si>
    <t>Liczba punktów poboru</t>
  </si>
  <si>
    <t>W-3.6</t>
  </si>
  <si>
    <t>ZW</t>
  </si>
  <si>
    <t>SUMA</t>
  </si>
  <si>
    <t>W-1.1</t>
  </si>
  <si>
    <t>W-2.1</t>
  </si>
  <si>
    <t>W-5.1</t>
  </si>
  <si>
    <t xml:space="preserve">Punkty częściowo objęte taryfą ochronną </t>
  </si>
  <si>
    <t>x</t>
  </si>
  <si>
    <t xml:space="preserve">Punkty nie objęte taryfą ochronną </t>
  </si>
  <si>
    <t>podatek VAT 23%</t>
  </si>
  <si>
    <t>Razem SPRZEDAŻ netto [zł]
(kol. 6 x kol. 10 + kol. 4 x kol. 12)</t>
  </si>
  <si>
    <t>Wartość NETTO [zł]
(kol. 9 + kol. 13)</t>
  </si>
  <si>
    <t>Razem SPRZEDAŻ netto [zł]
(kol. 6 x kol. 10 + kol. 4 x kol. 12- dla punktów objętych ochroną)
(kol. 4 x kol. 12 - dla punktów nieobjętych ochroną)</t>
  </si>
  <si>
    <t>wiersz nr 1</t>
  </si>
  <si>
    <t>wiersz nr 2</t>
  </si>
  <si>
    <t>wiersz nr 3</t>
  </si>
  <si>
    <t xml:space="preserve">Razem WOLUMEN [kWh]
(wiersz nr 1 kol. 4 + wiersz nr 2 kol. 4 + wiersz nr 3 kol. 4) </t>
  </si>
  <si>
    <t>* P - przeznaczonego do celów opałowych (z akcyzą)</t>
  </si>
  <si>
    <t>** ZW - bez akcyzy, z zerową stawką akcyzy lub uwzględniająca zwolnienie od akcyzy</t>
  </si>
  <si>
    <t>Uwaga!!!
1. Łączna cena ofertowa brutto służy tylko i wyłącznie do porównania ofert. Wykonawca do wyliczenia ceny ofertowej musi przyjąć stawkę podatku VAT wynoszącą 23%. W przypadku przyjęcia przez Wykonawcę, stawki VAT innej niż 23%, zostanie ona poprawiona przez Zamawiającego jako oczywista omyłka
2. Ninijeszy plik, wypełniony w zakresie komórek zaznaczonych kolorem pomarańczowym, podpisany elektronicznie, Wykonawca przekazuje wraz z ofertą. W przypadku, gdy Wykonawca nie przekaże wraz z ofertą powyższego załącznika bądź przekaże niewypełniony lub niepodpisany elektronicznie załącznik, oferta Wykonawcy zostanie odrzucona jako niezgodna z warunkami zamówienia.
3. Zaleca się dokładne sprawdzenie poprawności wszystkich kwot wpisanych przez Wykonawcę do tabeli oraz sprawdzenie poprawności wykonanych działań arytmetycznych.
4. Ceny jednostkowe netto poszczególnych grup taryfowych są wiążące dla Wykonawcy.
5. W przypadku wystąpienia oczywistych omyłek rachunkowych Zamawiający samodzielnie dokona poprawek wraz z konsekwencją poprawy tych omyłek, w tym np. poprawy kwoty ceny ofertowej brutto.
6. Po wypełnieniu oraz dokładnym sprawdzeniu załącznika „Wyliczenie ceny ofertowej” zaleca się przekonwertowanie pliku do formatu .pdf.
7. Plik należy podpisać elektronicznie za pomocą kwalifikowanego podpisu elektronicznego.</t>
  </si>
  <si>
    <t>Stawka opłaty abonamentowej netto [zł/mc]</t>
  </si>
  <si>
    <t>Cena jednostkowa paliwa gazowego bez uwzględnienia ochrony taryfowej netto [zł/kWh]</t>
  </si>
  <si>
    <t>Cena jednostkowa paliwa gazowego po uwzględnieniu ochrony taryfowej netto [zł/kWh]</t>
  </si>
  <si>
    <t>Cena jednostkowa paliwa gazowego netto [zł/kWh]</t>
  </si>
  <si>
    <t xml:space="preserve">Razem SPRZEDAŻ  [zł]
(wiersz nr 1 kol. 13 + wiersz nr 2 kol. 13 + wiersz nr 3 kol. 13) </t>
  </si>
  <si>
    <t>Razem WARTOŚĆ NETTO  [zł]
(wiersz nr 1 kol. 14 + wiersz nr 2 kol. 14 + wiersz nr 3 kol. 14)</t>
  </si>
  <si>
    <t>Razem cena ofertowa brutto - do przeniesienia do formularza ofertowego (razem wartość netto + podatek VAT)  [zł]</t>
  </si>
  <si>
    <t>Załącznik nr 1 do oferty</t>
  </si>
  <si>
    <t>Załącznik przekazywany Zamawiającemu wraz z ofertą</t>
  </si>
  <si>
    <t xml:space="preserve">Razem DYSTRYBUCJA  [zł]
(wiersz nr 1 kol. 9 + wiersz nr 2 kol. 9 + wiersz nr 3 kol. 9) </t>
  </si>
  <si>
    <t>nr sprawy: ZP.271.22.2024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</si>
</sst>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5" x14ac:knownFonts="1">
    <font>
      <sz val="11"/>
      <color theme="1"/>
      <name val="Calibri"/>
      <family val="2"/>
      <charset val="238"/>
      <scheme val="minor"/>
    </font>
    <font>
      <sz val="11"/>
      <color rgb="FF000000"/>
      <name val="Times new roman"/>
      <family val="1"/>
      <charset val="1"/>
    </font>
    <font>
      <sz val="12"/>
      <color rgb="FF000000"/>
      <name val="Calibri"/>
      <family val="2"/>
      <charset val="238"/>
    </font>
    <font>
      <sz val="11"/>
      <color theme="1"/>
      <name val="Calibri"/>
      <family val="2"/>
      <charset val="238"/>
      <scheme val="minor"/>
    </font>
    <font>
      <sz val="11"/>
      <color rgb="FF000000"/>
      <name val="Calibri"/>
      <family val="2"/>
      <charset val="238"/>
      <scheme val="minor"/>
    </font>
    <font>
      <sz val="12"/>
      <color rgb="FF000000"/>
      <name val="Calibri"/>
      <family val="2"/>
      <charset val="238"/>
      <scheme val="minor"/>
    </font>
    <font>
      <b/>
      <sz val="11"/>
      <name val="Calibri"/>
      <family val="2"/>
      <charset val="238"/>
      <scheme val="minor"/>
    </font>
    <font>
      <b/>
      <sz val="11"/>
      <color rgb="FF000000"/>
      <name val="Calibri"/>
      <family val="2"/>
      <charset val="238"/>
      <scheme val="minor"/>
    </font>
    <font>
      <sz val="11"/>
      <name val="Calibri"/>
      <family val="2"/>
      <charset val="238"/>
      <scheme val="minor"/>
    </font>
    <font>
      <sz val="12"/>
      <color rgb="FF000000"/>
      <name val="Times new roman"/>
      <family val="1"/>
      <charset val="1"/>
    </font>
    <font>
      <sz val="12"/>
      <color theme="1"/>
      <name val="Calibri"/>
      <family val="2"/>
      <charset val="238"/>
      <scheme val="minor"/>
    </font>
    <font>
      <b/>
      <sz val="12"/>
      <name val="Times new roman"/>
      <family val="1"/>
      <charset val="1"/>
    </font>
    <font>
      <b/>
      <sz val="12"/>
      <color rgb="FF000000"/>
      <name val="Times new roman"/>
      <family val="1"/>
      <charset val="1"/>
    </font>
    <font>
      <b/>
      <sz val="15"/>
      <color theme="1"/>
      <name val="Calibri"/>
      <family val="2"/>
      <charset val="238"/>
      <scheme val="minor"/>
    </font>
    <font>
      <b/>
      <sz val="14"/>
      <color theme="1"/>
      <name val="Calibri"/>
      <family val="2"/>
      <charset val="238"/>
      <scheme val="minor"/>
    </font>
  </fonts>
  <fills count="18">
    <fill>
      <patternFill patternType="none"/>
    </fill>
    <fill>
      <patternFill patternType="gray125"/>
    </fill>
    <fill>
      <patternFill patternType="solid">
        <fgColor theme="0"/>
        <bgColor indexed="64"/>
      </patternFill>
    </fill>
    <fill>
      <patternFill patternType="solid">
        <fgColor theme="0"/>
        <bgColor rgb="FFBFBFBF"/>
      </patternFill>
    </fill>
    <fill>
      <patternFill patternType="solid">
        <fgColor theme="0"/>
        <bgColor rgb="FFDBEEF4"/>
      </patternFill>
    </fill>
    <fill>
      <patternFill patternType="solid">
        <fgColor theme="0"/>
        <bgColor rgb="FFCCECFF"/>
      </patternFill>
    </fill>
    <fill>
      <patternFill patternType="solid">
        <fgColor theme="0"/>
        <bgColor rgb="FFCCC1DA"/>
      </patternFill>
    </fill>
    <fill>
      <patternFill patternType="solid">
        <fgColor theme="0"/>
        <bgColor rgb="FF95B3D7"/>
      </patternFill>
    </fill>
    <fill>
      <patternFill patternType="solid">
        <fgColor theme="9" tint="0.79998168889431442"/>
        <bgColor rgb="FFFF8080"/>
      </patternFill>
    </fill>
    <fill>
      <patternFill patternType="solid">
        <fgColor theme="9" tint="0.79998168889431442"/>
        <bgColor rgb="FF8EB4E3"/>
      </patternFill>
    </fill>
    <fill>
      <patternFill patternType="solid">
        <fgColor theme="9" tint="0.79998168889431442"/>
        <bgColor rgb="FFBFBFBF"/>
      </patternFill>
    </fill>
    <fill>
      <patternFill patternType="solid">
        <fgColor theme="4" tint="0.79998168889431442"/>
        <bgColor rgb="FFDBEEF4"/>
      </patternFill>
    </fill>
    <fill>
      <patternFill patternType="solid">
        <fgColor theme="4" tint="0.79998168889431442"/>
        <bgColor rgb="FFCCECFF"/>
      </patternFill>
    </fill>
    <fill>
      <patternFill patternType="solid">
        <fgColor theme="4" tint="0.79998168889431442"/>
        <bgColor indexed="64"/>
      </patternFill>
    </fill>
    <fill>
      <patternFill patternType="solid">
        <fgColor theme="3"/>
        <bgColor rgb="FFCCECFF"/>
      </patternFill>
    </fill>
    <fill>
      <patternFill patternType="solid">
        <fgColor rgb="FFFFC000"/>
        <bgColor rgb="FFCCECFF"/>
      </patternFill>
    </fill>
    <fill>
      <patternFill patternType="solid">
        <fgColor rgb="FFFFC000"/>
        <bgColor indexed="64"/>
      </patternFill>
    </fill>
    <fill>
      <patternFill patternType="solid">
        <fgColor rgb="FFFFC000"/>
        <bgColor rgb="FFBFBFBF"/>
      </patternFill>
    </fill>
  </fills>
  <borders count="56">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thin">
        <color auto="1"/>
      </left>
      <right style="medium">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medium">
        <color auto="1"/>
      </left>
      <right style="medium">
        <color auto="1"/>
      </right>
      <top style="thin">
        <color auto="1"/>
      </top>
      <bottom style="medium">
        <color auto="1"/>
      </bottom>
      <diagonal/>
    </border>
    <border>
      <left/>
      <right style="thin">
        <color auto="1"/>
      </right>
      <top/>
      <bottom/>
      <diagonal/>
    </border>
    <border>
      <left style="thin">
        <color auto="1"/>
      </left>
      <right/>
      <top/>
      <bottom/>
      <diagonal/>
    </border>
    <border>
      <left style="thin">
        <color auto="1"/>
      </left>
      <right style="medium">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medium">
        <color auto="1"/>
      </left>
      <right style="thin">
        <color auto="1"/>
      </right>
      <top style="medium">
        <color auto="1"/>
      </top>
      <bottom/>
      <diagonal/>
    </border>
    <border>
      <left/>
      <right/>
      <top style="thin">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thin">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hair">
        <color auto="1"/>
      </left>
      <right/>
      <top style="medium">
        <color auto="1"/>
      </top>
      <bottom/>
      <diagonal/>
    </border>
    <border>
      <left style="thin">
        <color auto="1"/>
      </left>
      <right style="thin">
        <color auto="1"/>
      </right>
      <top style="medium">
        <color auto="1"/>
      </top>
      <bottom/>
      <diagonal/>
    </border>
    <border>
      <left/>
      <right/>
      <top style="medium">
        <color auto="1"/>
      </top>
      <bottom style="medium">
        <color auto="1"/>
      </bottom>
      <diagonal/>
    </border>
    <border>
      <left style="thin">
        <color auto="1"/>
      </left>
      <right/>
      <top style="medium">
        <color auto="1"/>
      </top>
      <bottom/>
      <diagonal/>
    </border>
    <border>
      <left style="medium">
        <color auto="1"/>
      </left>
      <right/>
      <top style="medium">
        <color auto="1"/>
      </top>
      <bottom/>
      <diagonal/>
    </border>
    <border>
      <left/>
      <right style="thin">
        <color auto="1"/>
      </right>
      <top style="medium">
        <color auto="1"/>
      </top>
      <bottom/>
      <diagonal/>
    </border>
    <border>
      <left/>
      <right style="medium">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bottom/>
      <diagonal/>
    </border>
    <border>
      <left/>
      <right style="medium">
        <color auto="1"/>
      </right>
      <top style="thin">
        <color auto="1"/>
      </top>
      <bottom style="medium">
        <color auto="1"/>
      </bottom>
      <diagonal/>
    </border>
  </borders>
  <cellStyleXfs count="2">
    <xf numFmtId="0" fontId="0" fillId="0" borderId="0"/>
    <xf numFmtId="0" fontId="2" fillId="0" borderId="0"/>
  </cellStyleXfs>
  <cellXfs count="169">
    <xf numFmtId="0" fontId="0" fillId="0" borderId="0" xfId="0"/>
    <xf numFmtId="4" fontId="1" fillId="0" borderId="1" xfId="0" applyNumberFormat="1" applyFont="1" applyBorder="1" applyAlignment="1">
      <alignment horizontal="center" vertical="center" wrapText="1"/>
    </xf>
    <xf numFmtId="0" fontId="5" fillId="2" borderId="0" xfId="1" applyFont="1" applyFill="1"/>
    <xf numFmtId="0" fontId="4" fillId="2" borderId="1" xfId="1"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0" fontId="5" fillId="2" borderId="24" xfId="1" applyFont="1" applyFill="1" applyBorder="1"/>
    <xf numFmtId="0" fontId="5" fillId="2" borderId="25" xfId="1" applyFont="1" applyFill="1" applyBorder="1"/>
    <xf numFmtId="0" fontId="4" fillId="2" borderId="21" xfId="1" applyFont="1" applyFill="1" applyBorder="1" applyAlignment="1">
      <alignment horizontal="center" vertical="center" wrapText="1"/>
    </xf>
    <xf numFmtId="0" fontId="6" fillId="3" borderId="21" xfId="1" applyFont="1" applyFill="1" applyBorder="1" applyAlignment="1">
      <alignment horizontal="center" vertical="center"/>
    </xf>
    <xf numFmtId="4" fontId="7" fillId="7" borderId="29" xfId="1" applyNumberFormat="1" applyFont="1" applyFill="1" applyBorder="1" applyAlignment="1">
      <alignment horizontal="center" vertical="center"/>
    </xf>
    <xf numFmtId="4" fontId="7" fillId="7" borderId="39" xfId="1" applyNumberFormat="1" applyFont="1" applyFill="1" applyBorder="1" applyAlignment="1">
      <alignment horizontal="center" vertical="center"/>
    </xf>
    <xf numFmtId="0" fontId="5" fillId="2" borderId="23" xfId="1" applyFont="1" applyFill="1" applyBorder="1"/>
    <xf numFmtId="0" fontId="0" fillId="0" borderId="49" xfId="0" applyBorder="1"/>
    <xf numFmtId="0" fontId="0" fillId="0" borderId="18" xfId="0" applyBorder="1"/>
    <xf numFmtId="0" fontId="8" fillId="11" borderId="7" xfId="1" applyFont="1" applyFill="1" applyBorder="1" applyAlignment="1">
      <alignment horizontal="center" vertical="center" wrapText="1"/>
    </xf>
    <xf numFmtId="0" fontId="8" fillId="11" borderId="46" xfId="1" applyFont="1" applyFill="1" applyBorder="1" applyAlignment="1">
      <alignment horizontal="center" vertical="center" wrapText="1"/>
    </xf>
    <xf numFmtId="0" fontId="6" fillId="3" borderId="8" xfId="1" applyFont="1" applyFill="1" applyBorder="1" applyAlignment="1">
      <alignment horizontal="center" vertical="center"/>
    </xf>
    <xf numFmtId="4" fontId="4" fillId="5" borderId="8" xfId="1" applyNumberFormat="1" applyFont="1" applyFill="1" applyBorder="1" applyAlignment="1">
      <alignment horizontal="center" vertical="center" wrapText="1"/>
    </xf>
    <xf numFmtId="0" fontId="4" fillId="11" borderId="11" xfId="1" applyFont="1" applyFill="1" applyBorder="1" applyAlignment="1">
      <alignment horizontal="center" vertical="center" wrapText="1"/>
    </xf>
    <xf numFmtId="0" fontId="4" fillId="11" borderId="8" xfId="1" applyFont="1" applyFill="1" applyBorder="1" applyAlignment="1">
      <alignment horizontal="center" vertical="center" wrapText="1"/>
    </xf>
    <xf numFmtId="0" fontId="8" fillId="11" borderId="8" xfId="1" applyFont="1" applyFill="1" applyBorder="1" applyAlignment="1">
      <alignment horizontal="center" vertical="center" wrapText="1"/>
    </xf>
    <xf numFmtId="3" fontId="4" fillId="11" borderId="8" xfId="1" applyNumberFormat="1" applyFont="1" applyFill="1" applyBorder="1" applyAlignment="1">
      <alignment horizontal="center" vertical="center" wrapText="1"/>
    </xf>
    <xf numFmtId="0" fontId="4" fillId="12" borderId="8" xfId="1" applyFont="1" applyFill="1" applyBorder="1" applyAlignment="1">
      <alignment horizontal="center" vertical="center" wrapText="1"/>
    </xf>
    <xf numFmtId="0" fontId="4" fillId="12" borderId="52" xfId="1" applyFont="1" applyFill="1" applyBorder="1" applyAlignment="1">
      <alignment horizontal="center" vertical="center" wrapText="1"/>
    </xf>
    <xf numFmtId="0" fontId="4" fillId="13" borderId="54" xfId="1" applyFont="1" applyFill="1" applyBorder="1" applyAlignment="1">
      <alignment horizontal="center" vertical="center" wrapText="1"/>
    </xf>
    <xf numFmtId="0" fontId="0" fillId="13" borderId="0" xfId="0" applyFill="1" applyAlignment="1">
      <alignment horizontal="center" vertical="center" wrapText="1"/>
    </xf>
    <xf numFmtId="4" fontId="4" fillId="16" borderId="1" xfId="1" applyNumberFormat="1" applyFont="1" applyFill="1" applyBorder="1" applyAlignment="1">
      <alignment horizontal="center" vertical="center"/>
    </xf>
    <xf numFmtId="4" fontId="4" fillId="16" borderId="5" xfId="1" applyNumberFormat="1" applyFont="1" applyFill="1" applyBorder="1" applyAlignment="1">
      <alignment horizontal="center" vertical="center"/>
    </xf>
    <xf numFmtId="4" fontId="7" fillId="17" borderId="20" xfId="1" applyNumberFormat="1" applyFont="1" applyFill="1" applyBorder="1" applyAlignment="1">
      <alignment horizontal="center" vertical="center"/>
    </xf>
    <xf numFmtId="4" fontId="7" fillId="17" borderId="22" xfId="1" applyNumberFormat="1" applyFont="1" applyFill="1" applyBorder="1" applyAlignment="1">
      <alignment horizontal="center" vertical="center"/>
    </xf>
    <xf numFmtId="4" fontId="7" fillId="17" borderId="40" xfId="1" applyNumberFormat="1" applyFont="1" applyFill="1" applyBorder="1" applyAlignment="1">
      <alignment horizontal="center" vertical="center"/>
    </xf>
    <xf numFmtId="4" fontId="7" fillId="17" borderId="41" xfId="1" applyNumberFormat="1" applyFont="1" applyFill="1" applyBorder="1" applyAlignment="1">
      <alignment horizontal="center" vertical="center"/>
    </xf>
    <xf numFmtId="0" fontId="10" fillId="16" borderId="1" xfId="0" applyFont="1" applyFill="1" applyBorder="1"/>
    <xf numFmtId="3" fontId="6" fillId="6" borderId="55" xfId="1" applyNumberFormat="1" applyFont="1" applyFill="1" applyBorder="1" applyAlignment="1">
      <alignment horizontal="center" vertical="center"/>
    </xf>
    <xf numFmtId="4" fontId="6" fillId="6" borderId="4" xfId="1" applyNumberFormat="1" applyFont="1" applyFill="1" applyBorder="1" applyAlignment="1">
      <alignment horizontal="center" vertical="center"/>
    </xf>
    <xf numFmtId="0" fontId="6" fillId="6" borderId="42" xfId="1" applyFont="1" applyFill="1" applyBorder="1" applyAlignment="1">
      <alignment horizontal="center" vertical="center"/>
    </xf>
    <xf numFmtId="164" fontId="4" fillId="16" borderId="8" xfId="1" applyNumberFormat="1" applyFont="1" applyFill="1" applyBorder="1" applyAlignment="1">
      <alignment horizontal="center" vertical="center" wrapText="1"/>
    </xf>
    <xf numFmtId="164" fontId="4" fillId="16" borderId="7" xfId="1" applyNumberFormat="1" applyFont="1" applyFill="1" applyBorder="1" applyAlignment="1">
      <alignment horizontal="center" vertical="center" wrapText="1"/>
    </xf>
    <xf numFmtId="164" fontId="4" fillId="16" borderId="53" xfId="1" applyNumberFormat="1" applyFont="1" applyFill="1" applyBorder="1" applyAlignment="1">
      <alignment horizontal="center" vertical="center" wrapText="1"/>
    </xf>
    <xf numFmtId="164" fontId="4" fillId="16" borderId="1" xfId="1" applyNumberFormat="1" applyFont="1" applyFill="1" applyBorder="1" applyAlignment="1">
      <alignment horizontal="center" vertical="center" wrapText="1"/>
    </xf>
    <xf numFmtId="164" fontId="4" fillId="16" borderId="21" xfId="1" applyNumberFormat="1" applyFont="1" applyFill="1" applyBorder="1" applyAlignment="1">
      <alignment horizontal="center" vertical="center" wrapText="1"/>
    </xf>
    <xf numFmtId="0" fontId="14" fillId="0" borderId="0" xfId="0" applyFont="1" applyAlignment="1">
      <alignment horizontal="left"/>
    </xf>
    <xf numFmtId="0" fontId="4" fillId="0" borderId="1" xfId="1" applyFont="1" applyBorder="1" applyAlignment="1">
      <alignment horizontal="center" vertical="center" wrapText="1"/>
    </xf>
    <xf numFmtId="0" fontId="4" fillId="0" borderId="21" xfId="1" applyFont="1" applyBorder="1" applyAlignment="1">
      <alignment horizontal="center" vertical="center" wrapText="1"/>
    </xf>
    <xf numFmtId="0" fontId="4" fillId="12" borderId="46" xfId="1" applyFont="1" applyFill="1" applyBorder="1" applyAlignment="1">
      <alignment horizontal="center" vertical="center" wrapText="1"/>
    </xf>
    <xf numFmtId="0" fontId="4" fillId="12" borderId="7" xfId="1" applyFont="1" applyFill="1" applyBorder="1" applyAlignment="1">
      <alignment horizontal="center" vertical="center" wrapText="1"/>
    </xf>
    <xf numFmtId="0" fontId="8" fillId="4" borderId="8" xfId="1" applyFont="1" applyFill="1" applyBorder="1" applyAlignment="1">
      <alignment horizontal="center" vertical="center" wrapText="1"/>
    </xf>
    <xf numFmtId="0" fontId="8" fillId="4" borderId="7" xfId="1" applyFont="1" applyFill="1" applyBorder="1" applyAlignment="1">
      <alignment horizontal="center" vertical="center" wrapText="1"/>
    </xf>
    <xf numFmtId="0" fontId="4" fillId="4" borderId="8" xfId="1" applyFont="1" applyFill="1" applyBorder="1" applyAlignment="1">
      <alignment horizontal="center" vertical="center" wrapText="1"/>
    </xf>
    <xf numFmtId="0" fontId="4" fillId="4" borderId="7" xfId="1" applyFont="1" applyFill="1" applyBorder="1" applyAlignment="1">
      <alignment horizontal="center" vertical="center" wrapText="1"/>
    </xf>
    <xf numFmtId="0" fontId="4" fillId="4" borderId="2" xfId="1" applyFont="1" applyFill="1" applyBorder="1" applyAlignment="1">
      <alignment horizontal="center" vertical="center" wrapText="1"/>
    </xf>
    <xf numFmtId="0" fontId="8" fillId="11" borderId="19" xfId="1" applyFont="1" applyFill="1" applyBorder="1" applyAlignment="1">
      <alignment horizontal="center" vertical="center" wrapText="1"/>
    </xf>
    <xf numFmtId="0" fontId="8" fillId="11" borderId="1" xfId="1" applyFont="1" applyFill="1" applyBorder="1" applyAlignment="1">
      <alignment horizontal="center" vertical="center" wrapText="1"/>
    </xf>
    <xf numFmtId="0" fontId="7" fillId="11" borderId="19" xfId="1" applyFont="1" applyFill="1" applyBorder="1" applyAlignment="1">
      <alignment horizontal="center" vertical="center" wrapText="1"/>
    </xf>
    <xf numFmtId="0" fontId="7" fillId="11" borderId="1" xfId="1" applyFont="1" applyFill="1" applyBorder="1" applyAlignment="1">
      <alignment horizontal="center" vertical="center" wrapText="1"/>
    </xf>
    <xf numFmtId="0" fontId="4" fillId="11" borderId="7" xfId="1" applyFont="1" applyFill="1" applyBorder="1" applyAlignment="1">
      <alignment horizontal="center" vertical="center" wrapText="1"/>
    </xf>
    <xf numFmtId="0" fontId="4" fillId="11" borderId="1" xfId="1" applyFont="1" applyFill="1" applyBorder="1" applyAlignment="1">
      <alignment horizontal="center" vertical="center" wrapText="1"/>
    </xf>
    <xf numFmtId="3" fontId="4" fillId="11" borderId="7" xfId="1" applyNumberFormat="1" applyFont="1" applyFill="1" applyBorder="1" applyAlignment="1">
      <alignment horizontal="center" vertical="center" wrapText="1"/>
    </xf>
    <xf numFmtId="3" fontId="4" fillId="11" borderId="1" xfId="1" applyNumberFormat="1" applyFont="1" applyFill="1" applyBorder="1" applyAlignment="1">
      <alignment horizontal="center" vertical="center" wrapText="1"/>
    </xf>
    <xf numFmtId="0" fontId="4" fillId="12" borderId="1" xfId="1" applyFont="1" applyFill="1" applyBorder="1" applyAlignment="1">
      <alignment horizontal="center" vertical="center" wrapText="1"/>
    </xf>
    <xf numFmtId="4" fontId="4" fillId="12" borderId="7" xfId="1" applyNumberFormat="1" applyFont="1" applyFill="1" applyBorder="1" applyAlignment="1">
      <alignment horizontal="center" vertical="center" wrapText="1"/>
    </xf>
    <xf numFmtId="4" fontId="4" fillId="12" borderId="1" xfId="1" applyNumberFormat="1" applyFont="1" applyFill="1" applyBorder="1" applyAlignment="1">
      <alignment horizontal="center" vertical="center" wrapText="1"/>
    </xf>
    <xf numFmtId="0" fontId="4" fillId="11" borderId="12" xfId="1" applyFont="1" applyFill="1" applyBorder="1" applyAlignment="1">
      <alignment horizontal="center" vertical="center" wrapText="1"/>
    </xf>
    <xf numFmtId="0" fontId="4" fillId="11" borderId="2" xfId="1" applyFont="1" applyFill="1" applyBorder="1" applyAlignment="1">
      <alignment horizontal="center" vertical="center" wrapText="1"/>
    </xf>
    <xf numFmtId="0" fontId="4" fillId="0" borderId="8" xfId="1" applyFont="1" applyBorder="1" applyAlignment="1">
      <alignment horizontal="center" vertical="center" wrapText="1"/>
    </xf>
    <xf numFmtId="0" fontId="4" fillId="0" borderId="53" xfId="1" applyFont="1" applyBorder="1" applyAlignment="1">
      <alignment horizontal="center" vertical="center" wrapText="1"/>
    </xf>
    <xf numFmtId="0" fontId="13" fillId="0" borderId="0" xfId="0" applyFont="1" applyAlignment="1">
      <alignment horizontal="center" wrapText="1"/>
    </xf>
    <xf numFmtId="0" fontId="0" fillId="0" borderId="0" xfId="0" applyAlignment="1">
      <alignment horizontal="center"/>
    </xf>
    <xf numFmtId="0" fontId="13" fillId="0" borderId="0" xfId="0" applyFont="1" applyAlignment="1">
      <alignment horizontal="left"/>
    </xf>
    <xf numFmtId="0" fontId="0" fillId="0" borderId="0" xfId="0" applyAlignment="1">
      <alignment horizontal="left"/>
    </xf>
    <xf numFmtId="0" fontId="4" fillId="3" borderId="20" xfId="1" applyFont="1" applyFill="1" applyBorder="1" applyAlignment="1">
      <alignment horizontal="center" vertical="center"/>
    </xf>
    <xf numFmtId="0" fontId="4" fillId="3" borderId="21" xfId="1" applyFont="1" applyFill="1" applyBorder="1" applyAlignment="1">
      <alignment horizontal="center" vertical="center"/>
    </xf>
    <xf numFmtId="0" fontId="4" fillId="2" borderId="30" xfId="1" applyFont="1" applyFill="1" applyBorder="1" applyAlignment="1">
      <alignment horizontal="center" vertical="center"/>
    </xf>
    <xf numFmtId="0" fontId="4" fillId="2" borderId="31" xfId="1" applyFont="1" applyFill="1" applyBorder="1" applyAlignment="1">
      <alignment horizontal="center" vertical="center"/>
    </xf>
    <xf numFmtId="0" fontId="4" fillId="2" borderId="0" xfId="1" applyFont="1" applyFill="1" applyAlignment="1">
      <alignment horizontal="center" vertical="center"/>
    </xf>
    <xf numFmtId="0" fontId="3" fillId="2" borderId="8" xfId="0" applyFont="1" applyFill="1" applyBorder="1" applyAlignment="1">
      <alignment horizontal="center" vertical="center"/>
    </xf>
    <xf numFmtId="0" fontId="3" fillId="2" borderId="7" xfId="0" applyFont="1" applyFill="1" applyBorder="1" applyAlignment="1">
      <alignment horizontal="center" vertical="center"/>
    </xf>
    <xf numFmtId="0" fontId="4" fillId="11" borderId="3" xfId="1" applyFont="1" applyFill="1" applyBorder="1" applyAlignment="1">
      <alignment horizontal="center" vertical="center" wrapText="1"/>
    </xf>
    <xf numFmtId="0" fontId="4" fillId="11" borderId="16" xfId="1" applyFont="1" applyFill="1" applyBorder="1" applyAlignment="1">
      <alignment horizontal="center" vertical="center" wrapText="1"/>
    </xf>
    <xf numFmtId="4" fontId="4" fillId="5" borderId="8" xfId="1" applyNumberFormat="1" applyFont="1" applyFill="1" applyBorder="1" applyAlignment="1">
      <alignment horizontal="center" vertical="center" wrapText="1"/>
    </xf>
    <xf numFmtId="4" fontId="4" fillId="5" borderId="7" xfId="1" applyNumberFormat="1" applyFont="1" applyFill="1" applyBorder="1" applyAlignment="1">
      <alignment horizontal="center" vertical="center" wrapText="1"/>
    </xf>
    <xf numFmtId="0" fontId="4" fillId="2" borderId="38" xfId="1" applyFont="1" applyFill="1" applyBorder="1" applyAlignment="1">
      <alignment horizontal="center" vertical="center"/>
    </xf>
    <xf numFmtId="0" fontId="4" fillId="2" borderId="33" xfId="1" applyFont="1" applyFill="1" applyBorder="1" applyAlignment="1">
      <alignment horizontal="center" vertical="center"/>
    </xf>
    <xf numFmtId="0" fontId="4" fillId="2" borderId="18" xfId="1" applyFont="1" applyFill="1" applyBorder="1" applyAlignment="1">
      <alignment horizontal="center" vertical="center"/>
    </xf>
    <xf numFmtId="0" fontId="4" fillId="8" borderId="26" xfId="1" applyFont="1" applyFill="1" applyBorder="1" applyAlignment="1">
      <alignment horizontal="center" vertical="center"/>
    </xf>
    <xf numFmtId="0" fontId="4" fillId="8" borderId="27" xfId="1" applyFont="1" applyFill="1" applyBorder="1" applyAlignment="1">
      <alignment horizontal="center" vertical="center"/>
    </xf>
    <xf numFmtId="0" fontId="4" fillId="8" borderId="28" xfId="1" applyFont="1" applyFill="1" applyBorder="1" applyAlignment="1">
      <alignment horizontal="center" vertical="center"/>
    </xf>
    <xf numFmtId="0" fontId="6" fillId="9" borderId="17" xfId="1" applyFont="1" applyFill="1" applyBorder="1" applyAlignment="1">
      <alignment horizontal="center" vertical="center"/>
    </xf>
    <xf numFmtId="0" fontId="7" fillId="10" borderId="17" xfId="1" applyFont="1" applyFill="1" applyBorder="1" applyAlignment="1">
      <alignment horizontal="center" vertical="center"/>
    </xf>
    <xf numFmtId="0" fontId="6" fillId="3" borderId="42" xfId="1" applyFont="1" applyFill="1" applyBorder="1" applyAlignment="1">
      <alignment horizontal="center" vertical="center"/>
    </xf>
    <xf numFmtId="0" fontId="6" fillId="3" borderId="39" xfId="1" applyFont="1" applyFill="1" applyBorder="1" applyAlignment="1">
      <alignment horizontal="center" vertical="center"/>
    </xf>
    <xf numFmtId="0" fontId="4" fillId="0" borderId="52"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6" xfId="1" applyFont="1" applyBorder="1" applyAlignment="1">
      <alignment horizontal="center" vertical="center" wrapText="1"/>
    </xf>
    <xf numFmtId="0" fontId="4" fillId="0" borderId="15" xfId="1" applyFont="1" applyBorder="1" applyAlignment="1">
      <alignment horizontal="center" vertical="center" wrapText="1"/>
    </xf>
    <xf numFmtId="3" fontId="4" fillId="2" borderId="8" xfId="1" applyNumberFormat="1" applyFont="1" applyFill="1" applyBorder="1" applyAlignment="1">
      <alignment horizontal="center" vertical="center" wrapText="1"/>
    </xf>
    <xf numFmtId="3" fontId="4" fillId="2" borderId="7" xfId="1" applyNumberFormat="1" applyFont="1" applyFill="1" applyBorder="1" applyAlignment="1">
      <alignment horizontal="center" vertical="center" wrapText="1"/>
    </xf>
    <xf numFmtId="164" fontId="4" fillId="16" borderId="8" xfId="1" applyNumberFormat="1" applyFont="1" applyFill="1" applyBorder="1" applyAlignment="1">
      <alignment horizontal="center" vertical="center" wrapText="1"/>
    </xf>
    <xf numFmtId="164" fontId="4" fillId="16" borderId="53" xfId="1" applyNumberFormat="1" applyFont="1" applyFill="1" applyBorder="1" applyAlignment="1">
      <alignment horizontal="center" vertical="center" wrapText="1"/>
    </xf>
    <xf numFmtId="4" fontId="4" fillId="16" borderId="8" xfId="1" applyNumberFormat="1" applyFont="1" applyFill="1" applyBorder="1" applyAlignment="1">
      <alignment horizontal="center" vertical="center"/>
    </xf>
    <xf numFmtId="4" fontId="4" fillId="16" borderId="7" xfId="1" applyNumberFormat="1" applyFont="1" applyFill="1" applyBorder="1" applyAlignment="1">
      <alignment horizontal="center" vertical="center"/>
    </xf>
    <xf numFmtId="0" fontId="4" fillId="0" borderId="1" xfId="1" applyFont="1" applyBorder="1" applyAlignment="1">
      <alignment horizontal="center" vertical="center" wrapText="1"/>
    </xf>
    <xf numFmtId="4" fontId="4" fillId="16" borderId="9" xfId="1" applyNumberFormat="1" applyFont="1" applyFill="1" applyBorder="1" applyAlignment="1">
      <alignment horizontal="center" vertical="center" wrapText="1"/>
    </xf>
    <xf numFmtId="0" fontId="4" fillId="16" borderId="10" xfId="1" applyFont="1" applyFill="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3" fillId="0" borderId="15" xfId="0" applyFont="1" applyBorder="1" applyAlignment="1">
      <alignment horizontal="center" vertical="center"/>
    </xf>
    <xf numFmtId="164" fontId="4" fillId="16" borderId="7" xfId="1" applyNumberFormat="1" applyFont="1" applyFill="1" applyBorder="1" applyAlignment="1">
      <alignment horizontal="center" vertical="center" wrapText="1"/>
    </xf>
    <xf numFmtId="0" fontId="4" fillId="0" borderId="7" xfId="1" applyFont="1" applyBorder="1" applyAlignment="1">
      <alignment horizontal="center" vertical="center" wrapText="1"/>
    </xf>
    <xf numFmtId="164" fontId="4" fillId="15" borderId="8" xfId="1" applyNumberFormat="1" applyFont="1" applyFill="1" applyBorder="1" applyAlignment="1">
      <alignment horizontal="center" vertical="center" wrapText="1"/>
    </xf>
    <xf numFmtId="164" fontId="4" fillId="15" borderId="7" xfId="1" applyNumberFormat="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8" xfId="1" applyFont="1" applyFill="1" applyBorder="1" applyAlignment="1">
      <alignment horizontal="center" vertical="center" wrapText="1"/>
    </xf>
    <xf numFmtId="4" fontId="4" fillId="16" borderId="9" xfId="1" applyNumberFormat="1" applyFont="1" applyFill="1" applyBorder="1" applyAlignment="1">
      <alignment horizontal="center" vertical="center"/>
    </xf>
    <xf numFmtId="4" fontId="4" fillId="16" borderId="10" xfId="1" applyNumberFormat="1" applyFont="1" applyFill="1" applyBorder="1" applyAlignment="1">
      <alignment horizontal="center" vertical="center"/>
    </xf>
    <xf numFmtId="0" fontId="4" fillId="4" borderId="11" xfId="1" applyFont="1" applyFill="1" applyBorder="1" applyAlignment="1">
      <alignment horizontal="center" vertical="center" wrapText="1"/>
    </xf>
    <xf numFmtId="0" fontId="4" fillId="4" borderId="12" xfId="1" applyFont="1" applyFill="1" applyBorder="1" applyAlignment="1">
      <alignment horizontal="center" vertical="center" wrapText="1"/>
    </xf>
    <xf numFmtId="0" fontId="4" fillId="8" borderId="35" xfId="1" applyFont="1" applyFill="1" applyBorder="1" applyAlignment="1">
      <alignment horizontal="center" vertical="center"/>
    </xf>
    <xf numFmtId="0" fontId="4" fillId="8" borderId="36" xfId="1" applyFont="1" applyFill="1" applyBorder="1" applyAlignment="1">
      <alignment horizontal="center" vertical="center"/>
    </xf>
    <xf numFmtId="0" fontId="4" fillId="8" borderId="45" xfId="1" applyFont="1" applyFill="1" applyBorder="1" applyAlignment="1">
      <alignment horizontal="center" vertical="center"/>
    </xf>
    <xf numFmtId="0" fontId="4" fillId="8" borderId="37" xfId="1" applyFont="1" applyFill="1" applyBorder="1" applyAlignment="1">
      <alignment horizontal="center" vertical="center"/>
    </xf>
    <xf numFmtId="0" fontId="6" fillId="9" borderId="4" xfId="1" applyFont="1" applyFill="1" applyBorder="1" applyAlignment="1">
      <alignment horizontal="center" vertical="center"/>
    </xf>
    <xf numFmtId="0" fontId="7" fillId="10" borderId="4" xfId="1" applyFont="1" applyFill="1" applyBorder="1" applyAlignment="1">
      <alignment horizontal="center" vertical="center"/>
    </xf>
    <xf numFmtId="0" fontId="4" fillId="11" borderId="34" xfId="1" applyFont="1" applyFill="1" applyBorder="1" applyAlignment="1">
      <alignment horizontal="center" vertical="center" wrapText="1"/>
    </xf>
    <xf numFmtId="0" fontId="4" fillId="11" borderId="19" xfId="1" applyFont="1" applyFill="1" applyBorder="1" applyAlignment="1">
      <alignment horizontal="center" vertical="center" wrapText="1"/>
    </xf>
    <xf numFmtId="0" fontId="8" fillId="11" borderId="46" xfId="1" applyFont="1" applyFill="1" applyBorder="1" applyAlignment="1">
      <alignment horizontal="center" vertical="center" wrapText="1"/>
    </xf>
    <xf numFmtId="0" fontId="8" fillId="11" borderId="7" xfId="1" applyFont="1" applyFill="1" applyBorder="1" applyAlignment="1">
      <alignment horizontal="center" vertical="center" wrapText="1"/>
    </xf>
    <xf numFmtId="3" fontId="4" fillId="11" borderId="19" xfId="1" applyNumberFormat="1" applyFont="1" applyFill="1" applyBorder="1" applyAlignment="1">
      <alignment horizontal="center" vertical="center" wrapText="1"/>
    </xf>
    <xf numFmtId="0" fontId="4" fillId="12" borderId="19" xfId="1" applyFont="1" applyFill="1" applyBorder="1" applyAlignment="1">
      <alignment horizontal="center" vertical="center" wrapText="1"/>
    </xf>
    <xf numFmtId="4" fontId="4" fillId="12" borderId="19" xfId="1" applyNumberFormat="1" applyFont="1" applyFill="1" applyBorder="1" applyAlignment="1">
      <alignment horizontal="center" vertical="center" wrapText="1"/>
    </xf>
    <xf numFmtId="4" fontId="4" fillId="12" borderId="46" xfId="1" applyNumberFormat="1" applyFont="1" applyFill="1" applyBorder="1" applyAlignment="1">
      <alignment horizontal="center" vertical="center" wrapText="1"/>
    </xf>
    <xf numFmtId="0" fontId="7" fillId="11" borderId="48" xfId="1" applyFont="1" applyFill="1" applyBorder="1" applyAlignment="1">
      <alignment horizontal="center" vertical="center" wrapText="1"/>
    </xf>
    <xf numFmtId="0" fontId="7" fillId="11" borderId="50" xfId="1" applyFont="1" applyFill="1" applyBorder="1" applyAlignment="1">
      <alignment horizontal="center" vertical="center" wrapText="1"/>
    </xf>
    <xf numFmtId="0" fontId="7" fillId="11" borderId="6" xfId="1" applyFont="1" applyFill="1" applyBorder="1" applyAlignment="1">
      <alignment horizontal="center" vertical="center" wrapText="1"/>
    </xf>
    <xf numFmtId="0" fontId="7" fillId="11" borderId="15" xfId="1" applyFont="1" applyFill="1" applyBorder="1" applyAlignment="1">
      <alignment horizontal="center" vertical="center" wrapText="1"/>
    </xf>
    <xf numFmtId="0" fontId="4" fillId="4" borderId="13"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6" xfId="1" applyFont="1" applyFill="1" applyBorder="1" applyAlignment="1">
      <alignment horizontal="center" vertical="center" wrapText="1"/>
    </xf>
    <xf numFmtId="0" fontId="4" fillId="4" borderId="15"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5" borderId="8" xfId="1" applyFont="1" applyFill="1" applyBorder="1" applyAlignment="1">
      <alignment horizontal="center" vertical="center" wrapText="1"/>
    </xf>
    <xf numFmtId="0" fontId="4" fillId="5" borderId="7" xfId="1" applyFont="1" applyFill="1" applyBorder="1" applyAlignment="1">
      <alignment horizontal="center" vertical="center" wrapText="1"/>
    </xf>
    <xf numFmtId="0" fontId="4" fillId="14" borderId="46" xfId="1" applyFont="1" applyFill="1" applyBorder="1" applyAlignment="1">
      <alignment horizontal="center" vertical="center" wrapText="1"/>
    </xf>
    <xf numFmtId="0" fontId="4" fillId="14" borderId="52" xfId="1" applyFont="1" applyFill="1" applyBorder="1" applyAlignment="1">
      <alignment horizontal="center" vertical="center" wrapText="1"/>
    </xf>
    <xf numFmtId="0" fontId="4" fillId="14" borderId="53"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12" fillId="0" borderId="1" xfId="0" applyFont="1" applyBorder="1" applyAlignment="1">
      <alignment horizontal="center" vertical="center" wrapText="1"/>
    </xf>
    <xf numFmtId="3" fontId="4" fillId="4" borderId="8" xfId="1" applyNumberFormat="1" applyFont="1" applyFill="1" applyBorder="1" applyAlignment="1">
      <alignment horizontal="center" vertical="center" wrapText="1"/>
    </xf>
    <xf numFmtId="3" fontId="4" fillId="4" borderId="7" xfId="1" applyNumberFormat="1" applyFont="1" applyFill="1" applyBorder="1" applyAlignment="1">
      <alignment horizontal="center" vertical="center" wrapText="1"/>
    </xf>
    <xf numFmtId="0" fontId="14" fillId="0" borderId="0" xfId="0" applyFont="1" applyAlignment="1">
      <alignment horizontal="left"/>
    </xf>
    <xf numFmtId="4" fontId="4" fillId="16" borderId="10" xfId="1"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4" fillId="13" borderId="33" xfId="1" applyFont="1" applyFill="1" applyBorder="1" applyAlignment="1">
      <alignment horizontal="center" vertical="center" wrapText="1"/>
    </xf>
    <xf numFmtId="0" fontId="4" fillId="13" borderId="32" xfId="1" applyFont="1" applyFill="1" applyBorder="1" applyAlignment="1">
      <alignment horizontal="center" vertical="center" wrapText="1"/>
    </xf>
    <xf numFmtId="0" fontId="4" fillId="8" borderId="47" xfId="1" applyFont="1" applyFill="1" applyBorder="1" applyAlignment="1">
      <alignment horizontal="center" vertical="center"/>
    </xf>
    <xf numFmtId="0" fontId="4" fillId="8" borderId="51" xfId="1" applyFont="1" applyFill="1" applyBorder="1" applyAlignment="1">
      <alignment horizontal="center" vertical="center"/>
    </xf>
    <xf numFmtId="0" fontId="6" fillId="9" borderId="43" xfId="1" applyFont="1" applyFill="1" applyBorder="1" applyAlignment="1">
      <alignment horizontal="center" vertical="center"/>
    </xf>
    <xf numFmtId="0" fontId="6" fillId="9" borderId="44" xfId="1" applyFont="1" applyFill="1" applyBorder="1" applyAlignment="1">
      <alignment horizontal="center" vertical="center"/>
    </xf>
    <xf numFmtId="0" fontId="7" fillId="10" borderId="44" xfId="1" applyFont="1" applyFill="1" applyBorder="1" applyAlignment="1">
      <alignment horizontal="center" vertical="center"/>
    </xf>
    <xf numFmtId="0" fontId="4" fillId="2" borderId="50" xfId="1" applyFont="1" applyFill="1" applyBorder="1" applyAlignment="1">
      <alignment horizontal="center" vertical="center"/>
    </xf>
  </cellXfs>
  <cellStyles count="2">
    <cellStyle name="Normalny" xfId="0" builtinId="0"/>
    <cellStyle name="Normalny 2" xfId="1" xr:uid="{C96CD0E6-2EF0-40C4-9AD2-9704DE8B35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5C9F2-C6FE-4EC8-8989-FF45BA7C2EDC}">
  <sheetPr>
    <pageSetUpPr fitToPage="1"/>
  </sheetPr>
  <dimension ref="B1:R71"/>
  <sheetViews>
    <sheetView tabSelected="1" zoomScale="77" zoomScaleNormal="77" workbookViewId="0">
      <selection activeCell="F15" sqref="F15:G16"/>
    </sheetView>
  </sheetViews>
  <sheetFormatPr defaultRowHeight="15" x14ac:dyDescent="0.25"/>
  <cols>
    <col min="1" max="1" width="9.140625" customWidth="1"/>
    <col min="2" max="2" width="14.140625" customWidth="1"/>
    <col min="3" max="4" width="20.7109375" customWidth="1"/>
    <col min="5" max="5" width="20.140625" customWidth="1"/>
    <col min="6" max="6" width="12" customWidth="1"/>
    <col min="7" max="7" width="18" customWidth="1"/>
    <col min="8" max="15" width="20.7109375" customWidth="1"/>
    <col min="16" max="16" width="24.85546875" customWidth="1"/>
    <col min="17" max="17" width="20.7109375" customWidth="1"/>
  </cols>
  <sheetData>
    <row r="1" spans="3:17" ht="15" customHeight="1" x14ac:dyDescent="0.25"/>
    <row r="2" spans="3:17" ht="18.75" x14ac:dyDescent="0.3">
      <c r="C2" s="154" t="s">
        <v>46</v>
      </c>
      <c r="D2" s="154"/>
    </row>
    <row r="3" spans="3:17" ht="18.75" x14ac:dyDescent="0.3">
      <c r="C3" s="154" t="s">
        <v>43</v>
      </c>
      <c r="D3" s="154"/>
    </row>
    <row r="4" spans="3:17" ht="18.75" x14ac:dyDescent="0.3">
      <c r="C4" s="41"/>
      <c r="D4" s="41"/>
    </row>
    <row r="5" spans="3:17" ht="19.5" x14ac:dyDescent="0.3">
      <c r="C5" s="68" t="s">
        <v>44</v>
      </c>
      <c r="D5" s="69"/>
      <c r="E5" s="69"/>
      <c r="F5" s="69"/>
      <c r="G5" s="69"/>
    </row>
    <row r="6" spans="3:17" ht="15.75" thickBot="1" x14ac:dyDescent="0.3"/>
    <row r="7" spans="3:17" ht="35.1" customHeight="1" thickBot="1" x14ac:dyDescent="0.3">
      <c r="C7" s="84" t="s">
        <v>14</v>
      </c>
      <c r="D7" s="163"/>
      <c r="E7" s="163"/>
      <c r="F7" s="163"/>
      <c r="G7" s="164"/>
      <c r="H7" s="5"/>
      <c r="I7" s="6"/>
      <c r="J7" s="165" t="s">
        <v>0</v>
      </c>
      <c r="K7" s="166"/>
      <c r="L7" s="166"/>
      <c r="M7" s="167" t="s">
        <v>1</v>
      </c>
      <c r="N7" s="167"/>
      <c r="O7" s="167"/>
      <c r="P7" s="167"/>
      <c r="Q7" s="11"/>
    </row>
    <row r="8" spans="3:17" ht="35.1" customHeight="1" thickBot="1" x14ac:dyDescent="0.3">
      <c r="C8" s="62" t="s">
        <v>2</v>
      </c>
      <c r="D8" s="55" t="s">
        <v>3</v>
      </c>
      <c r="E8" s="128" t="s">
        <v>15</v>
      </c>
      <c r="F8" s="133" t="s">
        <v>4</v>
      </c>
      <c r="G8" s="134"/>
      <c r="H8" s="55" t="s">
        <v>5</v>
      </c>
      <c r="I8" s="57" t="s">
        <v>6</v>
      </c>
      <c r="J8" s="45" t="s">
        <v>7</v>
      </c>
      <c r="K8" s="44" t="s">
        <v>8</v>
      </c>
      <c r="L8" s="132" t="s">
        <v>9</v>
      </c>
      <c r="M8" s="45" t="s">
        <v>36</v>
      </c>
      <c r="N8" s="45" t="s">
        <v>37</v>
      </c>
      <c r="O8" s="45" t="s">
        <v>38</v>
      </c>
      <c r="P8" s="44" t="s">
        <v>26</v>
      </c>
      <c r="Q8" s="161" t="s">
        <v>27</v>
      </c>
    </row>
    <row r="9" spans="3:17" ht="42" customHeight="1" x14ac:dyDescent="0.25">
      <c r="C9" s="63"/>
      <c r="D9" s="56"/>
      <c r="E9" s="52"/>
      <c r="F9" s="135"/>
      <c r="G9" s="136"/>
      <c r="H9" s="56"/>
      <c r="I9" s="58"/>
      <c r="J9" s="59"/>
      <c r="K9" s="45"/>
      <c r="L9" s="60"/>
      <c r="M9" s="59"/>
      <c r="N9" s="59"/>
      <c r="O9" s="59"/>
      <c r="P9" s="45"/>
      <c r="Q9" s="162"/>
    </row>
    <row r="10" spans="3:17" ht="42" customHeight="1" x14ac:dyDescent="0.25">
      <c r="C10" s="18">
        <v>1</v>
      </c>
      <c r="D10" s="19">
        <v>2</v>
      </c>
      <c r="E10" s="20">
        <v>3</v>
      </c>
      <c r="F10" s="77">
        <v>4</v>
      </c>
      <c r="G10" s="78"/>
      <c r="H10" s="19">
        <v>5</v>
      </c>
      <c r="I10" s="21">
        <v>6</v>
      </c>
      <c r="J10" s="22">
        <v>7</v>
      </c>
      <c r="K10" s="23">
        <v>8</v>
      </c>
      <c r="L10" s="23">
        <v>9</v>
      </c>
      <c r="M10" s="22">
        <v>10</v>
      </c>
      <c r="N10" s="22">
        <v>11</v>
      </c>
      <c r="O10" s="22">
        <v>12</v>
      </c>
      <c r="P10" s="23">
        <v>13</v>
      </c>
      <c r="Q10" s="24">
        <v>14</v>
      </c>
    </row>
    <row r="11" spans="3:17" ht="35.1" customHeight="1" x14ac:dyDescent="0.25">
      <c r="C11" s="117" t="s">
        <v>19</v>
      </c>
      <c r="D11" s="48" t="s">
        <v>17</v>
      </c>
      <c r="E11" s="46">
        <v>2</v>
      </c>
      <c r="F11" s="137">
        <v>911</v>
      </c>
      <c r="G11" s="138"/>
      <c r="H11" s="48" t="s">
        <v>23</v>
      </c>
      <c r="I11" s="152">
        <v>24</v>
      </c>
      <c r="J11" s="64">
        <v>4.6399999999999997</v>
      </c>
      <c r="K11" s="145">
        <v>5.7349999999999998E-2</v>
      </c>
      <c r="L11" s="79">
        <f>J11*I11+K11*F11</f>
        <v>163.60584999999998</v>
      </c>
      <c r="M11" s="111"/>
      <c r="N11" s="111"/>
      <c r="O11" s="111"/>
      <c r="P11" s="100">
        <f>M11*I11+O11*F11</f>
        <v>0</v>
      </c>
      <c r="Q11" s="103">
        <f>L11+P11</f>
        <v>163.60584999999998</v>
      </c>
    </row>
    <row r="12" spans="3:17" ht="35.1" customHeight="1" x14ac:dyDescent="0.25">
      <c r="C12" s="118"/>
      <c r="D12" s="49"/>
      <c r="E12" s="47"/>
      <c r="F12" s="139"/>
      <c r="G12" s="140"/>
      <c r="H12" s="49"/>
      <c r="I12" s="153"/>
      <c r="J12" s="110"/>
      <c r="K12" s="146"/>
      <c r="L12" s="80"/>
      <c r="M12" s="112"/>
      <c r="N12" s="112"/>
      <c r="O12" s="112"/>
      <c r="P12" s="101"/>
      <c r="Q12" s="104"/>
    </row>
    <row r="13" spans="3:17" ht="35.1" customHeight="1" x14ac:dyDescent="0.25">
      <c r="C13" s="50" t="s">
        <v>16</v>
      </c>
      <c r="D13" s="48" t="s">
        <v>17</v>
      </c>
      <c r="E13" s="46">
        <v>4</v>
      </c>
      <c r="F13" s="141">
        <v>140897</v>
      </c>
      <c r="G13" s="142"/>
      <c r="H13" s="114" t="s">
        <v>23</v>
      </c>
      <c r="I13" s="96">
        <v>48</v>
      </c>
      <c r="J13" s="102">
        <v>32.76</v>
      </c>
      <c r="K13" s="113">
        <v>3.5119999999999998E-2</v>
      </c>
      <c r="L13" s="79">
        <f t="shared" ref="L13" si="0">J13*I13+K13*F13</f>
        <v>6520.7826399999994</v>
      </c>
      <c r="M13" s="98"/>
      <c r="N13" s="36"/>
      <c r="O13" s="98"/>
      <c r="P13" s="100">
        <f>M13*I13+O13*F13</f>
        <v>0</v>
      </c>
      <c r="Q13" s="103">
        <f t="shared" ref="Q13" si="1">L13+P13</f>
        <v>6520.7826399999994</v>
      </c>
    </row>
    <row r="14" spans="3:17" ht="35.1" customHeight="1" x14ac:dyDescent="0.25">
      <c r="C14" s="50"/>
      <c r="D14" s="49"/>
      <c r="E14" s="47"/>
      <c r="F14" s="143"/>
      <c r="G14" s="144"/>
      <c r="H14" s="150"/>
      <c r="I14" s="97"/>
      <c r="J14" s="102"/>
      <c r="K14" s="113"/>
      <c r="L14" s="80"/>
      <c r="M14" s="109"/>
      <c r="N14" s="37"/>
      <c r="O14" s="109"/>
      <c r="P14" s="101"/>
      <c r="Q14" s="104"/>
    </row>
    <row r="15" spans="3:17" ht="35.1" customHeight="1" x14ac:dyDescent="0.25">
      <c r="C15" s="50" t="s">
        <v>10</v>
      </c>
      <c r="D15" s="48" t="s">
        <v>17</v>
      </c>
      <c r="E15" s="46">
        <v>2</v>
      </c>
      <c r="F15" s="92">
        <v>285246</v>
      </c>
      <c r="G15" s="93"/>
      <c r="H15" s="114" t="s">
        <v>23</v>
      </c>
      <c r="I15" s="96">
        <v>24</v>
      </c>
      <c r="J15" s="102">
        <v>158.16</v>
      </c>
      <c r="K15" s="113">
        <v>0.35020000000000001</v>
      </c>
      <c r="L15" s="79">
        <f t="shared" ref="L15" si="2">J15*I15+K15*F15</f>
        <v>103688.9892</v>
      </c>
      <c r="M15" s="98"/>
      <c r="N15" s="36"/>
      <c r="O15" s="98"/>
      <c r="P15" s="100">
        <f>M15*I15+O15*F15</f>
        <v>0</v>
      </c>
      <c r="Q15" s="103">
        <f t="shared" ref="Q15" si="3">L15+P15</f>
        <v>103688.9892</v>
      </c>
    </row>
    <row r="16" spans="3:17" ht="35.1" customHeight="1" x14ac:dyDescent="0.25">
      <c r="C16" s="50"/>
      <c r="D16" s="49"/>
      <c r="E16" s="47"/>
      <c r="F16" s="94"/>
      <c r="G16" s="95"/>
      <c r="H16" s="150"/>
      <c r="I16" s="97"/>
      <c r="J16" s="102"/>
      <c r="K16" s="113"/>
      <c r="L16" s="80"/>
      <c r="M16" s="109"/>
      <c r="N16" s="37"/>
      <c r="O16" s="109"/>
      <c r="P16" s="101"/>
      <c r="Q16" s="104"/>
    </row>
    <row r="17" spans="2:18" ht="35.1" customHeight="1" x14ac:dyDescent="0.25">
      <c r="C17" s="50" t="s">
        <v>21</v>
      </c>
      <c r="D17" s="48" t="s">
        <v>17</v>
      </c>
      <c r="E17" s="46">
        <v>3</v>
      </c>
      <c r="F17" s="92">
        <v>516219</v>
      </c>
      <c r="G17" s="93"/>
      <c r="H17" s="64">
        <v>2995920</v>
      </c>
      <c r="I17" s="96">
        <v>36</v>
      </c>
      <c r="J17" s="102">
        <v>4.96E-3</v>
      </c>
      <c r="K17" s="113">
        <v>1.8329999999999999E-2</v>
      </c>
      <c r="L17" s="79">
        <f>J17*H17+K17*F17</f>
        <v>24322.05747</v>
      </c>
      <c r="M17" s="98"/>
      <c r="N17" s="36"/>
      <c r="O17" s="98"/>
      <c r="P17" s="100">
        <f>M17*I17+O17*F17</f>
        <v>0</v>
      </c>
      <c r="Q17" s="115">
        <f>L17+P17</f>
        <v>24322.05747</v>
      </c>
    </row>
    <row r="18" spans="2:18" ht="35.1" customHeight="1" thickBot="1" x14ac:dyDescent="0.3">
      <c r="C18" s="50"/>
      <c r="D18" s="49"/>
      <c r="E18" s="47"/>
      <c r="F18" s="94"/>
      <c r="G18" s="95"/>
      <c r="H18" s="91"/>
      <c r="I18" s="97"/>
      <c r="J18" s="64"/>
      <c r="K18" s="114"/>
      <c r="L18" s="80"/>
      <c r="M18" s="99"/>
      <c r="N18" s="38"/>
      <c r="O18" s="99"/>
      <c r="P18" s="101"/>
      <c r="Q18" s="116"/>
    </row>
    <row r="19" spans="2:18" ht="35.1" customHeight="1" thickBot="1" x14ac:dyDescent="0.3">
      <c r="B19" s="25" t="s">
        <v>29</v>
      </c>
      <c r="C19" s="70" t="s">
        <v>18</v>
      </c>
      <c r="D19" s="71"/>
      <c r="E19" s="8">
        <f>SUM(E11:E17)</f>
        <v>11</v>
      </c>
      <c r="F19" s="89">
        <f>SUM(F11:G18)</f>
        <v>943273</v>
      </c>
      <c r="G19" s="90"/>
      <c r="H19" s="34"/>
      <c r="I19" s="33">
        <f>SUM(I11:I18)</f>
        <v>132</v>
      </c>
      <c r="J19" s="12"/>
      <c r="K19" s="13"/>
      <c r="L19" s="9">
        <f>SUM(L11:L18)</f>
        <v>134695.43515999999</v>
      </c>
      <c r="M19" s="168"/>
      <c r="N19" s="83"/>
      <c r="O19" s="82"/>
      <c r="P19" s="28">
        <f>SUM(P11:P18)</f>
        <v>0</v>
      </c>
      <c r="Q19" s="29">
        <f>SUM(Q11:Q18)</f>
        <v>134695.43515999999</v>
      </c>
      <c r="R19" s="25" t="s">
        <v>29</v>
      </c>
    </row>
    <row r="20" spans="2:18" ht="35.1" customHeight="1" x14ac:dyDescent="0.25"/>
    <row r="21" spans="2:18" ht="35.1" customHeight="1" x14ac:dyDescent="0.25"/>
    <row r="22" spans="2:18" ht="35.1" customHeight="1" x14ac:dyDescent="0.25"/>
    <row r="23" spans="2:18" ht="35.1" customHeight="1" thickBot="1" x14ac:dyDescent="0.3"/>
    <row r="24" spans="2:18" ht="35.1" customHeight="1" thickBot="1" x14ac:dyDescent="0.3">
      <c r="C24" s="119" t="s">
        <v>24</v>
      </c>
      <c r="D24" s="120"/>
      <c r="E24" s="120"/>
      <c r="F24" s="121"/>
      <c r="G24" s="122"/>
      <c r="H24" s="2"/>
      <c r="I24" s="2"/>
      <c r="J24" s="123" t="s">
        <v>0</v>
      </c>
      <c r="K24" s="123"/>
      <c r="L24" s="123"/>
      <c r="M24" s="124" t="s">
        <v>1</v>
      </c>
      <c r="N24" s="124"/>
      <c r="O24" s="124"/>
      <c r="P24" s="124"/>
      <c r="Q24" s="2"/>
    </row>
    <row r="25" spans="2:18" ht="35.1" customHeight="1" thickBot="1" x14ac:dyDescent="0.3">
      <c r="C25" s="125" t="s">
        <v>2</v>
      </c>
      <c r="D25" s="126" t="s">
        <v>3</v>
      </c>
      <c r="E25" s="127" t="s">
        <v>15</v>
      </c>
      <c r="F25" s="133" t="s">
        <v>4</v>
      </c>
      <c r="G25" s="134"/>
      <c r="H25" s="126" t="s">
        <v>5</v>
      </c>
      <c r="I25" s="129" t="s">
        <v>6</v>
      </c>
      <c r="J25" s="130" t="s">
        <v>7</v>
      </c>
      <c r="K25" s="130" t="s">
        <v>8</v>
      </c>
      <c r="L25" s="131" t="s">
        <v>9</v>
      </c>
      <c r="M25" s="130" t="s">
        <v>36</v>
      </c>
      <c r="N25" s="147"/>
      <c r="O25" s="44" t="s">
        <v>39</v>
      </c>
      <c r="P25" s="44" t="s">
        <v>26</v>
      </c>
      <c r="Q25" s="161" t="s">
        <v>27</v>
      </c>
    </row>
    <row r="26" spans="2:18" ht="41.25" customHeight="1" x14ac:dyDescent="0.25">
      <c r="C26" s="63"/>
      <c r="D26" s="56"/>
      <c r="E26" s="128"/>
      <c r="F26" s="135"/>
      <c r="G26" s="136"/>
      <c r="H26" s="56"/>
      <c r="I26" s="58"/>
      <c r="J26" s="59"/>
      <c r="K26" s="59"/>
      <c r="L26" s="61"/>
      <c r="M26" s="59"/>
      <c r="N26" s="148"/>
      <c r="O26" s="45"/>
      <c r="P26" s="45"/>
      <c r="Q26" s="162"/>
    </row>
    <row r="27" spans="2:18" ht="41.25" customHeight="1" x14ac:dyDescent="0.25">
      <c r="C27" s="18">
        <v>1</v>
      </c>
      <c r="D27" s="19">
        <v>2</v>
      </c>
      <c r="E27" s="20">
        <v>3</v>
      </c>
      <c r="F27" s="77">
        <v>4</v>
      </c>
      <c r="G27" s="78"/>
      <c r="H27" s="19">
        <v>5</v>
      </c>
      <c r="I27" s="21">
        <v>6</v>
      </c>
      <c r="J27" s="22">
        <v>7</v>
      </c>
      <c r="K27" s="23">
        <v>8</v>
      </c>
      <c r="L27" s="23">
        <v>9</v>
      </c>
      <c r="M27" s="22">
        <v>10</v>
      </c>
      <c r="N27" s="148"/>
      <c r="O27" s="22">
        <v>12</v>
      </c>
      <c r="P27" s="23">
        <v>13</v>
      </c>
      <c r="Q27" s="24">
        <v>14</v>
      </c>
    </row>
    <row r="28" spans="2:18" ht="35.1" customHeight="1" x14ac:dyDescent="0.25">
      <c r="C28" s="117" t="s">
        <v>20</v>
      </c>
      <c r="D28" s="48" t="s">
        <v>17</v>
      </c>
      <c r="E28" s="46">
        <v>1</v>
      </c>
      <c r="F28" s="92">
        <v>12253</v>
      </c>
      <c r="G28" s="93"/>
      <c r="H28" s="48" t="s">
        <v>23</v>
      </c>
      <c r="I28" s="152">
        <v>12</v>
      </c>
      <c r="J28" s="64">
        <v>13.04</v>
      </c>
      <c r="K28" s="64">
        <v>4.7559999999999998E-2</v>
      </c>
      <c r="L28" s="79">
        <f>J28*I28+K28*F28</f>
        <v>739.23267999999996</v>
      </c>
      <c r="M28" s="111"/>
      <c r="N28" s="148"/>
      <c r="O28" s="111"/>
      <c r="P28" s="100">
        <f>M28*I28+O28*F28</f>
        <v>0</v>
      </c>
      <c r="Q28" s="103">
        <f>L28+P28</f>
        <v>739.23267999999996</v>
      </c>
    </row>
    <row r="29" spans="2:18" ht="35.1" customHeight="1" x14ac:dyDescent="0.25">
      <c r="C29" s="118"/>
      <c r="D29" s="49"/>
      <c r="E29" s="47"/>
      <c r="F29" s="94"/>
      <c r="G29" s="95"/>
      <c r="H29" s="49"/>
      <c r="I29" s="153"/>
      <c r="J29" s="110"/>
      <c r="K29" s="110"/>
      <c r="L29" s="80"/>
      <c r="M29" s="112"/>
      <c r="N29" s="148"/>
      <c r="O29" s="112"/>
      <c r="P29" s="101"/>
      <c r="Q29" s="104"/>
    </row>
    <row r="30" spans="2:18" ht="35.1" customHeight="1" x14ac:dyDescent="0.25">
      <c r="C30" s="50" t="s">
        <v>16</v>
      </c>
      <c r="D30" s="75" t="s">
        <v>11</v>
      </c>
      <c r="E30" s="75">
        <v>1</v>
      </c>
      <c r="F30" s="105">
        <v>32729</v>
      </c>
      <c r="G30" s="106"/>
      <c r="H30" s="114" t="s">
        <v>23</v>
      </c>
      <c r="I30" s="96">
        <v>12</v>
      </c>
      <c r="J30" s="102">
        <v>42.41</v>
      </c>
      <c r="K30" s="102">
        <v>4.4200000000000003E-2</v>
      </c>
      <c r="L30" s="79">
        <f t="shared" ref="L30" si="4">J30*I30+K30*F30</f>
        <v>1955.5418</v>
      </c>
      <c r="M30" s="98"/>
      <c r="N30" s="148"/>
      <c r="O30" s="98"/>
      <c r="P30" s="100">
        <f t="shared" ref="P30" si="5">M30*I30+O30*F30</f>
        <v>0</v>
      </c>
      <c r="Q30" s="103">
        <f t="shared" ref="Q30" si="6">L30+P30</f>
        <v>1955.5418</v>
      </c>
    </row>
    <row r="31" spans="2:18" ht="35.1" customHeight="1" x14ac:dyDescent="0.25">
      <c r="C31" s="50"/>
      <c r="D31" s="76"/>
      <c r="E31" s="76"/>
      <c r="F31" s="107"/>
      <c r="G31" s="108"/>
      <c r="H31" s="150"/>
      <c r="I31" s="97"/>
      <c r="J31" s="102"/>
      <c r="K31" s="102"/>
      <c r="L31" s="80"/>
      <c r="M31" s="109"/>
      <c r="N31" s="148"/>
      <c r="O31" s="109"/>
      <c r="P31" s="101"/>
      <c r="Q31" s="104"/>
    </row>
    <row r="32" spans="2:18" ht="35.1" customHeight="1" x14ac:dyDescent="0.25">
      <c r="C32" s="50" t="s">
        <v>10</v>
      </c>
      <c r="D32" s="48" t="s">
        <v>17</v>
      </c>
      <c r="E32" s="46">
        <v>1</v>
      </c>
      <c r="F32" s="92">
        <v>5532</v>
      </c>
      <c r="G32" s="93"/>
      <c r="H32" s="114" t="s">
        <v>23</v>
      </c>
      <c r="I32" s="96">
        <v>12</v>
      </c>
      <c r="J32" s="102">
        <v>204.77</v>
      </c>
      <c r="K32" s="102">
        <v>4.4069999999999998E-2</v>
      </c>
      <c r="L32" s="79">
        <f t="shared" ref="L32" si="7">J32*I32+K32*F32</f>
        <v>2701.0352400000002</v>
      </c>
      <c r="M32" s="98"/>
      <c r="N32" s="148"/>
      <c r="O32" s="98"/>
      <c r="P32" s="100">
        <f t="shared" ref="P32" si="8">M32*I32+O32*F32</f>
        <v>0</v>
      </c>
      <c r="Q32" s="103">
        <f t="shared" ref="Q32" si="9">L32+P32</f>
        <v>2701.0352400000002</v>
      </c>
    </row>
    <row r="33" spans="2:18" ht="35.1" customHeight="1" x14ac:dyDescent="0.25">
      <c r="C33" s="50"/>
      <c r="D33" s="49"/>
      <c r="E33" s="47"/>
      <c r="F33" s="94"/>
      <c r="G33" s="95"/>
      <c r="H33" s="150"/>
      <c r="I33" s="97"/>
      <c r="J33" s="102"/>
      <c r="K33" s="102"/>
      <c r="L33" s="80"/>
      <c r="M33" s="109"/>
      <c r="N33" s="148"/>
      <c r="O33" s="109"/>
      <c r="P33" s="101"/>
      <c r="Q33" s="104"/>
    </row>
    <row r="34" spans="2:18" ht="35.1" customHeight="1" x14ac:dyDescent="0.25">
      <c r="C34" s="50" t="s">
        <v>21</v>
      </c>
      <c r="D34" s="48" t="s">
        <v>11</v>
      </c>
      <c r="E34" s="46">
        <v>4</v>
      </c>
      <c r="F34" s="92">
        <v>1804174</v>
      </c>
      <c r="G34" s="93"/>
      <c r="H34" s="64">
        <v>9110400</v>
      </c>
      <c r="I34" s="96">
        <v>48</v>
      </c>
      <c r="J34" s="64">
        <v>6.4200000000000004E-3</v>
      </c>
      <c r="K34" s="64">
        <v>2.3060000000000001E-2</v>
      </c>
      <c r="L34" s="79">
        <f>J34*H34+K34*F34</f>
        <v>100093.02044000001</v>
      </c>
      <c r="M34" s="98"/>
      <c r="N34" s="148"/>
      <c r="O34" s="98"/>
      <c r="P34" s="100">
        <f>M34*I34+O34*F34</f>
        <v>0</v>
      </c>
      <c r="Q34" s="103">
        <f>L34+P34</f>
        <v>100093.02044000001</v>
      </c>
    </row>
    <row r="35" spans="2:18" ht="35.1" customHeight="1" thickBot="1" x14ac:dyDescent="0.3">
      <c r="C35" s="50"/>
      <c r="D35" s="49"/>
      <c r="E35" s="47"/>
      <c r="F35" s="94"/>
      <c r="G35" s="95"/>
      <c r="H35" s="91"/>
      <c r="I35" s="97"/>
      <c r="J35" s="65"/>
      <c r="K35" s="65"/>
      <c r="L35" s="80"/>
      <c r="M35" s="99"/>
      <c r="N35" s="149"/>
      <c r="O35" s="99"/>
      <c r="P35" s="101"/>
      <c r="Q35" s="155"/>
    </row>
    <row r="36" spans="2:18" ht="35.1" customHeight="1" thickBot="1" x14ac:dyDescent="0.3">
      <c r="B36" s="25" t="s">
        <v>30</v>
      </c>
      <c r="C36" s="70" t="s">
        <v>18</v>
      </c>
      <c r="D36" s="71"/>
      <c r="E36" s="8">
        <f>SUM(E28:E35)</f>
        <v>7</v>
      </c>
      <c r="F36" s="89">
        <f>SUM(F28:G35)</f>
        <v>1854688</v>
      </c>
      <c r="G36" s="90"/>
      <c r="H36" s="34"/>
      <c r="I36" s="33">
        <f>SUM(I28:I35)</f>
        <v>84</v>
      </c>
      <c r="J36" s="81"/>
      <c r="K36" s="82"/>
      <c r="L36" s="10">
        <f>SUM(L28:L35)</f>
        <v>105488.83016000001</v>
      </c>
      <c r="M36" s="81"/>
      <c r="N36" s="83"/>
      <c r="O36" s="82"/>
      <c r="P36" s="30">
        <f>SUM(P28:P35)</f>
        <v>0</v>
      </c>
      <c r="Q36" s="31">
        <f>SUM(Q28:Q35)</f>
        <v>105488.83016000001</v>
      </c>
      <c r="R36" s="25" t="s">
        <v>30</v>
      </c>
    </row>
    <row r="37" spans="2:18" ht="35.1" customHeight="1" x14ac:dyDescent="0.25"/>
    <row r="38" spans="2:18" ht="35.1" customHeight="1" x14ac:dyDescent="0.25"/>
    <row r="39" spans="2:18" ht="35.1" customHeight="1" x14ac:dyDescent="0.25"/>
    <row r="40" spans="2:18" ht="35.1" customHeight="1" thickBot="1" x14ac:dyDescent="0.3"/>
    <row r="41" spans="2:18" ht="35.1" customHeight="1" thickBot="1" x14ac:dyDescent="0.3">
      <c r="C41" s="84" t="s">
        <v>22</v>
      </c>
      <c r="D41" s="85"/>
      <c r="E41" s="85"/>
      <c r="F41" s="86"/>
      <c r="G41" s="86"/>
      <c r="H41" s="5"/>
      <c r="I41" s="6"/>
      <c r="J41" s="87" t="s">
        <v>0</v>
      </c>
      <c r="K41" s="87"/>
      <c r="L41" s="87"/>
      <c r="M41" s="88" t="s">
        <v>1</v>
      </c>
      <c r="N41" s="88"/>
      <c r="O41" s="88"/>
      <c r="P41" s="88"/>
      <c r="Q41" s="5"/>
    </row>
    <row r="42" spans="2:18" ht="35.1" customHeight="1" thickBot="1" x14ac:dyDescent="0.3">
      <c r="C42" s="62" t="s">
        <v>2</v>
      </c>
      <c r="D42" s="55" t="s">
        <v>3</v>
      </c>
      <c r="E42" s="51" t="s">
        <v>15</v>
      </c>
      <c r="F42" s="15"/>
      <c r="G42" s="53" t="s">
        <v>4</v>
      </c>
      <c r="H42" s="55" t="s">
        <v>5</v>
      </c>
      <c r="I42" s="57" t="s">
        <v>6</v>
      </c>
      <c r="J42" s="45" t="s">
        <v>7</v>
      </c>
      <c r="K42" s="45" t="s">
        <v>8</v>
      </c>
      <c r="L42" s="60" t="s">
        <v>9</v>
      </c>
      <c r="M42" s="45" t="s">
        <v>36</v>
      </c>
      <c r="N42" s="45" t="s">
        <v>37</v>
      </c>
      <c r="O42" s="45" t="s">
        <v>38</v>
      </c>
      <c r="P42" s="44" t="s">
        <v>28</v>
      </c>
      <c r="Q42" s="161" t="s">
        <v>27</v>
      </c>
    </row>
    <row r="43" spans="2:18" ht="78" customHeight="1" x14ac:dyDescent="0.25">
      <c r="C43" s="63"/>
      <c r="D43" s="56"/>
      <c r="E43" s="52"/>
      <c r="F43" s="14"/>
      <c r="G43" s="54"/>
      <c r="H43" s="56"/>
      <c r="I43" s="58"/>
      <c r="J43" s="59"/>
      <c r="K43" s="59"/>
      <c r="L43" s="61"/>
      <c r="M43" s="59"/>
      <c r="N43" s="59"/>
      <c r="O43" s="59"/>
      <c r="P43" s="45"/>
      <c r="Q43" s="162"/>
    </row>
    <row r="44" spans="2:18" ht="42" customHeight="1" x14ac:dyDescent="0.25">
      <c r="C44" s="18">
        <v>1</v>
      </c>
      <c r="D44" s="19">
        <v>2</v>
      </c>
      <c r="E44" s="20">
        <v>3</v>
      </c>
      <c r="F44" s="77">
        <v>4</v>
      </c>
      <c r="G44" s="78"/>
      <c r="H44" s="19">
        <v>5</v>
      </c>
      <c r="I44" s="21">
        <v>6</v>
      </c>
      <c r="J44" s="22">
        <v>7</v>
      </c>
      <c r="K44" s="23">
        <v>8</v>
      </c>
      <c r="L44" s="23">
        <v>9</v>
      </c>
      <c r="M44" s="22">
        <v>10</v>
      </c>
      <c r="N44" s="22">
        <v>11</v>
      </c>
      <c r="O44" s="22">
        <v>12</v>
      </c>
      <c r="P44" s="23">
        <v>13</v>
      </c>
      <c r="Q44" s="24">
        <v>14</v>
      </c>
    </row>
    <row r="45" spans="2:18" ht="47.25" customHeight="1" x14ac:dyDescent="0.25">
      <c r="C45" s="50" t="s">
        <v>10</v>
      </c>
      <c r="D45" s="48" t="s">
        <v>17</v>
      </c>
      <c r="E45" s="46">
        <v>2</v>
      </c>
      <c r="F45" s="1" t="s">
        <v>12</v>
      </c>
      <c r="G45" s="42">
        <v>74431.509999999995</v>
      </c>
      <c r="H45" s="3"/>
      <c r="I45" s="4">
        <v>24</v>
      </c>
      <c r="J45" s="42">
        <v>158.16</v>
      </c>
      <c r="K45" s="42">
        <v>3.5020000000000003E-2</v>
      </c>
      <c r="L45" s="17">
        <f>(J45*I45*19.684%)+K45*G45</f>
        <v>3353.7646258000004</v>
      </c>
      <c r="M45" s="39"/>
      <c r="N45" s="39"/>
      <c r="O45" s="39"/>
      <c r="P45" s="26">
        <f>M45*I45+O45*G45</f>
        <v>0</v>
      </c>
      <c r="Q45" s="27">
        <f>P45+L45</f>
        <v>3353.7646258000004</v>
      </c>
    </row>
    <row r="46" spans="2:18" ht="53.25" customHeight="1" x14ac:dyDescent="0.25">
      <c r="C46" s="50"/>
      <c r="D46" s="49"/>
      <c r="E46" s="47"/>
      <c r="F46" s="1" t="s">
        <v>13</v>
      </c>
      <c r="G46" s="42">
        <v>303956.49</v>
      </c>
      <c r="H46" s="3"/>
      <c r="I46" s="4">
        <v>24</v>
      </c>
      <c r="J46" s="42">
        <v>204.77</v>
      </c>
      <c r="K46" s="42">
        <v>4.4069999999999998E-2</v>
      </c>
      <c r="L46" s="17">
        <f>(J46*I46*80.32%)+K46*G46</f>
        <v>17342.672850299998</v>
      </c>
      <c r="M46" s="3" t="s">
        <v>23</v>
      </c>
      <c r="N46" s="39"/>
      <c r="O46" s="3" t="s">
        <v>23</v>
      </c>
      <c r="P46" s="26">
        <f>N46*G46</f>
        <v>0</v>
      </c>
      <c r="Q46" s="27">
        <f>P46+L46</f>
        <v>17342.672850299998</v>
      </c>
    </row>
    <row r="47" spans="2:18" ht="45.75" customHeight="1" x14ac:dyDescent="0.25">
      <c r="C47" s="50" t="s">
        <v>21</v>
      </c>
      <c r="D47" s="48" t="s">
        <v>17</v>
      </c>
      <c r="E47" s="46">
        <v>3</v>
      </c>
      <c r="F47" s="1" t="s">
        <v>12</v>
      </c>
      <c r="G47" s="42">
        <v>902081.69</v>
      </c>
      <c r="H47" s="64">
        <v>7770120</v>
      </c>
      <c r="I47" s="4">
        <v>36</v>
      </c>
      <c r="J47" s="42">
        <v>4.96E-3</v>
      </c>
      <c r="K47" s="42">
        <v>1.8329999999999999E-2</v>
      </c>
      <c r="L47" s="17">
        <f>(J47*H47*96.1439%)+K47*G47</f>
        <v>53588.819534992799</v>
      </c>
      <c r="M47" s="39"/>
      <c r="N47" s="39"/>
      <c r="O47" s="39"/>
      <c r="P47" s="26">
        <f>M47*I47+O47*G47</f>
        <v>0</v>
      </c>
      <c r="Q47" s="27">
        <f>P47+L47</f>
        <v>53588.819534992799</v>
      </c>
    </row>
    <row r="48" spans="2:18" ht="47.25" customHeight="1" thickBot="1" x14ac:dyDescent="0.3">
      <c r="C48" s="50"/>
      <c r="D48" s="49"/>
      <c r="E48" s="47"/>
      <c r="F48" s="1" t="s">
        <v>13</v>
      </c>
      <c r="G48" s="42">
        <v>36062.31</v>
      </c>
      <c r="H48" s="65"/>
      <c r="I48" s="4">
        <v>36</v>
      </c>
      <c r="J48" s="43">
        <v>6.4200000000000004E-3</v>
      </c>
      <c r="K48" s="43">
        <v>2.3060000000000001E-2</v>
      </c>
      <c r="L48" s="17">
        <f>(J48*H47*3.8561%)+K48*G48</f>
        <v>2755.1803633944</v>
      </c>
      <c r="M48" s="7" t="s">
        <v>23</v>
      </c>
      <c r="N48" s="40"/>
      <c r="O48" s="7" t="s">
        <v>23</v>
      </c>
      <c r="P48" s="26">
        <f>N48*G48</f>
        <v>0</v>
      </c>
      <c r="Q48" s="27">
        <f>P48+L48</f>
        <v>2755.1803633944</v>
      </c>
    </row>
    <row r="49" spans="2:18" ht="35.1" customHeight="1" thickBot="1" x14ac:dyDescent="0.3">
      <c r="B49" s="25" t="s">
        <v>31</v>
      </c>
      <c r="C49" s="70" t="s">
        <v>18</v>
      </c>
      <c r="D49" s="71"/>
      <c r="E49" s="8">
        <f>SUM(E45:E48)</f>
        <v>5</v>
      </c>
      <c r="F49" s="16"/>
      <c r="G49" s="35">
        <f>SUM(G45:G48)</f>
        <v>1316532</v>
      </c>
      <c r="H49" s="34"/>
      <c r="I49" s="33">
        <f>SUM(I44:I48)</f>
        <v>126</v>
      </c>
      <c r="J49" s="72"/>
      <c r="K49" s="73"/>
      <c r="L49" s="9">
        <f>SUM(L45:L48)</f>
        <v>77040.437374487199</v>
      </c>
      <c r="M49" s="72"/>
      <c r="N49" s="74"/>
      <c r="O49" s="73"/>
      <c r="P49" s="28">
        <f>SUM(P45:P48)</f>
        <v>0</v>
      </c>
      <c r="Q49" s="29">
        <f>SUM(Q45:Q48)</f>
        <v>77040.437374487199</v>
      </c>
      <c r="R49" s="25" t="s">
        <v>31</v>
      </c>
    </row>
    <row r="50" spans="2:18" ht="35.1" customHeight="1" x14ac:dyDescent="0.25"/>
    <row r="51" spans="2:18" ht="35.1" customHeight="1" x14ac:dyDescent="0.25"/>
    <row r="52" spans="2:18" ht="35.1" customHeight="1" x14ac:dyDescent="0.25">
      <c r="M52" s="156" t="s">
        <v>32</v>
      </c>
      <c r="N52" s="157"/>
      <c r="O52" s="157"/>
      <c r="P52" s="32"/>
    </row>
    <row r="53" spans="2:18" ht="35.1" customHeight="1" x14ac:dyDescent="0.25">
      <c r="C53" t="s">
        <v>33</v>
      </c>
      <c r="M53" s="156" t="s">
        <v>45</v>
      </c>
      <c r="N53" s="157"/>
      <c r="O53" s="157"/>
      <c r="P53" s="32"/>
    </row>
    <row r="54" spans="2:18" ht="35.1" customHeight="1" x14ac:dyDescent="0.25">
      <c r="C54" t="s">
        <v>34</v>
      </c>
      <c r="M54" s="156" t="s">
        <v>40</v>
      </c>
      <c r="N54" s="157"/>
      <c r="O54" s="157"/>
      <c r="P54" s="32"/>
    </row>
    <row r="55" spans="2:18" ht="35.1" customHeight="1" x14ac:dyDescent="0.25">
      <c r="M55" s="158" t="s">
        <v>41</v>
      </c>
      <c r="N55" s="159"/>
      <c r="O55" s="159"/>
      <c r="P55" s="32"/>
    </row>
    <row r="56" spans="2:18" ht="35.1" customHeight="1" x14ac:dyDescent="0.25">
      <c r="M56" s="160" t="s">
        <v>25</v>
      </c>
      <c r="N56" s="160"/>
      <c r="O56" s="160"/>
      <c r="P56" s="32"/>
    </row>
    <row r="57" spans="2:18" ht="35.1" customHeight="1" x14ac:dyDescent="0.25">
      <c r="M57" s="151" t="s">
        <v>42</v>
      </c>
      <c r="N57" s="151"/>
      <c r="O57" s="151"/>
      <c r="P57" s="32"/>
    </row>
    <row r="58" spans="2:18" ht="35.1" customHeight="1" x14ac:dyDescent="0.25"/>
    <row r="59" spans="2:18" ht="35.1" customHeight="1" x14ac:dyDescent="0.25"/>
    <row r="60" spans="2:18" ht="35.1" customHeight="1" x14ac:dyDescent="0.25">
      <c r="C60" s="66" t="s">
        <v>35</v>
      </c>
      <c r="D60" s="67"/>
      <c r="E60" s="67"/>
      <c r="F60" s="67"/>
      <c r="G60" s="67"/>
      <c r="H60" s="67"/>
      <c r="I60" s="67"/>
      <c r="J60" s="67"/>
      <c r="K60" s="67"/>
      <c r="L60" s="67"/>
      <c r="M60" s="67"/>
      <c r="N60" s="67"/>
      <c r="O60" s="67"/>
      <c r="P60" s="67"/>
      <c r="Q60" s="67"/>
    </row>
    <row r="61" spans="2:18" ht="35.1" customHeight="1" x14ac:dyDescent="0.25">
      <c r="C61" s="67"/>
      <c r="D61" s="67"/>
      <c r="E61" s="67"/>
      <c r="F61" s="67"/>
      <c r="G61" s="67"/>
      <c r="H61" s="67"/>
      <c r="I61" s="67"/>
      <c r="J61" s="67"/>
      <c r="K61" s="67"/>
      <c r="L61" s="67"/>
      <c r="M61" s="67"/>
      <c r="N61" s="67"/>
      <c r="O61" s="67"/>
      <c r="P61" s="67"/>
      <c r="Q61" s="67"/>
    </row>
    <row r="62" spans="2:18" x14ac:dyDescent="0.25">
      <c r="C62" s="67"/>
      <c r="D62" s="67"/>
      <c r="E62" s="67"/>
      <c r="F62" s="67"/>
      <c r="G62" s="67"/>
      <c r="H62" s="67"/>
      <c r="I62" s="67"/>
      <c r="J62" s="67"/>
      <c r="K62" s="67"/>
      <c r="L62" s="67"/>
      <c r="M62" s="67"/>
      <c r="N62" s="67"/>
      <c r="O62" s="67"/>
      <c r="P62" s="67"/>
      <c r="Q62" s="67"/>
    </row>
    <row r="63" spans="2:18" x14ac:dyDescent="0.25">
      <c r="C63" s="67"/>
      <c r="D63" s="67"/>
      <c r="E63" s="67"/>
      <c r="F63" s="67"/>
      <c r="G63" s="67"/>
      <c r="H63" s="67"/>
      <c r="I63" s="67"/>
      <c r="J63" s="67"/>
      <c r="K63" s="67"/>
      <c r="L63" s="67"/>
      <c r="M63" s="67"/>
      <c r="N63" s="67"/>
      <c r="O63" s="67"/>
      <c r="P63" s="67"/>
      <c r="Q63" s="67"/>
    </row>
    <row r="64" spans="2:18" x14ac:dyDescent="0.25">
      <c r="C64" s="67"/>
      <c r="D64" s="67"/>
      <c r="E64" s="67"/>
      <c r="F64" s="67"/>
      <c r="G64" s="67"/>
      <c r="H64" s="67"/>
      <c r="I64" s="67"/>
      <c r="J64" s="67"/>
      <c r="K64" s="67"/>
      <c r="L64" s="67"/>
      <c r="M64" s="67"/>
      <c r="N64" s="67"/>
      <c r="O64" s="67"/>
      <c r="P64" s="67"/>
      <c r="Q64" s="67"/>
    </row>
    <row r="65" spans="3:17" x14ac:dyDescent="0.25">
      <c r="C65" s="67"/>
      <c r="D65" s="67"/>
      <c r="E65" s="67"/>
      <c r="F65" s="67"/>
      <c r="G65" s="67"/>
      <c r="H65" s="67"/>
      <c r="I65" s="67"/>
      <c r="J65" s="67"/>
      <c r="K65" s="67"/>
      <c r="L65" s="67"/>
      <c r="M65" s="67"/>
      <c r="N65" s="67"/>
      <c r="O65" s="67"/>
      <c r="P65" s="67"/>
      <c r="Q65" s="67"/>
    </row>
    <row r="66" spans="3:17" x14ac:dyDescent="0.25">
      <c r="C66" s="67"/>
      <c r="D66" s="67"/>
      <c r="E66" s="67"/>
      <c r="F66" s="67"/>
      <c r="G66" s="67"/>
      <c r="H66" s="67"/>
      <c r="I66" s="67"/>
      <c r="J66" s="67"/>
      <c r="K66" s="67"/>
      <c r="L66" s="67"/>
      <c r="M66" s="67"/>
      <c r="N66" s="67"/>
      <c r="O66" s="67"/>
      <c r="P66" s="67"/>
      <c r="Q66" s="67"/>
    </row>
    <row r="67" spans="3:17" x14ac:dyDescent="0.25">
      <c r="C67" s="67"/>
      <c r="D67" s="67"/>
      <c r="E67" s="67"/>
      <c r="F67" s="67"/>
      <c r="G67" s="67"/>
      <c r="H67" s="67"/>
      <c r="I67" s="67"/>
      <c r="J67" s="67"/>
      <c r="K67" s="67"/>
      <c r="L67" s="67"/>
      <c r="M67" s="67"/>
      <c r="N67" s="67"/>
      <c r="O67" s="67"/>
      <c r="P67" s="67"/>
      <c r="Q67" s="67"/>
    </row>
    <row r="68" spans="3:17" x14ac:dyDescent="0.25">
      <c r="C68" s="67"/>
      <c r="D68" s="67"/>
      <c r="E68" s="67"/>
      <c r="F68" s="67"/>
      <c r="G68" s="67"/>
      <c r="H68" s="67"/>
      <c r="I68" s="67"/>
      <c r="J68" s="67"/>
      <c r="K68" s="67"/>
      <c r="L68" s="67"/>
      <c r="M68" s="67"/>
      <c r="N68" s="67"/>
      <c r="O68" s="67"/>
      <c r="P68" s="67"/>
      <c r="Q68" s="67"/>
    </row>
    <row r="69" spans="3:17" x14ac:dyDescent="0.25">
      <c r="C69" s="67"/>
      <c r="D69" s="67"/>
      <c r="E69" s="67"/>
      <c r="F69" s="67"/>
      <c r="G69" s="67"/>
      <c r="H69" s="67"/>
      <c r="I69" s="67"/>
      <c r="J69" s="67"/>
      <c r="K69" s="67"/>
      <c r="L69" s="67"/>
      <c r="M69" s="67"/>
      <c r="N69" s="67"/>
      <c r="O69" s="67"/>
      <c r="P69" s="67"/>
      <c r="Q69" s="67"/>
    </row>
    <row r="70" spans="3:17" x14ac:dyDescent="0.25">
      <c r="C70" s="67"/>
      <c r="D70" s="67"/>
      <c r="E70" s="67"/>
      <c r="F70" s="67"/>
      <c r="G70" s="67"/>
      <c r="H70" s="67"/>
      <c r="I70" s="67"/>
      <c r="J70" s="67"/>
      <c r="K70" s="67"/>
      <c r="L70" s="67"/>
      <c r="M70" s="67"/>
      <c r="N70" s="67"/>
      <c r="O70" s="67"/>
      <c r="P70" s="67"/>
      <c r="Q70" s="67"/>
    </row>
    <row r="71" spans="3:17" x14ac:dyDescent="0.25">
      <c r="C71" s="67"/>
      <c r="D71" s="67"/>
      <c r="E71" s="67"/>
      <c r="F71" s="67"/>
      <c r="G71" s="67"/>
      <c r="H71" s="67"/>
      <c r="I71" s="67"/>
      <c r="J71" s="67"/>
      <c r="K71" s="67"/>
      <c r="L71" s="67"/>
      <c r="M71" s="67"/>
      <c r="N71" s="67"/>
      <c r="O71" s="67"/>
      <c r="P71" s="67"/>
      <c r="Q71" s="67"/>
    </row>
  </sheetData>
  <mergeCells count="186">
    <mergeCell ref="C3:D3"/>
    <mergeCell ref="C2:D2"/>
    <mergeCell ref="Q34:Q35"/>
    <mergeCell ref="M52:O52"/>
    <mergeCell ref="M53:O53"/>
    <mergeCell ref="M54:O54"/>
    <mergeCell ref="M55:O55"/>
    <mergeCell ref="M56:O56"/>
    <mergeCell ref="M8:M9"/>
    <mergeCell ref="O8:O9"/>
    <mergeCell ref="P8:P9"/>
    <mergeCell ref="Q8:Q9"/>
    <mergeCell ref="Q13:Q14"/>
    <mergeCell ref="Q11:Q12"/>
    <mergeCell ref="Q25:Q26"/>
    <mergeCell ref="Q15:Q16"/>
    <mergeCell ref="Q42:Q43"/>
    <mergeCell ref="N11:N12"/>
    <mergeCell ref="C7:G7"/>
    <mergeCell ref="J7:L7"/>
    <mergeCell ref="M7:P7"/>
    <mergeCell ref="C19:D19"/>
    <mergeCell ref="M19:O19"/>
    <mergeCell ref="C15:C16"/>
    <mergeCell ref="M57:O57"/>
    <mergeCell ref="P28:P29"/>
    <mergeCell ref="F15:G16"/>
    <mergeCell ref="I11:I12"/>
    <mergeCell ref="I13:I14"/>
    <mergeCell ref="I15:I16"/>
    <mergeCell ref="I28:I29"/>
    <mergeCell ref="E17:E18"/>
    <mergeCell ref="F17:G18"/>
    <mergeCell ref="H17:H18"/>
    <mergeCell ref="I17:I18"/>
    <mergeCell ref="M17:M18"/>
    <mergeCell ref="O17:O18"/>
    <mergeCell ref="P17:P18"/>
    <mergeCell ref="F27:G27"/>
    <mergeCell ref="H28:H29"/>
    <mergeCell ref="H30:H31"/>
    <mergeCell ref="H32:H33"/>
    <mergeCell ref="I32:I33"/>
    <mergeCell ref="F19:G19"/>
    <mergeCell ref="M15:M16"/>
    <mergeCell ref="O11:O12"/>
    <mergeCell ref="O13:O14"/>
    <mergeCell ref="O15:O16"/>
    <mergeCell ref="D17:D18"/>
    <mergeCell ref="F10:G10"/>
    <mergeCell ref="N8:N9"/>
    <mergeCell ref="P25:P26"/>
    <mergeCell ref="F25:G26"/>
    <mergeCell ref="F13:G14"/>
    <mergeCell ref="J11:J12"/>
    <mergeCell ref="K11:K12"/>
    <mergeCell ref="L11:L12"/>
    <mergeCell ref="K8:K9"/>
    <mergeCell ref="N25:N35"/>
    <mergeCell ref="J15:J16"/>
    <mergeCell ref="K15:K16"/>
    <mergeCell ref="L15:L16"/>
    <mergeCell ref="M11:M12"/>
    <mergeCell ref="M13:M14"/>
    <mergeCell ref="H11:H12"/>
    <mergeCell ref="H13:H14"/>
    <mergeCell ref="H15:H16"/>
    <mergeCell ref="P11:P12"/>
    <mergeCell ref="P13:P14"/>
    <mergeCell ref="P15:P16"/>
    <mergeCell ref="C13:C14"/>
    <mergeCell ref="J13:J14"/>
    <mergeCell ref="K13:K14"/>
    <mergeCell ref="L13:L14"/>
    <mergeCell ref="C8:C9"/>
    <mergeCell ref="D8:D9"/>
    <mergeCell ref="E8:E9"/>
    <mergeCell ref="H8:H9"/>
    <mergeCell ref="I8:I9"/>
    <mergeCell ref="J8:J9"/>
    <mergeCell ref="L8:L9"/>
    <mergeCell ref="C11:C12"/>
    <mergeCell ref="F8:G9"/>
    <mergeCell ref="F11:G12"/>
    <mergeCell ref="C17:C18"/>
    <mergeCell ref="J17:J18"/>
    <mergeCell ref="K17:K18"/>
    <mergeCell ref="L17:L18"/>
    <mergeCell ref="Q17:Q18"/>
    <mergeCell ref="C28:C29"/>
    <mergeCell ref="C30:C31"/>
    <mergeCell ref="J30:J31"/>
    <mergeCell ref="K30:K31"/>
    <mergeCell ref="L30:L31"/>
    <mergeCell ref="Q30:Q31"/>
    <mergeCell ref="C24:G24"/>
    <mergeCell ref="J24:L24"/>
    <mergeCell ref="M24:P24"/>
    <mergeCell ref="C25:C26"/>
    <mergeCell ref="D25:D26"/>
    <mergeCell ref="E25:E26"/>
    <mergeCell ref="H25:H26"/>
    <mergeCell ref="I25:I26"/>
    <mergeCell ref="J25:J26"/>
    <mergeCell ref="K25:K26"/>
    <mergeCell ref="L25:L26"/>
    <mergeCell ref="M25:M26"/>
    <mergeCell ref="O25:O26"/>
    <mergeCell ref="C32:C33"/>
    <mergeCell ref="J32:J33"/>
    <mergeCell ref="K32:K33"/>
    <mergeCell ref="L32:L33"/>
    <mergeCell ref="Q32:Q33"/>
    <mergeCell ref="F28:G29"/>
    <mergeCell ref="F30:G31"/>
    <mergeCell ref="F32:G33"/>
    <mergeCell ref="M32:M33"/>
    <mergeCell ref="M30:M31"/>
    <mergeCell ref="O30:O31"/>
    <mergeCell ref="O32:O33"/>
    <mergeCell ref="P30:P31"/>
    <mergeCell ref="P32:P33"/>
    <mergeCell ref="Q28:Q29"/>
    <mergeCell ref="I30:I31"/>
    <mergeCell ref="D32:D33"/>
    <mergeCell ref="E32:E33"/>
    <mergeCell ref="J28:J29"/>
    <mergeCell ref="K28:K29"/>
    <mergeCell ref="L28:L29"/>
    <mergeCell ref="M28:M29"/>
    <mergeCell ref="O28:O29"/>
    <mergeCell ref="C41:G41"/>
    <mergeCell ref="J41:L41"/>
    <mergeCell ref="M41:P41"/>
    <mergeCell ref="F36:G36"/>
    <mergeCell ref="H34:H35"/>
    <mergeCell ref="D34:D35"/>
    <mergeCell ref="E34:E35"/>
    <mergeCell ref="F34:G35"/>
    <mergeCell ref="I34:I35"/>
    <mergeCell ref="J34:J35"/>
    <mergeCell ref="K34:K35"/>
    <mergeCell ref="M34:M35"/>
    <mergeCell ref="O34:O35"/>
    <mergeCell ref="P34:P35"/>
    <mergeCell ref="C60:Q71"/>
    <mergeCell ref="C5:G5"/>
    <mergeCell ref="C49:D49"/>
    <mergeCell ref="J49:K49"/>
    <mergeCell ref="M49:O49"/>
    <mergeCell ref="E11:E12"/>
    <mergeCell ref="D11:D12"/>
    <mergeCell ref="D13:D14"/>
    <mergeCell ref="E15:E16"/>
    <mergeCell ref="D15:D16"/>
    <mergeCell ref="D28:D29"/>
    <mergeCell ref="E28:E29"/>
    <mergeCell ref="E13:E14"/>
    <mergeCell ref="D30:D31"/>
    <mergeCell ref="E30:E31"/>
    <mergeCell ref="C47:C48"/>
    <mergeCell ref="M42:M43"/>
    <mergeCell ref="O42:O43"/>
    <mergeCell ref="F44:G44"/>
    <mergeCell ref="C34:C35"/>
    <mergeCell ref="L34:L35"/>
    <mergeCell ref="C36:D36"/>
    <mergeCell ref="J36:K36"/>
    <mergeCell ref="M36:O36"/>
    <mergeCell ref="P42:P43"/>
    <mergeCell ref="E45:E46"/>
    <mergeCell ref="D45:D46"/>
    <mergeCell ref="D47:D48"/>
    <mergeCell ref="E47:E48"/>
    <mergeCell ref="C45:C46"/>
    <mergeCell ref="E42:E43"/>
    <mergeCell ref="G42:G43"/>
    <mergeCell ref="H42:H43"/>
    <mergeCell ref="I42:I43"/>
    <mergeCell ref="J42:J43"/>
    <mergeCell ref="K42:K43"/>
    <mergeCell ref="N42:N43"/>
    <mergeCell ref="L42:L43"/>
    <mergeCell ref="C42:C43"/>
    <mergeCell ref="D42:D43"/>
    <mergeCell ref="H47:H48"/>
  </mergeCells>
  <pageMargins left="0.7" right="0.7" top="0.75" bottom="0.75" header="0.3" footer="0.3"/>
  <pageSetup paperSize="9" scale="21" fitToWidth="0" orientation="landscape" verticalDpi="0" r:id="rId1"/>
  <ignoredErrors>
    <ignoredError sqref="P4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Oliwia Olendzka</dc:creator>
  <cp:lastModifiedBy>Oliwia Olendzka</cp:lastModifiedBy>
  <cp:lastPrinted>2024-08-08T08:59:43Z</cp:lastPrinted>
  <dcterms:created xsi:type="dcterms:W3CDTF">2023-07-27T12:57:03Z</dcterms:created>
  <dcterms:modified xsi:type="dcterms:W3CDTF">2024-08-22T11:21:17Z</dcterms:modified>
</cp:coreProperties>
</file>