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wal\Desktop\Laboratorium - Platforma\"/>
    </mc:Choice>
  </mc:AlternateContent>
  <workbookProtection workbookPassword="C42C" lockStructure="1"/>
  <bookViews>
    <workbookView xWindow="9975" yWindow="360" windowWidth="9165" windowHeight="11760"/>
  </bookViews>
  <sheets>
    <sheet name="Arkusz1" sheetId="1" r:id="rId1"/>
    <sheet name="slownie" sheetId="2" state="hidden" r:id="rId2"/>
  </sheets>
  <definedNames>
    <definedName name="_Hlk195319353" localSheetId="0">Arkusz1!#REF!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Arkusz1!$A$1:$H$59</definedName>
    <definedName name="OLE_LINK1" localSheetId="0">Arkusz1!#REF!</definedName>
  </definedNames>
  <calcPr calcId="162913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19" i="1"/>
  <c r="G29" i="1" s="1"/>
  <c r="H19" i="1" l="1"/>
  <c r="H27" i="1"/>
  <c r="H26" i="1"/>
  <c r="H25" i="1"/>
  <c r="H28" i="1"/>
  <c r="H110" i="1"/>
  <c r="H111" i="1"/>
  <c r="H112" i="1"/>
  <c r="B343" i="2"/>
  <c r="E345" i="2" s="1"/>
  <c r="H138" i="1"/>
  <c r="H167" i="1"/>
  <c r="H180" i="1"/>
  <c r="H194" i="1"/>
  <c r="H196" i="1"/>
  <c r="H198" i="1"/>
  <c r="H143" i="1"/>
  <c r="H155" i="1"/>
  <c r="H159" i="1"/>
  <c r="H163" i="1"/>
  <c r="H168" i="1"/>
  <c r="H172" i="1"/>
  <c r="H176" i="1"/>
  <c r="H177" i="1"/>
  <c r="H179" i="1"/>
  <c r="H182" i="1"/>
  <c r="H183" i="1"/>
  <c r="H190" i="1"/>
  <c r="H197" i="1"/>
  <c r="H203" i="1"/>
  <c r="H204" i="1"/>
  <c r="H205" i="1"/>
  <c r="H230" i="1"/>
  <c r="H231" i="1"/>
  <c r="H234" i="1"/>
  <c r="H232" i="1"/>
  <c r="B304" i="2"/>
  <c r="H306" i="2" s="1"/>
  <c r="H307" i="2" s="1"/>
  <c r="H137" i="1"/>
  <c r="H139" i="1"/>
  <c r="H140" i="1"/>
  <c r="H141" i="1"/>
  <c r="H142" i="1"/>
  <c r="H144" i="1"/>
  <c r="H146" i="1"/>
  <c r="H147" i="1"/>
  <c r="H148" i="1"/>
  <c r="H149" i="1"/>
  <c r="H150" i="1"/>
  <c r="H151" i="1"/>
  <c r="H152" i="1"/>
  <c r="H153" i="1"/>
  <c r="H154" i="1"/>
  <c r="H156" i="1"/>
  <c r="H157" i="1"/>
  <c r="H158" i="1"/>
  <c r="H160" i="1"/>
  <c r="H161" i="1"/>
  <c r="H162" i="1"/>
  <c r="H164" i="1"/>
  <c r="H165" i="1"/>
  <c r="H166" i="1"/>
  <c r="H169" i="1"/>
  <c r="H170" i="1"/>
  <c r="H171" i="1"/>
  <c r="H173" i="1"/>
  <c r="H174" i="1"/>
  <c r="H178" i="1"/>
  <c r="H181" i="1"/>
  <c r="H184" i="1"/>
  <c r="H185" i="1"/>
  <c r="H186" i="1"/>
  <c r="H187" i="1"/>
  <c r="H188" i="1"/>
  <c r="H189" i="1"/>
  <c r="H191" i="1"/>
  <c r="H192" i="1"/>
  <c r="H193" i="1"/>
  <c r="H195" i="1"/>
  <c r="H199" i="1"/>
  <c r="H200" i="1"/>
  <c r="H201" i="1"/>
  <c r="H202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106" i="1"/>
  <c r="H107" i="1"/>
  <c r="H108" i="1"/>
  <c r="H10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B230" i="2"/>
  <c r="D232" i="2" s="1"/>
  <c r="B204" i="2"/>
  <c r="H206" i="2" s="1"/>
  <c r="H207" i="2" s="1"/>
  <c r="B104" i="2"/>
  <c r="H106" i="2" s="1"/>
  <c r="B130" i="2"/>
  <c r="B135" i="2" s="1"/>
  <c r="B317" i="2"/>
  <c r="H319" i="2" s="1"/>
  <c r="H320" i="2" s="1"/>
  <c r="B263" i="2"/>
  <c r="B262" i="2"/>
  <c r="B261" i="2"/>
  <c r="H258" i="2"/>
  <c r="H259" i="2"/>
  <c r="G258" i="2"/>
  <c r="G259" i="2"/>
  <c r="F258" i="2"/>
  <c r="F259" i="2"/>
  <c r="E258" i="2"/>
  <c r="E259" i="2"/>
  <c r="D259" i="2"/>
  <c r="C259" i="2"/>
  <c r="D258" i="2"/>
  <c r="B250" i="2"/>
  <c r="B249" i="2"/>
  <c r="B248" i="2"/>
  <c r="H245" i="2"/>
  <c r="H246" i="2"/>
  <c r="G245" i="2"/>
  <c r="G246" i="2"/>
  <c r="F245" i="2"/>
  <c r="F246" i="2"/>
  <c r="E245" i="2"/>
  <c r="E246" i="2"/>
  <c r="D246" i="2"/>
  <c r="C246" i="2"/>
  <c r="D245" i="2"/>
  <c r="B217" i="2"/>
  <c r="E219" i="2" s="1"/>
  <c r="B163" i="2"/>
  <c r="B162" i="2"/>
  <c r="B161" i="2"/>
  <c r="H158" i="2"/>
  <c r="H159" i="2"/>
  <c r="G158" i="2"/>
  <c r="G159" i="2"/>
  <c r="F158" i="2"/>
  <c r="F159" i="2"/>
  <c r="E158" i="2"/>
  <c r="E159" i="2"/>
  <c r="D159" i="2"/>
  <c r="C159" i="2"/>
  <c r="D158" i="2"/>
  <c r="B150" i="2"/>
  <c r="B149" i="2"/>
  <c r="B148" i="2"/>
  <c r="H145" i="2"/>
  <c r="H146" i="2"/>
  <c r="G145" i="2"/>
  <c r="G146" i="2"/>
  <c r="F145" i="2"/>
  <c r="F146" i="2"/>
  <c r="E145" i="2"/>
  <c r="E146" i="2"/>
  <c r="D146" i="2"/>
  <c r="C146" i="2"/>
  <c r="D145" i="2"/>
  <c r="B117" i="2"/>
  <c r="B124" i="2" s="1"/>
  <c r="B30" i="2"/>
  <c r="B37" i="2" s="1"/>
  <c r="B4" i="2"/>
  <c r="C7" i="2" s="1"/>
  <c r="B63" i="2"/>
  <c r="B62" i="2"/>
  <c r="B61" i="2"/>
  <c r="H58" i="2"/>
  <c r="H59" i="2"/>
  <c r="G58" i="2"/>
  <c r="G59" i="2"/>
  <c r="F58" i="2"/>
  <c r="F59" i="2"/>
  <c r="E58" i="2"/>
  <c r="E59" i="2"/>
  <c r="D59" i="2"/>
  <c r="C59" i="2"/>
  <c r="D58" i="2"/>
  <c r="B50" i="2"/>
  <c r="B49" i="2"/>
  <c r="B48" i="2"/>
  <c r="H45" i="2"/>
  <c r="H46" i="2"/>
  <c r="G45" i="2"/>
  <c r="G46" i="2"/>
  <c r="F45" i="2"/>
  <c r="F46" i="2"/>
  <c r="E45" i="2"/>
  <c r="E46" i="2"/>
  <c r="D46" i="2"/>
  <c r="C46" i="2"/>
  <c r="D45" i="2"/>
  <c r="B211" i="2"/>
  <c r="B370" i="2"/>
  <c r="F372" i="2" s="1"/>
  <c r="H233" i="1"/>
  <c r="B356" i="2"/>
  <c r="F359" i="2" s="1"/>
  <c r="F358" i="2"/>
  <c r="C346" i="2"/>
  <c r="D207" i="2"/>
  <c r="D307" i="2"/>
  <c r="E206" i="2"/>
  <c r="D119" i="2"/>
  <c r="E132" i="2"/>
  <c r="D206" i="2"/>
  <c r="F206" i="2"/>
  <c r="F207" i="2" s="1"/>
  <c r="D32" i="2"/>
  <c r="H358" i="2"/>
  <c r="H359" i="2" s="1"/>
  <c r="E358" i="2"/>
  <c r="G119" i="2"/>
  <c r="G120" i="2" s="1"/>
  <c r="G358" i="2"/>
  <c r="G359" i="2" s="1"/>
  <c r="C233" i="2"/>
  <c r="F132" i="2"/>
  <c r="B235" i="2"/>
  <c r="F306" i="2"/>
  <c r="C133" i="2"/>
  <c r="D359" i="2"/>
  <c r="F6" i="2"/>
  <c r="D358" i="2"/>
  <c r="D306" i="2"/>
  <c r="G232" i="2"/>
  <c r="G233" i="2" s="1"/>
  <c r="E32" i="2"/>
  <c r="B309" i="2"/>
  <c r="C359" i="2"/>
  <c r="E306" i="2"/>
  <c r="E359" i="2"/>
  <c r="D233" i="2"/>
  <c r="G306" i="2"/>
  <c r="G307" i="2" s="1"/>
  <c r="H132" i="2"/>
  <c r="B237" i="2"/>
  <c r="H133" i="2" l="1"/>
  <c r="E133" i="2"/>
  <c r="E307" i="2"/>
  <c r="D133" i="2"/>
  <c r="C307" i="2"/>
  <c r="B136" i="2"/>
  <c r="H232" i="2"/>
  <c r="H233" i="2" s="1"/>
  <c r="F119" i="2"/>
  <c r="F120" i="2" s="1"/>
  <c r="E119" i="2"/>
  <c r="E120" i="2" s="1"/>
  <c r="B236" i="2"/>
  <c r="B35" i="2"/>
  <c r="D372" i="2"/>
  <c r="F232" i="2"/>
  <c r="F233" i="2" s="1"/>
  <c r="B311" i="2"/>
  <c r="D33" i="2"/>
  <c r="B137" i="2"/>
  <c r="F307" i="2"/>
  <c r="F133" i="2"/>
  <c r="C120" i="2"/>
  <c r="H32" i="2"/>
  <c r="H33" i="2" s="1"/>
  <c r="B310" i="2"/>
  <c r="E232" i="2"/>
  <c r="E233" i="2" s="1"/>
  <c r="D132" i="2"/>
  <c r="C33" i="2"/>
  <c r="H119" i="2"/>
  <c r="H120" i="2" s="1"/>
  <c r="G132" i="2"/>
  <c r="G133" i="2" s="1"/>
  <c r="C373" i="2"/>
  <c r="C320" i="2"/>
  <c r="F319" i="2"/>
  <c r="F320" i="2" s="1"/>
  <c r="G33" i="2"/>
  <c r="G32" i="2"/>
  <c r="C207" i="2"/>
  <c r="F32" i="2"/>
  <c r="F33" i="2" s="1"/>
  <c r="B36" i="2"/>
  <c r="E33" i="2"/>
  <c r="D320" i="2"/>
  <c r="G106" i="2"/>
  <c r="G107" i="2" s="1"/>
  <c r="B110" i="2"/>
  <c r="G372" i="2"/>
  <c r="G373" i="2" s="1"/>
  <c r="G6" i="2"/>
  <c r="G7" i="2" s="1"/>
  <c r="B123" i="2"/>
  <c r="G206" i="2"/>
  <c r="G207" i="2" s="1"/>
  <c r="B122" i="2"/>
  <c r="F373" i="2"/>
  <c r="D319" i="2"/>
  <c r="C107" i="2"/>
  <c r="B209" i="2"/>
  <c r="E346" i="2"/>
  <c r="B10" i="2"/>
  <c r="D120" i="2"/>
  <c r="H372" i="2"/>
  <c r="H373" i="2" s="1"/>
  <c r="D373" i="2"/>
  <c r="D106" i="2"/>
  <c r="E372" i="2"/>
  <c r="E373" i="2" s="1"/>
  <c r="E319" i="2"/>
  <c r="E320" i="2" s="1"/>
  <c r="E207" i="2"/>
  <c r="B210" i="2"/>
  <c r="B363" i="2"/>
  <c r="B361" i="2"/>
  <c r="B362" i="2"/>
  <c r="D7" i="2"/>
  <c r="D345" i="2"/>
  <c r="H345" i="2"/>
  <c r="H346" i="2" s="1"/>
  <c r="H219" i="2"/>
  <c r="H220" i="2" s="1"/>
  <c r="B224" i="2" s="1"/>
  <c r="G319" i="2"/>
  <c r="G320" i="2" s="1"/>
  <c r="F7" i="2"/>
  <c r="B11" i="2"/>
  <c r="B109" i="2"/>
  <c r="D346" i="2"/>
  <c r="G345" i="2"/>
  <c r="G346" i="2" s="1"/>
  <c r="D219" i="2"/>
  <c r="G219" i="2"/>
  <c r="G220" i="2" s="1"/>
  <c r="H107" i="2"/>
  <c r="E6" i="2"/>
  <c r="E7" i="2" s="1"/>
  <c r="E220" i="2"/>
  <c r="D6" i="2"/>
  <c r="B9" i="2"/>
  <c r="F219" i="2"/>
  <c r="F220" i="2" s="1"/>
  <c r="H6" i="2"/>
  <c r="H7" i="2" s="1"/>
  <c r="F106" i="2"/>
  <c r="F107" i="2" s="1"/>
  <c r="B111" i="2"/>
  <c r="E106" i="2"/>
  <c r="E107" i="2" s="1"/>
  <c r="D107" i="2"/>
  <c r="D220" i="2"/>
  <c r="F345" i="2"/>
  <c r="F346" i="2" s="1"/>
  <c r="C220" i="2"/>
  <c r="B375" i="2" l="1"/>
  <c r="B376" i="2"/>
  <c r="B377" i="2"/>
  <c r="B322" i="2"/>
  <c r="B324" i="2"/>
  <c r="B323" i="2"/>
  <c r="B350" i="2"/>
  <c r="B348" i="2"/>
  <c r="B349" i="2"/>
  <c r="B222" i="2"/>
  <c r="B223" i="2"/>
  <c r="D32" i="1"/>
  <c r="B330" i="2" s="1"/>
  <c r="B17" i="2"/>
  <c r="G19" i="2" l="1"/>
  <c r="G20" i="2" s="1"/>
  <c r="D19" i="2"/>
  <c r="H19" i="2"/>
  <c r="D20" i="2"/>
  <c r="E19" i="2"/>
  <c r="E20" i="2" s="1"/>
  <c r="F19" i="2"/>
  <c r="F20" i="2" s="1"/>
  <c r="H20" i="2"/>
  <c r="C20" i="2"/>
  <c r="F332" i="2"/>
  <c r="F333" i="2" s="1"/>
  <c r="G332" i="2"/>
  <c r="G333" i="2" s="1"/>
  <c r="H332" i="2"/>
  <c r="H333" i="2" s="1"/>
  <c r="D332" i="2"/>
  <c r="D333" i="2" s="1"/>
  <c r="C333" i="2"/>
  <c r="E332" i="2"/>
  <c r="E333" i="2" s="1"/>
  <c r="B24" i="2" l="1"/>
  <c r="B336" i="2"/>
  <c r="B23" i="2"/>
  <c r="B337" i="2"/>
  <c r="B335" i="2"/>
  <c r="D33" i="1" s="1"/>
  <c r="B22" i="2"/>
</calcChain>
</file>

<file path=xl/sharedStrings.xml><?xml version="1.0" encoding="utf-8"?>
<sst xmlns="http://schemas.openxmlformats.org/spreadsheetml/2006/main" count="345" uniqueCount="64">
  <si>
    <t xml:space="preserve">                       OFERTA WARUNKÓW WYKONANIA ZAMÓWIENIA</t>
  </si>
  <si>
    <t>będąc uprawnionym(-i) do składania oświadczeń woli, w tym do zaciągania zobowiązań w imieniu Wykonawcy, którym jest:</t>
  </si>
  <si>
    <t>l.p.</t>
  </si>
  <si>
    <t>Ilość</t>
  </si>
  <si>
    <t>Wartość netto</t>
  </si>
  <si>
    <t>1.</t>
  </si>
  <si>
    <t>2.</t>
  </si>
  <si>
    <t>3.</t>
  </si>
  <si>
    <t>4.</t>
  </si>
  <si>
    <t>Oferujemy wykonanie przedmiotu zamówienia na poniższych warunkach:</t>
  </si>
  <si>
    <t>składamy niniejszą ofertę:</t>
  </si>
  <si>
    <t>j.m.</t>
  </si>
  <si>
    <t>5.</t>
  </si>
  <si>
    <t>6.</t>
  </si>
  <si>
    <t>7.</t>
  </si>
  <si>
    <t>8.</t>
  </si>
  <si>
    <t>Kwota:</t>
  </si>
  <si>
    <t>brutto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</si>
  <si>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</si>
  <si>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</si>
  <si>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</si>
  <si>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</si>
  <si>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</si>
  <si>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</si>
  <si>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</si>
  <si>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</si>
  <si>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</si>
  <si>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</si>
  <si>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</si>
  <si>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netto</t>
  </si>
  <si>
    <t>Vat razem</t>
  </si>
  <si>
    <t>cena netto</t>
  </si>
  <si>
    <t>wartość vat</t>
  </si>
  <si>
    <t>Zadanie nr 1</t>
  </si>
  <si>
    <t>Zadanie nr 2</t>
  </si>
  <si>
    <t>Zadanie nr 3</t>
  </si>
  <si>
    <t>Zadanie nr 4</t>
  </si>
  <si>
    <t>słownie: …………………………..………...…</t>
  </si>
  <si>
    <t>za maksymalną cenę netto: PLN  …………..…</t>
  </si>
  <si>
    <t>Cena jednostkowa netto</t>
  </si>
  <si>
    <t>WARTOŚĆ NETTO</t>
  </si>
  <si>
    <t>.........................................................................................................................................................................</t>
  </si>
  <si>
    <t>W odpowiedzi na ogłoszenie o wszczęciu postępowania o udzielenie zamówienia, pod nazwą:</t>
  </si>
  <si>
    <t>„DOSTAWA MATERIAŁÓW LABORATORYJNYCH"</t>
  </si>
  <si>
    <t>Część 7 - przedmiot zamówienia w podziale na części - materiały laboratoryjne marki SIGMA - ALDRICH</t>
  </si>
  <si>
    <t xml:space="preserve">CRM detergenty, marki SIGMA ALDRICH, nr
RTC QCI – 203ML                              </t>
  </si>
  <si>
    <r>
      <t xml:space="preserve">Oferujemy wykonanie przedmiotu zamówienia w zakresie </t>
    </r>
    <r>
      <rPr>
        <b/>
        <sz val="12"/>
        <rFont val="Garamond"/>
        <family val="1"/>
        <charset val="238"/>
      </rPr>
      <t>części nr 7</t>
    </r>
    <r>
      <rPr>
        <sz val="12"/>
        <rFont val="Garamond"/>
        <family val="1"/>
        <charset val="238"/>
      </rPr>
      <t>:</t>
    </r>
  </si>
  <si>
    <t>CRM azotyny NO2¯, stężenie1000mg/l. SIGMA ALDRICH Nr kat. 67 276 – 100ML</t>
  </si>
  <si>
    <t>CRM chlorki Cl¯, stężenie 1000mg/l. SIGMA ALDRICHNr kat. 39883 – 100ML</t>
  </si>
  <si>
    <t>CRM fosfor ogólny Pog, stężenie 1000mg/l. SIGMA ALDRICH Nr kat. TPO 1000 – 100ML</t>
  </si>
  <si>
    <t>CRM mangan Mn, stężenie 1000mg/l. SIGMA ALDRICH Nr kat. 77 036 – 250ML</t>
  </si>
  <si>
    <t>CRM azot Kjeldahla, stężenie 1000mg/l. SIGMA ALDRICH Nr. kat. TKN 1000 – 500ML</t>
  </si>
  <si>
    <t>9.</t>
  </si>
  <si>
    <t>10.</t>
  </si>
  <si>
    <t>CRM twardość ogólna, stężenie 1000mg/l. SIGMA ALDRICH Nr. kat. THRD 1000 – 500ML</t>
  </si>
  <si>
    <t>op. = 500 ml</t>
  </si>
  <si>
    <t>Op.=  100ml</t>
  </si>
  <si>
    <t>Op.=  250ml</t>
  </si>
  <si>
    <t>Op. 20 ml</t>
  </si>
  <si>
    <t>CRM fenol, stężenie 100ug/l. SIGMA ALDRICH Nr. kat. 46 344 –10ML</t>
  </si>
  <si>
    <t>CRM BOD,stężenie 2000mg/l. SIGMA ALDRICH Nr. kat. BOD 2000 – 500ML</t>
  </si>
  <si>
    <t>op.= 500 ml</t>
  </si>
  <si>
    <t>op. = 10 ml</t>
  </si>
  <si>
    <t>CRM Wieloskładnikowy r-r wzorcowy 4 do ICP TraceCERT. FLUKA nr kat. 51844-100ML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</si>
</sst>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Tahoma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indexed="8"/>
      <name val="Garamond"/>
      <family val="1"/>
      <charset val="238"/>
    </font>
    <font>
      <b/>
      <sz val="10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1" xfId="0" applyFont="1" applyBorder="1" applyProtection="1"/>
    <xf numFmtId="0" fontId="0" fillId="0" borderId="0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/>
    <xf numFmtId="0" fontId="0" fillId="0" borderId="0" xfId="0" applyFill="1" applyBorder="1" applyProtection="1"/>
    <xf numFmtId="4" fontId="0" fillId="0" borderId="2" xfId="0" applyNumberFormat="1" applyFill="1" applyBorder="1" applyProtection="1"/>
    <xf numFmtId="4" fontId="0" fillId="0" borderId="0" xfId="0" applyNumberFormat="1" applyFill="1" applyProtection="1"/>
    <xf numFmtId="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Protection="1"/>
    <xf numFmtId="165" fontId="10" fillId="0" borderId="0" xfId="0" applyNumberFormat="1" applyFont="1" applyFill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Protection="1"/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/>
    <xf numFmtId="0" fontId="0" fillId="0" borderId="5" xfId="0" applyFill="1" applyBorder="1" applyProtection="1"/>
    <xf numFmtId="0" fontId="4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1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/>
    </xf>
    <xf numFmtId="164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0" fontId="2" fillId="0" borderId="0" xfId="0" applyFont="1" applyBorder="1" applyAlignment="1" applyProtection="1">
      <alignment horizontal="left" vertical="center" wrapText="1" readingOrder="1"/>
    </xf>
    <xf numFmtId="0" fontId="4" fillId="0" borderId="0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5"/>
  <sheetViews>
    <sheetView showZeros="0" tabSelected="1" topLeftCell="A22" zoomScaleNormal="100" zoomScaleSheetLayoutView="100" workbookViewId="0">
      <selection activeCell="F20" sqref="F20"/>
    </sheetView>
  </sheetViews>
  <sheetFormatPr defaultRowHeight="12.75" x14ac:dyDescent="0.2"/>
  <cols>
    <col min="1" max="1" width="2.28515625" style="2" customWidth="1"/>
    <col min="2" max="2" width="3.85546875" style="2" bestFit="1" customWidth="1"/>
    <col min="3" max="3" width="39.42578125" style="2" customWidth="1"/>
    <col min="4" max="4" width="6.42578125" style="2" customWidth="1"/>
    <col min="5" max="5" width="7.5703125" style="2" customWidth="1"/>
    <col min="6" max="6" width="18.140625" style="2" customWidth="1"/>
    <col min="7" max="7" width="23.85546875" style="2" customWidth="1"/>
    <col min="8" max="8" width="0" style="2" hidden="1" customWidth="1"/>
    <col min="9" max="16384" width="9.140625" style="2"/>
  </cols>
  <sheetData>
    <row r="1" spans="1:7" ht="15.75" x14ac:dyDescent="0.25">
      <c r="A1" s="1"/>
      <c r="B1" s="3"/>
      <c r="C1" s="4" t="s">
        <v>0</v>
      </c>
      <c r="D1" s="3"/>
      <c r="E1" s="3"/>
      <c r="F1" s="3"/>
      <c r="G1" s="3"/>
    </row>
    <row r="2" spans="1:7" ht="3" customHeight="1" x14ac:dyDescent="0.25">
      <c r="A2" s="1"/>
      <c r="B2" s="3"/>
      <c r="C2" s="4"/>
      <c r="D2" s="3"/>
      <c r="E2" s="3"/>
      <c r="F2" s="3"/>
      <c r="G2" s="3"/>
    </row>
    <row r="3" spans="1:7" x14ac:dyDescent="0.2">
      <c r="A3" s="1"/>
      <c r="B3" s="63" t="s">
        <v>42</v>
      </c>
      <c r="C3" s="63"/>
      <c r="D3" s="63"/>
      <c r="E3" s="63"/>
      <c r="F3" s="63"/>
      <c r="G3" s="63"/>
    </row>
    <row r="4" spans="1:7" ht="10.5" customHeight="1" x14ac:dyDescent="0.2">
      <c r="A4" s="1"/>
      <c r="B4" s="63"/>
      <c r="C4" s="63"/>
      <c r="D4" s="63"/>
      <c r="E4" s="63"/>
      <c r="F4" s="63"/>
      <c r="G4" s="63"/>
    </row>
    <row r="5" spans="1:7" ht="5.25" hidden="1" customHeight="1" x14ac:dyDescent="0.25">
      <c r="A5" s="1"/>
      <c r="B5" s="3"/>
      <c r="C5" s="3"/>
      <c r="D5" s="3"/>
      <c r="E5" s="3"/>
      <c r="F5" s="3"/>
      <c r="G5" s="3"/>
    </row>
    <row r="6" spans="1:7" x14ac:dyDescent="0.2">
      <c r="A6" s="1"/>
      <c r="B6" s="64" t="s">
        <v>43</v>
      </c>
      <c r="C6" s="64"/>
      <c r="D6" s="64"/>
      <c r="E6" s="64"/>
      <c r="F6" s="64"/>
      <c r="G6" s="64"/>
    </row>
    <row r="7" spans="1:7" x14ac:dyDescent="0.2">
      <c r="A7" s="1"/>
      <c r="B7" s="64"/>
      <c r="C7" s="64"/>
      <c r="D7" s="64"/>
      <c r="E7" s="64"/>
      <c r="F7" s="64"/>
      <c r="G7" s="64"/>
    </row>
    <row r="8" spans="1:7" ht="0.75" customHeight="1" x14ac:dyDescent="0.2">
      <c r="A8" s="1"/>
      <c r="B8" s="64"/>
      <c r="C8" s="64"/>
      <c r="D8" s="64"/>
      <c r="E8" s="64"/>
      <c r="F8" s="64"/>
      <c r="G8" s="64"/>
    </row>
    <row r="9" spans="1:7" ht="3.75" customHeight="1" x14ac:dyDescent="0.2">
      <c r="A9" s="1"/>
      <c r="B9" s="64"/>
      <c r="C9" s="64"/>
      <c r="D9" s="64"/>
      <c r="E9" s="64"/>
      <c r="F9" s="64"/>
      <c r="G9" s="64"/>
    </row>
    <row r="10" spans="1:7" x14ac:dyDescent="0.2">
      <c r="A10" s="1"/>
      <c r="B10" s="65" t="s">
        <v>1</v>
      </c>
      <c r="C10" s="65"/>
      <c r="D10" s="65"/>
      <c r="E10" s="65"/>
      <c r="F10" s="65"/>
      <c r="G10" s="65"/>
    </row>
    <row r="11" spans="1:7" ht="23.25" customHeight="1" x14ac:dyDescent="0.2">
      <c r="A11" s="1"/>
      <c r="B11" s="65"/>
      <c r="C11" s="65"/>
      <c r="D11" s="65"/>
      <c r="E11" s="65"/>
      <c r="F11" s="65"/>
      <c r="G11" s="65"/>
    </row>
    <row r="12" spans="1:7" ht="6.75" hidden="1" customHeight="1" x14ac:dyDescent="0.2">
      <c r="A12" s="1"/>
      <c r="B12" s="5"/>
      <c r="C12" s="5"/>
      <c r="D12" s="5"/>
      <c r="E12" s="5"/>
      <c r="F12" s="5"/>
      <c r="G12" s="5"/>
    </row>
    <row r="13" spans="1:7" ht="18" customHeight="1" x14ac:dyDescent="0.25">
      <c r="A13" s="1"/>
      <c r="B13" s="69" t="s">
        <v>41</v>
      </c>
      <c r="C13" s="69"/>
      <c r="D13" s="69"/>
      <c r="E13" s="69"/>
      <c r="F13" s="69"/>
      <c r="G13" s="69"/>
    </row>
    <row r="14" spans="1:7" ht="1.5" customHeight="1" x14ac:dyDescent="0.25">
      <c r="A14" s="1"/>
      <c r="B14" s="70"/>
      <c r="C14" s="70"/>
      <c r="D14" s="70"/>
      <c r="E14" s="70"/>
      <c r="F14" s="70"/>
      <c r="G14" s="70"/>
    </row>
    <row r="15" spans="1:7" ht="25.5" customHeight="1" x14ac:dyDescent="0.2">
      <c r="A15" s="1"/>
      <c r="B15" s="65" t="s">
        <v>10</v>
      </c>
      <c r="C15" s="65"/>
      <c r="D15" s="65"/>
      <c r="E15" s="65"/>
      <c r="F15" s="65"/>
      <c r="G15" s="65"/>
    </row>
    <row r="16" spans="1:7" ht="25.5" customHeight="1" x14ac:dyDescent="0.2">
      <c r="A16" s="1"/>
      <c r="B16" s="65" t="s">
        <v>9</v>
      </c>
      <c r="C16" s="65"/>
      <c r="D16" s="65"/>
      <c r="E16" s="65"/>
      <c r="F16" s="65"/>
      <c r="G16" s="65"/>
    </row>
    <row r="17" spans="1:8" s="7" customFormat="1" ht="0.75" customHeight="1" x14ac:dyDescent="0.25">
      <c r="A17" s="1"/>
      <c r="B17" s="6"/>
      <c r="C17" s="6"/>
      <c r="D17" s="6"/>
      <c r="E17" s="6"/>
      <c r="F17" s="6"/>
      <c r="G17" s="6"/>
    </row>
    <row r="18" spans="1:8" ht="39" customHeight="1" x14ac:dyDescent="0.2">
      <c r="B18" s="57" t="s">
        <v>2</v>
      </c>
      <c r="C18" s="57" t="s">
        <v>44</v>
      </c>
      <c r="D18" s="57" t="s">
        <v>11</v>
      </c>
      <c r="E18" s="57" t="s">
        <v>3</v>
      </c>
      <c r="F18" s="57" t="s">
        <v>39</v>
      </c>
      <c r="G18" s="57" t="s">
        <v>4</v>
      </c>
      <c r="H18" s="52" t="s">
        <v>32</v>
      </c>
    </row>
    <row r="19" spans="1:8" ht="45.75" customHeight="1" x14ac:dyDescent="0.2">
      <c r="B19" s="8" t="s">
        <v>5</v>
      </c>
      <c r="C19" s="58" t="s">
        <v>45</v>
      </c>
      <c r="D19" s="8" t="s">
        <v>58</v>
      </c>
      <c r="E19" s="8">
        <v>1</v>
      </c>
      <c r="F19" s="53"/>
      <c r="G19" s="54">
        <f>ROUND((E19*F19),2)</f>
        <v>0</v>
      </c>
      <c r="H19" s="52" t="e">
        <f>ROUND(G19*#REF!,2)</f>
        <v>#REF!</v>
      </c>
    </row>
    <row r="20" spans="1:8" ht="51.75" customHeight="1" x14ac:dyDescent="0.2">
      <c r="B20" s="8" t="s">
        <v>6</v>
      </c>
      <c r="C20" s="58" t="s">
        <v>47</v>
      </c>
      <c r="D20" s="8" t="s">
        <v>56</v>
      </c>
      <c r="E20" s="8">
        <v>1</v>
      </c>
      <c r="F20" s="53"/>
      <c r="G20" s="54">
        <f t="shared" ref="G20:G28" si="0">ROUND((E20*F20),2)</f>
        <v>0</v>
      </c>
      <c r="H20" s="52"/>
    </row>
    <row r="21" spans="1:8" ht="54.75" customHeight="1" x14ac:dyDescent="0.2">
      <c r="B21" s="8" t="s">
        <v>7</v>
      </c>
      <c r="C21" s="58" t="s">
        <v>48</v>
      </c>
      <c r="D21" s="8" t="s">
        <v>56</v>
      </c>
      <c r="E21" s="8">
        <v>1</v>
      </c>
      <c r="F21" s="53"/>
      <c r="G21" s="54">
        <f t="shared" si="0"/>
        <v>0</v>
      </c>
      <c r="H21" s="52"/>
    </row>
    <row r="22" spans="1:8" ht="49.5" customHeight="1" x14ac:dyDescent="0.2">
      <c r="B22" s="8" t="s">
        <v>8</v>
      </c>
      <c r="C22" s="58" t="s">
        <v>49</v>
      </c>
      <c r="D22" s="8" t="s">
        <v>56</v>
      </c>
      <c r="E22" s="8">
        <v>1</v>
      </c>
      <c r="F22" s="53"/>
      <c r="G22" s="54">
        <f t="shared" si="0"/>
        <v>0</v>
      </c>
      <c r="H22" s="52"/>
    </row>
    <row r="23" spans="1:8" ht="52.5" customHeight="1" x14ac:dyDescent="0.2">
      <c r="B23" s="8" t="s">
        <v>12</v>
      </c>
      <c r="C23" s="58" t="s">
        <v>50</v>
      </c>
      <c r="D23" s="8" t="s">
        <v>57</v>
      </c>
      <c r="E23" s="8">
        <v>1</v>
      </c>
      <c r="F23" s="53"/>
      <c r="G23" s="54">
        <f t="shared" si="0"/>
        <v>0</v>
      </c>
      <c r="H23" s="52"/>
    </row>
    <row r="24" spans="1:8" ht="57" customHeight="1" x14ac:dyDescent="0.2">
      <c r="B24" s="8" t="s">
        <v>13</v>
      </c>
      <c r="C24" s="58" t="s">
        <v>51</v>
      </c>
      <c r="D24" s="8" t="s">
        <v>55</v>
      </c>
      <c r="E24" s="8">
        <v>1</v>
      </c>
      <c r="F24" s="53"/>
      <c r="G24" s="54">
        <f t="shared" si="0"/>
        <v>0</v>
      </c>
      <c r="H24" s="52"/>
    </row>
    <row r="25" spans="1:8" ht="53.25" customHeight="1" x14ac:dyDescent="0.2">
      <c r="B25" s="8" t="s">
        <v>14</v>
      </c>
      <c r="C25" s="58" t="s">
        <v>54</v>
      </c>
      <c r="D25" s="8" t="s">
        <v>55</v>
      </c>
      <c r="E25" s="8">
        <v>1</v>
      </c>
      <c r="F25" s="53"/>
      <c r="G25" s="54">
        <f t="shared" si="0"/>
        <v>0</v>
      </c>
      <c r="H25" s="52" t="e">
        <f>ROUND(G25*#REF!,2)</f>
        <v>#REF!</v>
      </c>
    </row>
    <row r="26" spans="1:8" ht="56.25" customHeight="1" x14ac:dyDescent="0.2">
      <c r="B26" s="8" t="s">
        <v>15</v>
      </c>
      <c r="C26" s="58" t="s">
        <v>60</v>
      </c>
      <c r="D26" s="8" t="s">
        <v>61</v>
      </c>
      <c r="E26" s="8">
        <v>2</v>
      </c>
      <c r="F26" s="53"/>
      <c r="G26" s="54">
        <f t="shared" si="0"/>
        <v>0</v>
      </c>
      <c r="H26" s="52" t="e">
        <f>ROUND(G26*#REF!,2)</f>
        <v>#REF!</v>
      </c>
    </row>
    <row r="27" spans="1:8" ht="45" customHeight="1" x14ac:dyDescent="0.2">
      <c r="B27" s="8" t="s">
        <v>52</v>
      </c>
      <c r="C27" s="58" t="s">
        <v>59</v>
      </c>
      <c r="D27" s="8" t="s">
        <v>62</v>
      </c>
      <c r="E27" s="8">
        <v>1</v>
      </c>
      <c r="F27" s="53"/>
      <c r="G27" s="54">
        <f t="shared" si="0"/>
        <v>0</v>
      </c>
      <c r="H27" s="52" t="e">
        <f>ROUND(G27*#REF!,2)</f>
        <v>#REF!</v>
      </c>
    </row>
    <row r="28" spans="1:8" ht="62.25" customHeight="1" x14ac:dyDescent="0.2">
      <c r="B28" s="8" t="s">
        <v>53</v>
      </c>
      <c r="C28" s="58" t="s">
        <v>63</v>
      </c>
      <c r="D28" s="8" t="s">
        <v>56</v>
      </c>
      <c r="E28" s="8">
        <v>1</v>
      </c>
      <c r="F28" s="53"/>
      <c r="G28" s="54">
        <f t="shared" si="0"/>
        <v>0</v>
      </c>
      <c r="H28" s="52" t="e">
        <f>ROUND(G28*#REF!,2)</f>
        <v>#REF!</v>
      </c>
    </row>
    <row r="29" spans="1:8" ht="20.25" customHeight="1" x14ac:dyDescent="0.2">
      <c r="A29" s="7"/>
      <c r="B29" s="67" t="s">
        <v>40</v>
      </c>
      <c r="C29" s="67"/>
      <c r="D29" s="67"/>
      <c r="E29" s="67"/>
      <c r="F29" s="67"/>
      <c r="G29" s="55">
        <f>SUM(G19:G28)</f>
        <v>0</v>
      </c>
      <c r="H29" s="56"/>
    </row>
    <row r="30" spans="1:8" ht="3" hidden="1" customHeight="1" x14ac:dyDescent="0.2">
      <c r="A30" s="7"/>
      <c r="B30" s="9"/>
      <c r="C30" s="9"/>
      <c r="D30" s="9"/>
      <c r="E30" s="9"/>
      <c r="F30" s="14"/>
      <c r="G30" s="14"/>
    </row>
    <row r="31" spans="1:8" ht="19.899999999999999" customHeight="1" x14ac:dyDescent="0.2">
      <c r="A31" s="7"/>
      <c r="B31" s="59" t="s">
        <v>46</v>
      </c>
      <c r="C31" s="59"/>
      <c r="D31" s="59"/>
      <c r="E31" s="59"/>
      <c r="F31" s="59"/>
      <c r="G31" s="59"/>
    </row>
    <row r="32" spans="1:8" ht="15" customHeight="1" x14ac:dyDescent="0.2">
      <c r="A32" s="7"/>
      <c r="B32" s="60" t="s">
        <v>38</v>
      </c>
      <c r="C32" s="60"/>
      <c r="D32" s="61">
        <f>G29</f>
        <v>0</v>
      </c>
      <c r="E32" s="61"/>
      <c r="F32" s="61"/>
      <c r="G32" s="61"/>
    </row>
    <row r="33" spans="1:7" ht="44.25" customHeight="1" x14ac:dyDescent="0.2">
      <c r="A33" s="7"/>
      <c r="B33" s="60" t="s">
        <v>37</v>
      </c>
      <c r="C33" s="68"/>
      <c r="D33" s="66" t="str">
        <f>slownie!B335</f>
        <v/>
      </c>
      <c r="E33" s="66"/>
      <c r="F33" s="66"/>
      <c r="G33" s="66"/>
    </row>
    <row r="34" spans="1:7" ht="2.25" customHeight="1" x14ac:dyDescent="0.25">
      <c r="A34" s="7"/>
      <c r="B34" s="3"/>
      <c r="C34" s="4"/>
      <c r="D34" s="3"/>
      <c r="E34" s="3"/>
      <c r="F34" s="3"/>
      <c r="G34" s="3"/>
    </row>
    <row r="35" spans="1:7" ht="7.5" hidden="1" customHeight="1" x14ac:dyDescent="0.25">
      <c r="A35" s="7"/>
      <c r="B35" s="3"/>
      <c r="C35" s="4"/>
      <c r="D35" s="3"/>
      <c r="E35" s="3"/>
      <c r="F35" s="3"/>
      <c r="G35" s="3"/>
    </row>
    <row r="36" spans="1:7" ht="12.75" customHeight="1" x14ac:dyDescent="0.2">
      <c r="A36" s="7"/>
      <c r="B36" s="63"/>
      <c r="C36" s="63"/>
      <c r="D36" s="63"/>
      <c r="E36" s="63"/>
      <c r="F36" s="63"/>
      <c r="G36" s="63"/>
    </row>
    <row r="37" spans="1:7" ht="53.45" customHeight="1" x14ac:dyDescent="0.2">
      <c r="A37" s="7"/>
      <c r="B37" s="63"/>
      <c r="C37" s="63"/>
      <c r="D37" s="63"/>
      <c r="E37" s="63"/>
      <c r="F37" s="63"/>
      <c r="G37" s="63"/>
    </row>
    <row r="38" spans="1:7" ht="4.5" hidden="1" customHeight="1" x14ac:dyDescent="0.25">
      <c r="A38" s="7"/>
      <c r="B38" s="3"/>
      <c r="C38" s="3"/>
      <c r="D38" s="3"/>
      <c r="E38" s="3"/>
      <c r="F38" s="3"/>
      <c r="G38" s="3"/>
    </row>
    <row r="39" spans="1:7" ht="12.75" customHeight="1" x14ac:dyDescent="0.2">
      <c r="A39" s="7"/>
      <c r="B39" s="64"/>
      <c r="C39" s="64"/>
      <c r="D39" s="64"/>
      <c r="E39" s="64"/>
      <c r="F39" s="64"/>
      <c r="G39" s="64"/>
    </row>
    <row r="40" spans="1:7" ht="12.75" customHeight="1" x14ac:dyDescent="0.2">
      <c r="A40" s="7"/>
      <c r="B40" s="64"/>
      <c r="C40" s="64"/>
      <c r="D40" s="64"/>
      <c r="E40" s="64"/>
      <c r="F40" s="64"/>
      <c r="G40" s="64"/>
    </row>
    <row r="41" spans="1:7" ht="12.75" customHeight="1" x14ac:dyDescent="0.2">
      <c r="A41" s="7"/>
      <c r="B41" s="64"/>
      <c r="C41" s="64"/>
      <c r="D41" s="64"/>
      <c r="E41" s="64"/>
      <c r="F41" s="64"/>
      <c r="G41" s="64"/>
    </row>
    <row r="42" spans="1:7" ht="21" customHeight="1" x14ac:dyDescent="0.2">
      <c r="A42" s="7"/>
      <c r="B42" s="64"/>
      <c r="C42" s="64"/>
      <c r="D42" s="64"/>
      <c r="E42" s="64"/>
      <c r="F42" s="64"/>
      <c r="G42" s="64"/>
    </row>
    <row r="43" spans="1:7" ht="12.75" customHeight="1" x14ac:dyDescent="0.2">
      <c r="A43" s="7"/>
      <c r="B43" s="65"/>
      <c r="C43" s="65"/>
      <c r="D43" s="65"/>
      <c r="E43" s="65"/>
      <c r="F43" s="65"/>
      <c r="G43" s="65"/>
    </row>
    <row r="44" spans="1:7" ht="21" customHeight="1" x14ac:dyDescent="0.2">
      <c r="A44" s="7"/>
      <c r="B44" s="65"/>
      <c r="C44" s="65"/>
      <c r="D44" s="65"/>
      <c r="E44" s="65"/>
      <c r="F44" s="65"/>
      <c r="G44" s="65"/>
    </row>
    <row r="45" spans="1:7" ht="3.75" customHeight="1" x14ac:dyDescent="0.2">
      <c r="A45" s="7"/>
      <c r="B45" s="5"/>
      <c r="C45" s="5"/>
      <c r="D45" s="5"/>
      <c r="E45" s="5"/>
      <c r="F45" s="5"/>
      <c r="G45" s="5"/>
    </row>
    <row r="46" spans="1:7" ht="21" customHeight="1" x14ac:dyDescent="0.25">
      <c r="A46" s="7"/>
      <c r="B46" s="74"/>
      <c r="C46" s="74"/>
      <c r="D46" s="74"/>
      <c r="E46" s="74"/>
      <c r="F46" s="74"/>
      <c r="G46" s="74"/>
    </row>
    <row r="47" spans="1:7" ht="3" customHeight="1" x14ac:dyDescent="0.25">
      <c r="A47" s="7"/>
      <c r="B47" s="74"/>
      <c r="C47" s="74"/>
      <c r="D47" s="74"/>
      <c r="E47" s="74"/>
      <c r="F47" s="74"/>
      <c r="G47" s="74"/>
    </row>
    <row r="48" spans="1:7" ht="15.75" x14ac:dyDescent="0.2">
      <c r="A48" s="7"/>
      <c r="B48" s="65"/>
      <c r="C48" s="65"/>
      <c r="D48" s="65"/>
      <c r="E48" s="65"/>
      <c r="F48" s="65"/>
      <c r="G48" s="65"/>
    </row>
    <row r="49" spans="1:8" ht="20.25" customHeight="1" x14ac:dyDescent="0.2">
      <c r="A49" s="7"/>
      <c r="B49" s="65"/>
      <c r="C49" s="65"/>
      <c r="D49" s="65"/>
      <c r="E49" s="65"/>
      <c r="F49" s="65"/>
      <c r="G49" s="65"/>
    </row>
    <row r="50" spans="1:8" ht="3.75" customHeight="1" x14ac:dyDescent="0.25">
      <c r="A50" s="7"/>
      <c r="B50" s="3"/>
      <c r="C50" s="3"/>
      <c r="D50" s="3"/>
      <c r="E50" s="3"/>
      <c r="F50" s="3"/>
      <c r="G50" s="3"/>
    </row>
    <row r="51" spans="1:8" ht="25.5" x14ac:dyDescent="0.2">
      <c r="A51" s="7"/>
      <c r="B51" s="15"/>
      <c r="C51" s="15"/>
      <c r="D51" s="15"/>
      <c r="E51" s="15"/>
      <c r="F51" s="15"/>
      <c r="G51" s="15"/>
      <c r="H51" s="20" t="s">
        <v>32</v>
      </c>
    </row>
    <row r="52" spans="1:8" ht="30.6" customHeight="1" x14ac:dyDescent="0.2">
      <c r="A52" s="7"/>
      <c r="B52" s="43"/>
      <c r="C52" s="50"/>
      <c r="D52" s="43"/>
      <c r="E52" s="43"/>
      <c r="F52" s="51"/>
      <c r="G52" s="42"/>
      <c r="H52" s="20" t="e">
        <f>ROUND(G52*#REF!,2)</f>
        <v>#REF!</v>
      </c>
    </row>
    <row r="53" spans="1:8" ht="34.9" customHeight="1" x14ac:dyDescent="0.2">
      <c r="A53" s="7"/>
      <c r="B53" s="43"/>
      <c r="C53" s="50"/>
      <c r="D53" s="43"/>
      <c r="E53" s="43"/>
      <c r="F53" s="51"/>
      <c r="G53" s="42"/>
      <c r="H53" s="20" t="e">
        <f>ROUND(G53*#REF!,2)</f>
        <v>#REF!</v>
      </c>
    </row>
    <row r="54" spans="1:8" ht="34.9" customHeight="1" x14ac:dyDescent="0.2">
      <c r="A54" s="7"/>
      <c r="B54" s="43"/>
      <c r="C54" s="50"/>
      <c r="D54" s="43"/>
      <c r="E54" s="43"/>
      <c r="F54" s="51"/>
      <c r="G54" s="42"/>
      <c r="H54" s="20" t="e">
        <f>ROUND(G54*#REF!,2)</f>
        <v>#REF!</v>
      </c>
    </row>
    <row r="55" spans="1:8" ht="45.6" customHeight="1" x14ac:dyDescent="0.2">
      <c r="A55" s="7"/>
      <c r="B55" s="43"/>
      <c r="C55" s="50"/>
      <c r="D55" s="43"/>
      <c r="E55" s="43"/>
      <c r="F55" s="51"/>
      <c r="G55" s="42"/>
      <c r="H55" s="20" t="e">
        <f>ROUND(G55*#REF!,2)</f>
        <v>#REF!</v>
      </c>
    </row>
    <row r="56" spans="1:8" ht="31.15" customHeight="1" x14ac:dyDescent="0.2">
      <c r="A56" s="7"/>
      <c r="B56" s="43"/>
      <c r="C56" s="50"/>
      <c r="D56" s="43"/>
      <c r="E56" s="43"/>
      <c r="F56" s="51"/>
      <c r="G56" s="42"/>
      <c r="H56" s="20" t="e">
        <f>ROUND(G56*#REF!,2)</f>
        <v>#REF!</v>
      </c>
    </row>
    <row r="57" spans="1:8" ht="33" customHeight="1" x14ac:dyDescent="0.2">
      <c r="A57" s="7"/>
      <c r="B57" s="43"/>
      <c r="C57" s="50"/>
      <c r="D57" s="43"/>
      <c r="E57" s="43"/>
      <c r="F57" s="51"/>
      <c r="G57" s="42"/>
      <c r="H57" s="20" t="e">
        <f>ROUND(G57*#REF!,2)</f>
        <v>#REF!</v>
      </c>
    </row>
    <row r="58" spans="1:8" ht="31.9" customHeight="1" x14ac:dyDescent="0.2">
      <c r="A58" s="7"/>
      <c r="B58" s="43"/>
      <c r="C58" s="50"/>
      <c r="D58" s="43"/>
      <c r="E58" s="43"/>
      <c r="F58" s="51"/>
      <c r="G58" s="42"/>
      <c r="H58" s="20" t="e">
        <f>ROUND(G58*#REF!,2)</f>
        <v>#REF!</v>
      </c>
    </row>
    <row r="59" spans="1:8" ht="33.6" customHeight="1" x14ac:dyDescent="0.2">
      <c r="A59" s="7"/>
      <c r="B59" s="43"/>
      <c r="C59" s="50"/>
      <c r="D59" s="43"/>
      <c r="E59" s="43"/>
      <c r="F59" s="51"/>
      <c r="G59" s="42"/>
      <c r="H59" s="20" t="e">
        <f>ROUND(G59*#REF!,2)</f>
        <v>#REF!</v>
      </c>
    </row>
    <row r="60" spans="1:8" ht="32.450000000000003" customHeight="1" x14ac:dyDescent="0.2">
      <c r="A60" s="7"/>
      <c r="B60" s="43"/>
      <c r="C60" s="50"/>
      <c r="D60" s="43"/>
      <c r="E60" s="43"/>
      <c r="F60" s="51"/>
      <c r="G60" s="42"/>
      <c r="H60" s="20" t="e">
        <f>ROUND(G60*#REF!,2)</f>
        <v>#REF!</v>
      </c>
    </row>
    <row r="61" spans="1:8" ht="48.6" customHeight="1" x14ac:dyDescent="0.2">
      <c r="A61" s="7"/>
      <c r="B61" s="43"/>
      <c r="C61" s="50"/>
      <c r="D61" s="43"/>
      <c r="E61" s="43"/>
      <c r="F61" s="51"/>
      <c r="G61" s="42"/>
      <c r="H61" s="20" t="e">
        <f>ROUND(G61*#REF!,2)</f>
        <v>#REF!</v>
      </c>
    </row>
    <row r="62" spans="1:8" ht="36" customHeight="1" x14ac:dyDescent="0.2">
      <c r="A62" s="7"/>
      <c r="B62" s="43"/>
      <c r="C62" s="50"/>
      <c r="D62" s="43"/>
      <c r="E62" s="43"/>
      <c r="F62" s="51"/>
      <c r="G62" s="42"/>
      <c r="H62" s="20" t="e">
        <f>ROUND(G62*#REF!,2)</f>
        <v>#REF!</v>
      </c>
    </row>
    <row r="63" spans="1:8" ht="32.450000000000003" customHeight="1" x14ac:dyDescent="0.2">
      <c r="A63" s="7"/>
      <c r="B63" s="43"/>
      <c r="C63" s="50"/>
      <c r="D63" s="43"/>
      <c r="E63" s="43"/>
      <c r="F63" s="51"/>
      <c r="G63" s="42"/>
      <c r="H63" s="20" t="e">
        <f>ROUND(G63*#REF!,2)</f>
        <v>#REF!</v>
      </c>
    </row>
    <row r="64" spans="1:8" ht="31.9" customHeight="1" x14ac:dyDescent="0.2">
      <c r="A64" s="7"/>
      <c r="B64" s="43"/>
      <c r="C64" s="50"/>
      <c r="D64" s="43"/>
      <c r="E64" s="43"/>
      <c r="F64" s="51"/>
      <c r="G64" s="42"/>
      <c r="H64" s="20" t="e">
        <f>ROUND(G64*#REF!,2)</f>
        <v>#REF!</v>
      </c>
    </row>
    <row r="65" spans="1:8" ht="34.9" customHeight="1" x14ac:dyDescent="0.2">
      <c r="A65" s="7"/>
      <c r="B65" s="43"/>
      <c r="C65" s="50"/>
      <c r="D65" s="43"/>
      <c r="E65" s="43"/>
      <c r="F65" s="51"/>
      <c r="G65" s="42"/>
      <c r="H65" s="20" t="e">
        <f>ROUND(G65*#REF!,2)</f>
        <v>#REF!</v>
      </c>
    </row>
    <row r="66" spans="1:8" ht="35.450000000000003" customHeight="1" x14ac:dyDescent="0.2">
      <c r="A66" s="7"/>
      <c r="B66" s="43"/>
      <c r="C66" s="50"/>
      <c r="D66" s="43"/>
      <c r="E66" s="43"/>
      <c r="F66" s="51"/>
      <c r="G66" s="42"/>
      <c r="H66" s="20" t="e">
        <f>ROUND(G66*#REF!,2)</f>
        <v>#REF!</v>
      </c>
    </row>
    <row r="67" spans="1:8" ht="33" customHeight="1" x14ac:dyDescent="0.2">
      <c r="A67" s="7"/>
      <c r="B67" s="43"/>
      <c r="C67" s="50"/>
      <c r="D67" s="43"/>
      <c r="E67" s="43"/>
      <c r="F67" s="51"/>
      <c r="G67" s="42"/>
      <c r="H67" s="20" t="e">
        <f>ROUND(G67*#REF!,2)</f>
        <v>#REF!</v>
      </c>
    </row>
    <row r="68" spans="1:8" ht="32.450000000000003" customHeight="1" x14ac:dyDescent="0.2">
      <c r="A68" s="7"/>
      <c r="B68" s="43"/>
      <c r="C68" s="50"/>
      <c r="D68" s="43"/>
      <c r="E68" s="43"/>
      <c r="F68" s="51"/>
      <c r="G68" s="42"/>
      <c r="H68" s="20" t="e">
        <f>ROUND(G68*#REF!,2)</f>
        <v>#REF!</v>
      </c>
    </row>
    <row r="69" spans="1:8" ht="34.15" customHeight="1" x14ac:dyDescent="0.2">
      <c r="A69" s="7"/>
      <c r="B69" s="43"/>
      <c r="C69" s="50"/>
      <c r="D69" s="43"/>
      <c r="E69" s="43"/>
      <c r="F69" s="51"/>
      <c r="G69" s="42"/>
      <c r="H69" s="20" t="e">
        <f>ROUND(G69*#REF!,2)</f>
        <v>#REF!</v>
      </c>
    </row>
    <row r="70" spans="1:8" ht="35.450000000000003" customHeight="1" x14ac:dyDescent="0.2">
      <c r="A70" s="7"/>
      <c r="B70" s="43"/>
      <c r="C70" s="50"/>
      <c r="D70" s="43"/>
      <c r="E70" s="43"/>
      <c r="F70" s="51"/>
      <c r="G70" s="42"/>
      <c r="H70" s="20" t="e">
        <f>ROUND(G70*#REF!,2)</f>
        <v>#REF!</v>
      </c>
    </row>
    <row r="71" spans="1:8" ht="31.9" customHeight="1" x14ac:dyDescent="0.2">
      <c r="A71" s="7"/>
      <c r="B71" s="43"/>
      <c r="C71" s="50"/>
      <c r="D71" s="43"/>
      <c r="E71" s="43"/>
      <c r="F71" s="51"/>
      <c r="G71" s="42"/>
      <c r="H71" s="20" t="e">
        <f>ROUND(G71*#REF!,2)</f>
        <v>#REF!</v>
      </c>
    </row>
    <row r="72" spans="1:8" ht="36" customHeight="1" x14ac:dyDescent="0.2">
      <c r="A72" s="7"/>
      <c r="B72" s="43"/>
      <c r="C72" s="50"/>
      <c r="D72" s="43"/>
      <c r="E72" s="43"/>
      <c r="F72" s="51"/>
      <c r="G72" s="42"/>
      <c r="H72" s="20" t="e">
        <f>ROUND(G72*#REF!,2)</f>
        <v>#REF!</v>
      </c>
    </row>
    <row r="73" spans="1:8" ht="32.450000000000003" customHeight="1" x14ac:dyDescent="0.2">
      <c r="A73" s="7"/>
      <c r="B73" s="43"/>
      <c r="C73" s="50"/>
      <c r="D73" s="43"/>
      <c r="E73" s="43"/>
      <c r="F73" s="51"/>
      <c r="G73" s="42"/>
      <c r="H73" s="20" t="e">
        <f>ROUND(G73*#REF!,2)</f>
        <v>#REF!</v>
      </c>
    </row>
    <row r="74" spans="1:8" ht="29.45" customHeight="1" x14ac:dyDescent="0.2">
      <c r="A74" s="7"/>
      <c r="B74" s="43"/>
      <c r="C74" s="50"/>
      <c r="D74" s="43"/>
      <c r="E74" s="43"/>
      <c r="F74" s="51"/>
      <c r="G74" s="42"/>
      <c r="H74" s="20" t="e">
        <f>ROUND(G74*#REF!,2)</f>
        <v>#REF!</v>
      </c>
    </row>
    <row r="75" spans="1:8" ht="29.25" customHeight="1" x14ac:dyDescent="0.2">
      <c r="A75" s="7"/>
      <c r="B75" s="43"/>
      <c r="C75" s="50"/>
      <c r="D75" s="43"/>
      <c r="E75" s="43"/>
      <c r="F75" s="51"/>
      <c r="G75" s="42"/>
      <c r="H75" s="20" t="e">
        <f>ROUND(G75*#REF!,2)</f>
        <v>#REF!</v>
      </c>
    </row>
    <row r="76" spans="1:8" ht="30.6" customHeight="1" x14ac:dyDescent="0.2">
      <c r="A76" s="7"/>
      <c r="B76" s="43"/>
      <c r="C76" s="50"/>
      <c r="D76" s="43"/>
      <c r="E76" s="43"/>
      <c r="F76" s="51"/>
      <c r="G76" s="42"/>
      <c r="H76" s="20" t="e">
        <f>ROUND(G76*#REF!,2)</f>
        <v>#REF!</v>
      </c>
    </row>
    <row r="77" spans="1:8" ht="33" customHeight="1" x14ac:dyDescent="0.2">
      <c r="A77" s="7"/>
      <c r="B77" s="43"/>
      <c r="C77" s="50"/>
      <c r="D77" s="43"/>
      <c r="E77" s="43"/>
      <c r="F77" s="51"/>
      <c r="G77" s="42"/>
      <c r="H77" s="20" t="e">
        <f>ROUND(G77*#REF!,2)</f>
        <v>#REF!</v>
      </c>
    </row>
    <row r="78" spans="1:8" ht="33.6" customHeight="1" x14ac:dyDescent="0.2">
      <c r="A78" s="7"/>
      <c r="B78" s="43"/>
      <c r="C78" s="50"/>
      <c r="D78" s="43"/>
      <c r="E78" s="43"/>
      <c r="F78" s="51"/>
      <c r="G78" s="42"/>
      <c r="H78" s="20" t="e">
        <f>ROUND(G78*#REF!,2)</f>
        <v>#REF!</v>
      </c>
    </row>
    <row r="79" spans="1:8" ht="32.450000000000003" customHeight="1" x14ac:dyDescent="0.2">
      <c r="A79" s="7"/>
      <c r="B79" s="43"/>
      <c r="C79" s="50"/>
      <c r="D79" s="43"/>
      <c r="E79" s="43"/>
      <c r="F79" s="51"/>
      <c r="G79" s="42"/>
      <c r="H79" s="20" t="e">
        <f>ROUND(G79*#REF!,2)</f>
        <v>#REF!</v>
      </c>
    </row>
    <row r="80" spans="1:8" ht="33" customHeight="1" x14ac:dyDescent="0.2">
      <c r="A80" s="7"/>
      <c r="B80" s="43"/>
      <c r="C80" s="50"/>
      <c r="D80" s="43"/>
      <c r="E80" s="43"/>
      <c r="F80" s="51"/>
      <c r="G80" s="42"/>
      <c r="H80" s="20" t="e">
        <f>ROUND(G80*#REF!,2)</f>
        <v>#REF!</v>
      </c>
    </row>
    <row r="81" spans="1:8" ht="33.6" customHeight="1" x14ac:dyDescent="0.2">
      <c r="A81" s="7"/>
      <c r="B81" s="43"/>
      <c r="C81" s="50"/>
      <c r="D81" s="43"/>
      <c r="E81" s="43"/>
      <c r="F81" s="51"/>
      <c r="G81" s="42"/>
      <c r="H81" s="20" t="e">
        <f>ROUND(G81*#REF!,2)</f>
        <v>#REF!</v>
      </c>
    </row>
    <row r="82" spans="1:8" ht="45" customHeight="1" x14ac:dyDescent="0.2">
      <c r="A82" s="7"/>
      <c r="B82" s="43"/>
      <c r="C82" s="50"/>
      <c r="D82" s="43"/>
      <c r="E82" s="43"/>
      <c r="F82" s="51"/>
      <c r="G82" s="42"/>
      <c r="H82" s="20" t="e">
        <f>ROUND(G82*#REF!,2)</f>
        <v>#REF!</v>
      </c>
    </row>
    <row r="83" spans="1:8" ht="30.6" customHeight="1" x14ac:dyDescent="0.2">
      <c r="A83" s="7"/>
      <c r="B83" s="43"/>
      <c r="C83" s="50"/>
      <c r="D83" s="43"/>
      <c r="E83" s="43"/>
      <c r="F83" s="51"/>
      <c r="G83" s="42"/>
      <c r="H83" s="20" t="e">
        <f>ROUND(G83*#REF!,2)</f>
        <v>#REF!</v>
      </c>
    </row>
    <row r="84" spans="1:8" ht="32.450000000000003" customHeight="1" x14ac:dyDescent="0.2">
      <c r="A84" s="7"/>
      <c r="B84" s="43"/>
      <c r="C84" s="50"/>
      <c r="D84" s="43"/>
      <c r="E84" s="43"/>
      <c r="F84" s="51"/>
      <c r="G84" s="42"/>
      <c r="H84" s="20" t="e">
        <f>ROUND(G84*#REF!,2)</f>
        <v>#REF!</v>
      </c>
    </row>
    <row r="85" spans="1:8" ht="30" customHeight="1" x14ac:dyDescent="0.2">
      <c r="A85" s="7"/>
      <c r="B85" s="43"/>
      <c r="C85" s="50"/>
      <c r="D85" s="43"/>
      <c r="E85" s="43"/>
      <c r="F85" s="51"/>
      <c r="G85" s="42"/>
      <c r="H85" s="20" t="e">
        <f>ROUND(G85*#REF!,2)</f>
        <v>#REF!</v>
      </c>
    </row>
    <row r="86" spans="1:8" ht="31.9" customHeight="1" x14ac:dyDescent="0.2">
      <c r="A86" s="7"/>
      <c r="B86" s="43"/>
      <c r="C86" s="50"/>
      <c r="D86" s="43"/>
      <c r="E86" s="43"/>
      <c r="F86" s="51"/>
      <c r="G86" s="42"/>
      <c r="H86" s="20" t="e">
        <f>ROUND(G86*#REF!,2)</f>
        <v>#REF!</v>
      </c>
    </row>
    <row r="87" spans="1:8" ht="31.15" customHeight="1" x14ac:dyDescent="0.2">
      <c r="A87" s="7"/>
      <c r="B87" s="43"/>
      <c r="C87" s="50"/>
      <c r="D87" s="43"/>
      <c r="E87" s="43"/>
      <c r="F87" s="51"/>
      <c r="G87" s="42"/>
      <c r="H87" s="20" t="e">
        <f>ROUND(G87*#REF!,2)</f>
        <v>#REF!</v>
      </c>
    </row>
    <row r="88" spans="1:8" ht="31.15" customHeight="1" x14ac:dyDescent="0.2">
      <c r="A88" s="7"/>
      <c r="B88" s="43"/>
      <c r="C88" s="50"/>
      <c r="D88" s="43"/>
      <c r="E88" s="43"/>
      <c r="F88" s="51"/>
      <c r="G88" s="42"/>
      <c r="H88" s="20" t="e">
        <f>ROUND(G88*#REF!,2)</f>
        <v>#REF!</v>
      </c>
    </row>
    <row r="89" spans="1:8" ht="28.9" customHeight="1" x14ac:dyDescent="0.2">
      <c r="A89" s="7"/>
      <c r="B89" s="43"/>
      <c r="C89" s="50"/>
      <c r="D89" s="43"/>
      <c r="E89" s="43"/>
      <c r="F89" s="51"/>
      <c r="G89" s="42"/>
      <c r="H89" s="20" t="e">
        <f>ROUND(G89*#REF!,2)</f>
        <v>#REF!</v>
      </c>
    </row>
    <row r="90" spans="1:8" ht="30.6" customHeight="1" x14ac:dyDescent="0.2">
      <c r="A90" s="7"/>
      <c r="B90" s="43"/>
      <c r="C90" s="50"/>
      <c r="D90" s="43"/>
      <c r="E90" s="43"/>
      <c r="F90" s="51"/>
      <c r="G90" s="42"/>
      <c r="H90" s="20" t="e">
        <f>ROUND(G90*#REF!,2)</f>
        <v>#REF!</v>
      </c>
    </row>
    <row r="91" spans="1:8" ht="30.6" customHeight="1" x14ac:dyDescent="0.2">
      <c r="A91" s="7"/>
      <c r="B91" s="43"/>
      <c r="C91" s="50"/>
      <c r="D91" s="43"/>
      <c r="E91" s="43"/>
      <c r="F91" s="51"/>
      <c r="G91" s="42"/>
      <c r="H91" s="20" t="e">
        <f>ROUND(G91*#REF!,2)</f>
        <v>#REF!</v>
      </c>
    </row>
    <row r="92" spans="1:8" ht="31.5" customHeight="1" x14ac:dyDescent="0.2">
      <c r="A92" s="7"/>
      <c r="B92" s="43"/>
      <c r="C92" s="50"/>
      <c r="D92" s="43"/>
      <c r="E92" s="43"/>
      <c r="F92" s="51"/>
      <c r="G92" s="42"/>
      <c r="H92" s="20" t="e">
        <f>ROUND(G92*#REF!,2)</f>
        <v>#REF!</v>
      </c>
    </row>
    <row r="93" spans="1:8" ht="30.6" customHeight="1" x14ac:dyDescent="0.2">
      <c r="A93" s="7"/>
      <c r="B93" s="43"/>
      <c r="C93" s="50"/>
      <c r="D93" s="43"/>
      <c r="E93" s="43"/>
      <c r="F93" s="51"/>
      <c r="G93" s="42"/>
      <c r="H93" s="20" t="e">
        <f>ROUND(G93*#REF!,2)</f>
        <v>#REF!</v>
      </c>
    </row>
    <row r="94" spans="1:8" ht="31.9" customHeight="1" x14ac:dyDescent="0.2">
      <c r="A94" s="7"/>
      <c r="B94" s="43"/>
      <c r="C94" s="50"/>
      <c r="D94" s="43"/>
      <c r="E94" s="44"/>
      <c r="F94" s="51"/>
      <c r="G94" s="42"/>
      <c r="H94" s="20" t="e">
        <f>ROUND(G94*#REF!,2)</f>
        <v>#REF!</v>
      </c>
    </row>
    <row r="95" spans="1:8" ht="31.5" customHeight="1" x14ac:dyDescent="0.2">
      <c r="A95" s="7"/>
      <c r="B95" s="43"/>
      <c r="C95" s="50"/>
      <c r="D95" s="43"/>
      <c r="E95" s="44"/>
      <c r="F95" s="51"/>
      <c r="G95" s="42"/>
      <c r="H95" s="20" t="e">
        <f>ROUND(G95*#REF!,2)</f>
        <v>#REF!</v>
      </c>
    </row>
    <row r="96" spans="1:8" ht="28.9" customHeight="1" x14ac:dyDescent="0.2">
      <c r="A96" s="7"/>
      <c r="B96" s="43"/>
      <c r="C96" s="50"/>
      <c r="D96" s="43"/>
      <c r="E96" s="44"/>
      <c r="F96" s="51"/>
      <c r="G96" s="42"/>
      <c r="H96" s="20" t="e">
        <f>ROUND(G96*#REF!,2)</f>
        <v>#REF!</v>
      </c>
    </row>
    <row r="97" spans="1:8" ht="33.6" customHeight="1" x14ac:dyDescent="0.2">
      <c r="A97" s="7"/>
      <c r="B97" s="43"/>
      <c r="C97" s="50"/>
      <c r="D97" s="43"/>
      <c r="E97" s="44"/>
      <c r="F97" s="51"/>
      <c r="G97" s="42"/>
      <c r="H97" s="20" t="e">
        <f>ROUND(G97*#REF!,2)</f>
        <v>#REF!</v>
      </c>
    </row>
    <row r="98" spans="1:8" ht="30.6" customHeight="1" x14ac:dyDescent="0.2">
      <c r="A98" s="7"/>
      <c r="B98" s="43"/>
      <c r="C98" s="50"/>
      <c r="D98" s="43"/>
      <c r="E98" s="44"/>
      <c r="F98" s="51"/>
      <c r="G98" s="42"/>
      <c r="H98" s="20" t="e">
        <f>ROUND(G98*#REF!,2)</f>
        <v>#REF!</v>
      </c>
    </row>
    <row r="99" spans="1:8" ht="31.9" customHeight="1" x14ac:dyDescent="0.2">
      <c r="A99" s="7"/>
      <c r="B99" s="43"/>
      <c r="C99" s="50"/>
      <c r="D99" s="43"/>
      <c r="E99" s="44"/>
      <c r="F99" s="51"/>
      <c r="G99" s="42"/>
      <c r="H99" s="20" t="e">
        <f>ROUND(G99*#REF!,2)</f>
        <v>#REF!</v>
      </c>
    </row>
    <row r="100" spans="1:8" ht="30.6" customHeight="1" x14ac:dyDescent="0.2">
      <c r="A100" s="7"/>
      <c r="B100" s="43"/>
      <c r="C100" s="50"/>
      <c r="D100" s="43"/>
      <c r="E100" s="44"/>
      <c r="F100" s="51"/>
      <c r="G100" s="42"/>
      <c r="H100" s="20" t="e">
        <f>ROUND(G100*#REF!,2)</f>
        <v>#REF!</v>
      </c>
    </row>
    <row r="101" spans="1:8" ht="29.25" customHeight="1" x14ac:dyDescent="0.2">
      <c r="A101" s="7"/>
      <c r="B101" s="43"/>
      <c r="C101" s="50"/>
      <c r="D101" s="43"/>
      <c r="E101" s="44"/>
      <c r="F101" s="51"/>
      <c r="G101" s="42"/>
      <c r="H101" s="20" t="e">
        <f>ROUND(G101*#REF!,2)</f>
        <v>#REF!</v>
      </c>
    </row>
    <row r="102" spans="1:8" ht="28.9" customHeight="1" x14ac:dyDescent="0.2">
      <c r="A102" s="7"/>
      <c r="B102" s="43"/>
      <c r="C102" s="50"/>
      <c r="D102" s="43"/>
      <c r="E102" s="44"/>
      <c r="F102" s="51"/>
      <c r="G102" s="42"/>
      <c r="H102" s="20" t="e">
        <f>ROUND(G102*#REF!,2)</f>
        <v>#REF!</v>
      </c>
    </row>
    <row r="103" spans="1:8" ht="31.9" customHeight="1" x14ac:dyDescent="0.2">
      <c r="A103" s="7"/>
      <c r="B103" s="43"/>
      <c r="C103" s="50"/>
      <c r="D103" s="43"/>
      <c r="E103" s="44"/>
      <c r="F103" s="51"/>
      <c r="G103" s="42"/>
      <c r="H103" s="20" t="e">
        <f>ROUND(G103*#REF!,2)</f>
        <v>#REF!</v>
      </c>
    </row>
    <row r="104" spans="1:8" ht="30.6" customHeight="1" x14ac:dyDescent="0.2">
      <c r="A104" s="7"/>
      <c r="B104" s="43"/>
      <c r="C104" s="50"/>
      <c r="D104" s="43"/>
      <c r="E104" s="44"/>
      <c r="F104" s="51"/>
      <c r="G104" s="42"/>
      <c r="H104" s="20"/>
    </row>
    <row r="105" spans="1:8" ht="31.15" customHeight="1" x14ac:dyDescent="0.2">
      <c r="A105" s="7"/>
      <c r="B105" s="43"/>
      <c r="C105" s="50"/>
      <c r="D105" s="43"/>
      <c r="E105" s="44"/>
      <c r="F105" s="51"/>
      <c r="G105" s="42"/>
      <c r="H105" s="20" t="e">
        <f>ROUND(G105*#REF!,2)</f>
        <v>#REF!</v>
      </c>
    </row>
    <row r="106" spans="1:8" ht="31.9" customHeight="1" x14ac:dyDescent="0.2">
      <c r="A106" s="7"/>
      <c r="B106" s="43"/>
      <c r="C106" s="50"/>
      <c r="D106" s="43"/>
      <c r="E106" s="44"/>
      <c r="F106" s="51"/>
      <c r="G106" s="42"/>
      <c r="H106" s="20" t="e">
        <f>ROUND(G106*#REF!,2)</f>
        <v>#REF!</v>
      </c>
    </row>
    <row r="107" spans="1:8" ht="30" customHeight="1" x14ac:dyDescent="0.2">
      <c r="A107" s="7"/>
      <c r="B107" s="43"/>
      <c r="C107" s="50"/>
      <c r="D107" s="43"/>
      <c r="E107" s="44"/>
      <c r="F107" s="51"/>
      <c r="G107" s="42"/>
      <c r="H107" s="20" t="e">
        <f>ROUND(G107*#REF!,2)</f>
        <v>#REF!</v>
      </c>
    </row>
    <row r="108" spans="1:8" ht="28.9" customHeight="1" x14ac:dyDescent="0.2">
      <c r="A108" s="7"/>
      <c r="B108" s="43"/>
      <c r="C108" s="50"/>
      <c r="D108" s="43"/>
      <c r="E108" s="44"/>
      <c r="F108" s="51"/>
      <c r="G108" s="42"/>
      <c r="H108" s="20" t="e">
        <f>ROUND(G108*#REF!,2)</f>
        <v>#REF!</v>
      </c>
    </row>
    <row r="109" spans="1:8" ht="32.450000000000003" customHeight="1" x14ac:dyDescent="0.2">
      <c r="A109" s="7"/>
      <c r="B109" s="43"/>
      <c r="C109" s="50"/>
      <c r="D109" s="43"/>
      <c r="E109" s="44"/>
      <c r="F109" s="51"/>
      <c r="G109" s="42"/>
      <c r="H109" s="20" t="e">
        <f>ROUND(G109*#REF!,2)</f>
        <v>#REF!</v>
      </c>
    </row>
    <row r="110" spans="1:8" ht="29.45" customHeight="1" x14ac:dyDescent="0.2">
      <c r="A110" s="7"/>
      <c r="B110" s="43"/>
      <c r="C110" s="50"/>
      <c r="D110" s="43"/>
      <c r="E110" s="44"/>
      <c r="F110" s="51"/>
      <c r="G110" s="42"/>
      <c r="H110" s="20" t="e">
        <f>ROUND(G110*#REF!,2)</f>
        <v>#REF!</v>
      </c>
    </row>
    <row r="111" spans="1:8" ht="32.450000000000003" customHeight="1" x14ac:dyDescent="0.2">
      <c r="A111" s="7"/>
      <c r="B111" s="43"/>
      <c r="C111" s="50"/>
      <c r="D111" s="43"/>
      <c r="E111" s="44"/>
      <c r="F111" s="51"/>
      <c r="G111" s="42"/>
      <c r="H111" s="20" t="e">
        <f>ROUND(G111*#REF!,2)</f>
        <v>#REF!</v>
      </c>
    </row>
    <row r="112" spans="1:8" ht="31.15" customHeight="1" x14ac:dyDescent="0.2">
      <c r="A112" s="7"/>
      <c r="B112" s="43"/>
      <c r="C112" s="50"/>
      <c r="D112" s="43"/>
      <c r="E112" s="44"/>
      <c r="F112" s="51"/>
      <c r="G112" s="42"/>
      <c r="H112" s="20" t="e">
        <f>ROUND(G112*#REF!,2)</f>
        <v>#REF!</v>
      </c>
    </row>
    <row r="113" spans="1:7" ht="21.6" customHeight="1" x14ac:dyDescent="0.2">
      <c r="A113" s="7"/>
      <c r="B113" s="17"/>
      <c r="C113" s="71"/>
      <c r="D113" s="71"/>
      <c r="E113" s="71"/>
      <c r="F113" s="71"/>
      <c r="G113" s="45"/>
    </row>
    <row r="114" spans="1:7" ht="6" hidden="1" customHeight="1" x14ac:dyDescent="0.2">
      <c r="A114" s="7"/>
      <c r="B114" s="17"/>
      <c r="C114" s="15"/>
      <c r="D114" s="15"/>
      <c r="E114" s="15"/>
      <c r="F114" s="15"/>
      <c r="G114" s="16"/>
    </row>
    <row r="115" spans="1:7" ht="32.450000000000003" customHeight="1" x14ac:dyDescent="0.2">
      <c r="A115" s="7"/>
      <c r="B115" s="59"/>
      <c r="C115" s="59"/>
      <c r="D115" s="59"/>
      <c r="E115" s="59"/>
      <c r="F115" s="59"/>
      <c r="G115" s="59"/>
    </row>
    <row r="116" spans="1:7" ht="24" customHeight="1" x14ac:dyDescent="0.2">
      <c r="A116" s="7"/>
      <c r="B116" s="60"/>
      <c r="C116" s="60"/>
      <c r="D116" s="61"/>
      <c r="E116" s="61"/>
      <c r="F116" s="61"/>
      <c r="G116" s="61"/>
    </row>
    <row r="117" spans="1:7" ht="276.60000000000002" customHeight="1" x14ac:dyDescent="0.2">
      <c r="A117" s="7"/>
      <c r="B117" s="72"/>
      <c r="C117" s="66"/>
      <c r="D117" s="66"/>
      <c r="E117" s="66"/>
      <c r="F117" s="66"/>
      <c r="G117" s="66"/>
    </row>
    <row r="118" spans="1:7" ht="21" customHeight="1" x14ac:dyDescent="0.2">
      <c r="A118" s="7"/>
      <c r="B118" s="41"/>
      <c r="C118" s="40"/>
      <c r="D118" s="40"/>
      <c r="E118" s="40"/>
      <c r="F118" s="40"/>
      <c r="G118" s="40"/>
    </row>
    <row r="119" spans="1:7" ht="24" customHeight="1" x14ac:dyDescent="0.25">
      <c r="A119" s="7"/>
      <c r="B119" s="3"/>
      <c r="C119" s="4"/>
      <c r="D119" s="3"/>
      <c r="E119" s="3"/>
      <c r="F119" s="3"/>
      <c r="G119" s="3"/>
    </row>
    <row r="120" spans="1:7" ht="4.5" customHeight="1" x14ac:dyDescent="0.25">
      <c r="A120" s="7"/>
      <c r="B120" s="3"/>
      <c r="C120" s="4"/>
      <c r="D120" s="3"/>
      <c r="E120" s="3"/>
      <c r="F120" s="3"/>
      <c r="G120" s="3"/>
    </row>
    <row r="121" spans="1:7" ht="30.75" customHeight="1" x14ac:dyDescent="0.2">
      <c r="A121" s="7"/>
      <c r="B121" s="63"/>
      <c r="C121" s="63"/>
      <c r="D121" s="63"/>
      <c r="E121" s="63"/>
      <c r="F121" s="63"/>
      <c r="G121" s="63"/>
    </row>
    <row r="122" spans="1:7" ht="69.75" hidden="1" customHeight="1" x14ac:dyDescent="0.2">
      <c r="A122" s="7"/>
      <c r="B122" s="63"/>
      <c r="C122" s="63"/>
      <c r="D122" s="63"/>
      <c r="E122" s="63"/>
      <c r="F122" s="63"/>
      <c r="G122" s="63"/>
    </row>
    <row r="123" spans="1:7" ht="11.25" hidden="1" customHeight="1" x14ac:dyDescent="0.25">
      <c r="A123" s="7"/>
      <c r="B123" s="3"/>
      <c r="C123" s="3"/>
      <c r="D123" s="3"/>
      <c r="E123" s="3"/>
      <c r="F123" s="3"/>
      <c r="G123" s="3"/>
    </row>
    <row r="124" spans="1:7" ht="12.75" customHeight="1" x14ac:dyDescent="0.2">
      <c r="A124" s="7"/>
      <c r="B124" s="64"/>
      <c r="C124" s="64"/>
      <c r="D124" s="64"/>
      <c r="E124" s="64"/>
      <c r="F124" s="64"/>
      <c r="G124" s="64"/>
    </row>
    <row r="125" spans="1:7" ht="12.75" customHeight="1" x14ac:dyDescent="0.2">
      <c r="A125" s="7"/>
      <c r="B125" s="64"/>
      <c r="C125" s="64"/>
      <c r="D125" s="64"/>
      <c r="E125" s="64"/>
      <c r="F125" s="64"/>
      <c r="G125" s="64"/>
    </row>
    <row r="126" spans="1:7" ht="12.75" customHeight="1" x14ac:dyDescent="0.2">
      <c r="A126" s="7"/>
      <c r="B126" s="64"/>
      <c r="C126" s="64"/>
      <c r="D126" s="64"/>
      <c r="E126" s="64"/>
      <c r="F126" s="64"/>
      <c r="G126" s="64"/>
    </row>
    <row r="127" spans="1:7" ht="12" customHeight="1" x14ac:dyDescent="0.2">
      <c r="A127" s="7"/>
      <c r="B127" s="64"/>
      <c r="C127" s="64"/>
      <c r="D127" s="64"/>
      <c r="E127" s="64"/>
      <c r="F127" s="64"/>
      <c r="G127" s="64"/>
    </row>
    <row r="128" spans="1:7" ht="12.75" customHeight="1" x14ac:dyDescent="0.2">
      <c r="A128" s="7"/>
      <c r="B128" s="65"/>
      <c r="C128" s="65"/>
      <c r="D128" s="65"/>
      <c r="E128" s="65"/>
      <c r="F128" s="65"/>
      <c r="G128" s="65"/>
    </row>
    <row r="129" spans="1:8" ht="26.25" customHeight="1" x14ac:dyDescent="0.2">
      <c r="A129" s="7"/>
      <c r="B129" s="65"/>
      <c r="C129" s="65"/>
      <c r="D129" s="65"/>
      <c r="E129" s="65"/>
      <c r="F129" s="65"/>
      <c r="G129" s="65"/>
    </row>
    <row r="130" spans="1:8" ht="15.75" x14ac:dyDescent="0.2">
      <c r="A130" s="7"/>
      <c r="B130" s="5"/>
      <c r="C130" s="5"/>
      <c r="D130" s="5"/>
      <c r="E130" s="5"/>
      <c r="F130" s="5"/>
      <c r="G130" s="5"/>
    </row>
    <row r="131" spans="1:8" ht="11.25" customHeight="1" x14ac:dyDescent="0.25">
      <c r="A131" s="7"/>
      <c r="B131" s="74"/>
      <c r="C131" s="74"/>
      <c r="D131" s="74"/>
      <c r="E131" s="74"/>
      <c r="F131" s="74"/>
      <c r="G131" s="74"/>
    </row>
    <row r="132" spans="1:8" ht="11.25" customHeight="1" x14ac:dyDescent="0.25">
      <c r="A132" s="7"/>
      <c r="B132" s="74"/>
      <c r="C132" s="74"/>
      <c r="D132" s="74"/>
      <c r="E132" s="74"/>
      <c r="F132" s="74"/>
      <c r="G132" s="74"/>
    </row>
    <row r="133" spans="1:8" ht="24" customHeight="1" x14ac:dyDescent="0.2">
      <c r="A133" s="7"/>
      <c r="B133" s="65"/>
      <c r="C133" s="65"/>
      <c r="D133" s="65"/>
      <c r="E133" s="65"/>
      <c r="F133" s="65"/>
      <c r="G133" s="65"/>
    </row>
    <row r="134" spans="1:8" ht="12.6" customHeight="1" x14ac:dyDescent="0.2">
      <c r="A134" s="7"/>
      <c r="B134" s="65"/>
      <c r="C134" s="65"/>
      <c r="D134" s="65"/>
      <c r="E134" s="65"/>
      <c r="F134" s="65"/>
      <c r="G134" s="65"/>
    </row>
    <row r="135" spans="1:8" s="7" customFormat="1" ht="10.5" customHeight="1" x14ac:dyDescent="0.25">
      <c r="B135" s="3"/>
      <c r="C135" s="3"/>
      <c r="D135" s="3"/>
      <c r="E135" s="3"/>
      <c r="F135" s="3"/>
      <c r="G135" s="3"/>
    </row>
    <row r="136" spans="1:8" ht="25.5" x14ac:dyDescent="0.2">
      <c r="A136" s="7"/>
      <c r="B136" s="46"/>
      <c r="C136" s="47"/>
      <c r="D136" s="47"/>
      <c r="E136" s="47"/>
      <c r="F136" s="47"/>
      <c r="G136" s="47"/>
      <c r="H136" s="20" t="s">
        <v>32</v>
      </c>
    </row>
    <row r="137" spans="1:8" ht="41.45" customHeight="1" x14ac:dyDescent="0.2">
      <c r="A137" s="7"/>
      <c r="B137" s="44"/>
      <c r="C137" s="50"/>
      <c r="D137" s="44"/>
      <c r="E137" s="44"/>
      <c r="F137" s="51"/>
      <c r="G137" s="42"/>
      <c r="H137" s="20" t="e">
        <f>ROUND(G137*#REF!,2)</f>
        <v>#REF!</v>
      </c>
    </row>
    <row r="138" spans="1:8" ht="40.9" customHeight="1" x14ac:dyDescent="0.2">
      <c r="A138" s="7"/>
      <c r="B138" s="44"/>
      <c r="C138" s="50"/>
      <c r="D138" s="44"/>
      <c r="E138" s="44"/>
      <c r="F138" s="51"/>
      <c r="G138" s="42"/>
      <c r="H138" s="20" t="e">
        <f>ROUND(G138*#REF!,2)</f>
        <v>#REF!</v>
      </c>
    </row>
    <row r="139" spans="1:8" ht="42" customHeight="1" x14ac:dyDescent="0.2">
      <c r="A139" s="7"/>
      <c r="B139" s="44"/>
      <c r="C139" s="50"/>
      <c r="D139" s="44"/>
      <c r="E139" s="44"/>
      <c r="F139" s="51"/>
      <c r="G139" s="42"/>
      <c r="H139" s="20" t="e">
        <f>ROUND(G139*#REF!,2)</f>
        <v>#REF!</v>
      </c>
    </row>
    <row r="140" spans="1:8" ht="69.599999999999994" customHeight="1" x14ac:dyDescent="0.2">
      <c r="A140" s="7"/>
      <c r="B140" s="44"/>
      <c r="C140" s="50"/>
      <c r="D140" s="44"/>
      <c r="E140" s="44"/>
      <c r="F140" s="51"/>
      <c r="G140" s="42"/>
      <c r="H140" s="20" t="e">
        <f>ROUND(G140*#REF!,2)</f>
        <v>#REF!</v>
      </c>
    </row>
    <row r="141" spans="1:8" ht="41.45" customHeight="1" x14ac:dyDescent="0.2">
      <c r="A141" s="7"/>
      <c r="B141" s="44"/>
      <c r="C141" s="50"/>
      <c r="D141" s="44"/>
      <c r="E141" s="44"/>
      <c r="F141" s="51"/>
      <c r="G141" s="42"/>
      <c r="H141" s="20" t="e">
        <f>ROUND(G141*#REF!,2)</f>
        <v>#REF!</v>
      </c>
    </row>
    <row r="142" spans="1:8" ht="41.45" customHeight="1" x14ac:dyDescent="0.2">
      <c r="A142" s="7"/>
      <c r="B142" s="44"/>
      <c r="C142" s="50"/>
      <c r="D142" s="44"/>
      <c r="E142" s="44"/>
      <c r="F142" s="51"/>
      <c r="G142" s="42"/>
      <c r="H142" s="20" t="e">
        <f>ROUND(G142*#REF!,2)</f>
        <v>#REF!</v>
      </c>
    </row>
    <row r="143" spans="1:8" ht="40.9" customHeight="1" x14ac:dyDescent="0.2">
      <c r="A143" s="7"/>
      <c r="B143" s="44"/>
      <c r="C143" s="50"/>
      <c r="D143" s="44"/>
      <c r="E143" s="44"/>
      <c r="F143" s="51"/>
      <c r="G143" s="42"/>
      <c r="H143" s="20" t="e">
        <f>ROUND(G143*#REF!,2)</f>
        <v>#REF!</v>
      </c>
    </row>
    <row r="144" spans="1:8" ht="40.15" customHeight="1" x14ac:dyDescent="0.2">
      <c r="A144" s="7"/>
      <c r="B144" s="44"/>
      <c r="C144" s="50"/>
      <c r="D144" s="44"/>
      <c r="E144" s="44"/>
      <c r="F144" s="51"/>
      <c r="G144" s="42"/>
      <c r="H144" s="20" t="e">
        <f>ROUND(G144*#REF!,2)</f>
        <v>#REF!</v>
      </c>
    </row>
    <row r="145" spans="1:8" ht="42" customHeight="1" x14ac:dyDescent="0.2">
      <c r="A145" s="7"/>
      <c r="B145" s="44"/>
      <c r="C145" s="50"/>
      <c r="D145" s="44"/>
      <c r="E145" s="44"/>
      <c r="F145" s="51"/>
      <c r="G145" s="42"/>
      <c r="H145" s="20"/>
    </row>
    <row r="146" spans="1:8" ht="40.15" customHeight="1" x14ac:dyDescent="0.2">
      <c r="A146" s="7"/>
      <c r="B146" s="44"/>
      <c r="C146" s="50"/>
      <c r="D146" s="44"/>
      <c r="E146" s="44"/>
      <c r="F146" s="51"/>
      <c r="G146" s="42"/>
      <c r="H146" s="20" t="e">
        <f>ROUND(G146*#REF!,2)</f>
        <v>#REF!</v>
      </c>
    </row>
    <row r="147" spans="1:8" ht="81.599999999999994" customHeight="1" x14ac:dyDescent="0.2">
      <c r="A147" s="7"/>
      <c r="B147" s="44"/>
      <c r="C147" s="50"/>
      <c r="D147" s="44"/>
      <c r="E147" s="44"/>
      <c r="F147" s="51"/>
      <c r="G147" s="42"/>
      <c r="H147" s="20" t="e">
        <f>ROUND(G147*#REF!,2)</f>
        <v>#REF!</v>
      </c>
    </row>
    <row r="148" spans="1:8" ht="82.15" customHeight="1" x14ac:dyDescent="0.2">
      <c r="A148" s="7"/>
      <c r="B148" s="44"/>
      <c r="C148" s="50"/>
      <c r="D148" s="44"/>
      <c r="E148" s="44"/>
      <c r="F148" s="51"/>
      <c r="G148" s="42"/>
      <c r="H148" s="20" t="e">
        <f>ROUND(G148*#REF!,2)</f>
        <v>#REF!</v>
      </c>
    </row>
    <row r="149" spans="1:8" ht="81.599999999999994" customHeight="1" x14ac:dyDescent="0.2">
      <c r="A149" s="7"/>
      <c r="B149" s="44"/>
      <c r="C149" s="50"/>
      <c r="D149" s="44"/>
      <c r="E149" s="44"/>
      <c r="F149" s="51"/>
      <c r="G149" s="42"/>
      <c r="H149" s="20" t="e">
        <f>ROUND(G149*#REF!,2)</f>
        <v>#REF!</v>
      </c>
    </row>
    <row r="150" spans="1:8" ht="81.599999999999994" customHeight="1" x14ac:dyDescent="0.2">
      <c r="A150" s="7"/>
      <c r="B150" s="44"/>
      <c r="C150" s="50"/>
      <c r="D150" s="44"/>
      <c r="E150" s="44"/>
      <c r="F150" s="51"/>
      <c r="G150" s="42"/>
      <c r="H150" s="20" t="e">
        <f>ROUND(G150*#REF!,2)</f>
        <v>#REF!</v>
      </c>
    </row>
    <row r="151" spans="1:8" ht="79.900000000000006" customHeight="1" x14ac:dyDescent="0.2">
      <c r="A151" s="7"/>
      <c r="B151" s="44"/>
      <c r="C151" s="50"/>
      <c r="D151" s="44"/>
      <c r="E151" s="44"/>
      <c r="F151" s="51"/>
      <c r="G151" s="42"/>
      <c r="H151" s="20" t="e">
        <f>ROUND(G151*#REF!,2)</f>
        <v>#REF!</v>
      </c>
    </row>
    <row r="152" spans="1:8" s="10" customFormat="1" ht="55.15" customHeight="1" x14ac:dyDescent="0.2">
      <c r="A152" s="7"/>
      <c r="B152" s="44"/>
      <c r="C152" s="50"/>
      <c r="D152" s="44"/>
      <c r="E152" s="44"/>
      <c r="F152" s="51"/>
      <c r="G152" s="42"/>
      <c r="H152" s="20" t="e">
        <f>ROUND(G152*#REF!,2)</f>
        <v>#REF!</v>
      </c>
    </row>
    <row r="153" spans="1:8" ht="53.45" customHeight="1" x14ac:dyDescent="0.2">
      <c r="A153" s="7"/>
      <c r="B153" s="44"/>
      <c r="C153" s="50"/>
      <c r="D153" s="44"/>
      <c r="E153" s="44"/>
      <c r="F153" s="51"/>
      <c r="G153" s="42"/>
      <c r="H153" s="20" t="e">
        <f>ROUND(G153*#REF!,2)</f>
        <v>#REF!</v>
      </c>
    </row>
    <row r="154" spans="1:8" ht="69" customHeight="1" x14ac:dyDescent="0.2">
      <c r="A154" s="7"/>
      <c r="B154" s="44"/>
      <c r="C154" s="50"/>
      <c r="D154" s="44"/>
      <c r="E154" s="44"/>
      <c r="F154" s="51"/>
      <c r="G154" s="42"/>
      <c r="H154" s="20" t="e">
        <f>ROUND(G154*#REF!,2)</f>
        <v>#REF!</v>
      </c>
    </row>
    <row r="155" spans="1:8" ht="69" customHeight="1" x14ac:dyDescent="0.2">
      <c r="A155" s="7"/>
      <c r="B155" s="44"/>
      <c r="C155" s="50"/>
      <c r="D155" s="44"/>
      <c r="E155" s="44"/>
      <c r="F155" s="51"/>
      <c r="G155" s="42"/>
      <c r="H155" s="20" t="e">
        <f>ROUND(G155*#REF!,2)</f>
        <v>#REF!</v>
      </c>
    </row>
    <row r="156" spans="1:8" ht="41.45" customHeight="1" x14ac:dyDescent="0.2">
      <c r="A156" s="7"/>
      <c r="B156" s="44"/>
      <c r="C156" s="50"/>
      <c r="D156" s="44"/>
      <c r="E156" s="44"/>
      <c r="F156" s="51"/>
      <c r="G156" s="42"/>
      <c r="H156" s="20" t="e">
        <f>ROUND(G156*#REF!,2)</f>
        <v>#REF!</v>
      </c>
    </row>
    <row r="157" spans="1:8" ht="41.45" customHeight="1" x14ac:dyDescent="0.2">
      <c r="A157" s="7"/>
      <c r="B157" s="44"/>
      <c r="C157" s="50"/>
      <c r="D157" s="44"/>
      <c r="E157" s="44"/>
      <c r="F157" s="51"/>
      <c r="G157" s="42"/>
      <c r="H157" s="20" t="e">
        <f>ROUND(G157*#REF!,2)</f>
        <v>#REF!</v>
      </c>
    </row>
    <row r="158" spans="1:8" ht="55.9" customHeight="1" x14ac:dyDescent="0.2">
      <c r="A158" s="7"/>
      <c r="B158" s="44"/>
      <c r="C158" s="50"/>
      <c r="D158" s="44"/>
      <c r="E158" s="44"/>
      <c r="F158" s="51"/>
      <c r="G158" s="42"/>
      <c r="H158" s="20" t="e">
        <f>ROUND(G158*#REF!,2)</f>
        <v>#REF!</v>
      </c>
    </row>
    <row r="159" spans="1:8" ht="53.45" customHeight="1" x14ac:dyDescent="0.2">
      <c r="A159" s="7"/>
      <c r="B159" s="44"/>
      <c r="C159" s="50"/>
      <c r="D159" s="44"/>
      <c r="E159" s="44"/>
      <c r="F159" s="51"/>
      <c r="G159" s="42"/>
      <c r="H159" s="20" t="e">
        <f>ROUND(G159*#REF!,2)</f>
        <v>#REF!</v>
      </c>
    </row>
    <row r="160" spans="1:8" ht="54.6" customHeight="1" x14ac:dyDescent="0.2">
      <c r="A160" s="7"/>
      <c r="B160" s="44"/>
      <c r="C160" s="50"/>
      <c r="D160" s="44"/>
      <c r="E160" s="44"/>
      <c r="F160" s="51"/>
      <c r="G160" s="42"/>
      <c r="H160" s="20" t="e">
        <f>ROUND(G160*#REF!,2)</f>
        <v>#REF!</v>
      </c>
    </row>
    <row r="161" spans="1:8" ht="55.15" customHeight="1" x14ac:dyDescent="0.2">
      <c r="A161" s="7"/>
      <c r="B161" s="44"/>
      <c r="C161" s="50"/>
      <c r="D161" s="44"/>
      <c r="E161" s="44"/>
      <c r="F161" s="51"/>
      <c r="G161" s="42"/>
      <c r="H161" s="20" t="e">
        <f>ROUND(G161*#REF!,2)</f>
        <v>#REF!</v>
      </c>
    </row>
    <row r="162" spans="1:8" ht="52.9" customHeight="1" x14ac:dyDescent="0.2">
      <c r="A162" s="7"/>
      <c r="B162" s="44"/>
      <c r="C162" s="50"/>
      <c r="D162" s="44"/>
      <c r="E162" s="44"/>
      <c r="F162" s="51"/>
      <c r="G162" s="42"/>
      <c r="H162" s="20" t="e">
        <f>ROUND(G162*#REF!,2)</f>
        <v>#REF!</v>
      </c>
    </row>
    <row r="163" spans="1:8" ht="54" customHeight="1" x14ac:dyDescent="0.2">
      <c r="A163" s="7"/>
      <c r="B163" s="44"/>
      <c r="C163" s="50"/>
      <c r="D163" s="44"/>
      <c r="E163" s="44"/>
      <c r="F163" s="51"/>
      <c r="G163" s="42"/>
      <c r="H163" s="20" t="e">
        <f>ROUND(G163*#REF!,2)</f>
        <v>#REF!</v>
      </c>
    </row>
    <row r="164" spans="1:8" ht="80.45" customHeight="1" x14ac:dyDescent="0.2">
      <c r="A164" s="7"/>
      <c r="B164" s="44"/>
      <c r="C164" s="50"/>
      <c r="D164" s="44"/>
      <c r="E164" s="44"/>
      <c r="F164" s="51"/>
      <c r="G164" s="42"/>
      <c r="H164" s="20" t="e">
        <f>ROUND(G164*#REF!,2)</f>
        <v>#REF!</v>
      </c>
    </row>
    <row r="165" spans="1:8" ht="69" customHeight="1" x14ac:dyDescent="0.2">
      <c r="A165" s="7"/>
      <c r="B165" s="44"/>
      <c r="C165" s="50"/>
      <c r="D165" s="44"/>
      <c r="E165" s="44"/>
      <c r="F165" s="51"/>
      <c r="G165" s="42"/>
      <c r="H165" s="20" t="e">
        <f>ROUND(G165*#REF!,2)</f>
        <v>#REF!</v>
      </c>
    </row>
    <row r="166" spans="1:8" ht="83.45" customHeight="1" x14ac:dyDescent="0.2">
      <c r="A166" s="7"/>
      <c r="B166" s="44"/>
      <c r="C166" s="50"/>
      <c r="D166" s="44"/>
      <c r="E166" s="44"/>
      <c r="F166" s="51"/>
      <c r="G166" s="42"/>
      <c r="H166" s="20" t="e">
        <f>ROUND(G166*#REF!,2)</f>
        <v>#REF!</v>
      </c>
    </row>
    <row r="167" spans="1:8" ht="82.9" customHeight="1" x14ac:dyDescent="0.2">
      <c r="A167" s="7"/>
      <c r="B167" s="44"/>
      <c r="C167" s="50"/>
      <c r="D167" s="44"/>
      <c r="E167" s="44"/>
      <c r="F167" s="51"/>
      <c r="G167" s="42"/>
      <c r="H167" s="20" t="e">
        <f>ROUND(G167*#REF!,2)</f>
        <v>#REF!</v>
      </c>
    </row>
    <row r="168" spans="1:8" ht="82.15" customHeight="1" x14ac:dyDescent="0.2">
      <c r="A168" s="7"/>
      <c r="B168" s="44"/>
      <c r="C168" s="50"/>
      <c r="D168" s="44"/>
      <c r="E168" s="44"/>
      <c r="F168" s="51"/>
      <c r="G168" s="42"/>
      <c r="H168" s="20" t="e">
        <f>ROUND(G168*#REF!,2)</f>
        <v>#REF!</v>
      </c>
    </row>
    <row r="169" spans="1:8" ht="43.9" customHeight="1" x14ac:dyDescent="0.2">
      <c r="A169" s="7"/>
      <c r="B169" s="44"/>
      <c r="C169" s="50"/>
      <c r="D169" s="44"/>
      <c r="E169" s="44"/>
      <c r="F169" s="51"/>
      <c r="G169" s="42"/>
      <c r="H169" s="20" t="e">
        <f>ROUND(G169*#REF!,2)</f>
        <v>#REF!</v>
      </c>
    </row>
    <row r="170" spans="1:8" ht="43.15" customHeight="1" x14ac:dyDescent="0.2">
      <c r="A170" s="7"/>
      <c r="B170" s="44"/>
      <c r="C170" s="50"/>
      <c r="D170" s="44"/>
      <c r="E170" s="44"/>
      <c r="F170" s="51"/>
      <c r="G170" s="42"/>
      <c r="H170" s="20" t="e">
        <f>ROUND(G170*#REF!,2)</f>
        <v>#REF!</v>
      </c>
    </row>
    <row r="171" spans="1:8" ht="42.6" customHeight="1" x14ac:dyDescent="0.2">
      <c r="A171" s="7"/>
      <c r="B171" s="44"/>
      <c r="C171" s="50"/>
      <c r="D171" s="44"/>
      <c r="E171" s="44"/>
      <c r="F171" s="51"/>
      <c r="G171" s="42"/>
      <c r="H171" s="20" t="e">
        <f>ROUND(G171*#REF!,2)</f>
        <v>#REF!</v>
      </c>
    </row>
    <row r="172" spans="1:8" ht="42.6" customHeight="1" x14ac:dyDescent="0.2">
      <c r="A172" s="7"/>
      <c r="B172" s="44"/>
      <c r="C172" s="50"/>
      <c r="D172" s="44"/>
      <c r="E172" s="44"/>
      <c r="F172" s="51"/>
      <c r="G172" s="42"/>
      <c r="H172" s="20" t="e">
        <f>ROUND(G172*#REF!,2)</f>
        <v>#REF!</v>
      </c>
    </row>
    <row r="173" spans="1:8" ht="42.6" customHeight="1" x14ac:dyDescent="0.2">
      <c r="A173" s="7"/>
      <c r="B173" s="44"/>
      <c r="C173" s="50"/>
      <c r="D173" s="44"/>
      <c r="E173" s="44"/>
      <c r="F173" s="51"/>
      <c r="G173" s="42"/>
      <c r="H173" s="20" t="e">
        <f>ROUND(G173*#REF!,2)</f>
        <v>#REF!</v>
      </c>
    </row>
    <row r="174" spans="1:8" ht="40.9" customHeight="1" x14ac:dyDescent="0.2">
      <c r="A174" s="7"/>
      <c r="B174" s="44"/>
      <c r="C174" s="50"/>
      <c r="D174" s="44"/>
      <c r="E174" s="44"/>
      <c r="F174" s="51"/>
      <c r="G174" s="42"/>
      <c r="H174" s="20" t="e">
        <f>ROUND(G174*#REF!,2)</f>
        <v>#REF!</v>
      </c>
    </row>
    <row r="175" spans="1:8" ht="42" customHeight="1" x14ac:dyDescent="0.2">
      <c r="A175" s="7"/>
      <c r="B175" s="44"/>
      <c r="C175" s="50"/>
      <c r="D175" s="44"/>
      <c r="E175" s="44"/>
      <c r="F175" s="51"/>
      <c r="G175" s="42"/>
      <c r="H175" s="20"/>
    </row>
    <row r="176" spans="1:8" ht="43.9" customHeight="1" x14ac:dyDescent="0.2">
      <c r="A176" s="7"/>
      <c r="B176" s="44"/>
      <c r="C176" s="50"/>
      <c r="D176" s="44"/>
      <c r="E176" s="44"/>
      <c r="F176" s="51"/>
      <c r="G176" s="42"/>
      <c r="H176" s="20" t="e">
        <f>ROUND(G176*#REF!,2)</f>
        <v>#REF!</v>
      </c>
    </row>
    <row r="177" spans="1:8" ht="54.6" customHeight="1" x14ac:dyDescent="0.2">
      <c r="A177" s="7"/>
      <c r="B177" s="44"/>
      <c r="C177" s="50"/>
      <c r="D177" s="44"/>
      <c r="E177" s="44"/>
      <c r="F177" s="51"/>
      <c r="G177" s="42"/>
      <c r="H177" s="20" t="e">
        <f>ROUND(G177*#REF!,2)</f>
        <v>#REF!</v>
      </c>
    </row>
    <row r="178" spans="1:8" ht="43.15" customHeight="1" x14ac:dyDescent="0.2">
      <c r="A178" s="7"/>
      <c r="B178" s="44"/>
      <c r="C178" s="50"/>
      <c r="D178" s="44"/>
      <c r="E178" s="44"/>
      <c r="F178" s="51"/>
      <c r="G178" s="42"/>
      <c r="H178" s="20" t="e">
        <f>ROUND(G178*#REF!,2)</f>
        <v>#REF!</v>
      </c>
    </row>
    <row r="179" spans="1:8" ht="43.15" customHeight="1" x14ac:dyDescent="0.2">
      <c r="A179" s="7"/>
      <c r="B179" s="44"/>
      <c r="C179" s="50"/>
      <c r="D179" s="44"/>
      <c r="E179" s="44"/>
      <c r="F179" s="51"/>
      <c r="G179" s="42"/>
      <c r="H179" s="20" t="e">
        <f>ROUND(G179*#REF!,2)</f>
        <v>#REF!</v>
      </c>
    </row>
    <row r="180" spans="1:8" ht="40.15" customHeight="1" x14ac:dyDescent="0.2">
      <c r="A180" s="7"/>
      <c r="B180" s="44"/>
      <c r="C180" s="50"/>
      <c r="D180" s="44"/>
      <c r="E180" s="44"/>
      <c r="F180" s="51"/>
      <c r="G180" s="42"/>
      <c r="H180" s="20" t="e">
        <f>ROUND(G180*#REF!,2)</f>
        <v>#REF!</v>
      </c>
    </row>
    <row r="181" spans="1:8" ht="44.45" customHeight="1" x14ac:dyDescent="0.2">
      <c r="A181" s="7"/>
      <c r="B181" s="44"/>
      <c r="C181" s="50"/>
      <c r="D181" s="44"/>
      <c r="E181" s="44"/>
      <c r="F181" s="51"/>
      <c r="G181" s="42"/>
      <c r="H181" s="20" t="e">
        <f>ROUND(G181*#REF!,2)</f>
        <v>#REF!</v>
      </c>
    </row>
    <row r="182" spans="1:8" ht="43.15" customHeight="1" x14ac:dyDescent="0.2">
      <c r="A182" s="7"/>
      <c r="B182" s="44"/>
      <c r="C182" s="50"/>
      <c r="D182" s="44"/>
      <c r="E182" s="44"/>
      <c r="F182" s="51"/>
      <c r="G182" s="42"/>
      <c r="H182" s="20" t="e">
        <f>ROUND(G182*#REF!,2)</f>
        <v>#REF!</v>
      </c>
    </row>
    <row r="183" spans="1:8" ht="41.45" customHeight="1" x14ac:dyDescent="0.2">
      <c r="A183" s="7"/>
      <c r="B183" s="44"/>
      <c r="C183" s="50"/>
      <c r="D183" s="44"/>
      <c r="E183" s="44"/>
      <c r="F183" s="51"/>
      <c r="G183" s="42"/>
      <c r="H183" s="20" t="e">
        <f>ROUND(G183*#REF!,2)</f>
        <v>#REF!</v>
      </c>
    </row>
    <row r="184" spans="1:8" ht="28.15" customHeight="1" x14ac:dyDescent="0.2">
      <c r="A184" s="7"/>
      <c r="B184" s="44"/>
      <c r="C184" s="50"/>
      <c r="D184" s="44"/>
      <c r="E184" s="44"/>
      <c r="F184" s="51"/>
      <c r="G184" s="42"/>
      <c r="H184" s="20" t="e">
        <f>ROUND(G184*#REF!,2)</f>
        <v>#REF!</v>
      </c>
    </row>
    <row r="185" spans="1:8" ht="28.9" customHeight="1" x14ac:dyDescent="0.2">
      <c r="A185" s="7"/>
      <c r="B185" s="44"/>
      <c r="C185" s="50"/>
      <c r="D185" s="44"/>
      <c r="E185" s="44"/>
      <c r="F185" s="51"/>
      <c r="G185" s="42"/>
      <c r="H185" s="20" t="e">
        <f>ROUND(G185*#REF!,2)</f>
        <v>#REF!</v>
      </c>
    </row>
    <row r="186" spans="1:8" ht="68.45" customHeight="1" x14ac:dyDescent="0.2">
      <c r="A186" s="7"/>
      <c r="B186" s="44"/>
      <c r="C186" s="50"/>
      <c r="D186" s="44"/>
      <c r="E186" s="44"/>
      <c r="F186" s="51"/>
      <c r="G186" s="42"/>
      <c r="H186" s="20" t="e">
        <f>ROUND(G186*#REF!,2)</f>
        <v>#REF!</v>
      </c>
    </row>
    <row r="187" spans="1:8" ht="81" customHeight="1" x14ac:dyDescent="0.2">
      <c r="A187" s="7"/>
      <c r="B187" s="44"/>
      <c r="C187" s="50"/>
      <c r="D187" s="44"/>
      <c r="E187" s="44"/>
      <c r="F187" s="51"/>
      <c r="G187" s="42"/>
      <c r="H187" s="20" t="e">
        <f>ROUND(G187*#REF!,2)</f>
        <v>#REF!</v>
      </c>
    </row>
    <row r="188" spans="1:8" ht="108" customHeight="1" x14ac:dyDescent="0.2">
      <c r="A188" s="7"/>
      <c r="B188" s="44"/>
      <c r="C188" s="50"/>
      <c r="D188" s="44"/>
      <c r="E188" s="44"/>
      <c r="F188" s="51"/>
      <c r="G188" s="42"/>
      <c r="H188" s="20" t="e">
        <f>ROUND(G188*#REF!,2)</f>
        <v>#REF!</v>
      </c>
    </row>
    <row r="189" spans="1:8" ht="107.45" customHeight="1" x14ac:dyDescent="0.2">
      <c r="A189" s="7"/>
      <c r="B189" s="44"/>
      <c r="C189" s="50"/>
      <c r="D189" s="44"/>
      <c r="E189" s="44"/>
      <c r="F189" s="51"/>
      <c r="G189" s="42"/>
      <c r="H189" s="20" t="e">
        <f>ROUND(G189*#REF!,2)</f>
        <v>#REF!</v>
      </c>
    </row>
    <row r="190" spans="1:8" ht="43.15" customHeight="1" x14ac:dyDescent="0.2">
      <c r="A190" s="7"/>
      <c r="B190" s="44"/>
      <c r="C190" s="50"/>
      <c r="D190" s="44"/>
      <c r="E190" s="44"/>
      <c r="F190" s="51"/>
      <c r="G190" s="42"/>
      <c r="H190" s="20" t="e">
        <f>ROUND(G190*#REF!,2)</f>
        <v>#REF!</v>
      </c>
    </row>
    <row r="191" spans="1:8" ht="55.9" customHeight="1" x14ac:dyDescent="0.2">
      <c r="A191" s="7"/>
      <c r="B191" s="44"/>
      <c r="C191" s="50"/>
      <c r="D191" s="44"/>
      <c r="E191" s="44"/>
      <c r="F191" s="51"/>
      <c r="G191" s="42"/>
      <c r="H191" s="20" t="e">
        <f>ROUND(G191*#REF!,2)</f>
        <v>#REF!</v>
      </c>
    </row>
    <row r="192" spans="1:8" ht="69" customHeight="1" x14ac:dyDescent="0.2">
      <c r="A192" s="7"/>
      <c r="B192" s="44"/>
      <c r="C192" s="50"/>
      <c r="D192" s="44"/>
      <c r="E192" s="44"/>
      <c r="F192" s="51"/>
      <c r="G192" s="42"/>
      <c r="H192" s="20" t="e">
        <f>ROUND(G192*#REF!,2)</f>
        <v>#REF!</v>
      </c>
    </row>
    <row r="193" spans="1:8" ht="63.75" customHeight="1" x14ac:dyDescent="0.2">
      <c r="A193" s="7"/>
      <c r="B193" s="44"/>
      <c r="C193" s="50"/>
      <c r="D193" s="44"/>
      <c r="E193" s="44"/>
      <c r="F193" s="51"/>
      <c r="G193" s="42"/>
      <c r="H193" s="20" t="e">
        <f>ROUND(G193*#REF!,2)</f>
        <v>#REF!</v>
      </c>
    </row>
    <row r="194" spans="1:8" ht="63.75" customHeight="1" x14ac:dyDescent="0.2">
      <c r="A194" s="7"/>
      <c r="B194" s="44"/>
      <c r="C194" s="50"/>
      <c r="D194" s="44"/>
      <c r="E194" s="44"/>
      <c r="F194" s="51"/>
      <c r="G194" s="42"/>
      <c r="H194" s="20" t="e">
        <f>ROUND(G194*#REF!,2)</f>
        <v>#REF!</v>
      </c>
    </row>
    <row r="195" spans="1:8" ht="112.9" customHeight="1" x14ac:dyDescent="0.2">
      <c r="A195" s="7"/>
      <c r="B195" s="44"/>
      <c r="C195" s="50"/>
      <c r="D195" s="44"/>
      <c r="E195" s="44"/>
      <c r="F195" s="51"/>
      <c r="G195" s="42"/>
      <c r="H195" s="20" t="e">
        <f>ROUND(G195*#REF!,2)</f>
        <v>#REF!</v>
      </c>
    </row>
    <row r="196" spans="1:8" ht="118.15" customHeight="1" x14ac:dyDescent="0.2">
      <c r="A196" s="7"/>
      <c r="B196" s="44"/>
      <c r="C196" s="50"/>
      <c r="D196" s="44"/>
      <c r="E196" s="44"/>
      <c r="F196" s="51"/>
      <c r="G196" s="42"/>
      <c r="H196" s="20" t="e">
        <f>ROUND(G196*#REF!,2)</f>
        <v>#REF!</v>
      </c>
    </row>
    <row r="197" spans="1:8" ht="33" customHeight="1" x14ac:dyDescent="0.2">
      <c r="A197" s="7"/>
      <c r="B197" s="44"/>
      <c r="C197" s="50"/>
      <c r="D197" s="44"/>
      <c r="E197" s="44"/>
      <c r="F197" s="51"/>
      <c r="G197" s="42"/>
      <c r="H197" s="20" t="e">
        <f>ROUND(G197*#REF!,2)</f>
        <v>#REF!</v>
      </c>
    </row>
    <row r="198" spans="1:8" ht="33" customHeight="1" x14ac:dyDescent="0.2">
      <c r="A198" s="7"/>
      <c r="B198" s="44"/>
      <c r="C198" s="50"/>
      <c r="D198" s="44"/>
      <c r="E198" s="44"/>
      <c r="F198" s="51"/>
      <c r="G198" s="42"/>
      <c r="H198" s="20" t="e">
        <f>ROUND(G198*#REF!,2)</f>
        <v>#REF!</v>
      </c>
    </row>
    <row r="199" spans="1:8" ht="69" customHeight="1" x14ac:dyDescent="0.2">
      <c r="A199" s="7"/>
      <c r="B199" s="44"/>
      <c r="C199" s="50"/>
      <c r="D199" s="44"/>
      <c r="E199" s="44"/>
      <c r="F199" s="51"/>
      <c r="G199" s="42"/>
      <c r="H199" s="20" t="e">
        <f>ROUND(G199*#REF!,2)</f>
        <v>#REF!</v>
      </c>
    </row>
    <row r="200" spans="1:8" ht="67.150000000000006" customHeight="1" x14ac:dyDescent="0.2">
      <c r="A200" s="7"/>
      <c r="B200" s="44"/>
      <c r="C200" s="50"/>
      <c r="D200" s="44"/>
      <c r="E200" s="44"/>
      <c r="F200" s="51"/>
      <c r="G200" s="42"/>
      <c r="H200" s="20" t="e">
        <f>ROUND(G200*#REF!,2)</f>
        <v>#REF!</v>
      </c>
    </row>
    <row r="201" spans="1:8" ht="67.150000000000006" customHeight="1" x14ac:dyDescent="0.2">
      <c r="A201" s="7"/>
      <c r="B201" s="44"/>
      <c r="C201" s="50"/>
      <c r="D201" s="44"/>
      <c r="E201" s="44"/>
      <c r="F201" s="51"/>
      <c r="G201" s="42"/>
      <c r="H201" s="20" t="e">
        <f>ROUND(G201*#REF!,2)</f>
        <v>#REF!</v>
      </c>
    </row>
    <row r="202" spans="1:8" ht="53.45" customHeight="1" x14ac:dyDescent="0.2">
      <c r="A202" s="7"/>
      <c r="B202" s="44"/>
      <c r="C202" s="50"/>
      <c r="D202" s="44"/>
      <c r="E202" s="44"/>
      <c r="F202" s="51"/>
      <c r="G202" s="42"/>
      <c r="H202" s="20" t="e">
        <f>ROUND(G202*#REF!,2)</f>
        <v>#REF!</v>
      </c>
    </row>
    <row r="203" spans="1:8" ht="42.6" customHeight="1" x14ac:dyDescent="0.2">
      <c r="A203" s="7"/>
      <c r="B203" s="44"/>
      <c r="C203" s="50"/>
      <c r="D203" s="44"/>
      <c r="E203" s="44"/>
      <c r="F203" s="51"/>
      <c r="G203" s="42"/>
      <c r="H203" s="20" t="e">
        <f>ROUND(G203*#REF!,2)</f>
        <v>#REF!</v>
      </c>
    </row>
    <row r="204" spans="1:8" ht="40.9" customHeight="1" x14ac:dyDescent="0.2">
      <c r="A204" s="7"/>
      <c r="B204" s="44"/>
      <c r="C204" s="50"/>
      <c r="D204" s="44"/>
      <c r="E204" s="44"/>
      <c r="F204" s="51"/>
      <c r="G204" s="42"/>
      <c r="H204" s="20" t="e">
        <f>ROUND(G204*#REF!,2)</f>
        <v>#REF!</v>
      </c>
    </row>
    <row r="205" spans="1:8" ht="42.6" customHeight="1" x14ac:dyDescent="0.2">
      <c r="A205" s="7"/>
      <c r="B205" s="44"/>
      <c r="C205" s="50"/>
      <c r="D205" s="44"/>
      <c r="E205" s="44"/>
      <c r="F205" s="51"/>
      <c r="G205" s="42"/>
      <c r="H205" s="20" t="e">
        <f>ROUND(G205*#REF!,2)</f>
        <v>#REF!</v>
      </c>
    </row>
    <row r="206" spans="1:8" ht="26.25" customHeight="1" x14ac:dyDescent="0.2">
      <c r="A206" s="7"/>
      <c r="B206" s="17"/>
      <c r="C206" s="62"/>
      <c r="D206" s="62"/>
      <c r="E206" s="62"/>
      <c r="F206" s="62"/>
      <c r="G206" s="45"/>
    </row>
    <row r="207" spans="1:8" ht="9.75" customHeight="1" x14ac:dyDescent="0.2">
      <c r="A207" s="7"/>
      <c r="B207" s="17"/>
      <c r="C207" s="18"/>
      <c r="D207" s="18"/>
      <c r="E207" s="18"/>
      <c r="F207" s="18"/>
      <c r="G207" s="16"/>
    </row>
    <row r="208" spans="1:8" ht="18" customHeight="1" x14ac:dyDescent="0.2">
      <c r="A208" s="7"/>
      <c r="B208" s="59"/>
      <c r="C208" s="59"/>
      <c r="D208" s="59"/>
      <c r="E208" s="59"/>
      <c r="F208" s="59"/>
      <c r="G208" s="59"/>
    </row>
    <row r="209" spans="1:7" ht="16.5" customHeight="1" x14ac:dyDescent="0.2">
      <c r="A209" s="7"/>
      <c r="B209" s="60"/>
      <c r="C209" s="60"/>
      <c r="D209" s="61"/>
      <c r="E209" s="61"/>
      <c r="F209" s="61"/>
      <c r="G209" s="61"/>
    </row>
    <row r="210" spans="1:7" ht="48" customHeight="1" x14ac:dyDescent="0.2">
      <c r="A210" s="7"/>
      <c r="B210" s="72"/>
      <c r="C210" s="66"/>
      <c r="D210" s="66"/>
      <c r="E210" s="66"/>
      <c r="F210" s="66"/>
      <c r="G210" s="66"/>
    </row>
    <row r="211" spans="1:7" ht="129" customHeight="1" x14ac:dyDescent="0.2">
      <c r="A211" s="7"/>
      <c r="B211" s="73"/>
      <c r="C211" s="73"/>
      <c r="D211" s="73"/>
      <c r="E211" s="73"/>
      <c r="F211" s="73"/>
      <c r="G211" s="73"/>
    </row>
    <row r="212" spans="1:7" ht="15.75" x14ac:dyDescent="0.25">
      <c r="A212" s="7"/>
      <c r="B212" s="3"/>
      <c r="C212" s="4"/>
      <c r="D212" s="3"/>
      <c r="E212" s="3"/>
      <c r="F212" s="3"/>
      <c r="G212" s="3"/>
    </row>
    <row r="213" spans="1:7" ht="6" customHeight="1" x14ac:dyDescent="0.25">
      <c r="A213" s="7"/>
      <c r="B213" s="3"/>
      <c r="C213" s="4"/>
      <c r="D213" s="3"/>
      <c r="E213" s="3"/>
      <c r="F213" s="3"/>
      <c r="G213" s="3"/>
    </row>
    <row r="214" spans="1:7" ht="12.75" customHeight="1" x14ac:dyDescent="0.2">
      <c r="A214" s="7"/>
      <c r="B214" s="63"/>
      <c r="C214" s="63"/>
      <c r="D214" s="63"/>
      <c r="E214" s="63"/>
      <c r="F214" s="63"/>
      <c r="G214" s="63"/>
    </row>
    <row r="215" spans="1:7" ht="19.5" customHeight="1" x14ac:dyDescent="0.2">
      <c r="A215" s="7"/>
      <c r="B215" s="63"/>
      <c r="C215" s="63"/>
      <c r="D215" s="63"/>
      <c r="E215" s="63"/>
      <c r="F215" s="63"/>
      <c r="G215" s="63"/>
    </row>
    <row r="216" spans="1:7" ht="4.5" customHeight="1" x14ac:dyDescent="0.25">
      <c r="A216" s="7"/>
      <c r="B216" s="3"/>
      <c r="C216" s="3"/>
      <c r="D216" s="3"/>
      <c r="E216" s="3"/>
      <c r="F216" s="3"/>
      <c r="G216" s="3"/>
    </row>
    <row r="217" spans="1:7" ht="12.75" customHeight="1" x14ac:dyDescent="0.2">
      <c r="A217" s="7"/>
      <c r="B217" s="64"/>
      <c r="C217" s="64"/>
      <c r="D217" s="64"/>
      <c r="E217" s="64"/>
      <c r="F217" s="64"/>
      <c r="G217" s="64"/>
    </row>
    <row r="218" spans="1:7" ht="12.75" customHeight="1" x14ac:dyDescent="0.2">
      <c r="A218" s="7"/>
      <c r="B218" s="64"/>
      <c r="C218" s="64"/>
      <c r="D218" s="64"/>
      <c r="E218" s="64"/>
      <c r="F218" s="64"/>
      <c r="G218" s="64"/>
    </row>
    <row r="219" spans="1:7" ht="12.75" customHeight="1" x14ac:dyDescent="0.2">
      <c r="A219" s="7"/>
      <c r="B219" s="64"/>
      <c r="C219" s="64"/>
      <c r="D219" s="64"/>
      <c r="E219" s="64"/>
      <c r="F219" s="64"/>
      <c r="G219" s="64"/>
    </row>
    <row r="220" spans="1:7" ht="27" customHeight="1" x14ac:dyDescent="0.2">
      <c r="A220" s="7"/>
      <c r="B220" s="64"/>
      <c r="C220" s="64"/>
      <c r="D220" s="64"/>
      <c r="E220" s="64"/>
      <c r="F220" s="64"/>
      <c r="G220" s="64"/>
    </row>
    <row r="221" spans="1:7" ht="12.75" customHeight="1" x14ac:dyDescent="0.2">
      <c r="A221" s="7"/>
      <c r="B221" s="65"/>
      <c r="C221" s="65"/>
      <c r="D221" s="65"/>
      <c r="E221" s="65"/>
      <c r="F221" s="65"/>
      <c r="G221" s="65"/>
    </row>
    <row r="222" spans="1:7" x14ac:dyDescent="0.2">
      <c r="A222" s="7"/>
      <c r="B222" s="65"/>
      <c r="C222" s="65"/>
      <c r="D222" s="65"/>
      <c r="E222" s="65"/>
      <c r="F222" s="65"/>
      <c r="G222" s="65"/>
    </row>
    <row r="223" spans="1:7" ht="7.5" customHeight="1" x14ac:dyDescent="0.2">
      <c r="A223" s="7"/>
      <c r="B223" s="5"/>
      <c r="C223" s="5"/>
      <c r="D223" s="5"/>
      <c r="E223" s="5"/>
      <c r="F223" s="5"/>
      <c r="G223" s="5"/>
    </row>
    <row r="224" spans="1:7" ht="19.5" customHeight="1" x14ac:dyDescent="0.25">
      <c r="A224" s="7"/>
      <c r="B224" s="74"/>
      <c r="C224" s="74"/>
      <c r="D224" s="74"/>
      <c r="E224" s="74"/>
      <c r="F224" s="74"/>
      <c r="G224" s="74"/>
    </row>
    <row r="225" spans="1:8" ht="9" customHeight="1" x14ac:dyDescent="0.25">
      <c r="A225" s="7"/>
      <c r="B225" s="74"/>
      <c r="C225" s="74"/>
      <c r="D225" s="74"/>
      <c r="E225" s="74"/>
      <c r="F225" s="74"/>
      <c r="G225" s="74"/>
    </row>
    <row r="226" spans="1:8" ht="15.75" x14ac:dyDescent="0.2">
      <c r="A226" s="7"/>
      <c r="B226" s="65"/>
      <c r="C226" s="65"/>
      <c r="D226" s="65"/>
      <c r="E226" s="65"/>
      <c r="F226" s="65"/>
      <c r="G226" s="65"/>
    </row>
    <row r="227" spans="1:8" ht="27.75" customHeight="1" x14ac:dyDescent="0.2">
      <c r="A227" s="7"/>
      <c r="B227" s="65"/>
      <c r="C227" s="65"/>
      <c r="D227" s="65"/>
      <c r="E227" s="65"/>
      <c r="F227" s="65"/>
      <c r="G227" s="65"/>
    </row>
    <row r="228" spans="1:8" ht="6.75" customHeight="1" x14ac:dyDescent="0.25">
      <c r="A228" s="7"/>
      <c r="B228" s="3"/>
      <c r="C228" s="3"/>
      <c r="D228" s="3"/>
      <c r="E228" s="3"/>
      <c r="F228" s="3"/>
      <c r="G228" s="3"/>
    </row>
    <row r="229" spans="1:8" ht="25.5" x14ac:dyDescent="0.2">
      <c r="A229" s="7"/>
      <c r="B229" s="15"/>
      <c r="C229" s="15"/>
      <c r="D229" s="15"/>
      <c r="E229" s="15"/>
      <c r="F229" s="15"/>
      <c r="G229" s="15"/>
      <c r="H229" s="20" t="s">
        <v>32</v>
      </c>
    </row>
    <row r="230" spans="1:8" ht="96" customHeight="1" x14ac:dyDescent="0.2">
      <c r="A230" s="7"/>
      <c r="B230" s="48"/>
      <c r="C230" s="49"/>
      <c r="D230" s="44"/>
      <c r="E230" s="44"/>
      <c r="F230" s="51"/>
      <c r="G230" s="42"/>
      <c r="H230" s="20" t="e">
        <f>ROUND(G230*#REF!,2)</f>
        <v>#REF!</v>
      </c>
    </row>
    <row r="231" spans="1:8" ht="99" customHeight="1" x14ac:dyDescent="0.2">
      <c r="A231" s="7"/>
      <c r="B231" s="48"/>
      <c r="C231" s="49"/>
      <c r="D231" s="44"/>
      <c r="E231" s="44"/>
      <c r="F231" s="51"/>
      <c r="G231" s="42"/>
      <c r="H231" s="20" t="e">
        <f>ROUND(G231*#REF!,2)</f>
        <v>#REF!</v>
      </c>
    </row>
    <row r="232" spans="1:8" ht="94.5" customHeight="1" x14ac:dyDescent="0.2">
      <c r="A232" s="7"/>
      <c r="B232" s="48"/>
      <c r="C232" s="49"/>
      <c r="D232" s="44"/>
      <c r="E232" s="44"/>
      <c r="F232" s="51"/>
      <c r="G232" s="42"/>
      <c r="H232" s="20" t="e">
        <f>ROUND(G232*#REF!,2)</f>
        <v>#REF!</v>
      </c>
    </row>
    <row r="233" spans="1:8" ht="101.25" customHeight="1" x14ac:dyDescent="0.2">
      <c r="A233" s="7"/>
      <c r="B233" s="48"/>
      <c r="C233" s="49"/>
      <c r="D233" s="44"/>
      <c r="E233" s="44"/>
      <c r="F233" s="51"/>
      <c r="G233" s="42"/>
      <c r="H233" s="20" t="e">
        <f>ROUND(G233*#REF!,2)</f>
        <v>#REF!</v>
      </c>
    </row>
    <row r="234" spans="1:8" ht="97.5" customHeight="1" x14ac:dyDescent="0.2">
      <c r="A234" s="7"/>
      <c r="B234" s="48"/>
      <c r="C234" s="49"/>
      <c r="D234" s="44"/>
      <c r="E234" s="44"/>
      <c r="F234" s="51"/>
      <c r="G234" s="42"/>
      <c r="H234" s="20" t="e">
        <f>ROUND(G234*#REF!,2)</f>
        <v>#REF!</v>
      </c>
    </row>
    <row r="235" spans="1:8" ht="23.25" customHeight="1" x14ac:dyDescent="0.2">
      <c r="A235" s="7"/>
      <c r="B235" s="19"/>
      <c r="C235" s="75"/>
      <c r="D235" s="75"/>
      <c r="E235" s="75"/>
      <c r="F235" s="75"/>
      <c r="G235" s="45"/>
    </row>
    <row r="236" spans="1:8" ht="9.75" customHeight="1" x14ac:dyDescent="0.2">
      <c r="A236" s="7"/>
      <c r="B236" s="19"/>
      <c r="C236" s="12"/>
      <c r="D236" s="12"/>
      <c r="E236" s="12"/>
      <c r="F236" s="12"/>
      <c r="G236" s="16"/>
    </row>
    <row r="237" spans="1:8" ht="17.25" customHeight="1" x14ac:dyDescent="0.2">
      <c r="A237" s="7"/>
      <c r="B237" s="59"/>
      <c r="C237" s="59"/>
      <c r="D237" s="59"/>
      <c r="E237" s="59"/>
      <c r="F237" s="59"/>
      <c r="G237" s="59"/>
    </row>
    <row r="238" spans="1:8" ht="18" customHeight="1" x14ac:dyDescent="0.2">
      <c r="A238" s="7"/>
      <c r="B238" s="60"/>
      <c r="C238" s="60"/>
      <c r="D238" s="61"/>
      <c r="E238" s="61"/>
      <c r="F238" s="61"/>
      <c r="G238" s="61"/>
    </row>
    <row r="239" spans="1:8" ht="45.75" customHeight="1" x14ac:dyDescent="0.2">
      <c r="A239" s="7"/>
      <c r="B239" s="72"/>
      <c r="C239" s="66"/>
      <c r="D239" s="66"/>
      <c r="E239" s="66"/>
      <c r="F239" s="66"/>
      <c r="G239" s="66"/>
    </row>
    <row r="240" spans="1:8" ht="15" x14ac:dyDescent="0.25">
      <c r="A240" s="7"/>
      <c r="B240" s="19"/>
      <c r="C240" s="12"/>
      <c r="D240" s="12"/>
      <c r="E240" s="12"/>
      <c r="F240" s="12"/>
      <c r="G240" s="13"/>
    </row>
    <row r="241" spans="1:7" ht="1.5" customHeight="1" x14ac:dyDescent="0.2">
      <c r="A241" s="7"/>
      <c r="B241" s="11"/>
      <c r="C241" s="11"/>
      <c r="D241" s="11"/>
      <c r="E241" s="11"/>
      <c r="F241" s="11"/>
      <c r="G241" s="11"/>
    </row>
    <row r="242" spans="1:7" x14ac:dyDescent="0.2">
      <c r="A242" s="7"/>
      <c r="B242" s="7"/>
      <c r="C242" s="7"/>
      <c r="D242" s="7"/>
      <c r="E242" s="7"/>
      <c r="F242" s="7"/>
      <c r="G242" s="7"/>
    </row>
    <row r="243" spans="1:7" x14ac:dyDescent="0.2">
      <c r="A243" s="7"/>
      <c r="B243" s="7"/>
      <c r="C243" s="7"/>
      <c r="D243" s="7"/>
      <c r="E243" s="7"/>
      <c r="F243" s="7"/>
      <c r="G243" s="7"/>
    </row>
    <row r="244" spans="1:7" x14ac:dyDescent="0.2">
      <c r="A244" s="7"/>
      <c r="B244" s="7"/>
      <c r="C244" s="7"/>
      <c r="D244" s="7"/>
      <c r="E244" s="7"/>
      <c r="F244" s="7"/>
      <c r="G244" s="7"/>
    </row>
    <row r="245" spans="1:7" x14ac:dyDescent="0.2">
      <c r="A245" s="7"/>
      <c r="B245" s="7"/>
      <c r="C245" s="7"/>
      <c r="D245" s="7"/>
      <c r="E245" s="7"/>
      <c r="F245" s="7"/>
      <c r="G245" s="7"/>
    </row>
    <row r="246" spans="1:7" x14ac:dyDescent="0.2">
      <c r="A246" s="7"/>
      <c r="B246" s="7"/>
      <c r="C246" s="7"/>
      <c r="D246" s="7"/>
      <c r="E246" s="7"/>
      <c r="F246" s="7"/>
      <c r="G246" s="7"/>
    </row>
    <row r="247" spans="1:7" x14ac:dyDescent="0.2">
      <c r="A247" s="7"/>
      <c r="B247" s="7"/>
      <c r="C247" s="7"/>
      <c r="D247" s="7"/>
      <c r="E247" s="7"/>
      <c r="F247" s="7"/>
      <c r="G247" s="7"/>
    </row>
    <row r="248" spans="1:7" x14ac:dyDescent="0.2">
      <c r="A248" s="7"/>
      <c r="B248" s="7"/>
      <c r="C248" s="7"/>
      <c r="D248" s="7"/>
      <c r="E248" s="7"/>
      <c r="F248" s="7"/>
      <c r="G248" s="7"/>
    </row>
    <row r="249" spans="1:7" x14ac:dyDescent="0.2">
      <c r="A249" s="7"/>
      <c r="B249" s="7"/>
      <c r="C249" s="7"/>
      <c r="D249" s="7"/>
      <c r="E249" s="7"/>
      <c r="F249" s="7"/>
      <c r="G249" s="7"/>
    </row>
    <row r="250" spans="1:7" x14ac:dyDescent="0.2">
      <c r="A250" s="7"/>
      <c r="B250" s="7"/>
      <c r="C250" s="7"/>
      <c r="D250" s="7"/>
      <c r="E250" s="7"/>
      <c r="F250" s="7"/>
      <c r="G250" s="7"/>
    </row>
    <row r="251" spans="1:7" x14ac:dyDescent="0.2">
      <c r="A251" s="7"/>
      <c r="B251" s="7"/>
      <c r="C251" s="7"/>
      <c r="D251" s="7"/>
      <c r="E251" s="7"/>
      <c r="F251" s="7"/>
      <c r="G251" s="7"/>
    </row>
    <row r="252" spans="1:7" x14ac:dyDescent="0.2">
      <c r="A252" s="7"/>
      <c r="B252" s="7"/>
      <c r="C252" s="7"/>
      <c r="D252" s="7"/>
      <c r="E252" s="7"/>
      <c r="F252" s="7"/>
      <c r="G252" s="7"/>
    </row>
    <row r="253" spans="1:7" x14ac:dyDescent="0.2">
      <c r="A253" s="7"/>
      <c r="B253" s="7"/>
      <c r="C253" s="7"/>
      <c r="D253" s="7"/>
      <c r="E253" s="7"/>
      <c r="F253" s="7"/>
      <c r="G253" s="7"/>
    </row>
    <row r="254" spans="1:7" x14ac:dyDescent="0.2">
      <c r="A254" s="7"/>
      <c r="B254" s="7"/>
      <c r="C254" s="7"/>
      <c r="D254" s="7"/>
      <c r="E254" s="7"/>
      <c r="F254" s="7"/>
      <c r="G254" s="7"/>
    </row>
    <row r="255" spans="1:7" x14ac:dyDescent="0.2">
      <c r="A255" s="7"/>
      <c r="B255" s="7"/>
      <c r="C255" s="7"/>
      <c r="D255" s="7"/>
      <c r="E255" s="7"/>
      <c r="F255" s="7"/>
      <c r="G255" s="7"/>
    </row>
    <row r="256" spans="1:7" x14ac:dyDescent="0.2">
      <c r="A256" s="7"/>
      <c r="B256" s="7"/>
      <c r="C256" s="7"/>
      <c r="D256" s="7"/>
      <c r="E256" s="7"/>
      <c r="F256" s="7"/>
      <c r="G256" s="7"/>
    </row>
    <row r="257" spans="1:7" x14ac:dyDescent="0.2">
      <c r="A257" s="7"/>
      <c r="B257" s="7"/>
      <c r="C257" s="7"/>
      <c r="D257" s="7"/>
      <c r="E257" s="7"/>
      <c r="F257" s="7"/>
      <c r="G257" s="7"/>
    </row>
    <row r="258" spans="1:7" x14ac:dyDescent="0.2">
      <c r="A258" s="7"/>
      <c r="B258" s="7"/>
      <c r="C258" s="7"/>
      <c r="D258" s="7"/>
      <c r="E258" s="7"/>
      <c r="F258" s="7"/>
      <c r="G258" s="7"/>
    </row>
    <row r="259" spans="1:7" x14ac:dyDescent="0.2">
      <c r="A259" s="7"/>
      <c r="B259" s="7"/>
      <c r="C259" s="7"/>
      <c r="D259" s="7"/>
      <c r="E259" s="7"/>
      <c r="F259" s="7"/>
      <c r="G259" s="7"/>
    </row>
    <row r="260" spans="1:7" x14ac:dyDescent="0.2">
      <c r="A260" s="7"/>
      <c r="B260" s="7"/>
      <c r="C260" s="7"/>
      <c r="D260" s="7"/>
      <c r="E260" s="7"/>
      <c r="F260" s="7"/>
      <c r="G260" s="7"/>
    </row>
    <row r="261" spans="1:7" x14ac:dyDescent="0.2">
      <c r="A261" s="7"/>
      <c r="B261" s="7"/>
      <c r="C261" s="7"/>
      <c r="D261" s="7"/>
      <c r="E261" s="7"/>
      <c r="F261" s="7"/>
      <c r="G261" s="7"/>
    </row>
    <row r="262" spans="1:7" x14ac:dyDescent="0.2">
      <c r="A262" s="7"/>
      <c r="B262" s="7"/>
      <c r="C262" s="7"/>
      <c r="D262" s="7"/>
      <c r="E262" s="7"/>
      <c r="F262" s="7"/>
      <c r="G262" s="7"/>
    </row>
    <row r="263" spans="1:7" x14ac:dyDescent="0.2">
      <c r="A263" s="7"/>
      <c r="B263" s="7"/>
      <c r="C263" s="7"/>
      <c r="D263" s="7"/>
      <c r="E263" s="7"/>
      <c r="F263" s="7"/>
      <c r="G263" s="7"/>
    </row>
    <row r="264" spans="1:7" x14ac:dyDescent="0.2">
      <c r="A264" s="7"/>
      <c r="B264" s="7"/>
      <c r="C264" s="7"/>
      <c r="D264" s="7"/>
      <c r="E264" s="7"/>
      <c r="F264" s="7"/>
      <c r="G264" s="7"/>
    </row>
    <row r="265" spans="1:7" x14ac:dyDescent="0.2">
      <c r="A265" s="7"/>
      <c r="B265" s="7"/>
      <c r="C265" s="7"/>
      <c r="D265" s="7"/>
      <c r="E265" s="7"/>
      <c r="F265" s="7"/>
      <c r="G265" s="7"/>
    </row>
    <row r="266" spans="1:7" x14ac:dyDescent="0.2">
      <c r="A266" s="7"/>
      <c r="B266" s="7"/>
      <c r="C266" s="7"/>
      <c r="D266" s="7"/>
      <c r="E266" s="7"/>
      <c r="F266" s="7"/>
      <c r="G266" s="7"/>
    </row>
    <row r="267" spans="1:7" x14ac:dyDescent="0.2">
      <c r="A267" s="7"/>
      <c r="B267" s="7"/>
      <c r="C267" s="7"/>
      <c r="D267" s="7"/>
      <c r="E267" s="7"/>
      <c r="F267" s="7"/>
      <c r="G267" s="7"/>
    </row>
    <row r="268" spans="1:7" x14ac:dyDescent="0.2">
      <c r="A268" s="7"/>
      <c r="B268" s="7"/>
      <c r="C268" s="7"/>
      <c r="D268" s="7"/>
      <c r="E268" s="7"/>
      <c r="F268" s="7"/>
      <c r="G268" s="7"/>
    </row>
    <row r="269" spans="1:7" x14ac:dyDescent="0.2">
      <c r="A269" s="7"/>
      <c r="B269" s="7"/>
      <c r="C269" s="7"/>
      <c r="D269" s="7"/>
      <c r="E269" s="7"/>
      <c r="F269" s="7"/>
      <c r="G269" s="7"/>
    </row>
    <row r="270" spans="1:7" x14ac:dyDescent="0.2">
      <c r="A270" s="7"/>
      <c r="B270" s="7"/>
      <c r="C270" s="7"/>
      <c r="D270" s="7"/>
      <c r="E270" s="7"/>
      <c r="F270" s="7"/>
      <c r="G270" s="7"/>
    </row>
    <row r="271" spans="1:7" x14ac:dyDescent="0.2">
      <c r="A271" s="7"/>
      <c r="B271" s="7"/>
      <c r="C271" s="7"/>
      <c r="D271" s="7"/>
      <c r="E271" s="7"/>
      <c r="F271" s="7"/>
      <c r="G271" s="7"/>
    </row>
    <row r="272" spans="1:7" x14ac:dyDescent="0.2">
      <c r="A272" s="7"/>
      <c r="B272" s="7"/>
      <c r="C272" s="7"/>
      <c r="D272" s="7"/>
      <c r="E272" s="7"/>
      <c r="F272" s="7"/>
      <c r="G272" s="7"/>
    </row>
    <row r="273" spans="1:7" x14ac:dyDescent="0.2">
      <c r="A273" s="7"/>
      <c r="B273" s="7"/>
      <c r="C273" s="7"/>
      <c r="D273" s="7"/>
      <c r="E273" s="7"/>
      <c r="F273" s="7"/>
      <c r="G273" s="7"/>
    </row>
    <row r="274" spans="1:7" x14ac:dyDescent="0.2">
      <c r="A274" s="7"/>
      <c r="B274" s="7"/>
      <c r="C274" s="7"/>
      <c r="D274" s="7"/>
      <c r="E274" s="7"/>
      <c r="F274" s="7"/>
      <c r="G274" s="7"/>
    </row>
    <row r="275" spans="1:7" x14ac:dyDescent="0.2">
      <c r="A275" s="7"/>
      <c r="B275" s="7"/>
      <c r="C275" s="7"/>
      <c r="D275" s="7"/>
      <c r="E275" s="7"/>
      <c r="F275" s="7"/>
      <c r="G275" s="7"/>
    </row>
    <row r="276" spans="1:7" x14ac:dyDescent="0.2">
      <c r="A276" s="7"/>
      <c r="B276" s="7"/>
      <c r="C276" s="7"/>
      <c r="D276" s="7"/>
      <c r="E276" s="7"/>
      <c r="F276" s="7"/>
      <c r="G276" s="7"/>
    </row>
    <row r="277" spans="1:7" x14ac:dyDescent="0.2">
      <c r="A277" s="7"/>
      <c r="B277" s="7"/>
      <c r="C277" s="7"/>
      <c r="D277" s="7"/>
      <c r="E277" s="7"/>
      <c r="F277" s="7"/>
      <c r="G277" s="7"/>
    </row>
    <row r="278" spans="1:7" x14ac:dyDescent="0.2">
      <c r="A278" s="7"/>
      <c r="B278" s="7"/>
      <c r="C278" s="7"/>
      <c r="D278" s="7"/>
      <c r="E278" s="7"/>
      <c r="F278" s="7"/>
      <c r="G278" s="7"/>
    </row>
    <row r="279" spans="1:7" x14ac:dyDescent="0.2">
      <c r="A279" s="7"/>
      <c r="B279" s="7"/>
      <c r="C279" s="7"/>
      <c r="D279" s="7"/>
      <c r="E279" s="7"/>
      <c r="F279" s="7"/>
      <c r="G279" s="7"/>
    </row>
    <row r="280" spans="1:7" x14ac:dyDescent="0.2">
      <c r="A280" s="7"/>
      <c r="B280" s="7"/>
      <c r="C280" s="7"/>
      <c r="D280" s="7"/>
      <c r="E280" s="7"/>
      <c r="F280" s="7"/>
      <c r="G280" s="7"/>
    </row>
    <row r="281" spans="1:7" x14ac:dyDescent="0.2">
      <c r="A281" s="7"/>
      <c r="B281" s="7"/>
      <c r="C281" s="7"/>
      <c r="D281" s="7"/>
      <c r="E281" s="7"/>
      <c r="F281" s="7"/>
      <c r="G281" s="7"/>
    </row>
    <row r="282" spans="1:7" x14ac:dyDescent="0.2">
      <c r="A282" s="7"/>
      <c r="B282" s="7"/>
      <c r="C282" s="7"/>
      <c r="D282" s="7"/>
      <c r="E282" s="7"/>
      <c r="F282" s="7"/>
      <c r="G282" s="7"/>
    </row>
    <row r="283" spans="1:7" x14ac:dyDescent="0.2">
      <c r="A283" s="7"/>
      <c r="B283" s="7"/>
      <c r="C283" s="7"/>
      <c r="D283" s="7"/>
      <c r="E283" s="7"/>
      <c r="F283" s="7"/>
      <c r="G283" s="7"/>
    </row>
    <row r="284" spans="1:7" x14ac:dyDescent="0.2">
      <c r="A284" s="7"/>
      <c r="B284" s="7"/>
      <c r="C284" s="7"/>
      <c r="D284" s="7"/>
      <c r="E284" s="7"/>
      <c r="F284" s="7"/>
      <c r="G284" s="7"/>
    </row>
    <row r="285" spans="1:7" x14ac:dyDescent="0.2">
      <c r="A285" s="7"/>
      <c r="B285" s="7"/>
      <c r="C285" s="7"/>
      <c r="D285" s="7"/>
      <c r="E285" s="7"/>
      <c r="F285" s="7"/>
      <c r="G285" s="7"/>
    </row>
    <row r="286" spans="1:7" x14ac:dyDescent="0.2">
      <c r="A286" s="7"/>
      <c r="B286" s="7"/>
      <c r="C286" s="7"/>
      <c r="D286" s="7"/>
      <c r="E286" s="7"/>
      <c r="F286" s="7"/>
      <c r="G286" s="7"/>
    </row>
    <row r="287" spans="1:7" x14ac:dyDescent="0.2">
      <c r="A287" s="7"/>
      <c r="B287" s="7"/>
      <c r="C287" s="7"/>
      <c r="D287" s="7"/>
      <c r="E287" s="7"/>
      <c r="F287" s="7"/>
      <c r="G287" s="7"/>
    </row>
    <row r="288" spans="1:7" x14ac:dyDescent="0.2">
      <c r="A288" s="7"/>
      <c r="B288" s="7"/>
      <c r="C288" s="7"/>
      <c r="D288" s="7"/>
      <c r="E288" s="7"/>
      <c r="F288" s="7"/>
      <c r="G288" s="7"/>
    </row>
    <row r="289" spans="1:7" x14ac:dyDescent="0.2">
      <c r="A289" s="7"/>
      <c r="B289" s="7"/>
      <c r="C289" s="7"/>
      <c r="D289" s="7"/>
      <c r="E289" s="7"/>
      <c r="F289" s="7"/>
      <c r="G289" s="7"/>
    </row>
    <row r="290" spans="1:7" x14ac:dyDescent="0.2">
      <c r="A290" s="7"/>
      <c r="B290" s="7"/>
      <c r="C290" s="7"/>
      <c r="D290" s="7"/>
      <c r="E290" s="7"/>
      <c r="F290" s="7"/>
      <c r="G290" s="7"/>
    </row>
    <row r="291" spans="1:7" x14ac:dyDescent="0.2">
      <c r="A291" s="7"/>
      <c r="B291" s="7"/>
      <c r="C291" s="7"/>
      <c r="D291" s="7"/>
      <c r="E291" s="7"/>
      <c r="F291" s="7"/>
      <c r="G291" s="7"/>
    </row>
    <row r="292" spans="1:7" x14ac:dyDescent="0.2">
      <c r="A292" s="7"/>
      <c r="B292" s="7"/>
      <c r="C292" s="7"/>
      <c r="D292" s="7"/>
      <c r="E292" s="7"/>
      <c r="F292" s="7"/>
      <c r="G292" s="7"/>
    </row>
    <row r="293" spans="1:7" x14ac:dyDescent="0.2">
      <c r="A293" s="7"/>
      <c r="B293" s="7"/>
      <c r="C293" s="7"/>
      <c r="D293" s="7"/>
      <c r="E293" s="7"/>
      <c r="F293" s="7"/>
      <c r="G293" s="7"/>
    </row>
    <row r="294" spans="1:7" x14ac:dyDescent="0.2">
      <c r="A294" s="7"/>
      <c r="B294" s="7"/>
      <c r="C294" s="7"/>
      <c r="D294" s="7"/>
      <c r="E294" s="7"/>
      <c r="F294" s="7"/>
      <c r="G294" s="7"/>
    </row>
    <row r="295" spans="1:7" x14ac:dyDescent="0.2">
      <c r="A295" s="7"/>
      <c r="B295" s="7"/>
      <c r="C295" s="7"/>
      <c r="D295" s="7"/>
      <c r="E295" s="7"/>
      <c r="F295" s="7"/>
      <c r="G295" s="7"/>
    </row>
    <row r="296" spans="1:7" x14ac:dyDescent="0.2">
      <c r="A296" s="7"/>
      <c r="B296" s="7"/>
      <c r="C296" s="7"/>
      <c r="D296" s="7"/>
      <c r="E296" s="7"/>
      <c r="F296" s="7"/>
      <c r="G296" s="7"/>
    </row>
    <row r="297" spans="1:7" x14ac:dyDescent="0.2">
      <c r="A297" s="7"/>
      <c r="B297" s="7"/>
      <c r="C297" s="7"/>
      <c r="D297" s="7"/>
      <c r="E297" s="7"/>
      <c r="F297" s="7"/>
      <c r="G297" s="7"/>
    </row>
    <row r="298" spans="1:7" x14ac:dyDescent="0.2">
      <c r="A298" s="7"/>
      <c r="B298" s="7"/>
      <c r="C298" s="7"/>
      <c r="D298" s="7"/>
      <c r="E298" s="7"/>
      <c r="F298" s="7"/>
      <c r="G298" s="7"/>
    </row>
    <row r="299" spans="1:7" x14ac:dyDescent="0.2">
      <c r="A299" s="7"/>
      <c r="B299" s="7"/>
      <c r="C299" s="7"/>
      <c r="D299" s="7"/>
      <c r="E299" s="7"/>
      <c r="F299" s="7"/>
      <c r="G299" s="7"/>
    </row>
    <row r="300" spans="1:7" x14ac:dyDescent="0.2">
      <c r="A300" s="7"/>
      <c r="B300" s="7"/>
      <c r="C300" s="7"/>
      <c r="D300" s="7"/>
      <c r="E300" s="7"/>
      <c r="F300" s="7"/>
      <c r="G300" s="7"/>
    </row>
    <row r="301" spans="1:7" x14ac:dyDescent="0.2">
      <c r="A301" s="7"/>
      <c r="B301" s="7"/>
      <c r="C301" s="7"/>
      <c r="D301" s="7"/>
      <c r="E301" s="7"/>
      <c r="F301" s="7"/>
      <c r="G301" s="7"/>
    </row>
    <row r="302" spans="1:7" x14ac:dyDescent="0.2">
      <c r="A302" s="7"/>
      <c r="B302" s="7"/>
      <c r="C302" s="7"/>
      <c r="D302" s="7"/>
      <c r="E302" s="7"/>
      <c r="F302" s="7"/>
      <c r="G302" s="7"/>
    </row>
    <row r="303" spans="1:7" x14ac:dyDescent="0.2">
      <c r="A303" s="7"/>
      <c r="B303" s="7"/>
      <c r="C303" s="7"/>
      <c r="D303" s="7"/>
      <c r="E303" s="7"/>
      <c r="F303" s="7"/>
      <c r="G303" s="7"/>
    </row>
    <row r="304" spans="1:7" x14ac:dyDescent="0.2">
      <c r="A304" s="7"/>
      <c r="B304" s="7"/>
      <c r="C304" s="7"/>
      <c r="D304" s="7"/>
      <c r="E304" s="7"/>
      <c r="F304" s="7"/>
      <c r="G304" s="7"/>
    </row>
    <row r="305" spans="1:7" x14ac:dyDescent="0.2">
      <c r="A305" s="7"/>
      <c r="B305" s="7"/>
      <c r="C305" s="7"/>
      <c r="D305" s="7"/>
      <c r="E305" s="7"/>
      <c r="F305" s="7"/>
      <c r="G305" s="7"/>
    </row>
    <row r="306" spans="1:7" x14ac:dyDescent="0.2">
      <c r="A306" s="7"/>
      <c r="B306" s="7"/>
      <c r="C306" s="7"/>
      <c r="D306" s="7"/>
      <c r="E306" s="7"/>
      <c r="F306" s="7"/>
      <c r="G306" s="7"/>
    </row>
    <row r="307" spans="1:7" x14ac:dyDescent="0.2">
      <c r="A307" s="7"/>
      <c r="B307" s="7"/>
      <c r="C307" s="7"/>
      <c r="D307" s="7"/>
      <c r="E307" s="7"/>
      <c r="F307" s="7"/>
      <c r="G307" s="7"/>
    </row>
    <row r="308" spans="1:7" x14ac:dyDescent="0.2">
      <c r="A308" s="7"/>
      <c r="B308" s="7"/>
      <c r="C308" s="7"/>
      <c r="D308" s="7"/>
      <c r="E308" s="7"/>
      <c r="F308" s="7"/>
      <c r="G308" s="7"/>
    </row>
    <row r="309" spans="1:7" x14ac:dyDescent="0.2">
      <c r="A309" s="7"/>
      <c r="B309" s="7"/>
      <c r="C309" s="7"/>
      <c r="D309" s="7"/>
      <c r="E309" s="7"/>
      <c r="F309" s="7"/>
      <c r="G309" s="7"/>
    </row>
    <row r="310" spans="1:7" x14ac:dyDescent="0.2">
      <c r="A310" s="7"/>
      <c r="B310" s="7"/>
      <c r="C310" s="7"/>
      <c r="D310" s="7"/>
      <c r="E310" s="7"/>
      <c r="F310" s="7"/>
      <c r="G310" s="7"/>
    </row>
    <row r="311" spans="1:7" x14ac:dyDescent="0.2">
      <c r="A311" s="7"/>
      <c r="B311" s="7"/>
      <c r="C311" s="7"/>
      <c r="D311" s="7"/>
      <c r="E311" s="7"/>
      <c r="F311" s="7"/>
      <c r="G311" s="7"/>
    </row>
    <row r="312" spans="1:7" x14ac:dyDescent="0.2">
      <c r="A312" s="7"/>
      <c r="B312" s="7"/>
      <c r="C312" s="7"/>
      <c r="D312" s="7"/>
      <c r="E312" s="7"/>
      <c r="F312" s="7"/>
      <c r="G312" s="7"/>
    </row>
    <row r="313" spans="1:7" x14ac:dyDescent="0.2">
      <c r="A313" s="7"/>
      <c r="B313" s="7"/>
      <c r="C313" s="7"/>
      <c r="D313" s="7"/>
      <c r="E313" s="7"/>
      <c r="F313" s="7"/>
      <c r="G313" s="7"/>
    </row>
    <row r="314" spans="1:7" x14ac:dyDescent="0.2">
      <c r="A314" s="7"/>
      <c r="B314" s="7"/>
      <c r="C314" s="7"/>
      <c r="D314" s="7"/>
      <c r="E314" s="7"/>
      <c r="F314" s="7"/>
      <c r="G314" s="7"/>
    </row>
    <row r="315" spans="1:7" x14ac:dyDescent="0.2">
      <c r="A315" s="7"/>
      <c r="B315" s="7"/>
      <c r="C315" s="7"/>
      <c r="D315" s="7"/>
      <c r="E315" s="7"/>
      <c r="F315" s="7"/>
      <c r="G315" s="7"/>
    </row>
  </sheetData>
  <sheetProtection algorithmName="SHA-512" hashValue="FUUGLCJmWdZkLGvPWNtR0ldgvnYA2k6ybuIAnzLDuoIIQuiO1RCPQJJl+6T5wtxxs+NAjV9JJMnWFHtQIhAixw==" saltValue="wF0JqxaZdd37Ye/vjC748g==" spinCount="100000" sheet="1" selectLockedCells="1"/>
  <mergeCells count="53">
    <mergeCell ref="B43:G44"/>
    <mergeCell ref="B15:G15"/>
    <mergeCell ref="B48:G48"/>
    <mergeCell ref="B49:G49"/>
    <mergeCell ref="B36:G37"/>
    <mergeCell ref="B39:G42"/>
    <mergeCell ref="B131:G131"/>
    <mergeCell ref="B132:G132"/>
    <mergeCell ref="B46:G46"/>
    <mergeCell ref="B47:G47"/>
    <mergeCell ref="B124:G127"/>
    <mergeCell ref="B224:G224"/>
    <mergeCell ref="B225:G225"/>
    <mergeCell ref="B239:C239"/>
    <mergeCell ref="D239:G239"/>
    <mergeCell ref="B237:G237"/>
    <mergeCell ref="B238:C238"/>
    <mergeCell ref="D238:G238"/>
    <mergeCell ref="C235:F235"/>
    <mergeCell ref="B226:G226"/>
    <mergeCell ref="B227:G227"/>
    <mergeCell ref="B221:G222"/>
    <mergeCell ref="B214:G215"/>
    <mergeCell ref="B217:G220"/>
    <mergeCell ref="C113:F113"/>
    <mergeCell ref="B210:C210"/>
    <mergeCell ref="D210:G210"/>
    <mergeCell ref="D117:G117"/>
    <mergeCell ref="B115:G115"/>
    <mergeCell ref="B116:C116"/>
    <mergeCell ref="D116:G116"/>
    <mergeCell ref="B133:G133"/>
    <mergeCell ref="B117:C117"/>
    <mergeCell ref="B128:G129"/>
    <mergeCell ref="B121:G122"/>
    <mergeCell ref="B211:G211"/>
    <mergeCell ref="B134:G134"/>
    <mergeCell ref="B208:G208"/>
    <mergeCell ref="B209:C209"/>
    <mergeCell ref="D209:G209"/>
    <mergeCell ref="C206:F206"/>
    <mergeCell ref="B3:G4"/>
    <mergeCell ref="B6:G9"/>
    <mergeCell ref="B10:G11"/>
    <mergeCell ref="D33:G33"/>
    <mergeCell ref="B16:G16"/>
    <mergeCell ref="B29:F29"/>
    <mergeCell ref="B33:C33"/>
    <mergeCell ref="B31:G31"/>
    <mergeCell ref="B32:C32"/>
    <mergeCell ref="D32:G32"/>
    <mergeCell ref="B13:G13"/>
    <mergeCell ref="B14:G14"/>
  </mergeCells>
  <phoneticPr fontId="8" type="noConversion"/>
  <dataValidations count="2">
    <dataValidation allowBlank="1" showInputMessage="1" showErrorMessage="1" promptTitle="Prosimy wypełnić te pole" prompt="Prosimy wpisać nazwę Wykonawcy" sqref="B224:G225 B131:G132 B13:G14 B46:G47"/>
    <dataValidation allowBlank="1" showInputMessage="1" showErrorMessage="1" promptTitle="Prosimy wypełnić tylko te pola" prompt="Prosimy o wypełnienie tylko tych pól" sqref="F230:F234 F137:F205 F52:F112 F19:F28"/>
  </dataValidations>
  <pageMargins left="0.15748031496062992" right="0.15748031496062992" top="1.7322834645669292" bottom="1.0236220472440944" header="0.51181102362204722" footer="0.51181102362204722"/>
  <pageSetup paperSize="9" scale="98" orientation="portrait" r:id="rId1"/>
  <headerFooter alignWithMargins="0">
    <oddHeader>&amp;L&amp;U
&amp;8
&amp;10
&amp;U &amp;12............................................
&amp;10 &amp;8   (pieczęć nagłównkowa Wykonawcy)&amp;C
&amp;G&amp;R&amp;"Garamond,Normalny"&amp;12FORMULARZ Nr 1</oddHeader>
    <oddFooter>&amp;L ...................................................
                &amp;8(miejsce i data)  &amp;Cstr .....&amp;R
......................................................
&amp;8(podpis i pieczęć)&amp;10 &amp;2...........................................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opLeftCell="A340" workbookViewId="0">
      <selection activeCell="B375" sqref="B375"/>
    </sheetView>
  </sheetViews>
  <sheetFormatPr defaultRowHeight="12.75" x14ac:dyDescent="0.2"/>
  <cols>
    <col min="1" max="1" width="13" style="2" customWidth="1"/>
    <col min="2" max="16384" width="9.140625" style="2"/>
  </cols>
  <sheetData>
    <row r="1" spans="1:9" x14ac:dyDescent="0.2">
      <c r="A1" s="2" t="s">
        <v>33</v>
      </c>
    </row>
    <row r="2" spans="1:9" x14ac:dyDescent="0.2">
      <c r="A2" s="23"/>
    </row>
    <row r="3" spans="1:9" x14ac:dyDescent="0.2">
      <c r="A3" s="21"/>
      <c r="B3" s="22" t="s">
        <v>16</v>
      </c>
      <c r="C3" s="21"/>
      <c r="D3" s="24"/>
      <c r="E3" s="24"/>
      <c r="F3" s="24"/>
      <c r="G3" s="24"/>
      <c r="H3" s="24"/>
      <c r="I3" s="21"/>
    </row>
    <row r="4" spans="1:9" x14ac:dyDescent="0.2">
      <c r="A4" s="22" t="s">
        <v>16</v>
      </c>
      <c r="B4" s="25" t="e">
        <f>Arkusz1!#REF!</f>
        <v>#REF!</v>
      </c>
      <c r="C4" s="26" t="s">
        <v>17</v>
      </c>
      <c r="D4" s="24"/>
      <c r="E4" s="24"/>
      <c r="F4" s="24"/>
      <c r="G4" s="24"/>
      <c r="H4" s="24"/>
      <c r="I4" s="21"/>
    </row>
    <row r="5" spans="1:9" x14ac:dyDescent="0.2">
      <c r="A5" s="22"/>
      <c r="B5" s="26"/>
      <c r="C5" s="27" t="s">
        <v>18</v>
      </c>
      <c r="D5" s="28" t="s">
        <v>19</v>
      </c>
      <c r="E5" s="28" t="s">
        <v>20</v>
      </c>
      <c r="F5" s="28" t="s">
        <v>21</v>
      </c>
      <c r="G5" s="28" t="s">
        <v>22</v>
      </c>
      <c r="H5" s="28" t="s">
        <v>23</v>
      </c>
      <c r="I5" s="21"/>
    </row>
    <row r="6" spans="1:9" x14ac:dyDescent="0.2">
      <c r="A6" s="29" t="s">
        <v>24</v>
      </c>
      <c r="B6" s="21"/>
      <c r="C6" s="30"/>
      <c r="D6" s="31" t="e">
        <f>ROUND((B4-INT(B4))*100,0)</f>
        <v>#REF!</v>
      </c>
      <c r="E6" s="31" t="e">
        <f>IF(B4&gt;=1,VALUE(RIGHT(LEFT(INT(B4),LEN(INT(B4))),3)),0)</f>
        <v>#REF!</v>
      </c>
      <c r="F6" s="31" t="e">
        <f>IF(B4&gt;=1000,VALUE(TEXT(RIGHT(LEFT(INT(B4),LEN(INT(B4))-3),3),"000")),0)</f>
        <v>#REF!</v>
      </c>
      <c r="G6" s="31" t="e">
        <f>IF(B4&gt;=1000000,VALUE(TEXT(RIGHT(LEFT(INT(B4),LEN(INT(B4))-6),3),"000")),0)</f>
        <v>#REF!</v>
      </c>
      <c r="H6" s="31" t="e">
        <f>IF(B4&gt;=1000000000,VALUE(TEXT(RIGHT(LEFT(INT(B4),LEN(INT(B4))-9),3),"000")),0)</f>
        <v>#REF!</v>
      </c>
      <c r="I6" s="21"/>
    </row>
    <row r="7" spans="1:9" x14ac:dyDescent="0.2">
      <c r="A7" s="29" t="s">
        <v>25</v>
      </c>
      <c r="B7" s="32"/>
      <c r="C7" s="33" t="e">
        <f>ROUND((B4-INT(B4))*100,0)&amp;"/"&amp;100 &amp; " groszy"</f>
        <v>#REF!</v>
      </c>
      <c r="D7" s="33" t="e">
        <f>IF(B4=0,"",IF(D6&lt;=20,IF(D6=0,"zero",INDEX(excelblog_Jednosci,D6)),INDEX(excelblog_Dziesiatki,INT(D6/10))&amp;IF(MOD(D6,10)," " &amp;INDEX(excelblog_Jednosci,MOD(D6,10)),"")))&amp; " " &amp;IF(B4=0,"",INDEX(IF(D6&lt;20,{"groszy";"grosz";"grosze";"groszy"},{"groszy";"grosze";"groszy"}),MATCH(IF(D6&lt;20,D6,MOD(D6,10)),IF(D6&lt;20,{0;1;2;5},{0;2;5}),1)))</f>
        <v>#REF!</v>
      </c>
      <c r="E7" s="34" t="e">
        <f>IF(OR(B4&lt;1,INT(E6/100)=0),"",INDEX(excelblog_Setki,INT(E6/100)))&amp; IF(E6-(INT(E6/100)*100)&lt;=20,IF(E6-(INT(E6/100)*100)=0,IF(OR(E6&gt;0,B4&lt;1),"","złotych")," " &amp;INDEX(excelblog_Jednosci,E6-(INT(E6/100)*100)))," " &amp;INDEX(excelblog_Dziesiatki,INT((E6-(INT(E6/100)*100))/10))&amp;IF(MOD((E6-(INT(E6/100)*100)),10)," "&amp;INDEX(excelblog_Jednosci,MOD((E6-(INT(E6/100)*100)),10)),""))&amp;IF(E6=0,""," " &amp;INDEX(IF(E6&lt;20,{"złotych";"złoty";"złote";"złotych"},{"złotych";"złote";"złotych"}),MATCH(IF(E6-(INT(E6/100)*100)&lt;20,E6-(INT(E6/100)*100),MOD((E6-(INT(E6/100)*100)),10)),IF(E6&lt;20,{0;1;2;5},{0;2;5}),1)))</f>
        <v>#REF!</v>
      </c>
      <c r="F7" s="34" t="e">
        <f>IF(OR(B4&lt;1,INT(F6/100)=0),"",INDEX(excelblog_Setki,INT(F6/100)))&amp; IF(F6-(INT(F6/100)*100)&lt;=20,IF(F6-(INT(F6/100)*100)=0,""," " &amp;INDEX(excelblog_Jednosci,F6-(INT(F6/100)*100)))," " &amp;INDEX(excelblog_Dziesiatki,INT((F6-(INT(F6/100)*100))/10))&amp;IF(MOD((F6-(INT(F6/100)*100)),10)," "&amp;INDEX(excelblog_Jednosci,MOD((F6-(INT(F6/100)*100)),10)),""))&amp;IF(F6=0,""," " &amp;INDEX(IF(F6&lt;20,{"";"tysiąc";"tysiące";"tysięcy"},{"tysięcy";"tysiące";"tysięcy"}),MATCH(IF(F6-(INT(F6/100)*100)&lt;20,F6-(INT(F6/100)*100),MOD((F6-(INT(F6/100)*100)),10)),IF(F6&lt;20,{0;1;2;5},{0;2;5}),1)))</f>
        <v>#REF!</v>
      </c>
      <c r="G7" s="34" t="e">
        <f>IF(OR(B4&lt;1,INT(G6/100)=0),"",INDEX(excelblog_Setki,INT(G6/100)))&amp; IF(G6-(INT(G6/100)*100)&lt;=20,IF(G6-(INT(G6/100)*100)=0,""," " &amp;INDEX(excelblog_Jednosci,G6-(INT(G6/100)*100)))," " &amp;INDEX(excelblog_Dziesiatki,INT((G6-(INT(G6/100)*100))/10))&amp;IF(MOD((G6-(INT(G6/100)*100)),10)," "&amp;INDEX(excelblog_Jednosci,MOD((G6-(INT(G6/100)*100)),10)),""))&amp;IF(G6=0,""," " &amp;INDEX(IF(G6&lt;20,{"";"milion";"miliony";"milionów"},{"milionów";"miliony";"milionów"}),MATCH(IF(G6-(INT(G6/100)*100)&lt;20,G6-(INT(G6/100)*100),MOD((G6-(INT(G6/100)*100)),10)),IF(G6&lt;20,{0;1;2;5},{0;2;5}),1)))</f>
        <v>#REF!</v>
      </c>
      <c r="H7" s="33" t="e">
        <f>IF(OR(B4&lt;1,INT(H6/100)=0),"",INDEX(excelblog_Setki,INT(H6/100)))&amp; IF(H6-(INT(H6/100)*100)&lt;=20,IF(H6-(INT(H6/100)*100)=0,""," " &amp;INDEX(excelblog_Jednosci,H6-(INT(H6/100)*100)))," " &amp;INDEX(excelblog_Dziesiatki,INT((H6-(INT(H6/100)*100))/10))&amp;IF(MOD((H6-(INT(H6/100)*100)),10)," "&amp;INDEX(excelblog_Jednosci,MOD((H6-(INT(H6/100)*100)),10)),""))&amp;IF(H6=0,""," " &amp;INDEX(IF(H6&lt;20,{"";"miliard";"miliardy";"miliardów"},{"miliardów";"miliardy";"miliardów"}),MATCH(IF(H6-(INT(H6/100)*100)&lt;20,H6-(INT(H6/100)*100),MOD((H6-(INT(H6/100)*100)),10)),IF(H6&lt;20,{0;1;2;5},{0;2;5}),1)))</f>
        <v>#REF!</v>
      </c>
      <c r="I7" s="32"/>
    </row>
    <row r="8" spans="1:9" x14ac:dyDescent="0.2">
      <c r="A8" s="21"/>
      <c r="B8" s="21"/>
      <c r="C8" s="35"/>
      <c r="D8" s="36"/>
      <c r="E8" s="36"/>
      <c r="F8" s="36"/>
      <c r="G8" s="36"/>
      <c r="H8" s="36"/>
      <c r="I8" s="21"/>
    </row>
    <row r="9" spans="1:9" x14ac:dyDescent="0.2">
      <c r="A9" s="22" t="s">
        <v>26</v>
      </c>
      <c r="B9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","")&amp;IF(TRIM(D7)&lt;&gt;"",D7&amp;" ","")))</f>
        <v>W polu z kwotą nie znajduje się liczba</v>
      </c>
      <c r="C9" s="38"/>
      <c r="D9" s="38"/>
      <c r="E9" s="38"/>
      <c r="F9" s="38"/>
      <c r="G9" s="38"/>
      <c r="H9" s="38"/>
      <c r="I9" s="39"/>
    </row>
    <row r="10" spans="1:9" x14ac:dyDescent="0.2">
      <c r="A10" s="22" t="s">
        <v>27</v>
      </c>
      <c r="B10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","")&amp;IF(TRIM(E7)&lt;&gt;"",TRIM(E7)&amp;", ","")&amp;IF(TRIM(D7)&lt;&gt;"",D7&amp;" ","")))</f>
        <v>W polu z kwotą nie znajduje się liczba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22" t="s">
        <v>28</v>
      </c>
      <c r="B11" s="37" t="str">
        <f>IF(NOT(ISNUMBER(B4)),excelblog_Komunikat1,IF(OR((B4*10^-12)&gt;=1,B4&lt;0),excelblog_Komunikat2,IF(TRIM(H7)&lt;&gt;"",TRIM(H7)&amp;" ","")&amp;IF(TRIM(G7)&lt;&gt;"",TRIM(G7)&amp;" ","")&amp;IF(TRIM(F7)&lt;&gt;"",TRIM(F7)&amp;" ","")&amp;IF(TRIM(E7)&lt;&gt;"",TRIM(E7)&amp;" ","")&amp;IF(TRIM(D7)&lt;&gt;"",C7&amp;" ","")))</f>
        <v>W polu z kwotą nie znajduje się liczba</v>
      </c>
      <c r="C11" s="38"/>
      <c r="D11" s="38"/>
      <c r="E11" s="38"/>
      <c r="F11" s="38"/>
      <c r="G11" s="38"/>
      <c r="H11" s="38"/>
      <c r="I11" s="39"/>
    </row>
    <row r="12" spans="1:9" x14ac:dyDescent="0.2">
      <c r="A12" s="22"/>
      <c r="B12" s="21"/>
      <c r="C12" s="21"/>
      <c r="D12" s="24"/>
      <c r="E12" s="24"/>
      <c r="F12" s="24"/>
      <c r="G12" s="24"/>
      <c r="H12" s="24"/>
      <c r="I12" s="21"/>
    </row>
    <row r="15" spans="1:9" x14ac:dyDescent="0.2">
      <c r="A15" s="23"/>
    </row>
    <row r="16" spans="1:9" x14ac:dyDescent="0.2">
      <c r="A16" s="21"/>
      <c r="B16" s="22" t="s">
        <v>16</v>
      </c>
      <c r="C16" s="21"/>
      <c r="D16" s="24"/>
      <c r="E16" s="24"/>
      <c r="F16" s="24"/>
      <c r="G16" s="24"/>
      <c r="H16" s="24"/>
      <c r="I16" s="21"/>
    </row>
    <row r="17" spans="1:9" x14ac:dyDescent="0.2">
      <c r="A17" s="22" t="s">
        <v>16</v>
      </c>
      <c r="B17" s="25">
        <f>Arkusz1!G29</f>
        <v>0</v>
      </c>
      <c r="C17" s="26" t="s">
        <v>29</v>
      </c>
      <c r="D17" s="24"/>
      <c r="E17" s="24"/>
      <c r="F17" s="24"/>
      <c r="G17" s="24"/>
      <c r="H17" s="24"/>
      <c r="I17" s="21"/>
    </row>
    <row r="18" spans="1:9" x14ac:dyDescent="0.2">
      <c r="A18" s="22"/>
      <c r="B18" s="26"/>
      <c r="C18" s="27" t="s">
        <v>18</v>
      </c>
      <c r="D18" s="28" t="s">
        <v>19</v>
      </c>
      <c r="E18" s="28" t="s">
        <v>20</v>
      </c>
      <c r="F18" s="28" t="s">
        <v>21</v>
      </c>
      <c r="G18" s="28" t="s">
        <v>22</v>
      </c>
      <c r="H18" s="28" t="s">
        <v>23</v>
      </c>
      <c r="I18" s="21"/>
    </row>
    <row r="19" spans="1:9" x14ac:dyDescent="0.2">
      <c r="A19" s="29" t="s">
        <v>24</v>
      </c>
      <c r="B19" s="21"/>
      <c r="C19" s="30"/>
      <c r="D19" s="31">
        <f>ROUND((B17-INT(B17))*100,0)</f>
        <v>0</v>
      </c>
      <c r="E19" s="31">
        <f>IF(B17&gt;=1,VALUE(RIGHT(LEFT(INT(B17),LEN(INT(B17))),3)),0)</f>
        <v>0</v>
      </c>
      <c r="F19" s="31">
        <f>IF(B17&gt;=1000,VALUE(TEXT(RIGHT(LEFT(INT(B17),LEN(INT(B17))-3),3),"000")),0)</f>
        <v>0</v>
      </c>
      <c r="G19" s="31">
        <f>IF(B17&gt;=1000000,VALUE(TEXT(RIGHT(LEFT(INT(B17),LEN(INT(B17))-6),3),"000")),0)</f>
        <v>0</v>
      </c>
      <c r="H19" s="31">
        <f>IF(B17&gt;=1000000000,VALUE(TEXT(RIGHT(LEFT(INT(B17),LEN(INT(B17))-9),3),"000")),0)</f>
        <v>0</v>
      </c>
      <c r="I19" s="21"/>
    </row>
    <row r="20" spans="1:9" x14ac:dyDescent="0.2">
      <c r="A20" s="29" t="s">
        <v>25</v>
      </c>
      <c r="B20" s="32"/>
      <c r="C20" s="33" t="str">
        <f>ROUND((B17-INT(B17))*100,0)&amp;"/"&amp;100 &amp; " groszy"</f>
        <v>0/100 groszy</v>
      </c>
      <c r="D20" s="33" t="str">
        <f>IF(B17=0,"",IF(D19&lt;=20,IF(D19=0,"zero",INDEX(excelblog_Jednosci,D19)),INDEX(excelblog_Dziesiatki,INT(D19/10))&amp;IF(MOD(D19,10)," " &amp;INDEX(excelblog_Jednosci,MOD(D19,10)),"")))&amp; " " &amp;IF(B17=0,"",INDEX(IF(D19&lt;20,{"groszy";"grosz";"grosze";"groszy"},{"groszy";"grosze";"groszy"}),MATCH(IF(D19&lt;20,D19,MOD(D19,10)),IF(D19&lt;20,{0;1;2;5},{0;2;5}),1)))</f>
        <v xml:space="preserve"> </v>
      </c>
      <c r="E20" s="34" t="str">
        <f>IF(OR(B17&lt;1,INT(E19/100)=0),"",INDEX(excelblog_Setki,INT(E19/100)))&amp; IF(E19-(INT(E19/100)*100)&lt;=20,IF(E19-(INT(E19/100)*100)=0,IF(OR(E19&gt;0,B17&lt;1),"","złotych")," " &amp;INDEX(excelblog_Jednosci,E19-(INT(E19/100)*100)))," " &amp;INDEX(excelblog_Dziesiatki,INT((E19-(INT(E19/100)*100))/10))&amp;IF(MOD((E19-(INT(E19/100)*100)),10)," "&amp;INDEX(excelblog_Jednosci,MOD((E19-(INT(E19/100)*100)),10)),""))&amp;IF(E19=0,""," " &amp;INDEX(IF(E19&lt;20,{"złotych";"złoty";"złote";"złotych"},{"złotych";"złote";"złotych"}),MATCH(IF(E19-(INT(E19/100)*100)&lt;20,E19-(INT(E19/100)*100),MOD((E19-(INT(E19/100)*100)),10)),IF(E19&lt;20,{0;1;2;5},{0;2;5}),1)))</f>
        <v/>
      </c>
      <c r="F20" s="34" t="str">
        <f>IF(OR(B17&lt;1,INT(F19/100)=0),"",INDEX(excelblog_Setki,INT(F19/100)))&amp; IF(F19-(INT(F19/100)*100)&lt;=20,IF(F19-(INT(F19/100)*100)=0,""," " &amp;INDEX(excelblog_Jednosci,F19-(INT(F19/100)*100)))," " &amp;INDEX(excelblog_Dziesiatki,INT((F19-(INT(F19/100)*100))/10))&amp;IF(MOD((F19-(INT(F19/100)*100)),10)," "&amp;INDEX(excelblog_Jednosci,MOD((F19-(INT(F19/100)*100)),10)),""))&amp;IF(F19=0,""," " &amp;INDEX(IF(F19&lt;20,{"";"tysiąc";"tysiące";"tysięcy"},{"tysięcy";"tysiące";"tysięcy"}),MATCH(IF(F19-(INT(F19/100)*100)&lt;20,F19-(INT(F19/100)*100),MOD((F19-(INT(F19/100)*100)),10)),IF(F19&lt;20,{0;1;2;5},{0;2;5}),1)))</f>
        <v/>
      </c>
      <c r="G20" s="34" t="str">
        <f>IF(OR(B17&lt;1,INT(G19/100)=0),"",INDEX(excelblog_Setki,INT(G19/100)))&amp; IF(G19-(INT(G19/100)*100)&lt;=20,IF(G19-(INT(G19/100)*100)=0,""," " &amp;INDEX(excelblog_Jednosci,G19-(INT(G19/100)*100)))," " &amp;INDEX(excelblog_Dziesiatki,INT((G19-(INT(G19/100)*100))/10))&amp;IF(MOD((G19-(INT(G19/100)*100)),10)," "&amp;INDEX(excelblog_Jednosci,MOD((G19-(INT(G19/100)*100)),10)),""))&amp;IF(G19=0,""," " &amp;INDEX(IF(G19&lt;20,{"";"milion";"miliony";"milionów"},{"milionów";"miliony";"milionów"}),MATCH(IF(G19-(INT(G19/100)*100)&lt;20,G19-(INT(G19/100)*100),MOD((G19-(INT(G19/100)*100)),10)),IF(G19&lt;20,{0;1;2;5},{0;2;5}),1)))</f>
        <v/>
      </c>
      <c r="H20" s="33" t="str">
        <f>IF(OR(B17&lt;1,INT(H19/100)=0),"",INDEX(excelblog_Setki,INT(H19/100)))&amp; IF(H19-(INT(H19/100)*100)&lt;=20,IF(H19-(INT(H19/100)*100)=0,""," " &amp;INDEX(excelblog_Jednosci,H19-(INT(H19/100)*100)))," " &amp;INDEX(excelblog_Dziesiatki,INT((H19-(INT(H19/100)*100))/10))&amp;IF(MOD((H19-(INT(H19/100)*100)),10)," "&amp;INDEX(excelblog_Jednosci,MOD((H19-(INT(H19/100)*100)),10)),""))&amp;IF(H19=0,""," " &amp;INDEX(IF(H19&lt;20,{"";"miliard";"miliardy";"miliardów"},{"miliardów";"miliardy";"miliardów"}),MATCH(IF(H19-(INT(H19/100)*100)&lt;20,H19-(INT(H19/100)*100),MOD((H19-(INT(H19/100)*100)),10)),IF(H19&lt;20,{0;1;2;5},{0;2;5}),1)))</f>
        <v/>
      </c>
      <c r="I20" s="32"/>
    </row>
    <row r="21" spans="1:9" x14ac:dyDescent="0.2">
      <c r="A21" s="21"/>
      <c r="B21" s="21"/>
      <c r="C21" s="35"/>
      <c r="D21" s="36"/>
      <c r="E21" s="36"/>
      <c r="F21" s="36"/>
      <c r="G21" s="36"/>
      <c r="H21" s="36"/>
      <c r="I21" s="21"/>
    </row>
    <row r="22" spans="1:9" x14ac:dyDescent="0.2">
      <c r="A22" s="22" t="s">
        <v>26</v>
      </c>
      <c r="B22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","")&amp;IF(TRIM(D20)&lt;&gt;"",D20&amp;" ","")))</f>
        <v/>
      </c>
      <c r="C22" s="38"/>
      <c r="D22" s="38"/>
      <c r="E22" s="38"/>
      <c r="F22" s="38"/>
      <c r="G22" s="38"/>
      <c r="H22" s="38"/>
      <c r="I22" s="39"/>
    </row>
    <row r="23" spans="1:9" x14ac:dyDescent="0.2">
      <c r="A23" s="22" t="s">
        <v>27</v>
      </c>
      <c r="B23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","")&amp;IF(TRIM(E20)&lt;&gt;"",TRIM(E20)&amp;", ","")&amp;IF(TRIM(D20)&lt;&gt;"",D20&amp;" ","")))</f>
        <v/>
      </c>
      <c r="C23" s="38"/>
      <c r="D23" s="38"/>
      <c r="E23" s="38"/>
      <c r="F23" s="38"/>
      <c r="G23" s="38"/>
      <c r="H23" s="38"/>
      <c r="I23" s="39"/>
    </row>
    <row r="24" spans="1:9" x14ac:dyDescent="0.2">
      <c r="A24" s="22" t="s">
        <v>28</v>
      </c>
      <c r="B24" s="37" t="str">
        <f>IF(NOT(ISNUMBER(B17)),excelblog_Komunikat1,IF(OR((B17*10^-12)&gt;=1,B17&lt;0),excelblog_Komunikat2,IF(TRIM(H20)&lt;&gt;"",TRIM(H20)&amp;" ","")&amp;IF(TRIM(G20)&lt;&gt;"",TRIM(G20)&amp;" ","")&amp;IF(TRIM(F20)&lt;&gt;"",TRIM(F20)&amp;" ","")&amp;IF(TRIM(E20)&lt;&gt;"",TRIM(E20)&amp;" ","")&amp;IF(TRIM(D20)&lt;&gt;"",C20&amp;" ","")))</f>
        <v/>
      </c>
      <c r="C24" s="38"/>
      <c r="D24" s="38"/>
      <c r="E24" s="38"/>
      <c r="F24" s="38"/>
      <c r="G24" s="38"/>
      <c r="H24" s="38"/>
      <c r="I24" s="39"/>
    </row>
    <row r="28" spans="1:9" x14ac:dyDescent="0.2">
      <c r="A28" s="23"/>
    </row>
    <row r="29" spans="1:9" x14ac:dyDescent="0.2">
      <c r="A29" s="21"/>
      <c r="B29" s="22" t="s">
        <v>16</v>
      </c>
      <c r="C29" s="21"/>
      <c r="D29" s="24"/>
      <c r="E29" s="24"/>
      <c r="F29" s="24"/>
      <c r="G29" s="24"/>
      <c r="H29" s="24"/>
      <c r="I29" s="21"/>
    </row>
    <row r="30" spans="1:9" x14ac:dyDescent="0.2">
      <c r="A30" s="22" t="s">
        <v>16</v>
      </c>
      <c r="B30" s="25" t="e">
        <f>Arkusz1!#REF!</f>
        <v>#REF!</v>
      </c>
      <c r="C30" s="26" t="s">
        <v>30</v>
      </c>
      <c r="D30" s="24"/>
      <c r="E30" s="24"/>
      <c r="F30" s="24"/>
      <c r="G30" s="24"/>
      <c r="H30" s="24"/>
      <c r="I30" s="21"/>
    </row>
    <row r="31" spans="1:9" x14ac:dyDescent="0.2">
      <c r="A31" s="22"/>
      <c r="B31" s="26"/>
      <c r="C31" s="27" t="s">
        <v>18</v>
      </c>
      <c r="D31" s="28" t="s">
        <v>19</v>
      </c>
      <c r="E31" s="28" t="s">
        <v>20</v>
      </c>
      <c r="F31" s="28" t="s">
        <v>21</v>
      </c>
      <c r="G31" s="28" t="s">
        <v>22</v>
      </c>
      <c r="H31" s="28" t="s">
        <v>23</v>
      </c>
      <c r="I31" s="21"/>
    </row>
    <row r="32" spans="1:9" x14ac:dyDescent="0.2">
      <c r="A32" s="29" t="s">
        <v>24</v>
      </c>
      <c r="B32" s="21"/>
      <c r="C32" s="30"/>
      <c r="D32" s="31" t="e">
        <f>ROUND((B30-INT(B30))*100,0)</f>
        <v>#REF!</v>
      </c>
      <c r="E32" s="31" t="e">
        <f>IF(B30&gt;=1,VALUE(RIGHT(LEFT(INT(B30),LEN(INT(B30))),3)),0)</f>
        <v>#REF!</v>
      </c>
      <c r="F32" s="31" t="e">
        <f>IF(B30&gt;=1000,VALUE(TEXT(RIGHT(LEFT(INT(B30),LEN(INT(B30))-3),3),"000")),0)</f>
        <v>#REF!</v>
      </c>
      <c r="G32" s="31" t="e">
        <f>IF(B30&gt;=1000000,VALUE(TEXT(RIGHT(LEFT(INT(B30),LEN(INT(B30))-6),3),"000")),0)</f>
        <v>#REF!</v>
      </c>
      <c r="H32" s="31" t="e">
        <f>IF(B30&gt;=1000000000,VALUE(TEXT(RIGHT(LEFT(INT(B30),LEN(INT(B30))-9),3),"000")),0)</f>
        <v>#REF!</v>
      </c>
      <c r="I32" s="21"/>
    </row>
    <row r="33" spans="1:9" x14ac:dyDescent="0.2">
      <c r="A33" s="29" t="s">
        <v>25</v>
      </c>
      <c r="B33" s="32"/>
      <c r="C33" s="33" t="e">
        <f>ROUND((B30-INT(B30))*100,0)&amp;"/"&amp;100 &amp; " groszy"</f>
        <v>#REF!</v>
      </c>
      <c r="D33" s="33" t="e">
        <f>IF(B30=0,"",IF(D32&lt;=20,IF(D32=0,"zero",INDEX(excelblog_Jednosci,D32)),INDEX(excelblog_Dziesiatki,INT(D32/10))&amp;IF(MOD(D32,10)," " &amp;INDEX(excelblog_Jednosci,MOD(D32,10)),"")))&amp; " " &amp;IF(B30=0,"",INDEX(IF(D32&lt;20,{"groszy";"grosz";"grosze";"groszy"},{"groszy";"grosze";"groszy"}),MATCH(IF(D32&lt;20,D32,MOD(D32,10)),IF(D32&lt;20,{0;1;2;5},{0;2;5}),1)))</f>
        <v>#REF!</v>
      </c>
      <c r="E33" s="34" t="e">
        <f>IF(OR(B30&lt;1,INT(E32/100)=0),"",INDEX(excelblog_Setki,INT(E32/100)))&amp; IF(E32-(INT(E32/100)*100)&lt;=20,IF(E32-(INT(E32/100)*100)=0,IF(OR(E32&gt;0,B30&lt;1),"","złotych")," " &amp;INDEX(excelblog_Jednosci,E32-(INT(E32/100)*100)))," " &amp;INDEX(excelblog_Dziesiatki,INT((E32-(INT(E32/100)*100))/10))&amp;IF(MOD((E32-(INT(E32/100)*100)),10)," "&amp;INDEX(excelblog_Jednosci,MOD((E32-(INT(E32/100)*100)),10)),""))&amp;IF(E32=0,""," " &amp;INDEX(IF(E32&lt;20,{"złotych";"złoty";"złote";"złotych"},{"złotych";"złote";"złotych"}),MATCH(IF(E32-(INT(E32/100)*100)&lt;20,E32-(INT(E32/100)*100),MOD((E32-(INT(E32/100)*100)),10)),IF(E32&lt;20,{0;1;2;5},{0;2;5}),1)))</f>
        <v>#REF!</v>
      </c>
      <c r="F33" s="34" t="e">
        <f>IF(OR(B30&lt;1,INT(F32/100)=0),"",INDEX(excelblog_Setki,INT(F32/100)))&amp; IF(F32-(INT(F32/100)*100)&lt;=20,IF(F32-(INT(F32/100)*100)=0,""," " &amp;INDEX(excelblog_Jednosci,F32-(INT(F32/100)*100)))," " &amp;INDEX(excelblog_Dziesiatki,INT((F32-(INT(F32/100)*100))/10))&amp;IF(MOD((F32-(INT(F32/100)*100)),10)," "&amp;INDEX(excelblog_Jednosci,MOD((F32-(INT(F32/100)*100)),10)),""))&amp;IF(F32=0,""," " &amp;INDEX(IF(F32&lt;20,{"";"tysiąc";"tysiące";"tysięcy"},{"tysięcy";"tysiące";"tysięcy"}),MATCH(IF(F32-(INT(F32/100)*100)&lt;20,F32-(INT(F32/100)*100),MOD((F32-(INT(F32/100)*100)),10)),IF(F32&lt;20,{0;1;2;5},{0;2;5}),1)))</f>
        <v>#REF!</v>
      </c>
      <c r="G33" s="34" t="e">
        <f>IF(OR(B30&lt;1,INT(G32/100)=0),"",INDEX(excelblog_Setki,INT(G32/100)))&amp; IF(G32-(INT(G32/100)*100)&lt;=20,IF(G32-(INT(G32/100)*100)=0,""," " &amp;INDEX(excelblog_Jednosci,G32-(INT(G32/100)*100)))," " &amp;INDEX(excelblog_Dziesiatki,INT((G32-(INT(G32/100)*100))/10))&amp;IF(MOD((G32-(INT(G32/100)*100)),10)," "&amp;INDEX(excelblog_Jednosci,MOD((G32-(INT(G32/100)*100)),10)),""))&amp;IF(G32=0,""," " &amp;INDEX(IF(G32&lt;20,{"";"milion";"miliony";"milionów"},{"milionów";"miliony";"milionów"}),MATCH(IF(G32-(INT(G32/100)*100)&lt;20,G32-(INT(G32/100)*100),MOD((G32-(INT(G32/100)*100)),10)),IF(G32&lt;20,{0;1;2;5},{0;2;5}),1)))</f>
        <v>#REF!</v>
      </c>
      <c r="H33" s="33" t="e">
        <f>IF(OR(B30&lt;1,INT(H32/100)=0),"",INDEX(excelblog_Setki,INT(H32/100)))&amp; IF(H32-(INT(H32/100)*100)&lt;=20,IF(H32-(INT(H32/100)*100)=0,""," " &amp;INDEX(excelblog_Jednosci,H32-(INT(H32/100)*100)))," " &amp;INDEX(excelblog_Dziesiatki,INT((H32-(INT(H32/100)*100))/10))&amp;IF(MOD((H32-(INT(H32/100)*100)),10)," "&amp;INDEX(excelblog_Jednosci,MOD((H32-(INT(H32/100)*100)),10)),""))&amp;IF(H32=0,""," " &amp;INDEX(IF(H32&lt;20,{"";"miliard";"miliardy";"miliardów"},{"miliardów";"miliardy";"miliardów"}),MATCH(IF(H32-(INT(H32/100)*100)&lt;20,H32-(INT(H32/100)*100),MOD((H32-(INT(H32/100)*100)),10)),IF(H32&lt;20,{0;1;2;5},{0;2;5}),1)))</f>
        <v>#REF!</v>
      </c>
      <c r="I33" s="32"/>
    </row>
    <row r="34" spans="1:9" x14ac:dyDescent="0.2">
      <c r="A34" s="21"/>
      <c r="B34" s="21"/>
      <c r="C34" s="35"/>
      <c r="D34" s="36"/>
      <c r="E34" s="36"/>
      <c r="F34" s="36"/>
      <c r="G34" s="36"/>
      <c r="H34" s="36"/>
      <c r="I34" s="21"/>
    </row>
    <row r="35" spans="1:9" x14ac:dyDescent="0.2">
      <c r="A35" s="22" t="s">
        <v>26</v>
      </c>
      <c r="B35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","")&amp;IF(TRIM(D33)&lt;&gt;"",D33&amp;" ","")))</f>
        <v>W polu z kwotą nie znajduje się liczba</v>
      </c>
      <c r="C35" s="38"/>
      <c r="D35" s="38"/>
      <c r="E35" s="38"/>
      <c r="F35" s="38"/>
      <c r="G35" s="38"/>
      <c r="H35" s="38"/>
      <c r="I35" s="39"/>
    </row>
    <row r="36" spans="1:9" x14ac:dyDescent="0.2">
      <c r="A36" s="22" t="s">
        <v>27</v>
      </c>
      <c r="B36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","")&amp;IF(TRIM(E33)&lt;&gt;"",TRIM(E33)&amp;", ","")&amp;IF(TRIM(D33)&lt;&gt;"",D33&amp;" ","")))</f>
        <v>W polu z kwotą nie znajduje się liczba</v>
      </c>
      <c r="C36" s="38"/>
      <c r="D36" s="38"/>
      <c r="E36" s="38"/>
      <c r="F36" s="38"/>
      <c r="G36" s="38"/>
      <c r="H36" s="38"/>
      <c r="I36" s="39"/>
    </row>
    <row r="37" spans="1:9" x14ac:dyDescent="0.2">
      <c r="A37" s="22" t="s">
        <v>28</v>
      </c>
      <c r="B37" s="37" t="str">
        <f>IF(NOT(ISNUMBER(B30)),excelblog_Komunikat1,IF(OR((B30*10^-12)&gt;=1,B30&lt;0),excelblog_Komunikat2,IF(TRIM(H33)&lt;&gt;"",TRIM(H33)&amp;" ","")&amp;IF(TRIM(G33)&lt;&gt;"",TRIM(G33)&amp;" ","")&amp;IF(TRIM(F33)&lt;&gt;"",TRIM(F33)&amp;" ","")&amp;IF(TRIM(E33)&lt;&gt;"",TRIM(E33)&amp;" ","")&amp;IF(TRIM(D33)&lt;&gt;"",C33&amp;" ","")))</f>
        <v>W polu z kwotą nie znajduje się liczba</v>
      </c>
      <c r="C37" s="38"/>
      <c r="D37" s="38"/>
      <c r="E37" s="38"/>
      <c r="F37" s="38"/>
      <c r="G37" s="38"/>
      <c r="H37" s="38"/>
      <c r="I37" s="39"/>
    </row>
    <row r="41" spans="1:9" x14ac:dyDescent="0.2">
      <c r="A41" s="23"/>
    </row>
    <row r="42" spans="1:9" x14ac:dyDescent="0.2">
      <c r="A42" s="21"/>
      <c r="B42" s="22" t="s">
        <v>16</v>
      </c>
      <c r="C42" s="21"/>
      <c r="D42" s="24"/>
      <c r="E42" s="24"/>
      <c r="F42" s="24"/>
      <c r="G42" s="24"/>
      <c r="H42" s="24"/>
      <c r="I42" s="21"/>
    </row>
    <row r="43" spans="1:9" x14ac:dyDescent="0.2">
      <c r="A43" s="22" t="s">
        <v>16</v>
      </c>
      <c r="B43" s="25"/>
      <c r="C43" s="26"/>
      <c r="D43" s="24"/>
      <c r="E43" s="24"/>
      <c r="F43" s="24"/>
      <c r="G43" s="24"/>
      <c r="H43" s="24"/>
      <c r="I43" s="21"/>
    </row>
    <row r="44" spans="1:9" x14ac:dyDescent="0.2">
      <c r="A44" s="22"/>
      <c r="B44" s="26"/>
      <c r="C44" s="27" t="s">
        <v>18</v>
      </c>
      <c r="D44" s="28" t="s">
        <v>19</v>
      </c>
      <c r="E44" s="28" t="s">
        <v>20</v>
      </c>
      <c r="F44" s="28" t="s">
        <v>21</v>
      </c>
      <c r="G44" s="28" t="s">
        <v>22</v>
      </c>
      <c r="H44" s="28" t="s">
        <v>23</v>
      </c>
      <c r="I44" s="21"/>
    </row>
    <row r="45" spans="1:9" x14ac:dyDescent="0.2">
      <c r="A45" s="29" t="s">
        <v>24</v>
      </c>
      <c r="B45" s="21"/>
      <c r="C45" s="30"/>
      <c r="D45" s="31">
        <f>ROUND((B43-INT(B43))*100,0)</f>
        <v>0</v>
      </c>
      <c r="E45" s="31">
        <f>IF(B43&gt;=1,VALUE(RIGHT(LEFT(INT(B43),LEN(INT(B43))),3)),0)</f>
        <v>0</v>
      </c>
      <c r="F45" s="31">
        <f>IF(B43&gt;=1000,VALUE(TEXT(RIGHT(LEFT(INT(B43),LEN(INT(B43))-3),3),"000")),0)</f>
        <v>0</v>
      </c>
      <c r="G45" s="31">
        <f>IF(B43&gt;=1000000,VALUE(TEXT(RIGHT(LEFT(INT(B43),LEN(INT(B43))-6),3),"000")),0)</f>
        <v>0</v>
      </c>
      <c r="H45" s="31">
        <f>IF(B43&gt;=1000000000,VALUE(TEXT(RIGHT(LEFT(INT(B43),LEN(INT(B43))-9),3),"000")),0)</f>
        <v>0</v>
      </c>
      <c r="I45" s="21"/>
    </row>
    <row r="46" spans="1:9" x14ac:dyDescent="0.2">
      <c r="A46" s="29" t="s">
        <v>25</v>
      </c>
      <c r="B46" s="32"/>
      <c r="C46" s="33" t="str">
        <f>ROUND((B43-INT(B43))*100,0)&amp;"/"&amp;100 &amp; " groszy"</f>
        <v>0/100 groszy</v>
      </c>
      <c r="D46" s="33" t="str">
        <f>IF(B43=0,"",IF(D45&lt;=20,IF(D45=0,"zero",INDEX(excelblog_Jednosci,D45)),INDEX(excelblog_Dziesiatki,INT(D45/10))&amp;IF(MOD(D45,10)," " &amp;INDEX(excelblog_Jednosci,MOD(D45,10)),"")))&amp; " " &amp;IF(B43=0,"",INDEX(IF(D45&lt;20,{"groszy";"grosz";"grosze";"groszy"},{"groszy";"grosze";"groszy"}),MATCH(IF(D45&lt;20,D45,MOD(D45,10)),IF(D45&lt;20,{0;1;2;5},{0;2;5}),1)))</f>
        <v xml:space="preserve"> </v>
      </c>
      <c r="E46" s="34" t="str">
        <f>IF(OR(B43&lt;1,INT(E45/100)=0),"",INDEX(excelblog_Setki,INT(E45/100)))&amp; IF(E45-(INT(E45/100)*100)&lt;=20,IF(E45-(INT(E45/100)*100)=0,IF(OR(E45&gt;0,B43&lt;1),"","złotych")," " &amp;INDEX(excelblog_Jednosci,E45-(INT(E45/100)*100)))," " &amp;INDEX(excelblog_Dziesiatki,INT((E45-(INT(E45/100)*100))/10))&amp;IF(MOD((E45-(INT(E45/100)*100)),10)," "&amp;INDEX(excelblog_Jednosci,MOD((E45-(INT(E45/100)*100)),10)),""))&amp;IF(E45=0,""," " &amp;INDEX(IF(E45&lt;20,{"złotych";"złoty";"złote";"złotych"},{"złotych";"złote";"złotych"}),MATCH(IF(E45-(INT(E45/100)*100)&lt;20,E45-(INT(E45/100)*100),MOD((E45-(INT(E45/100)*100)),10)),IF(E45&lt;20,{0;1;2;5},{0;2;5}),1)))</f>
        <v/>
      </c>
      <c r="F46" s="34" t="str">
        <f>IF(OR(B43&lt;1,INT(F45/100)=0),"",INDEX(excelblog_Setki,INT(F45/100)))&amp; IF(F45-(INT(F45/100)*100)&lt;=20,IF(F45-(INT(F45/100)*100)=0,""," " &amp;INDEX(excelblog_Jednosci,F45-(INT(F45/100)*100)))," " &amp;INDEX(excelblog_Dziesiatki,INT((F45-(INT(F45/100)*100))/10))&amp;IF(MOD((F45-(INT(F45/100)*100)),10)," "&amp;INDEX(excelblog_Jednosci,MOD((F45-(INT(F45/100)*100)),10)),""))&amp;IF(F45=0,""," " &amp;INDEX(IF(F45&lt;20,{"";"tysiąc";"tysiące";"tysięcy"},{"tysięcy";"tysiące";"tysięcy"}),MATCH(IF(F45-(INT(F45/100)*100)&lt;20,F45-(INT(F45/100)*100),MOD((F45-(INT(F45/100)*100)),10)),IF(F45&lt;20,{0;1;2;5},{0;2;5}),1)))</f>
        <v/>
      </c>
      <c r="G46" s="34" t="str">
        <f>IF(OR(B43&lt;1,INT(G45/100)=0),"",INDEX(excelblog_Setki,INT(G45/100)))&amp; IF(G45-(INT(G45/100)*100)&lt;=20,IF(G45-(INT(G45/100)*100)=0,""," " &amp;INDEX(excelblog_Jednosci,G45-(INT(G45/100)*100)))," " &amp;INDEX(excelblog_Dziesiatki,INT((G45-(INT(G45/100)*100))/10))&amp;IF(MOD((G45-(INT(G45/100)*100)),10)," "&amp;INDEX(excelblog_Jednosci,MOD((G45-(INT(G45/100)*100)),10)),""))&amp;IF(G45=0,""," " &amp;INDEX(IF(G45&lt;20,{"";"milion";"miliony";"milionów"},{"milionów";"miliony";"milionów"}),MATCH(IF(G45-(INT(G45/100)*100)&lt;20,G45-(INT(G45/100)*100),MOD((G45-(INT(G45/100)*100)),10)),IF(G45&lt;20,{0;1;2;5},{0;2;5}),1)))</f>
        <v/>
      </c>
      <c r="H46" s="33" t="str">
        <f>IF(OR(B43&lt;1,INT(H45/100)=0),"",INDEX(excelblog_Setki,INT(H45/100)))&amp; IF(H45-(INT(H45/100)*100)&lt;=20,IF(H45-(INT(H45/100)*100)=0,""," " &amp;INDEX(excelblog_Jednosci,H45-(INT(H45/100)*100)))," " &amp;INDEX(excelblog_Dziesiatki,INT((H45-(INT(H45/100)*100))/10))&amp;IF(MOD((H45-(INT(H45/100)*100)),10)," "&amp;INDEX(excelblog_Jednosci,MOD((H45-(INT(H45/100)*100)),10)),""))&amp;IF(H45=0,""," " &amp;INDEX(IF(H45&lt;20,{"";"miliard";"miliardy";"miliardów"},{"miliardów";"miliardy";"miliardów"}),MATCH(IF(H45-(INT(H45/100)*100)&lt;20,H45-(INT(H45/100)*100),MOD((H45-(INT(H45/100)*100)),10)),IF(H45&lt;20,{0;1;2;5},{0;2;5}),1)))</f>
        <v/>
      </c>
      <c r="I46" s="32"/>
    </row>
    <row r="47" spans="1:9" x14ac:dyDescent="0.2">
      <c r="A47" s="21"/>
      <c r="B47" s="21"/>
      <c r="C47" s="35"/>
      <c r="D47" s="36"/>
      <c r="E47" s="36"/>
      <c r="F47" s="36"/>
      <c r="G47" s="36"/>
      <c r="H47" s="36"/>
      <c r="I47" s="21"/>
    </row>
    <row r="48" spans="1:9" x14ac:dyDescent="0.2">
      <c r="A48" s="22" t="s">
        <v>26</v>
      </c>
      <c r="B48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","")&amp;IF(TRIM(D46)&lt;&gt;"",D46&amp;" ","")))</f>
        <v>W polu z kwotą nie znajduje się liczba</v>
      </c>
      <c r="C48" s="38"/>
      <c r="D48" s="38"/>
      <c r="E48" s="38"/>
      <c r="F48" s="38"/>
      <c r="G48" s="38"/>
      <c r="H48" s="38"/>
      <c r="I48" s="39"/>
    </row>
    <row r="49" spans="1:9" x14ac:dyDescent="0.2">
      <c r="A49" s="22" t="s">
        <v>27</v>
      </c>
      <c r="B49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","")&amp;IF(TRIM(E46)&lt;&gt;"",TRIM(E46)&amp;", ","")&amp;IF(TRIM(D46)&lt;&gt;"",D46&amp;" ","")))</f>
        <v>W polu z kwotą nie znajduje się liczba</v>
      </c>
      <c r="C49" s="38"/>
      <c r="D49" s="38"/>
      <c r="E49" s="38"/>
      <c r="F49" s="38"/>
      <c r="G49" s="38"/>
      <c r="H49" s="38"/>
      <c r="I49" s="39"/>
    </row>
    <row r="50" spans="1:9" x14ac:dyDescent="0.2">
      <c r="A50" s="22" t="s">
        <v>28</v>
      </c>
      <c r="B50" s="37" t="str">
        <f>IF(NOT(ISNUMBER(B43)),excelblog_Komunikat1,IF(OR((B43*10^-12)&gt;=1,B43&lt;0),excelblog_Komunikat2,IF(TRIM(H46)&lt;&gt;"",TRIM(H46)&amp;" ","")&amp;IF(TRIM(G46)&lt;&gt;"",TRIM(G46)&amp;" ","")&amp;IF(TRIM(F46)&lt;&gt;"",TRIM(F46)&amp;" ","")&amp;IF(TRIM(E46)&lt;&gt;"",TRIM(E46)&amp;" ","")&amp;IF(TRIM(D46)&lt;&gt;"",C46&amp;" ","")))</f>
        <v>W polu z kwotą nie znajduje się liczba</v>
      </c>
      <c r="C50" s="38"/>
      <c r="D50" s="38"/>
      <c r="E50" s="38"/>
      <c r="F50" s="38"/>
      <c r="G50" s="38"/>
      <c r="H50" s="38"/>
      <c r="I50" s="39"/>
    </row>
    <row r="54" spans="1:9" x14ac:dyDescent="0.2">
      <c r="A54" s="23"/>
    </row>
    <row r="55" spans="1:9" x14ac:dyDescent="0.2">
      <c r="A55" s="21"/>
      <c r="B55" s="22" t="s">
        <v>16</v>
      </c>
      <c r="C55" s="21"/>
      <c r="D55" s="24"/>
      <c r="E55" s="24"/>
      <c r="F55" s="24"/>
      <c r="G55" s="24"/>
      <c r="H55" s="24"/>
      <c r="I55" s="21"/>
    </row>
    <row r="56" spans="1:9" x14ac:dyDescent="0.2">
      <c r="A56" s="22" t="s">
        <v>16</v>
      </c>
      <c r="B56" s="25"/>
      <c r="C56" s="26" t="s">
        <v>31</v>
      </c>
      <c r="D56" s="24"/>
      <c r="E56" s="24"/>
      <c r="F56" s="24"/>
      <c r="G56" s="24"/>
      <c r="H56" s="24"/>
      <c r="I56" s="21"/>
    </row>
    <row r="57" spans="1:9" x14ac:dyDescent="0.2">
      <c r="A57" s="22"/>
      <c r="B57" s="26"/>
      <c r="C57" s="27" t="s">
        <v>18</v>
      </c>
      <c r="D57" s="28" t="s">
        <v>19</v>
      </c>
      <c r="E57" s="28" t="s">
        <v>20</v>
      </c>
      <c r="F57" s="28" t="s">
        <v>21</v>
      </c>
      <c r="G57" s="28" t="s">
        <v>22</v>
      </c>
      <c r="H57" s="28" t="s">
        <v>23</v>
      </c>
      <c r="I57" s="21"/>
    </row>
    <row r="58" spans="1:9" x14ac:dyDescent="0.2">
      <c r="A58" s="29" t="s">
        <v>24</v>
      </c>
      <c r="B58" s="21"/>
      <c r="C58" s="30"/>
      <c r="D58" s="31">
        <f>ROUND((B56-INT(B56))*100,0)</f>
        <v>0</v>
      </c>
      <c r="E58" s="31">
        <f>IF(B56&gt;=1,VALUE(RIGHT(LEFT(INT(B56),LEN(INT(B56))),3)),0)</f>
        <v>0</v>
      </c>
      <c r="F58" s="31">
        <f>IF(B56&gt;=1000,VALUE(TEXT(RIGHT(LEFT(INT(B56),LEN(INT(B56))-3),3),"000")),0)</f>
        <v>0</v>
      </c>
      <c r="G58" s="31">
        <f>IF(B56&gt;=1000000,VALUE(TEXT(RIGHT(LEFT(INT(B56),LEN(INT(B56))-6),3),"000")),0)</f>
        <v>0</v>
      </c>
      <c r="H58" s="31">
        <f>IF(B56&gt;=1000000000,VALUE(TEXT(RIGHT(LEFT(INT(B56),LEN(INT(B56))-9),3),"000")),0)</f>
        <v>0</v>
      </c>
      <c r="I58" s="21"/>
    </row>
    <row r="59" spans="1:9" x14ac:dyDescent="0.2">
      <c r="A59" s="29" t="s">
        <v>25</v>
      </c>
      <c r="B59" s="32"/>
      <c r="C59" s="33" t="str">
        <f>ROUND((B56-INT(B56))*100,0)&amp;"/"&amp;100 &amp; " groszy"</f>
        <v>0/100 groszy</v>
      </c>
      <c r="D59" s="33" t="str">
        <f>IF(B56=0,"",IF(D58&lt;=20,IF(D58=0,"zero",INDEX(excelblog_Jednosci,D58)),INDEX(excelblog_Dziesiatki,INT(D58/10))&amp;IF(MOD(D58,10)," " &amp;INDEX(excelblog_Jednosci,MOD(D58,10)),"")))&amp; " " &amp;IF(B56=0,"",INDEX(IF(D58&lt;20,{"groszy";"grosz";"grosze";"groszy"},{"groszy";"grosze";"groszy"}),MATCH(IF(D58&lt;20,D58,MOD(D58,10)),IF(D58&lt;20,{0;1;2;5},{0;2;5}),1)))</f>
        <v xml:space="preserve"> </v>
      </c>
      <c r="E59" s="34" t="str">
        <f>IF(OR(B56&lt;1,INT(E58/100)=0),"",INDEX(excelblog_Setki,INT(E58/100)))&amp; IF(E58-(INT(E58/100)*100)&lt;=20,IF(E58-(INT(E58/100)*100)=0,IF(OR(E58&gt;0,B56&lt;1),"","złotych")," " &amp;INDEX(excelblog_Jednosci,E58-(INT(E58/100)*100)))," " &amp;INDEX(excelblog_Dziesiatki,INT((E58-(INT(E58/100)*100))/10))&amp;IF(MOD((E58-(INT(E58/100)*100)),10)," "&amp;INDEX(excelblog_Jednosci,MOD((E58-(INT(E58/100)*100)),10)),""))&amp;IF(E58=0,""," " &amp;INDEX(IF(E58&lt;20,{"złotych";"złoty";"złote";"złotych"},{"złotych";"złote";"złotych"}),MATCH(IF(E58-(INT(E58/100)*100)&lt;20,E58-(INT(E58/100)*100),MOD((E58-(INT(E58/100)*100)),10)),IF(E58&lt;20,{0;1;2;5},{0;2;5}),1)))</f>
        <v/>
      </c>
      <c r="F59" s="34" t="str">
        <f>IF(OR(B56&lt;1,INT(F58/100)=0),"",INDEX(excelblog_Setki,INT(F58/100)))&amp; IF(F58-(INT(F58/100)*100)&lt;=20,IF(F58-(INT(F58/100)*100)=0,""," " &amp;INDEX(excelblog_Jednosci,F58-(INT(F58/100)*100)))," " &amp;INDEX(excelblog_Dziesiatki,INT((F58-(INT(F58/100)*100))/10))&amp;IF(MOD((F58-(INT(F58/100)*100)),10)," "&amp;INDEX(excelblog_Jednosci,MOD((F58-(INT(F58/100)*100)),10)),""))&amp;IF(F58=0,""," " &amp;INDEX(IF(F58&lt;20,{"";"tysiąc";"tysiące";"tysięcy"},{"tysięcy";"tysiące";"tysięcy"}),MATCH(IF(F58-(INT(F58/100)*100)&lt;20,F58-(INT(F58/100)*100),MOD((F58-(INT(F58/100)*100)),10)),IF(F58&lt;20,{0;1;2;5},{0;2;5}),1)))</f>
        <v/>
      </c>
      <c r="G59" s="34" t="str">
        <f>IF(OR(B56&lt;1,INT(G58/100)=0),"",INDEX(excelblog_Setki,INT(G58/100)))&amp; IF(G58-(INT(G58/100)*100)&lt;=20,IF(G58-(INT(G58/100)*100)=0,""," " &amp;INDEX(excelblog_Jednosci,G58-(INT(G58/100)*100)))," " &amp;INDEX(excelblog_Dziesiatki,INT((G58-(INT(G58/100)*100))/10))&amp;IF(MOD((G58-(INT(G58/100)*100)),10)," "&amp;INDEX(excelblog_Jednosci,MOD((G58-(INT(G58/100)*100)),10)),""))&amp;IF(G58=0,""," " &amp;INDEX(IF(G58&lt;20,{"";"milion";"miliony";"milionów"},{"milionów";"miliony";"milionów"}),MATCH(IF(G58-(INT(G58/100)*100)&lt;20,G58-(INT(G58/100)*100),MOD((G58-(INT(G58/100)*100)),10)),IF(G58&lt;20,{0;1;2;5},{0;2;5}),1)))</f>
        <v/>
      </c>
      <c r="H59" s="33" t="str">
        <f>IF(OR(B56&lt;1,INT(H58/100)=0),"",INDEX(excelblog_Setki,INT(H58/100)))&amp; IF(H58-(INT(H58/100)*100)&lt;=20,IF(H58-(INT(H58/100)*100)=0,""," " &amp;INDEX(excelblog_Jednosci,H58-(INT(H58/100)*100)))," " &amp;INDEX(excelblog_Dziesiatki,INT((H58-(INT(H58/100)*100))/10))&amp;IF(MOD((H58-(INT(H58/100)*100)),10)," "&amp;INDEX(excelblog_Jednosci,MOD((H58-(INT(H58/100)*100)),10)),""))&amp;IF(H58=0,""," " &amp;INDEX(IF(H58&lt;20,{"";"miliard";"miliardy";"miliardów"},{"miliardów";"miliardy";"miliardów"}),MATCH(IF(H58-(INT(H58/100)*100)&lt;20,H58-(INT(H58/100)*100),MOD((H58-(INT(H58/100)*100)),10)),IF(H58&lt;20,{0;1;2;5},{0;2;5}),1)))</f>
        <v/>
      </c>
      <c r="I59" s="32"/>
    </row>
    <row r="60" spans="1:9" x14ac:dyDescent="0.2">
      <c r="A60" s="21"/>
      <c r="B60" s="21"/>
      <c r="C60" s="35"/>
      <c r="D60" s="36"/>
      <c r="E60" s="36"/>
      <c r="F60" s="36"/>
      <c r="G60" s="36"/>
      <c r="H60" s="36"/>
      <c r="I60" s="21"/>
    </row>
    <row r="61" spans="1:9" x14ac:dyDescent="0.2">
      <c r="A61" s="22" t="s">
        <v>26</v>
      </c>
      <c r="B61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","")&amp;IF(TRIM(D59)&lt;&gt;"",D59&amp;" ","")))</f>
        <v>W polu z kwotą nie znajduje się liczba</v>
      </c>
      <c r="C61" s="38"/>
      <c r="D61" s="38"/>
      <c r="E61" s="38"/>
      <c r="F61" s="38"/>
      <c r="G61" s="38"/>
      <c r="H61" s="38"/>
      <c r="I61" s="39"/>
    </row>
    <row r="62" spans="1:9" x14ac:dyDescent="0.2">
      <c r="A62" s="22" t="s">
        <v>27</v>
      </c>
      <c r="B62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","")&amp;IF(TRIM(E59)&lt;&gt;"",TRIM(E59)&amp;", ","")&amp;IF(TRIM(D59)&lt;&gt;"",D59&amp;" ","")))</f>
        <v>W polu z kwotą nie znajduje się liczba</v>
      </c>
      <c r="C62" s="38"/>
      <c r="D62" s="38"/>
      <c r="E62" s="38"/>
      <c r="F62" s="38"/>
      <c r="G62" s="38"/>
      <c r="H62" s="38"/>
      <c r="I62" s="39"/>
    </row>
    <row r="63" spans="1:9" x14ac:dyDescent="0.2">
      <c r="A63" s="22" t="s">
        <v>28</v>
      </c>
      <c r="B63" s="37" t="str">
        <f>IF(NOT(ISNUMBER(B56)),excelblog_Komunikat1,IF(OR((B56*10^-12)&gt;=1,B56&lt;0),excelblog_Komunikat2,IF(TRIM(H59)&lt;&gt;"",TRIM(H59)&amp;" ","")&amp;IF(TRIM(G59)&lt;&gt;"",TRIM(G59)&amp;" ","")&amp;IF(TRIM(F59)&lt;&gt;"",TRIM(F59)&amp;" ","")&amp;IF(TRIM(E59)&lt;&gt;"",TRIM(E59)&amp;" ","")&amp;IF(TRIM(D59)&lt;&gt;"",C59&amp;" ","")))</f>
        <v>W polu z kwotą nie znajduje się liczba</v>
      </c>
      <c r="C63" s="38"/>
      <c r="D63" s="38"/>
      <c r="E63" s="38"/>
      <c r="F63" s="38"/>
      <c r="G63" s="38"/>
      <c r="H63" s="38"/>
      <c r="I63" s="39"/>
    </row>
    <row r="101" spans="1:9" x14ac:dyDescent="0.2">
      <c r="A101" s="2" t="s">
        <v>34</v>
      </c>
    </row>
    <row r="102" spans="1:9" x14ac:dyDescent="0.2">
      <c r="A102" s="23"/>
    </row>
    <row r="103" spans="1:9" x14ac:dyDescent="0.2">
      <c r="A103" s="21"/>
      <c r="B103" s="22" t="s">
        <v>16</v>
      </c>
      <c r="C103" s="21"/>
      <c r="D103" s="24"/>
      <c r="E103" s="24"/>
      <c r="F103" s="24"/>
      <c r="G103" s="24"/>
      <c r="H103" s="24"/>
      <c r="I103" s="21"/>
    </row>
    <row r="104" spans="1:9" x14ac:dyDescent="0.2">
      <c r="A104" s="22" t="s">
        <v>16</v>
      </c>
      <c r="B104" s="25" t="e">
        <f>Arkusz1!#REF!</f>
        <v>#REF!</v>
      </c>
      <c r="C104" s="26" t="s">
        <v>17</v>
      </c>
      <c r="D104" s="24"/>
      <c r="E104" s="24"/>
      <c r="F104" s="24"/>
      <c r="G104" s="24"/>
      <c r="H104" s="24"/>
      <c r="I104" s="21"/>
    </row>
    <row r="105" spans="1:9" x14ac:dyDescent="0.2">
      <c r="A105" s="22"/>
      <c r="B105" s="26"/>
      <c r="C105" s="27" t="s">
        <v>18</v>
      </c>
      <c r="D105" s="28" t="s">
        <v>19</v>
      </c>
      <c r="E105" s="28" t="s">
        <v>20</v>
      </c>
      <c r="F105" s="28" t="s">
        <v>21</v>
      </c>
      <c r="G105" s="28" t="s">
        <v>22</v>
      </c>
      <c r="H105" s="28" t="s">
        <v>23</v>
      </c>
      <c r="I105" s="21"/>
    </row>
    <row r="106" spans="1:9" x14ac:dyDescent="0.2">
      <c r="A106" s="29" t="s">
        <v>24</v>
      </c>
      <c r="B106" s="21"/>
      <c r="C106" s="30"/>
      <c r="D106" s="31" t="e">
        <f>ROUND((B104-INT(B104))*100,0)</f>
        <v>#REF!</v>
      </c>
      <c r="E106" s="31" t="e">
        <f>IF(B104&gt;=1,VALUE(RIGHT(LEFT(INT(B104),LEN(INT(B104))),3)),0)</f>
        <v>#REF!</v>
      </c>
      <c r="F106" s="31" t="e">
        <f>IF(B104&gt;=1000,VALUE(TEXT(RIGHT(LEFT(INT(B104),LEN(INT(B104))-3),3),"000")),0)</f>
        <v>#REF!</v>
      </c>
      <c r="G106" s="31" t="e">
        <f>IF(B104&gt;=1000000,VALUE(TEXT(RIGHT(LEFT(INT(B104),LEN(INT(B104))-6),3),"000")),0)</f>
        <v>#REF!</v>
      </c>
      <c r="H106" s="31" t="e">
        <f>IF(B104&gt;=1000000000,VALUE(TEXT(RIGHT(LEFT(INT(B104),LEN(INT(B104))-9),3),"000")),0)</f>
        <v>#REF!</v>
      </c>
      <c r="I106" s="21"/>
    </row>
    <row r="107" spans="1:9" x14ac:dyDescent="0.2">
      <c r="A107" s="29" t="s">
        <v>25</v>
      </c>
      <c r="B107" s="32"/>
      <c r="C107" s="33" t="e">
        <f>ROUND((B104-INT(B104))*100,0)&amp;"/"&amp;100 &amp; " groszy"</f>
        <v>#REF!</v>
      </c>
      <c r="D107" s="33" t="e">
        <f>IF(B104=0,"",IF(D106&lt;=20,IF(D106=0,"zero",INDEX(excelblog_Jednosci,D106)),INDEX(excelblog_Dziesiatki,INT(D106/10))&amp;IF(MOD(D106,10)," " &amp;INDEX(excelblog_Jednosci,MOD(D106,10)),"")))&amp; " " &amp;IF(B104=0,"",INDEX(IF(D106&lt;20,{"groszy";"grosz";"grosze";"groszy"},{"groszy";"grosze";"groszy"}),MATCH(IF(D106&lt;20,D106,MOD(D106,10)),IF(D106&lt;20,{0;1;2;5},{0;2;5}),1)))</f>
        <v>#REF!</v>
      </c>
      <c r="E107" s="34" t="e">
        <f>IF(OR(B104&lt;1,INT(E106/100)=0),"",INDEX(excelblog_Setki,INT(E106/100)))&amp; IF(E106-(INT(E106/100)*100)&lt;=20,IF(E106-(INT(E106/100)*100)=0,IF(OR(E106&gt;0,B104&lt;1),"","złotych")," " &amp;INDEX(excelblog_Jednosci,E106-(INT(E106/100)*100)))," " &amp;INDEX(excelblog_Dziesiatki,INT((E106-(INT(E106/100)*100))/10))&amp;IF(MOD((E106-(INT(E106/100)*100)),10)," "&amp;INDEX(excelblog_Jednosci,MOD((E106-(INT(E106/100)*100)),10)),""))&amp;IF(E106=0,""," " &amp;INDEX(IF(E106&lt;20,{"złotych";"złoty";"złote";"złotych"},{"złotych";"złote";"złotych"}),MATCH(IF(E106-(INT(E106/100)*100)&lt;20,E106-(INT(E106/100)*100),MOD((E106-(INT(E106/100)*100)),10)),IF(E106&lt;20,{0;1;2;5},{0;2;5}),1)))</f>
        <v>#REF!</v>
      </c>
      <c r="F107" s="34" t="e">
        <f>IF(OR(B104&lt;1,INT(F106/100)=0),"",INDEX(excelblog_Setki,INT(F106/100)))&amp; IF(F106-(INT(F106/100)*100)&lt;=20,IF(F106-(INT(F106/100)*100)=0,""," " &amp;INDEX(excelblog_Jednosci,F106-(INT(F106/100)*100)))," " &amp;INDEX(excelblog_Dziesiatki,INT((F106-(INT(F106/100)*100))/10))&amp;IF(MOD((F106-(INT(F106/100)*100)),10)," "&amp;INDEX(excelblog_Jednosci,MOD((F106-(INT(F106/100)*100)),10)),""))&amp;IF(F106=0,""," " &amp;INDEX(IF(F106&lt;20,{"";"tysiąc";"tysiące";"tysięcy"},{"tysięcy";"tysiące";"tysięcy"}),MATCH(IF(F106-(INT(F106/100)*100)&lt;20,F106-(INT(F106/100)*100),MOD((F106-(INT(F106/100)*100)),10)),IF(F106&lt;20,{0;1;2;5},{0;2;5}),1)))</f>
        <v>#REF!</v>
      </c>
      <c r="G107" s="34" t="e">
        <f>IF(OR(B104&lt;1,INT(G106/100)=0),"",INDEX(excelblog_Setki,INT(G106/100)))&amp; IF(G106-(INT(G106/100)*100)&lt;=20,IF(G106-(INT(G106/100)*100)=0,""," " &amp;INDEX(excelblog_Jednosci,G106-(INT(G106/100)*100)))," " &amp;INDEX(excelblog_Dziesiatki,INT((G106-(INT(G106/100)*100))/10))&amp;IF(MOD((G106-(INT(G106/100)*100)),10)," "&amp;INDEX(excelblog_Jednosci,MOD((G106-(INT(G106/100)*100)),10)),""))&amp;IF(G106=0,""," " &amp;INDEX(IF(G106&lt;20,{"";"milion";"miliony";"milionów"},{"milionów";"miliony";"milionów"}),MATCH(IF(G106-(INT(G106/100)*100)&lt;20,G106-(INT(G106/100)*100),MOD((G106-(INT(G106/100)*100)),10)),IF(G106&lt;20,{0;1;2;5},{0;2;5}),1)))</f>
        <v>#REF!</v>
      </c>
      <c r="H107" s="33" t="e">
        <f>IF(OR(B104&lt;1,INT(H106/100)=0),"",INDEX(excelblog_Setki,INT(H106/100)))&amp; IF(H106-(INT(H106/100)*100)&lt;=20,IF(H106-(INT(H106/100)*100)=0,""," " &amp;INDEX(excelblog_Jednosci,H106-(INT(H106/100)*100)))," " &amp;INDEX(excelblog_Dziesiatki,INT((H106-(INT(H106/100)*100))/10))&amp;IF(MOD((H106-(INT(H106/100)*100)),10)," "&amp;INDEX(excelblog_Jednosci,MOD((H106-(INT(H106/100)*100)),10)),""))&amp;IF(H106=0,""," " &amp;INDEX(IF(H106&lt;20,{"";"miliard";"miliardy";"miliardów"},{"miliardów";"miliardy";"miliardów"}),MATCH(IF(H106-(INT(H106/100)*100)&lt;20,H106-(INT(H106/100)*100),MOD((H106-(INT(H106/100)*100)),10)),IF(H106&lt;20,{0;1;2;5},{0;2;5}),1)))</f>
        <v>#REF!</v>
      </c>
      <c r="I107" s="32"/>
    </row>
    <row r="108" spans="1:9" x14ac:dyDescent="0.2">
      <c r="A108" s="21"/>
      <c r="B108" s="21"/>
      <c r="C108" s="35"/>
      <c r="D108" s="36"/>
      <c r="E108" s="36"/>
      <c r="F108" s="36"/>
      <c r="G108" s="36"/>
      <c r="H108" s="36"/>
      <c r="I108" s="21"/>
    </row>
    <row r="109" spans="1:9" x14ac:dyDescent="0.2">
      <c r="A109" s="22" t="s">
        <v>26</v>
      </c>
      <c r="B109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","")&amp;IF(TRIM(D107)&lt;&gt;"",D107&amp;" ","")))</f>
        <v>W polu z kwotą nie znajduje się liczba</v>
      </c>
      <c r="C109" s="38"/>
      <c r="D109" s="38"/>
      <c r="E109" s="38"/>
      <c r="F109" s="38"/>
      <c r="G109" s="38"/>
      <c r="H109" s="38"/>
      <c r="I109" s="39"/>
    </row>
    <row r="110" spans="1:9" x14ac:dyDescent="0.2">
      <c r="A110" s="22" t="s">
        <v>27</v>
      </c>
      <c r="B110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","")&amp;IF(TRIM(E107)&lt;&gt;"",TRIM(E107)&amp;", ","")&amp;IF(TRIM(D107)&lt;&gt;"",D107&amp;" ","")))</f>
        <v>W polu z kwotą nie znajduje się liczba</v>
      </c>
      <c r="C110" s="38"/>
      <c r="D110" s="38"/>
      <c r="E110" s="38"/>
      <c r="F110" s="38"/>
      <c r="G110" s="38"/>
      <c r="H110" s="38"/>
      <c r="I110" s="39"/>
    </row>
    <row r="111" spans="1:9" x14ac:dyDescent="0.2">
      <c r="A111" s="22" t="s">
        <v>28</v>
      </c>
      <c r="B111" s="37" t="str">
        <f>IF(NOT(ISNUMBER(B104)),excelblog_Komunikat1,IF(OR((B104*10^-12)&gt;=1,B104&lt;0),excelblog_Komunikat2,IF(TRIM(H107)&lt;&gt;"",TRIM(H107)&amp;" ","")&amp;IF(TRIM(G107)&lt;&gt;"",TRIM(G107)&amp;" ","")&amp;IF(TRIM(F107)&lt;&gt;"",TRIM(F107)&amp;" ","")&amp;IF(TRIM(E107)&lt;&gt;"",TRIM(E107)&amp;" ","")&amp;IF(TRIM(D107)&lt;&gt;"",C107&amp;" ","")))</f>
        <v>W polu z kwotą nie znajduje się liczba</v>
      </c>
      <c r="C111" s="38"/>
      <c r="D111" s="38"/>
      <c r="E111" s="38"/>
      <c r="F111" s="38"/>
      <c r="G111" s="38"/>
      <c r="H111" s="38"/>
      <c r="I111" s="39"/>
    </row>
    <row r="112" spans="1:9" x14ac:dyDescent="0.2">
      <c r="A112" s="22"/>
      <c r="B112" s="21"/>
      <c r="C112" s="21"/>
      <c r="D112" s="24"/>
      <c r="E112" s="24"/>
      <c r="F112" s="24"/>
      <c r="G112" s="24"/>
      <c r="H112" s="24"/>
      <c r="I112" s="21"/>
    </row>
    <row r="115" spans="1:9" x14ac:dyDescent="0.2">
      <c r="A115" s="23"/>
    </row>
    <row r="116" spans="1:9" x14ac:dyDescent="0.2">
      <c r="A116" s="21"/>
      <c r="B116" s="22" t="s">
        <v>16</v>
      </c>
      <c r="C116" s="21"/>
      <c r="D116" s="24"/>
      <c r="E116" s="24"/>
      <c r="F116" s="24"/>
      <c r="G116" s="24"/>
      <c r="H116" s="24"/>
      <c r="I116" s="21"/>
    </row>
    <row r="117" spans="1:9" x14ac:dyDescent="0.2">
      <c r="A117" s="22" t="s">
        <v>16</v>
      </c>
      <c r="B117" s="25" t="e">
        <f>Arkusz1!#REF!</f>
        <v>#REF!</v>
      </c>
      <c r="C117" s="26" t="s">
        <v>29</v>
      </c>
      <c r="D117" s="24"/>
      <c r="E117" s="24"/>
      <c r="F117" s="24"/>
      <c r="G117" s="24"/>
      <c r="H117" s="24"/>
      <c r="I117" s="21"/>
    </row>
    <row r="118" spans="1:9" x14ac:dyDescent="0.2">
      <c r="A118" s="22"/>
      <c r="B118" s="26"/>
      <c r="C118" s="27" t="s">
        <v>18</v>
      </c>
      <c r="D118" s="28" t="s">
        <v>19</v>
      </c>
      <c r="E118" s="28" t="s">
        <v>20</v>
      </c>
      <c r="F118" s="28" t="s">
        <v>21</v>
      </c>
      <c r="G118" s="28" t="s">
        <v>22</v>
      </c>
      <c r="H118" s="28" t="s">
        <v>23</v>
      </c>
      <c r="I118" s="21"/>
    </row>
    <row r="119" spans="1:9" x14ac:dyDescent="0.2">
      <c r="A119" s="29" t="s">
        <v>24</v>
      </c>
      <c r="B119" s="21"/>
      <c r="C119" s="30"/>
      <c r="D119" s="31" t="e">
        <f>ROUND((B117-INT(B117))*100,0)</f>
        <v>#REF!</v>
      </c>
      <c r="E119" s="31" t="e">
        <f>IF(B117&gt;=1,VALUE(RIGHT(LEFT(INT(B117),LEN(INT(B117))),3)),0)</f>
        <v>#REF!</v>
      </c>
      <c r="F119" s="31" t="e">
        <f>IF(B117&gt;=1000,VALUE(TEXT(RIGHT(LEFT(INT(B117),LEN(INT(B117))-3),3),"000")),0)</f>
        <v>#REF!</v>
      </c>
      <c r="G119" s="31" t="e">
        <f>IF(B117&gt;=1000000,VALUE(TEXT(RIGHT(LEFT(INT(B117),LEN(INT(B117))-6),3),"000")),0)</f>
        <v>#REF!</v>
      </c>
      <c r="H119" s="31" t="e">
        <f>IF(B117&gt;=1000000000,VALUE(TEXT(RIGHT(LEFT(INT(B117),LEN(INT(B117))-9),3),"000")),0)</f>
        <v>#REF!</v>
      </c>
      <c r="I119" s="21"/>
    </row>
    <row r="120" spans="1:9" x14ac:dyDescent="0.2">
      <c r="A120" s="29" t="s">
        <v>25</v>
      </c>
      <c r="B120" s="32"/>
      <c r="C120" s="33" t="e">
        <f>ROUND((B117-INT(B117))*100,0)&amp;"/"&amp;100 &amp; " groszy"</f>
        <v>#REF!</v>
      </c>
      <c r="D120" s="33" t="e">
        <f>IF(B117=0,"",IF(D119&lt;=20,IF(D119=0,"zero",INDEX(excelblog_Jednosci,D119)),INDEX(excelblog_Dziesiatki,INT(D119/10))&amp;IF(MOD(D119,10)," " &amp;INDEX(excelblog_Jednosci,MOD(D119,10)),"")))&amp; " " &amp;IF(B117=0,"",INDEX(IF(D119&lt;20,{"groszy";"grosz";"grosze";"groszy"},{"groszy";"grosze";"groszy"}),MATCH(IF(D119&lt;20,D119,MOD(D119,10)),IF(D119&lt;20,{0;1;2;5},{0;2;5}),1)))</f>
        <v>#REF!</v>
      </c>
      <c r="E120" s="34" t="e">
        <f>IF(OR(B117&lt;1,INT(E119/100)=0),"",INDEX(excelblog_Setki,INT(E119/100)))&amp; IF(E119-(INT(E119/100)*100)&lt;=20,IF(E119-(INT(E119/100)*100)=0,IF(OR(E119&gt;0,B117&lt;1),"","złotych")," " &amp;INDEX(excelblog_Jednosci,E119-(INT(E119/100)*100)))," " &amp;INDEX(excelblog_Dziesiatki,INT((E119-(INT(E119/100)*100))/10))&amp;IF(MOD((E119-(INT(E119/100)*100)),10)," "&amp;INDEX(excelblog_Jednosci,MOD((E119-(INT(E119/100)*100)),10)),""))&amp;IF(E119=0,""," " &amp;INDEX(IF(E119&lt;20,{"złotych";"złoty";"złote";"złotych"},{"złotych";"złote";"złotych"}),MATCH(IF(E119-(INT(E119/100)*100)&lt;20,E119-(INT(E119/100)*100),MOD((E119-(INT(E119/100)*100)),10)),IF(E119&lt;20,{0;1;2;5},{0;2;5}),1)))</f>
        <v>#REF!</v>
      </c>
      <c r="F120" s="34" t="e">
        <f>IF(OR(B117&lt;1,INT(F119/100)=0),"",INDEX(excelblog_Setki,INT(F119/100)))&amp; IF(F119-(INT(F119/100)*100)&lt;=20,IF(F119-(INT(F119/100)*100)=0,""," " &amp;INDEX(excelblog_Jednosci,F119-(INT(F119/100)*100)))," " &amp;INDEX(excelblog_Dziesiatki,INT((F119-(INT(F119/100)*100))/10))&amp;IF(MOD((F119-(INT(F119/100)*100)),10)," "&amp;INDEX(excelblog_Jednosci,MOD((F119-(INT(F119/100)*100)),10)),""))&amp;IF(F119=0,""," " &amp;INDEX(IF(F119&lt;20,{"";"tysiąc";"tysiące";"tysięcy"},{"tysięcy";"tysiące";"tysięcy"}),MATCH(IF(F119-(INT(F119/100)*100)&lt;20,F119-(INT(F119/100)*100),MOD((F119-(INT(F119/100)*100)),10)),IF(F119&lt;20,{0;1;2;5},{0;2;5}),1)))</f>
        <v>#REF!</v>
      </c>
      <c r="G120" s="34" t="e">
        <f>IF(OR(B117&lt;1,INT(G119/100)=0),"",INDEX(excelblog_Setki,INT(G119/100)))&amp; IF(G119-(INT(G119/100)*100)&lt;=20,IF(G119-(INT(G119/100)*100)=0,""," " &amp;INDEX(excelblog_Jednosci,G119-(INT(G119/100)*100)))," " &amp;INDEX(excelblog_Dziesiatki,INT((G119-(INT(G119/100)*100))/10))&amp;IF(MOD((G119-(INT(G119/100)*100)),10)," "&amp;INDEX(excelblog_Jednosci,MOD((G119-(INT(G119/100)*100)),10)),""))&amp;IF(G119=0,""," " &amp;INDEX(IF(G119&lt;20,{"";"milion";"miliony";"milionów"},{"milionów";"miliony";"milionów"}),MATCH(IF(G119-(INT(G119/100)*100)&lt;20,G119-(INT(G119/100)*100),MOD((G119-(INT(G119/100)*100)),10)),IF(G119&lt;20,{0;1;2;5},{0;2;5}),1)))</f>
        <v>#REF!</v>
      </c>
      <c r="H120" s="33" t="e">
        <f>IF(OR(B117&lt;1,INT(H119/100)=0),"",INDEX(excelblog_Setki,INT(H119/100)))&amp; IF(H119-(INT(H119/100)*100)&lt;=20,IF(H119-(INT(H119/100)*100)=0,""," " &amp;INDEX(excelblog_Jednosci,H119-(INT(H119/100)*100)))," " &amp;INDEX(excelblog_Dziesiatki,INT((H119-(INT(H119/100)*100))/10))&amp;IF(MOD((H119-(INT(H119/100)*100)),10)," "&amp;INDEX(excelblog_Jednosci,MOD((H119-(INT(H119/100)*100)),10)),""))&amp;IF(H119=0,""," " &amp;INDEX(IF(H119&lt;20,{"";"miliard";"miliardy";"miliardów"},{"miliardów";"miliardy";"miliardów"}),MATCH(IF(H119-(INT(H119/100)*100)&lt;20,H119-(INT(H119/100)*100),MOD((H119-(INT(H119/100)*100)),10)),IF(H119&lt;20,{0;1;2;5},{0;2;5}),1)))</f>
        <v>#REF!</v>
      </c>
      <c r="I120" s="32"/>
    </row>
    <row r="121" spans="1:9" x14ac:dyDescent="0.2">
      <c r="A121" s="21"/>
      <c r="B121" s="21"/>
      <c r="C121" s="35"/>
      <c r="D121" s="36"/>
      <c r="E121" s="36"/>
      <c r="F121" s="36"/>
      <c r="G121" s="36"/>
      <c r="H121" s="36"/>
      <c r="I121" s="21"/>
    </row>
    <row r="122" spans="1:9" x14ac:dyDescent="0.2">
      <c r="A122" s="22" t="s">
        <v>26</v>
      </c>
      <c r="B122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","")&amp;IF(TRIM(D120)&lt;&gt;"",D120&amp;" ","")))</f>
        <v>W polu z kwotą nie znajduje się liczba</v>
      </c>
      <c r="C122" s="38"/>
      <c r="D122" s="38"/>
      <c r="E122" s="38"/>
      <c r="F122" s="38"/>
      <c r="G122" s="38"/>
      <c r="H122" s="38"/>
      <c r="I122" s="39"/>
    </row>
    <row r="123" spans="1:9" x14ac:dyDescent="0.2">
      <c r="A123" s="22" t="s">
        <v>27</v>
      </c>
      <c r="B123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","")&amp;IF(TRIM(E120)&lt;&gt;"",TRIM(E120)&amp;", ","")&amp;IF(TRIM(D120)&lt;&gt;"",D120&amp;" ","")))</f>
        <v>W polu z kwotą nie znajduje się liczba</v>
      </c>
      <c r="C123" s="38"/>
      <c r="D123" s="38"/>
      <c r="E123" s="38"/>
      <c r="F123" s="38"/>
      <c r="G123" s="38"/>
      <c r="H123" s="38"/>
      <c r="I123" s="39"/>
    </row>
    <row r="124" spans="1:9" x14ac:dyDescent="0.2">
      <c r="A124" s="22" t="s">
        <v>28</v>
      </c>
      <c r="B124" s="37" t="str">
        <f>IF(NOT(ISNUMBER(B117)),excelblog_Komunikat1,IF(OR((B117*10^-12)&gt;=1,B117&lt;0),excelblog_Komunikat2,IF(TRIM(H120)&lt;&gt;"",TRIM(H120)&amp;" ","")&amp;IF(TRIM(G120)&lt;&gt;"",TRIM(G120)&amp;" ","")&amp;IF(TRIM(F120)&lt;&gt;"",TRIM(F120)&amp;" ","")&amp;IF(TRIM(E120)&lt;&gt;"",TRIM(E120)&amp;" ","")&amp;IF(TRIM(D120)&lt;&gt;"",C120&amp;" ","")))</f>
        <v>W polu z kwotą nie znajduje się liczba</v>
      </c>
      <c r="C124" s="38"/>
      <c r="D124" s="38"/>
      <c r="E124" s="38"/>
      <c r="F124" s="38"/>
      <c r="G124" s="38"/>
      <c r="H124" s="38"/>
      <c r="I124" s="39"/>
    </row>
    <row r="128" spans="1:9" x14ac:dyDescent="0.2">
      <c r="A128" s="23"/>
    </row>
    <row r="129" spans="1:9" x14ac:dyDescent="0.2">
      <c r="A129" s="21"/>
      <c r="B129" s="22" t="s">
        <v>16</v>
      </c>
      <c r="C129" s="21"/>
      <c r="D129" s="24"/>
      <c r="E129" s="24"/>
      <c r="F129" s="24"/>
      <c r="G129" s="24"/>
      <c r="H129" s="24"/>
      <c r="I129" s="21"/>
    </row>
    <row r="130" spans="1:9" x14ac:dyDescent="0.2">
      <c r="A130" s="22" t="s">
        <v>16</v>
      </c>
      <c r="B130" s="25" t="e">
        <f>Arkusz1!#REF!</f>
        <v>#REF!</v>
      </c>
      <c r="C130" s="26" t="s">
        <v>30</v>
      </c>
      <c r="D130" s="24"/>
      <c r="E130" s="24"/>
      <c r="F130" s="24"/>
      <c r="G130" s="24"/>
      <c r="H130" s="24"/>
      <c r="I130" s="21"/>
    </row>
    <row r="131" spans="1:9" x14ac:dyDescent="0.2">
      <c r="A131" s="22"/>
      <c r="B131" s="26"/>
      <c r="C131" s="27" t="s">
        <v>18</v>
      </c>
      <c r="D131" s="28" t="s">
        <v>19</v>
      </c>
      <c r="E131" s="28" t="s">
        <v>20</v>
      </c>
      <c r="F131" s="28" t="s">
        <v>21</v>
      </c>
      <c r="G131" s="28" t="s">
        <v>22</v>
      </c>
      <c r="H131" s="28" t="s">
        <v>23</v>
      </c>
      <c r="I131" s="21"/>
    </row>
    <row r="132" spans="1:9" x14ac:dyDescent="0.2">
      <c r="A132" s="29" t="s">
        <v>24</v>
      </c>
      <c r="B132" s="21"/>
      <c r="C132" s="30"/>
      <c r="D132" s="31" t="e">
        <f>ROUND((B130-INT(B130))*100,0)</f>
        <v>#REF!</v>
      </c>
      <c r="E132" s="31" t="e">
        <f>IF(B130&gt;=1,VALUE(RIGHT(LEFT(INT(B130),LEN(INT(B130))),3)),0)</f>
        <v>#REF!</v>
      </c>
      <c r="F132" s="31" t="e">
        <f>IF(B130&gt;=1000,VALUE(TEXT(RIGHT(LEFT(INT(B130),LEN(INT(B130))-3),3),"000")),0)</f>
        <v>#REF!</v>
      </c>
      <c r="G132" s="31" t="e">
        <f>IF(B130&gt;=1000000,VALUE(TEXT(RIGHT(LEFT(INT(B130),LEN(INT(B130))-6),3),"000")),0)</f>
        <v>#REF!</v>
      </c>
      <c r="H132" s="31" t="e">
        <f>IF(B130&gt;=1000000000,VALUE(TEXT(RIGHT(LEFT(INT(B130),LEN(INT(B130))-9),3),"000")),0)</f>
        <v>#REF!</v>
      </c>
      <c r="I132" s="21"/>
    </row>
    <row r="133" spans="1:9" x14ac:dyDescent="0.2">
      <c r="A133" s="29" t="s">
        <v>25</v>
      </c>
      <c r="B133" s="32"/>
      <c r="C133" s="33" t="e">
        <f>ROUND((B130-INT(B130))*100,0)&amp;"/"&amp;100 &amp; " groszy"</f>
        <v>#REF!</v>
      </c>
      <c r="D133" s="33" t="e">
        <f>IF(B130=0,"",IF(D132&lt;=20,IF(D132=0,"zero",INDEX(excelblog_Jednosci,D132)),INDEX(excelblog_Dziesiatki,INT(D132/10))&amp;IF(MOD(D132,10)," " &amp;INDEX(excelblog_Jednosci,MOD(D132,10)),"")))&amp; " " &amp;IF(B130=0,"",INDEX(IF(D132&lt;20,{"groszy";"grosz";"grosze";"groszy"},{"groszy";"grosze";"groszy"}),MATCH(IF(D132&lt;20,D132,MOD(D132,10)),IF(D132&lt;20,{0;1;2;5},{0;2;5}),1)))</f>
        <v>#REF!</v>
      </c>
      <c r="E133" s="34" t="e">
        <f>IF(OR(B130&lt;1,INT(E132/100)=0),"",INDEX(excelblog_Setki,INT(E132/100)))&amp; IF(E132-(INT(E132/100)*100)&lt;=20,IF(E132-(INT(E132/100)*100)=0,IF(OR(E132&gt;0,B130&lt;1),"","złotych")," " &amp;INDEX(excelblog_Jednosci,E132-(INT(E132/100)*100)))," " &amp;INDEX(excelblog_Dziesiatki,INT((E132-(INT(E132/100)*100))/10))&amp;IF(MOD((E132-(INT(E132/100)*100)),10)," "&amp;INDEX(excelblog_Jednosci,MOD((E132-(INT(E132/100)*100)),10)),""))&amp;IF(E132=0,""," " &amp;INDEX(IF(E132&lt;20,{"złotych";"złoty";"złote";"złotych"},{"złotych";"złote";"złotych"}),MATCH(IF(E132-(INT(E132/100)*100)&lt;20,E132-(INT(E132/100)*100),MOD((E132-(INT(E132/100)*100)),10)),IF(E132&lt;20,{0;1;2;5},{0;2;5}),1)))</f>
        <v>#REF!</v>
      </c>
      <c r="F133" s="34" t="e">
        <f>IF(OR(B130&lt;1,INT(F132/100)=0),"",INDEX(excelblog_Setki,INT(F132/100)))&amp; IF(F132-(INT(F132/100)*100)&lt;=20,IF(F132-(INT(F132/100)*100)=0,""," " &amp;INDEX(excelblog_Jednosci,F132-(INT(F132/100)*100)))," " &amp;INDEX(excelblog_Dziesiatki,INT((F132-(INT(F132/100)*100))/10))&amp;IF(MOD((F132-(INT(F132/100)*100)),10)," "&amp;INDEX(excelblog_Jednosci,MOD((F132-(INT(F132/100)*100)),10)),""))&amp;IF(F132=0,""," " &amp;INDEX(IF(F132&lt;20,{"";"tysiąc";"tysiące";"tysięcy"},{"tysięcy";"tysiące";"tysięcy"}),MATCH(IF(F132-(INT(F132/100)*100)&lt;20,F132-(INT(F132/100)*100),MOD((F132-(INT(F132/100)*100)),10)),IF(F132&lt;20,{0;1;2;5},{0;2;5}),1)))</f>
        <v>#REF!</v>
      </c>
      <c r="G133" s="34" t="e">
        <f>IF(OR(B130&lt;1,INT(G132/100)=0),"",INDEX(excelblog_Setki,INT(G132/100)))&amp; IF(G132-(INT(G132/100)*100)&lt;=20,IF(G132-(INT(G132/100)*100)=0,""," " &amp;INDEX(excelblog_Jednosci,G132-(INT(G132/100)*100)))," " &amp;INDEX(excelblog_Dziesiatki,INT((G132-(INT(G132/100)*100))/10))&amp;IF(MOD((G132-(INT(G132/100)*100)),10)," "&amp;INDEX(excelblog_Jednosci,MOD((G132-(INT(G132/100)*100)),10)),""))&amp;IF(G132=0,""," " &amp;INDEX(IF(G132&lt;20,{"";"milion";"miliony";"milionów"},{"milionów";"miliony";"milionów"}),MATCH(IF(G132-(INT(G132/100)*100)&lt;20,G132-(INT(G132/100)*100),MOD((G132-(INT(G132/100)*100)),10)),IF(G132&lt;20,{0;1;2;5},{0;2;5}),1)))</f>
        <v>#REF!</v>
      </c>
      <c r="H133" s="33" t="e">
        <f>IF(OR(B130&lt;1,INT(H132/100)=0),"",INDEX(excelblog_Setki,INT(H132/100)))&amp; IF(H132-(INT(H132/100)*100)&lt;=20,IF(H132-(INT(H132/100)*100)=0,""," " &amp;INDEX(excelblog_Jednosci,H132-(INT(H132/100)*100)))," " &amp;INDEX(excelblog_Dziesiatki,INT((H132-(INT(H132/100)*100))/10))&amp;IF(MOD((H132-(INT(H132/100)*100)),10)," "&amp;INDEX(excelblog_Jednosci,MOD((H132-(INT(H132/100)*100)),10)),""))&amp;IF(H132=0,""," " &amp;INDEX(IF(H132&lt;20,{"";"miliard";"miliardy";"miliardów"},{"miliardów";"miliardy";"miliardów"}),MATCH(IF(H132-(INT(H132/100)*100)&lt;20,H132-(INT(H132/100)*100),MOD((H132-(INT(H132/100)*100)),10)),IF(H132&lt;20,{0;1;2;5},{0;2;5}),1)))</f>
        <v>#REF!</v>
      </c>
      <c r="I133" s="32"/>
    </row>
    <row r="134" spans="1:9" x14ac:dyDescent="0.2">
      <c r="A134" s="21"/>
      <c r="B134" s="21"/>
      <c r="C134" s="35"/>
      <c r="D134" s="36"/>
      <c r="E134" s="36"/>
      <c r="F134" s="36"/>
      <c r="G134" s="36"/>
      <c r="H134" s="36"/>
      <c r="I134" s="21"/>
    </row>
    <row r="135" spans="1:9" x14ac:dyDescent="0.2">
      <c r="A135" s="22" t="s">
        <v>26</v>
      </c>
      <c r="B135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","")&amp;IF(TRIM(D133)&lt;&gt;"",D133&amp;" ","")))</f>
        <v>W polu z kwotą nie znajduje się liczba</v>
      </c>
      <c r="C135" s="38"/>
      <c r="D135" s="38"/>
      <c r="E135" s="38"/>
      <c r="F135" s="38"/>
      <c r="G135" s="38"/>
      <c r="H135" s="38"/>
      <c r="I135" s="39"/>
    </row>
    <row r="136" spans="1:9" x14ac:dyDescent="0.2">
      <c r="A136" s="22" t="s">
        <v>27</v>
      </c>
      <c r="B136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","")&amp;IF(TRIM(E133)&lt;&gt;"",TRIM(E133)&amp;", ","")&amp;IF(TRIM(D133)&lt;&gt;"",D133&amp;" ","")))</f>
        <v>W polu z kwotą nie znajduje się liczba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22" t="s">
        <v>28</v>
      </c>
      <c r="B137" s="37" t="str">
        <f>IF(NOT(ISNUMBER(B130)),excelblog_Komunikat1,IF(OR((B130*10^-12)&gt;=1,B130&lt;0),excelblog_Komunikat2,IF(TRIM(H133)&lt;&gt;"",TRIM(H133)&amp;" ","")&amp;IF(TRIM(G133)&lt;&gt;"",TRIM(G133)&amp;" ","")&amp;IF(TRIM(F133)&lt;&gt;"",TRIM(F133)&amp;" ","")&amp;IF(TRIM(E133)&lt;&gt;"",TRIM(E133)&amp;" ","")&amp;IF(TRIM(D133)&lt;&gt;"",C133&amp;" ","")))</f>
        <v>W polu z kwotą nie znajduje się liczba</v>
      </c>
      <c r="C137" s="38"/>
      <c r="D137" s="38"/>
      <c r="E137" s="38"/>
      <c r="F137" s="38"/>
      <c r="G137" s="38"/>
      <c r="H137" s="38"/>
      <c r="I137" s="39"/>
    </row>
    <row r="141" spans="1:9" x14ac:dyDescent="0.2">
      <c r="A141" s="23"/>
    </row>
    <row r="142" spans="1:9" x14ac:dyDescent="0.2">
      <c r="A142" s="21"/>
      <c r="B142" s="22" t="s">
        <v>16</v>
      </c>
      <c r="C142" s="21"/>
      <c r="D142" s="24"/>
      <c r="E142" s="24"/>
      <c r="F142" s="24"/>
      <c r="G142" s="24"/>
      <c r="H142" s="24"/>
      <c r="I142" s="21"/>
    </row>
    <row r="143" spans="1:9" x14ac:dyDescent="0.2">
      <c r="A143" s="22" t="s">
        <v>16</v>
      </c>
      <c r="B143" s="25"/>
      <c r="C143" s="26"/>
      <c r="D143" s="24"/>
      <c r="E143" s="24"/>
      <c r="F143" s="24"/>
      <c r="G143" s="24"/>
      <c r="H143" s="24"/>
      <c r="I143" s="21"/>
    </row>
    <row r="144" spans="1:9" x14ac:dyDescent="0.2">
      <c r="A144" s="22"/>
      <c r="B144" s="26"/>
      <c r="C144" s="27" t="s">
        <v>18</v>
      </c>
      <c r="D144" s="28" t="s">
        <v>19</v>
      </c>
      <c r="E144" s="28" t="s">
        <v>20</v>
      </c>
      <c r="F144" s="28" t="s">
        <v>21</v>
      </c>
      <c r="G144" s="28" t="s">
        <v>22</v>
      </c>
      <c r="H144" s="28" t="s">
        <v>23</v>
      </c>
      <c r="I144" s="21"/>
    </row>
    <row r="145" spans="1:9" x14ac:dyDescent="0.2">
      <c r="A145" s="29" t="s">
        <v>24</v>
      </c>
      <c r="B145" s="21"/>
      <c r="C145" s="30"/>
      <c r="D145" s="31">
        <f>ROUND((B143-INT(B143))*100,0)</f>
        <v>0</v>
      </c>
      <c r="E145" s="31">
        <f>IF(B143&gt;=1,VALUE(RIGHT(LEFT(INT(B143),LEN(INT(B143))),3)),0)</f>
        <v>0</v>
      </c>
      <c r="F145" s="31">
        <f>IF(B143&gt;=1000,VALUE(TEXT(RIGHT(LEFT(INT(B143),LEN(INT(B143))-3),3),"000")),0)</f>
        <v>0</v>
      </c>
      <c r="G145" s="31">
        <f>IF(B143&gt;=1000000,VALUE(TEXT(RIGHT(LEFT(INT(B143),LEN(INT(B143))-6),3),"000")),0)</f>
        <v>0</v>
      </c>
      <c r="H145" s="31">
        <f>IF(B143&gt;=1000000000,VALUE(TEXT(RIGHT(LEFT(INT(B143),LEN(INT(B143))-9),3),"000")),0)</f>
        <v>0</v>
      </c>
      <c r="I145" s="21"/>
    </row>
    <row r="146" spans="1:9" x14ac:dyDescent="0.2">
      <c r="A146" s="29" t="s">
        <v>25</v>
      </c>
      <c r="B146" s="32"/>
      <c r="C146" s="33" t="str">
        <f>ROUND((B143-INT(B143))*100,0)&amp;"/"&amp;100 &amp; " groszy"</f>
        <v>0/100 groszy</v>
      </c>
      <c r="D146" s="33" t="str">
        <f>IF(B143=0,"",IF(D145&lt;=20,IF(D145=0,"zero",INDEX(excelblog_Jednosci,D145)),INDEX(excelblog_Dziesiatki,INT(D145/10))&amp;IF(MOD(D145,10)," " &amp;INDEX(excelblog_Jednosci,MOD(D145,10)),"")))&amp; " " &amp;IF(B143=0,"",INDEX(IF(D145&lt;20,{"groszy";"grosz";"grosze";"groszy"},{"groszy";"grosze";"groszy"}),MATCH(IF(D145&lt;20,D145,MOD(D145,10)),IF(D145&lt;20,{0;1;2;5},{0;2;5}),1)))</f>
        <v xml:space="preserve"> </v>
      </c>
      <c r="E146" s="34" t="str">
        <f>IF(OR(B143&lt;1,INT(E145/100)=0),"",INDEX(excelblog_Setki,INT(E145/100)))&amp; IF(E145-(INT(E145/100)*100)&lt;=20,IF(E145-(INT(E145/100)*100)=0,IF(OR(E145&gt;0,B143&lt;1),"","złotych")," " &amp;INDEX(excelblog_Jednosci,E145-(INT(E145/100)*100)))," " &amp;INDEX(excelblog_Dziesiatki,INT((E145-(INT(E145/100)*100))/10))&amp;IF(MOD((E145-(INT(E145/100)*100)),10)," "&amp;INDEX(excelblog_Jednosci,MOD((E145-(INT(E145/100)*100)),10)),""))&amp;IF(E145=0,""," " &amp;INDEX(IF(E145&lt;20,{"złotych";"złoty";"złote";"złotych"},{"złotych";"złote";"złotych"}),MATCH(IF(E145-(INT(E145/100)*100)&lt;20,E145-(INT(E145/100)*100),MOD((E145-(INT(E145/100)*100)),10)),IF(E145&lt;20,{0;1;2;5},{0;2;5}),1)))</f>
        <v/>
      </c>
      <c r="F146" s="34" t="str">
        <f>IF(OR(B143&lt;1,INT(F145/100)=0),"",INDEX(excelblog_Setki,INT(F145/100)))&amp; IF(F145-(INT(F145/100)*100)&lt;=20,IF(F145-(INT(F145/100)*100)=0,""," " &amp;INDEX(excelblog_Jednosci,F145-(INT(F145/100)*100)))," " &amp;INDEX(excelblog_Dziesiatki,INT((F145-(INT(F145/100)*100))/10))&amp;IF(MOD((F145-(INT(F145/100)*100)),10)," "&amp;INDEX(excelblog_Jednosci,MOD((F145-(INT(F145/100)*100)),10)),""))&amp;IF(F145=0,""," " &amp;INDEX(IF(F145&lt;20,{"";"tysiąc";"tysiące";"tysięcy"},{"tysięcy";"tysiące";"tysięcy"}),MATCH(IF(F145-(INT(F145/100)*100)&lt;20,F145-(INT(F145/100)*100),MOD((F145-(INT(F145/100)*100)),10)),IF(F145&lt;20,{0;1;2;5},{0;2;5}),1)))</f>
        <v/>
      </c>
      <c r="G146" s="34" t="str">
        <f>IF(OR(B143&lt;1,INT(G145/100)=0),"",INDEX(excelblog_Setki,INT(G145/100)))&amp; IF(G145-(INT(G145/100)*100)&lt;=20,IF(G145-(INT(G145/100)*100)=0,""," " &amp;INDEX(excelblog_Jednosci,G145-(INT(G145/100)*100)))," " &amp;INDEX(excelblog_Dziesiatki,INT((G145-(INT(G145/100)*100))/10))&amp;IF(MOD((G145-(INT(G145/100)*100)),10)," "&amp;INDEX(excelblog_Jednosci,MOD((G145-(INT(G145/100)*100)),10)),""))&amp;IF(G145=0,""," " &amp;INDEX(IF(G145&lt;20,{"";"milion";"miliony";"milionów"},{"milionów";"miliony";"milionów"}),MATCH(IF(G145-(INT(G145/100)*100)&lt;20,G145-(INT(G145/100)*100),MOD((G145-(INT(G145/100)*100)),10)),IF(G145&lt;20,{0;1;2;5},{0;2;5}),1)))</f>
        <v/>
      </c>
      <c r="H146" s="33" t="str">
        <f>IF(OR(B143&lt;1,INT(H145/100)=0),"",INDEX(excelblog_Setki,INT(H145/100)))&amp; IF(H145-(INT(H145/100)*100)&lt;=20,IF(H145-(INT(H145/100)*100)=0,""," " &amp;INDEX(excelblog_Jednosci,H145-(INT(H145/100)*100)))," " &amp;INDEX(excelblog_Dziesiatki,INT((H145-(INT(H145/100)*100))/10))&amp;IF(MOD((H145-(INT(H145/100)*100)),10)," "&amp;INDEX(excelblog_Jednosci,MOD((H145-(INT(H145/100)*100)),10)),""))&amp;IF(H145=0,""," " &amp;INDEX(IF(H145&lt;20,{"";"miliard";"miliardy";"miliardów"},{"miliardów";"miliardy";"miliardów"}),MATCH(IF(H145-(INT(H145/100)*100)&lt;20,H145-(INT(H145/100)*100),MOD((H145-(INT(H145/100)*100)),10)),IF(H145&lt;20,{0;1;2;5},{0;2;5}),1)))</f>
        <v/>
      </c>
      <c r="I146" s="32"/>
    </row>
    <row r="147" spans="1:9" x14ac:dyDescent="0.2">
      <c r="A147" s="21"/>
      <c r="B147" s="21"/>
      <c r="C147" s="35"/>
      <c r="D147" s="36"/>
      <c r="E147" s="36"/>
      <c r="F147" s="36"/>
      <c r="G147" s="36"/>
      <c r="H147" s="36"/>
      <c r="I147" s="21"/>
    </row>
    <row r="148" spans="1:9" x14ac:dyDescent="0.2">
      <c r="A148" s="22" t="s">
        <v>26</v>
      </c>
      <c r="B148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","")&amp;IF(TRIM(D146)&lt;&gt;"",D146&amp;" ","")))</f>
        <v>W polu z kwotą nie znajduje się liczba</v>
      </c>
      <c r="C148" s="38"/>
      <c r="D148" s="38"/>
      <c r="E148" s="38"/>
      <c r="F148" s="38"/>
      <c r="G148" s="38"/>
      <c r="H148" s="38"/>
      <c r="I148" s="39"/>
    </row>
    <row r="149" spans="1:9" x14ac:dyDescent="0.2">
      <c r="A149" s="22" t="s">
        <v>27</v>
      </c>
      <c r="B149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","")&amp;IF(TRIM(E146)&lt;&gt;"",TRIM(E146)&amp;", ","")&amp;IF(TRIM(D146)&lt;&gt;"",D146&amp;" ","")))</f>
        <v>W polu z kwotą nie znajduje się liczba</v>
      </c>
      <c r="C149" s="38"/>
      <c r="D149" s="38"/>
      <c r="E149" s="38"/>
      <c r="F149" s="38"/>
      <c r="G149" s="38"/>
      <c r="H149" s="38"/>
      <c r="I149" s="39"/>
    </row>
    <row r="150" spans="1:9" x14ac:dyDescent="0.2">
      <c r="A150" s="22" t="s">
        <v>28</v>
      </c>
      <c r="B150" s="37" t="str">
        <f>IF(NOT(ISNUMBER(B143)),excelblog_Komunikat1,IF(OR((B143*10^-12)&gt;=1,B143&lt;0),excelblog_Komunikat2,IF(TRIM(H146)&lt;&gt;"",TRIM(H146)&amp;" ","")&amp;IF(TRIM(G146)&lt;&gt;"",TRIM(G146)&amp;" ","")&amp;IF(TRIM(F146)&lt;&gt;"",TRIM(F146)&amp;" ","")&amp;IF(TRIM(E146)&lt;&gt;"",TRIM(E146)&amp;" ","")&amp;IF(TRIM(D146)&lt;&gt;"",C146&amp;" ","")))</f>
        <v>W polu z kwotą nie znajduje się liczba</v>
      </c>
      <c r="C150" s="38"/>
      <c r="D150" s="38"/>
      <c r="E150" s="38"/>
      <c r="F150" s="38"/>
      <c r="G150" s="38"/>
      <c r="H150" s="38"/>
      <c r="I150" s="39"/>
    </row>
    <row r="154" spans="1:9" x14ac:dyDescent="0.2">
      <c r="A154" s="23"/>
    </row>
    <row r="155" spans="1:9" x14ac:dyDescent="0.2">
      <c r="A155" s="21"/>
      <c r="B155" s="22" t="s">
        <v>16</v>
      </c>
      <c r="C155" s="21"/>
      <c r="D155" s="24"/>
      <c r="E155" s="24"/>
      <c r="F155" s="24"/>
      <c r="G155" s="24"/>
      <c r="H155" s="24"/>
      <c r="I155" s="21"/>
    </row>
    <row r="156" spans="1:9" x14ac:dyDescent="0.2">
      <c r="A156" s="22" t="s">
        <v>16</v>
      </c>
      <c r="B156" s="25"/>
      <c r="C156" s="26" t="s">
        <v>31</v>
      </c>
      <c r="D156" s="24"/>
      <c r="E156" s="24"/>
      <c r="F156" s="24"/>
      <c r="G156" s="24"/>
      <c r="H156" s="24"/>
      <c r="I156" s="21"/>
    </row>
    <row r="157" spans="1:9" x14ac:dyDescent="0.2">
      <c r="A157" s="22"/>
      <c r="B157" s="26"/>
      <c r="C157" s="27" t="s">
        <v>18</v>
      </c>
      <c r="D157" s="28" t="s">
        <v>19</v>
      </c>
      <c r="E157" s="28" t="s">
        <v>20</v>
      </c>
      <c r="F157" s="28" t="s">
        <v>21</v>
      </c>
      <c r="G157" s="28" t="s">
        <v>22</v>
      </c>
      <c r="H157" s="28" t="s">
        <v>23</v>
      </c>
      <c r="I157" s="21"/>
    </row>
    <row r="158" spans="1:9" x14ac:dyDescent="0.2">
      <c r="A158" s="29" t="s">
        <v>24</v>
      </c>
      <c r="B158" s="21"/>
      <c r="C158" s="30"/>
      <c r="D158" s="31">
        <f>ROUND((B156-INT(B156))*100,0)</f>
        <v>0</v>
      </c>
      <c r="E158" s="31">
        <f>IF(B156&gt;=1,VALUE(RIGHT(LEFT(INT(B156),LEN(INT(B156))),3)),0)</f>
        <v>0</v>
      </c>
      <c r="F158" s="31">
        <f>IF(B156&gt;=1000,VALUE(TEXT(RIGHT(LEFT(INT(B156),LEN(INT(B156))-3),3),"000")),0)</f>
        <v>0</v>
      </c>
      <c r="G158" s="31">
        <f>IF(B156&gt;=1000000,VALUE(TEXT(RIGHT(LEFT(INT(B156),LEN(INT(B156))-6),3),"000")),0)</f>
        <v>0</v>
      </c>
      <c r="H158" s="31">
        <f>IF(B156&gt;=1000000000,VALUE(TEXT(RIGHT(LEFT(INT(B156),LEN(INT(B156))-9),3),"000")),0)</f>
        <v>0</v>
      </c>
      <c r="I158" s="21"/>
    </row>
    <row r="159" spans="1:9" x14ac:dyDescent="0.2">
      <c r="A159" s="29" t="s">
        <v>25</v>
      </c>
      <c r="B159" s="32"/>
      <c r="C159" s="33" t="str">
        <f>ROUND((B156-INT(B156))*100,0)&amp;"/"&amp;100 &amp; " groszy"</f>
        <v>0/100 groszy</v>
      </c>
      <c r="D159" s="33" t="str">
        <f>IF(B156=0,"",IF(D158&lt;=20,IF(D158=0,"zero",INDEX(excelblog_Jednosci,D158)),INDEX(excelblog_Dziesiatki,INT(D158/10))&amp;IF(MOD(D158,10)," " &amp;INDEX(excelblog_Jednosci,MOD(D158,10)),"")))&amp; " " &amp;IF(B156=0,"",INDEX(IF(D158&lt;20,{"groszy";"grosz";"grosze";"groszy"},{"groszy";"grosze";"groszy"}),MATCH(IF(D158&lt;20,D158,MOD(D158,10)),IF(D158&lt;20,{0;1;2;5},{0;2;5}),1)))</f>
        <v xml:space="preserve"> </v>
      </c>
      <c r="E159" s="34" t="str">
        <f>IF(OR(B156&lt;1,INT(E158/100)=0),"",INDEX(excelblog_Setki,INT(E158/100)))&amp; IF(E158-(INT(E158/100)*100)&lt;=20,IF(E158-(INT(E158/100)*100)=0,IF(OR(E158&gt;0,B156&lt;1),"","złotych")," " &amp;INDEX(excelblog_Jednosci,E158-(INT(E158/100)*100)))," " &amp;INDEX(excelblog_Dziesiatki,INT((E158-(INT(E158/100)*100))/10))&amp;IF(MOD((E158-(INT(E158/100)*100)),10)," "&amp;INDEX(excelblog_Jednosci,MOD((E158-(INT(E158/100)*100)),10)),""))&amp;IF(E158=0,""," " &amp;INDEX(IF(E158&lt;20,{"złotych";"złoty";"złote";"złotych"},{"złotych";"złote";"złotych"}),MATCH(IF(E158-(INT(E158/100)*100)&lt;20,E158-(INT(E158/100)*100),MOD((E158-(INT(E158/100)*100)),10)),IF(E158&lt;20,{0;1;2;5},{0;2;5}),1)))</f>
        <v/>
      </c>
      <c r="F159" s="34" t="str">
        <f>IF(OR(B156&lt;1,INT(F158/100)=0),"",INDEX(excelblog_Setki,INT(F158/100)))&amp; IF(F158-(INT(F158/100)*100)&lt;=20,IF(F158-(INT(F158/100)*100)=0,""," " &amp;INDEX(excelblog_Jednosci,F158-(INT(F158/100)*100)))," " &amp;INDEX(excelblog_Dziesiatki,INT((F158-(INT(F158/100)*100))/10))&amp;IF(MOD((F158-(INT(F158/100)*100)),10)," "&amp;INDEX(excelblog_Jednosci,MOD((F158-(INT(F158/100)*100)),10)),""))&amp;IF(F158=0,""," " &amp;INDEX(IF(F158&lt;20,{"";"tysiąc";"tysiące";"tysięcy"},{"tysięcy";"tysiące";"tysięcy"}),MATCH(IF(F158-(INT(F158/100)*100)&lt;20,F158-(INT(F158/100)*100),MOD((F158-(INT(F158/100)*100)),10)),IF(F158&lt;20,{0;1;2;5},{0;2;5}),1)))</f>
        <v/>
      </c>
      <c r="G159" s="34" t="str">
        <f>IF(OR(B156&lt;1,INT(G158/100)=0),"",INDEX(excelblog_Setki,INT(G158/100)))&amp; IF(G158-(INT(G158/100)*100)&lt;=20,IF(G158-(INT(G158/100)*100)=0,""," " &amp;INDEX(excelblog_Jednosci,G158-(INT(G158/100)*100)))," " &amp;INDEX(excelblog_Dziesiatki,INT((G158-(INT(G158/100)*100))/10))&amp;IF(MOD((G158-(INT(G158/100)*100)),10)," "&amp;INDEX(excelblog_Jednosci,MOD((G158-(INT(G158/100)*100)),10)),""))&amp;IF(G158=0,""," " &amp;INDEX(IF(G158&lt;20,{"";"milion";"miliony";"milionów"},{"milionów";"miliony";"milionów"}),MATCH(IF(G158-(INT(G158/100)*100)&lt;20,G158-(INT(G158/100)*100),MOD((G158-(INT(G158/100)*100)),10)),IF(G158&lt;20,{0;1;2;5},{0;2;5}),1)))</f>
        <v/>
      </c>
      <c r="H159" s="33" t="str">
        <f>IF(OR(B156&lt;1,INT(H158/100)=0),"",INDEX(excelblog_Setki,INT(H158/100)))&amp; IF(H158-(INT(H158/100)*100)&lt;=20,IF(H158-(INT(H158/100)*100)=0,""," " &amp;INDEX(excelblog_Jednosci,H158-(INT(H158/100)*100)))," " &amp;INDEX(excelblog_Dziesiatki,INT((H158-(INT(H158/100)*100))/10))&amp;IF(MOD((H158-(INT(H158/100)*100)),10)," "&amp;INDEX(excelblog_Jednosci,MOD((H158-(INT(H158/100)*100)),10)),""))&amp;IF(H158=0,""," " &amp;INDEX(IF(H158&lt;20,{"";"miliard";"miliardy";"miliardów"},{"miliardów";"miliardy";"miliardów"}),MATCH(IF(H158-(INT(H158/100)*100)&lt;20,H158-(INT(H158/100)*100),MOD((H158-(INT(H158/100)*100)),10)),IF(H158&lt;20,{0;1;2;5},{0;2;5}),1)))</f>
        <v/>
      </c>
      <c r="I159" s="32"/>
    </row>
    <row r="160" spans="1:9" x14ac:dyDescent="0.2">
      <c r="A160" s="21"/>
      <c r="B160" s="21"/>
      <c r="C160" s="35"/>
      <c r="D160" s="36"/>
      <c r="E160" s="36"/>
      <c r="F160" s="36"/>
      <c r="G160" s="36"/>
      <c r="H160" s="36"/>
      <c r="I160" s="21"/>
    </row>
    <row r="161" spans="1:9" x14ac:dyDescent="0.2">
      <c r="A161" s="22" t="s">
        <v>26</v>
      </c>
      <c r="B161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","")&amp;IF(TRIM(D159)&lt;&gt;"",D159&amp;" ","")))</f>
        <v>W polu z kwotą nie znajduje się liczba</v>
      </c>
      <c r="C161" s="38"/>
      <c r="D161" s="38"/>
      <c r="E161" s="38"/>
      <c r="F161" s="38"/>
      <c r="G161" s="38"/>
      <c r="H161" s="38"/>
      <c r="I161" s="39"/>
    </row>
    <row r="162" spans="1:9" x14ac:dyDescent="0.2">
      <c r="A162" s="22" t="s">
        <v>27</v>
      </c>
      <c r="B162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","")&amp;IF(TRIM(E159)&lt;&gt;"",TRIM(E159)&amp;", ","")&amp;IF(TRIM(D159)&lt;&gt;"",D159&amp;" ","")))</f>
        <v>W polu z kwotą nie znajduje się liczba</v>
      </c>
      <c r="C162" s="38"/>
      <c r="D162" s="38"/>
      <c r="E162" s="38"/>
      <c r="F162" s="38"/>
      <c r="G162" s="38"/>
      <c r="H162" s="38"/>
      <c r="I162" s="39"/>
    </row>
    <row r="163" spans="1:9" x14ac:dyDescent="0.2">
      <c r="A163" s="22" t="s">
        <v>28</v>
      </c>
      <c r="B163" s="37" t="str">
        <f>IF(NOT(ISNUMBER(B156)),excelblog_Komunikat1,IF(OR((B156*10^-12)&gt;=1,B156&lt;0),excelblog_Komunikat2,IF(TRIM(H159)&lt;&gt;"",TRIM(H159)&amp;" ","")&amp;IF(TRIM(G159)&lt;&gt;"",TRIM(G159)&amp;" ","")&amp;IF(TRIM(F159)&lt;&gt;"",TRIM(F159)&amp;" ","")&amp;IF(TRIM(E159)&lt;&gt;"",TRIM(E159)&amp;" ","")&amp;IF(TRIM(D159)&lt;&gt;"",C159&amp;" ","")))</f>
        <v>W polu z kwotą nie znajduje się liczba</v>
      </c>
      <c r="C163" s="38"/>
      <c r="D163" s="38"/>
      <c r="E163" s="38"/>
      <c r="F163" s="38"/>
      <c r="G163" s="38"/>
      <c r="H163" s="38"/>
      <c r="I163" s="39"/>
    </row>
    <row r="201" spans="1:9" x14ac:dyDescent="0.2">
      <c r="A201" s="2" t="s">
        <v>35</v>
      </c>
    </row>
    <row r="202" spans="1:9" x14ac:dyDescent="0.2">
      <c r="A202" s="23"/>
    </row>
    <row r="203" spans="1:9" x14ac:dyDescent="0.2">
      <c r="A203" s="21"/>
      <c r="B203" s="22" t="s">
        <v>16</v>
      </c>
      <c r="C203" s="21"/>
      <c r="D203" s="24"/>
      <c r="E203" s="24"/>
      <c r="F203" s="24"/>
      <c r="G203" s="24"/>
      <c r="H203" s="24"/>
      <c r="I203" s="21"/>
    </row>
    <row r="204" spans="1:9" x14ac:dyDescent="0.2">
      <c r="A204" s="22" t="s">
        <v>16</v>
      </c>
      <c r="B204" s="25" t="e">
        <f>Arkusz1!#REF!</f>
        <v>#REF!</v>
      </c>
      <c r="C204" s="26" t="s">
        <v>17</v>
      </c>
      <c r="D204" s="24"/>
      <c r="E204" s="24"/>
      <c r="F204" s="24"/>
      <c r="G204" s="24"/>
      <c r="H204" s="24"/>
      <c r="I204" s="21"/>
    </row>
    <row r="205" spans="1:9" x14ac:dyDescent="0.2">
      <c r="A205" s="22"/>
      <c r="B205" s="26"/>
      <c r="C205" s="27" t="s">
        <v>18</v>
      </c>
      <c r="D205" s="28" t="s">
        <v>19</v>
      </c>
      <c r="E205" s="28" t="s">
        <v>20</v>
      </c>
      <c r="F205" s="28" t="s">
        <v>21</v>
      </c>
      <c r="G205" s="28" t="s">
        <v>22</v>
      </c>
      <c r="H205" s="28" t="s">
        <v>23</v>
      </c>
      <c r="I205" s="21"/>
    </row>
    <row r="206" spans="1:9" x14ac:dyDescent="0.2">
      <c r="A206" s="29" t="s">
        <v>24</v>
      </c>
      <c r="B206" s="21"/>
      <c r="C206" s="30"/>
      <c r="D206" s="31" t="e">
        <f>ROUND((B204-INT(B204))*100,0)</f>
        <v>#REF!</v>
      </c>
      <c r="E206" s="31" t="e">
        <f>IF(B204&gt;=1,VALUE(RIGHT(LEFT(INT(B204),LEN(INT(B204))),3)),0)</f>
        <v>#REF!</v>
      </c>
      <c r="F206" s="31" t="e">
        <f>IF(B204&gt;=1000,VALUE(TEXT(RIGHT(LEFT(INT(B204),LEN(INT(B204))-3),3),"000")),0)</f>
        <v>#REF!</v>
      </c>
      <c r="G206" s="31" t="e">
        <f>IF(B204&gt;=1000000,VALUE(TEXT(RIGHT(LEFT(INT(B204),LEN(INT(B204))-6),3),"000")),0)</f>
        <v>#REF!</v>
      </c>
      <c r="H206" s="31" t="e">
        <f>IF(B204&gt;=1000000000,VALUE(TEXT(RIGHT(LEFT(INT(B204),LEN(INT(B204))-9),3),"000")),0)</f>
        <v>#REF!</v>
      </c>
      <c r="I206" s="21"/>
    </row>
    <row r="207" spans="1:9" x14ac:dyDescent="0.2">
      <c r="A207" s="29" t="s">
        <v>25</v>
      </c>
      <c r="B207" s="32"/>
      <c r="C207" s="33" t="e">
        <f>ROUND((B204-INT(B204))*100,0)&amp;"/"&amp;100 &amp; " groszy"</f>
        <v>#REF!</v>
      </c>
      <c r="D207" s="33" t="e">
        <f>IF(B204=0,"",IF(D206&lt;=20,IF(D206=0,"zero",INDEX(excelblog_Jednosci,D206)),INDEX(excelblog_Dziesiatki,INT(D206/10))&amp;IF(MOD(D206,10)," " &amp;INDEX(excelblog_Jednosci,MOD(D206,10)),"")))&amp; " " &amp;IF(B204=0,"",INDEX(IF(D206&lt;20,{"groszy";"grosz";"grosze";"groszy"},{"groszy";"grosze";"groszy"}),MATCH(IF(D206&lt;20,D206,MOD(D206,10)),IF(D206&lt;20,{0;1;2;5},{0;2;5}),1)))</f>
        <v>#REF!</v>
      </c>
      <c r="E207" s="34" t="e">
        <f>IF(OR(B204&lt;1,INT(E206/100)=0),"",INDEX(excelblog_Setki,INT(E206/100)))&amp; IF(E206-(INT(E206/100)*100)&lt;=20,IF(E206-(INT(E206/100)*100)=0,IF(OR(E206&gt;0,B204&lt;1),"","złotych")," " &amp;INDEX(excelblog_Jednosci,E206-(INT(E206/100)*100)))," " &amp;INDEX(excelblog_Dziesiatki,INT((E206-(INT(E206/100)*100))/10))&amp;IF(MOD((E206-(INT(E206/100)*100)),10)," "&amp;INDEX(excelblog_Jednosci,MOD((E206-(INT(E206/100)*100)),10)),""))&amp;IF(E206=0,""," " &amp;INDEX(IF(E206&lt;20,{"złotych";"złoty";"złote";"złotych"},{"złotych";"złote";"złotych"}),MATCH(IF(E206-(INT(E206/100)*100)&lt;20,E206-(INT(E206/100)*100),MOD((E206-(INT(E206/100)*100)),10)),IF(E206&lt;20,{0;1;2;5},{0;2;5}),1)))</f>
        <v>#REF!</v>
      </c>
      <c r="F207" s="34" t="e">
        <f>IF(OR(B204&lt;1,INT(F206/100)=0),"",INDEX(excelblog_Setki,INT(F206/100)))&amp; IF(F206-(INT(F206/100)*100)&lt;=20,IF(F206-(INT(F206/100)*100)=0,""," " &amp;INDEX(excelblog_Jednosci,F206-(INT(F206/100)*100)))," " &amp;INDEX(excelblog_Dziesiatki,INT((F206-(INT(F206/100)*100))/10))&amp;IF(MOD((F206-(INT(F206/100)*100)),10)," "&amp;INDEX(excelblog_Jednosci,MOD((F206-(INT(F206/100)*100)),10)),""))&amp;IF(F206=0,""," " &amp;INDEX(IF(F206&lt;20,{"";"tysiąc";"tysiące";"tysięcy"},{"tysięcy";"tysiące";"tysięcy"}),MATCH(IF(F206-(INT(F206/100)*100)&lt;20,F206-(INT(F206/100)*100),MOD((F206-(INT(F206/100)*100)),10)),IF(F206&lt;20,{0;1;2;5},{0;2;5}),1)))</f>
        <v>#REF!</v>
      </c>
      <c r="G207" s="34" t="e">
        <f>IF(OR(B204&lt;1,INT(G206/100)=0),"",INDEX(excelblog_Setki,INT(G206/100)))&amp; IF(G206-(INT(G206/100)*100)&lt;=20,IF(G206-(INT(G206/100)*100)=0,""," " &amp;INDEX(excelblog_Jednosci,G206-(INT(G206/100)*100)))," " &amp;INDEX(excelblog_Dziesiatki,INT((G206-(INT(G206/100)*100))/10))&amp;IF(MOD((G206-(INT(G206/100)*100)),10)," "&amp;INDEX(excelblog_Jednosci,MOD((G206-(INT(G206/100)*100)),10)),""))&amp;IF(G206=0,""," " &amp;INDEX(IF(G206&lt;20,{"";"milion";"miliony";"milionów"},{"milionów";"miliony";"milionów"}),MATCH(IF(G206-(INT(G206/100)*100)&lt;20,G206-(INT(G206/100)*100),MOD((G206-(INT(G206/100)*100)),10)),IF(G206&lt;20,{0;1;2;5},{0;2;5}),1)))</f>
        <v>#REF!</v>
      </c>
      <c r="H207" s="33" t="e">
        <f>IF(OR(B204&lt;1,INT(H206/100)=0),"",INDEX(excelblog_Setki,INT(H206/100)))&amp; IF(H206-(INT(H206/100)*100)&lt;=20,IF(H206-(INT(H206/100)*100)=0,""," " &amp;INDEX(excelblog_Jednosci,H206-(INT(H206/100)*100)))," " &amp;INDEX(excelblog_Dziesiatki,INT((H206-(INT(H206/100)*100))/10))&amp;IF(MOD((H206-(INT(H206/100)*100)),10)," "&amp;INDEX(excelblog_Jednosci,MOD((H206-(INT(H206/100)*100)),10)),""))&amp;IF(H206=0,""," " &amp;INDEX(IF(H206&lt;20,{"";"miliard";"miliardy";"miliardów"},{"miliardów";"miliardy";"miliardów"}),MATCH(IF(H206-(INT(H206/100)*100)&lt;20,H206-(INT(H206/100)*100),MOD((H206-(INT(H206/100)*100)),10)),IF(H206&lt;20,{0;1;2;5},{0;2;5}),1)))</f>
        <v>#REF!</v>
      </c>
      <c r="I207" s="32"/>
    </row>
    <row r="208" spans="1:9" x14ac:dyDescent="0.2">
      <c r="A208" s="21"/>
      <c r="B208" s="21"/>
      <c r="C208" s="35"/>
      <c r="D208" s="36"/>
      <c r="E208" s="36"/>
      <c r="F208" s="36"/>
      <c r="G208" s="36"/>
      <c r="H208" s="36"/>
      <c r="I208" s="21"/>
    </row>
    <row r="209" spans="1:9" x14ac:dyDescent="0.2">
      <c r="A209" s="22" t="s">
        <v>26</v>
      </c>
      <c r="B209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","")&amp;IF(TRIM(D207)&lt;&gt;"",D207&amp;" ","")))</f>
        <v>W polu z kwotą nie znajduje się liczba</v>
      </c>
      <c r="C209" s="38"/>
      <c r="D209" s="38"/>
      <c r="E209" s="38"/>
      <c r="F209" s="38"/>
      <c r="G209" s="38"/>
      <c r="H209" s="38"/>
      <c r="I209" s="39"/>
    </row>
    <row r="210" spans="1:9" x14ac:dyDescent="0.2">
      <c r="A210" s="22" t="s">
        <v>27</v>
      </c>
      <c r="B210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","")&amp;IF(TRIM(E207)&lt;&gt;"",TRIM(E207)&amp;", ","")&amp;IF(TRIM(D207)&lt;&gt;"",D207&amp;" ","")))</f>
        <v>W polu z kwotą nie znajduje się liczba</v>
      </c>
      <c r="C210" s="38"/>
      <c r="D210" s="38"/>
      <c r="E210" s="38"/>
      <c r="F210" s="38"/>
      <c r="G210" s="38"/>
      <c r="H210" s="38"/>
      <c r="I210" s="39"/>
    </row>
    <row r="211" spans="1:9" x14ac:dyDescent="0.2">
      <c r="A211" s="22" t="s">
        <v>28</v>
      </c>
      <c r="B211" s="37" t="str">
        <f>IF(NOT(ISNUMBER(B204)),excelblog_Komunikat1,IF(OR((B204*10^-12)&gt;=1,B204&lt;0),excelblog_Komunikat2,IF(TRIM(H207)&lt;&gt;"",TRIM(H207)&amp;" ","")&amp;IF(TRIM(G207)&lt;&gt;"",TRIM(G207)&amp;" ","")&amp;IF(TRIM(F207)&lt;&gt;"",TRIM(F207)&amp;" ","")&amp;IF(TRIM(E207)&lt;&gt;"",TRIM(E207)&amp;" ","")&amp;IF(TRIM(D207)&lt;&gt;"",C207&amp;" ","")))</f>
        <v>W polu z kwotą nie znajduje się liczba</v>
      </c>
      <c r="C211" s="38"/>
      <c r="D211" s="38"/>
      <c r="E211" s="38"/>
      <c r="F211" s="38"/>
      <c r="G211" s="38"/>
      <c r="H211" s="38"/>
      <c r="I211" s="39"/>
    </row>
    <row r="212" spans="1:9" x14ac:dyDescent="0.2">
      <c r="A212" s="22"/>
      <c r="B212" s="21"/>
      <c r="C212" s="21"/>
      <c r="D212" s="24"/>
      <c r="E212" s="24"/>
      <c r="F212" s="24"/>
      <c r="G212" s="24"/>
      <c r="H212" s="24"/>
      <c r="I212" s="21"/>
    </row>
    <row r="215" spans="1:9" x14ac:dyDescent="0.2">
      <c r="A215" s="23"/>
    </row>
    <row r="216" spans="1:9" x14ac:dyDescent="0.2">
      <c r="A216" s="21"/>
      <c r="B216" s="22" t="s">
        <v>16</v>
      </c>
      <c r="C216" s="21"/>
      <c r="D216" s="24"/>
      <c r="E216" s="24"/>
      <c r="F216" s="24"/>
      <c r="G216" s="24"/>
      <c r="H216" s="24"/>
      <c r="I216" s="21"/>
    </row>
    <row r="217" spans="1:9" x14ac:dyDescent="0.2">
      <c r="A217" s="22" t="s">
        <v>16</v>
      </c>
      <c r="B217" s="25">
        <f>Arkusz1!G188</f>
        <v>0</v>
      </c>
      <c r="C217" s="26" t="s">
        <v>29</v>
      </c>
      <c r="D217" s="24"/>
      <c r="E217" s="24"/>
      <c r="F217" s="24"/>
      <c r="G217" s="24"/>
      <c r="H217" s="24"/>
      <c r="I217" s="21"/>
    </row>
    <row r="218" spans="1:9" x14ac:dyDescent="0.2">
      <c r="A218" s="22"/>
      <c r="B218" s="26"/>
      <c r="C218" s="27" t="s">
        <v>18</v>
      </c>
      <c r="D218" s="28" t="s">
        <v>19</v>
      </c>
      <c r="E218" s="28" t="s">
        <v>20</v>
      </c>
      <c r="F218" s="28" t="s">
        <v>21</v>
      </c>
      <c r="G218" s="28" t="s">
        <v>22</v>
      </c>
      <c r="H218" s="28" t="s">
        <v>23</v>
      </c>
      <c r="I218" s="21"/>
    </row>
    <row r="219" spans="1:9" x14ac:dyDescent="0.2">
      <c r="A219" s="29" t="s">
        <v>24</v>
      </c>
      <c r="B219" s="21"/>
      <c r="C219" s="30"/>
      <c r="D219" s="31">
        <f>ROUND((B217-INT(B217))*100,0)</f>
        <v>0</v>
      </c>
      <c r="E219" s="31">
        <f>IF(B217&gt;=1,VALUE(RIGHT(LEFT(INT(B217),LEN(INT(B217))),3)),0)</f>
        <v>0</v>
      </c>
      <c r="F219" s="31">
        <f>IF(B217&gt;=1000,VALUE(TEXT(RIGHT(LEFT(INT(B217),LEN(INT(B217))-3),3),"000")),0)</f>
        <v>0</v>
      </c>
      <c r="G219" s="31">
        <f>IF(B217&gt;=1000000,VALUE(TEXT(RIGHT(LEFT(INT(B217),LEN(INT(B217))-6),3),"000")),0)</f>
        <v>0</v>
      </c>
      <c r="H219" s="31">
        <f>IF(B217&gt;=1000000000,VALUE(TEXT(RIGHT(LEFT(INT(B217),LEN(INT(B217))-9),3),"000")),0)</f>
        <v>0</v>
      </c>
      <c r="I219" s="21"/>
    </row>
    <row r="220" spans="1:9" x14ac:dyDescent="0.2">
      <c r="A220" s="29" t="s">
        <v>25</v>
      </c>
      <c r="B220" s="32"/>
      <c r="C220" s="33" t="str">
        <f>ROUND((B217-INT(B217))*100,0)&amp;"/"&amp;100 &amp; " groszy"</f>
        <v>0/100 groszy</v>
      </c>
      <c r="D220" s="33" t="str">
        <f>IF(B217=0,"",IF(D219&lt;=20,IF(D219=0,"zero",INDEX(excelblog_Jednosci,D219)),INDEX(excelblog_Dziesiatki,INT(D219/10))&amp;IF(MOD(D219,10)," " &amp;INDEX(excelblog_Jednosci,MOD(D219,10)),"")))&amp; " " &amp;IF(B217=0,"",INDEX(IF(D219&lt;20,{"groszy";"grosz";"grosze";"groszy"},{"groszy";"grosze";"groszy"}),MATCH(IF(D219&lt;20,D219,MOD(D219,10)),IF(D219&lt;20,{0;1;2;5},{0;2;5}),1)))</f>
        <v xml:space="preserve"> </v>
      </c>
      <c r="E220" s="34" t="str">
        <f>IF(OR(B217&lt;1,INT(E219/100)=0),"",INDEX(excelblog_Setki,INT(E219/100)))&amp; IF(E219-(INT(E219/100)*100)&lt;=20,IF(E219-(INT(E219/100)*100)=0,IF(OR(E219&gt;0,B217&lt;1),"","złotych")," " &amp;INDEX(excelblog_Jednosci,E219-(INT(E219/100)*100)))," " &amp;INDEX(excelblog_Dziesiatki,INT((E219-(INT(E219/100)*100))/10))&amp;IF(MOD((E219-(INT(E219/100)*100)),10)," "&amp;INDEX(excelblog_Jednosci,MOD((E219-(INT(E219/100)*100)),10)),""))&amp;IF(E219=0,""," " &amp;INDEX(IF(E219&lt;20,{"złotych";"złoty";"złote";"złotych"},{"złotych";"złote";"złotych"}),MATCH(IF(E219-(INT(E219/100)*100)&lt;20,E219-(INT(E219/100)*100),MOD((E219-(INT(E219/100)*100)),10)),IF(E219&lt;20,{0;1;2;5},{0;2;5}),1)))</f>
        <v/>
      </c>
      <c r="F220" s="34" t="str">
        <f>IF(OR(B217&lt;1,INT(F219/100)=0),"",INDEX(excelblog_Setki,INT(F219/100)))&amp; IF(F219-(INT(F219/100)*100)&lt;=20,IF(F219-(INT(F219/100)*100)=0,""," " &amp;INDEX(excelblog_Jednosci,F219-(INT(F219/100)*100)))," " &amp;INDEX(excelblog_Dziesiatki,INT((F219-(INT(F219/100)*100))/10))&amp;IF(MOD((F219-(INT(F219/100)*100)),10)," "&amp;INDEX(excelblog_Jednosci,MOD((F219-(INT(F219/100)*100)),10)),""))&amp;IF(F219=0,""," " &amp;INDEX(IF(F219&lt;20,{"";"tysiąc";"tysiące";"tysięcy"},{"tysięcy";"tysiące";"tysięcy"}),MATCH(IF(F219-(INT(F219/100)*100)&lt;20,F219-(INT(F219/100)*100),MOD((F219-(INT(F219/100)*100)),10)),IF(F219&lt;20,{0;1;2;5},{0;2;5}),1)))</f>
        <v/>
      </c>
      <c r="G220" s="34" t="str">
        <f>IF(OR(B217&lt;1,INT(G219/100)=0),"",INDEX(excelblog_Setki,INT(G219/100)))&amp; IF(G219-(INT(G219/100)*100)&lt;=20,IF(G219-(INT(G219/100)*100)=0,""," " &amp;INDEX(excelblog_Jednosci,G219-(INT(G219/100)*100)))," " &amp;INDEX(excelblog_Dziesiatki,INT((G219-(INT(G219/100)*100))/10))&amp;IF(MOD((G219-(INT(G219/100)*100)),10)," "&amp;INDEX(excelblog_Jednosci,MOD((G219-(INT(G219/100)*100)),10)),""))&amp;IF(G219=0,""," " &amp;INDEX(IF(G219&lt;20,{"";"milion";"miliony";"milionów"},{"milionów";"miliony";"milionów"}),MATCH(IF(G219-(INT(G219/100)*100)&lt;20,G219-(INT(G219/100)*100),MOD((G219-(INT(G219/100)*100)),10)),IF(G219&lt;20,{0;1;2;5},{0;2;5}),1)))</f>
        <v/>
      </c>
      <c r="H220" s="33" t="str">
        <f>IF(OR(B217&lt;1,INT(H219/100)=0),"",INDEX(excelblog_Setki,INT(H219/100)))&amp; IF(H219-(INT(H219/100)*100)&lt;=20,IF(H219-(INT(H219/100)*100)=0,""," " &amp;INDEX(excelblog_Jednosci,H219-(INT(H219/100)*100)))," " &amp;INDEX(excelblog_Dziesiatki,INT((H219-(INT(H219/100)*100))/10))&amp;IF(MOD((H219-(INT(H219/100)*100)),10)," "&amp;INDEX(excelblog_Jednosci,MOD((H219-(INT(H219/100)*100)),10)),""))&amp;IF(H219=0,""," " &amp;INDEX(IF(H219&lt;20,{"";"miliard";"miliardy";"miliardów"},{"miliardów";"miliardy";"miliardów"}),MATCH(IF(H219-(INT(H219/100)*100)&lt;20,H219-(INT(H219/100)*100),MOD((H219-(INT(H219/100)*100)),10)),IF(H219&lt;20,{0;1;2;5},{0;2;5}),1)))</f>
        <v/>
      </c>
      <c r="I220" s="32"/>
    </row>
    <row r="221" spans="1:9" x14ac:dyDescent="0.2">
      <c r="A221" s="21"/>
      <c r="B221" s="21"/>
      <c r="C221" s="35"/>
      <c r="D221" s="36"/>
      <c r="E221" s="36"/>
      <c r="F221" s="36"/>
      <c r="G221" s="36"/>
      <c r="H221" s="36"/>
      <c r="I221" s="21"/>
    </row>
    <row r="222" spans="1:9" x14ac:dyDescent="0.2">
      <c r="A222" s="22" t="s">
        <v>26</v>
      </c>
      <c r="B222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","")&amp;IF(TRIM(D220)&lt;&gt;"",D220&amp;" ","")))</f>
        <v/>
      </c>
      <c r="C222" s="38"/>
      <c r="D222" s="38"/>
      <c r="E222" s="38"/>
      <c r="F222" s="38"/>
      <c r="G222" s="38"/>
      <c r="H222" s="38"/>
      <c r="I222" s="39"/>
    </row>
    <row r="223" spans="1:9" x14ac:dyDescent="0.2">
      <c r="A223" s="22" t="s">
        <v>27</v>
      </c>
      <c r="B223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","")&amp;IF(TRIM(E220)&lt;&gt;"",TRIM(E220)&amp;", ","")&amp;IF(TRIM(D220)&lt;&gt;"",D220&amp;" ","")))</f>
        <v/>
      </c>
      <c r="C223" s="38"/>
      <c r="D223" s="38"/>
      <c r="E223" s="38"/>
      <c r="F223" s="38"/>
      <c r="G223" s="38"/>
      <c r="H223" s="38"/>
      <c r="I223" s="39"/>
    </row>
    <row r="224" spans="1:9" x14ac:dyDescent="0.2">
      <c r="A224" s="22" t="s">
        <v>28</v>
      </c>
      <c r="B224" s="37" t="str">
        <f>IF(NOT(ISNUMBER(B217)),excelblog_Komunikat1,IF(OR((B217*10^-12)&gt;=1,B217&lt;0),excelblog_Komunikat2,IF(TRIM(H220)&lt;&gt;"",TRIM(H220)&amp;" ","")&amp;IF(TRIM(G220)&lt;&gt;"",TRIM(G220)&amp;" ","")&amp;IF(TRIM(F220)&lt;&gt;"",TRIM(F220)&amp;" ","")&amp;IF(TRIM(E220)&lt;&gt;"",TRIM(E220)&amp;" ","")&amp;IF(TRIM(D220)&lt;&gt;"",C220&amp;" ","")))</f>
        <v/>
      </c>
      <c r="C224" s="38"/>
      <c r="D224" s="38"/>
      <c r="E224" s="38"/>
      <c r="F224" s="38"/>
      <c r="G224" s="38"/>
      <c r="H224" s="38"/>
      <c r="I224" s="39"/>
    </row>
    <row r="228" spans="1:9" x14ac:dyDescent="0.2">
      <c r="A228" s="23"/>
    </row>
    <row r="229" spans="1:9" x14ac:dyDescent="0.2">
      <c r="A229" s="21"/>
      <c r="B229" s="22" t="s">
        <v>16</v>
      </c>
      <c r="C229" s="21"/>
      <c r="D229" s="24"/>
      <c r="E229" s="24"/>
      <c r="F229" s="24"/>
      <c r="G229" s="24"/>
      <c r="H229" s="24"/>
      <c r="I229" s="21"/>
    </row>
    <row r="230" spans="1:9" x14ac:dyDescent="0.2">
      <c r="A230" s="22" t="s">
        <v>16</v>
      </c>
      <c r="B230" s="25" t="e">
        <f>Arkusz1!#REF!</f>
        <v>#REF!</v>
      </c>
      <c r="C230" s="26" t="s">
        <v>30</v>
      </c>
      <c r="D230" s="24"/>
      <c r="E230" s="24"/>
      <c r="F230" s="24"/>
      <c r="G230" s="24"/>
      <c r="H230" s="24"/>
      <c r="I230" s="21"/>
    </row>
    <row r="231" spans="1:9" x14ac:dyDescent="0.2">
      <c r="A231" s="22"/>
      <c r="B231" s="26"/>
      <c r="C231" s="27" t="s">
        <v>18</v>
      </c>
      <c r="D231" s="28" t="s">
        <v>19</v>
      </c>
      <c r="E231" s="28" t="s">
        <v>20</v>
      </c>
      <c r="F231" s="28" t="s">
        <v>21</v>
      </c>
      <c r="G231" s="28" t="s">
        <v>22</v>
      </c>
      <c r="H231" s="28" t="s">
        <v>23</v>
      </c>
      <c r="I231" s="21"/>
    </row>
    <row r="232" spans="1:9" x14ac:dyDescent="0.2">
      <c r="A232" s="29" t="s">
        <v>24</v>
      </c>
      <c r="B232" s="21"/>
      <c r="C232" s="30"/>
      <c r="D232" s="31" t="e">
        <f>ROUND((B230-INT(B230))*100,0)</f>
        <v>#REF!</v>
      </c>
      <c r="E232" s="31" t="e">
        <f>IF(B230&gt;=1,VALUE(RIGHT(LEFT(INT(B230),LEN(INT(B230))),3)),0)</f>
        <v>#REF!</v>
      </c>
      <c r="F232" s="31" t="e">
        <f>IF(B230&gt;=1000,VALUE(TEXT(RIGHT(LEFT(INT(B230),LEN(INT(B230))-3),3),"000")),0)</f>
        <v>#REF!</v>
      </c>
      <c r="G232" s="31" t="e">
        <f>IF(B230&gt;=1000000,VALUE(TEXT(RIGHT(LEFT(INT(B230),LEN(INT(B230))-6),3),"000")),0)</f>
        <v>#REF!</v>
      </c>
      <c r="H232" s="31" t="e">
        <f>IF(B230&gt;=1000000000,VALUE(TEXT(RIGHT(LEFT(INT(B230),LEN(INT(B230))-9),3),"000")),0)</f>
        <v>#REF!</v>
      </c>
      <c r="I232" s="21"/>
    </row>
    <row r="233" spans="1:9" x14ac:dyDescent="0.2">
      <c r="A233" s="29" t="s">
        <v>25</v>
      </c>
      <c r="B233" s="32"/>
      <c r="C233" s="33" t="e">
        <f>ROUND((B230-INT(B230))*100,0)&amp;"/"&amp;100 &amp; " groszy"</f>
        <v>#REF!</v>
      </c>
      <c r="D233" s="33" t="e">
        <f>IF(B230=0,"",IF(D232&lt;=20,IF(D232=0,"zero",INDEX(excelblog_Jednosci,D232)),INDEX(excelblog_Dziesiatki,INT(D232/10))&amp;IF(MOD(D232,10)," " &amp;INDEX(excelblog_Jednosci,MOD(D232,10)),"")))&amp; " " &amp;IF(B230=0,"",INDEX(IF(D232&lt;20,{"groszy";"grosz";"grosze";"groszy"},{"groszy";"grosze";"groszy"}),MATCH(IF(D232&lt;20,D232,MOD(D232,10)),IF(D232&lt;20,{0;1;2;5},{0;2;5}),1)))</f>
        <v>#REF!</v>
      </c>
      <c r="E233" s="34" t="e">
        <f>IF(OR(B230&lt;1,INT(E232/100)=0),"",INDEX(excelblog_Setki,INT(E232/100)))&amp; IF(E232-(INT(E232/100)*100)&lt;=20,IF(E232-(INT(E232/100)*100)=0,IF(OR(E232&gt;0,B230&lt;1),"","złotych")," " &amp;INDEX(excelblog_Jednosci,E232-(INT(E232/100)*100)))," " &amp;INDEX(excelblog_Dziesiatki,INT((E232-(INT(E232/100)*100))/10))&amp;IF(MOD((E232-(INT(E232/100)*100)),10)," "&amp;INDEX(excelblog_Jednosci,MOD((E232-(INT(E232/100)*100)),10)),""))&amp;IF(E232=0,""," " &amp;INDEX(IF(E232&lt;20,{"złotych";"złoty";"złote";"złotych"},{"złotych";"złote";"złotych"}),MATCH(IF(E232-(INT(E232/100)*100)&lt;20,E232-(INT(E232/100)*100),MOD((E232-(INT(E232/100)*100)),10)),IF(E232&lt;20,{0;1;2;5},{0;2;5}),1)))</f>
        <v>#REF!</v>
      </c>
      <c r="F233" s="34" t="e">
        <f>IF(OR(B230&lt;1,INT(F232/100)=0),"",INDEX(excelblog_Setki,INT(F232/100)))&amp; IF(F232-(INT(F232/100)*100)&lt;=20,IF(F232-(INT(F232/100)*100)=0,""," " &amp;INDEX(excelblog_Jednosci,F232-(INT(F232/100)*100)))," " &amp;INDEX(excelblog_Dziesiatki,INT((F232-(INT(F232/100)*100))/10))&amp;IF(MOD((F232-(INT(F232/100)*100)),10)," "&amp;INDEX(excelblog_Jednosci,MOD((F232-(INT(F232/100)*100)),10)),""))&amp;IF(F232=0,""," " &amp;INDEX(IF(F232&lt;20,{"";"tysiąc";"tysiące";"tysięcy"},{"tysięcy";"tysiące";"tysięcy"}),MATCH(IF(F232-(INT(F232/100)*100)&lt;20,F232-(INT(F232/100)*100),MOD((F232-(INT(F232/100)*100)),10)),IF(F232&lt;20,{0;1;2;5},{0;2;5}),1)))</f>
        <v>#REF!</v>
      </c>
      <c r="G233" s="34" t="e">
        <f>IF(OR(B230&lt;1,INT(G232/100)=0),"",INDEX(excelblog_Setki,INT(G232/100)))&amp; IF(G232-(INT(G232/100)*100)&lt;=20,IF(G232-(INT(G232/100)*100)=0,""," " &amp;INDEX(excelblog_Jednosci,G232-(INT(G232/100)*100)))," " &amp;INDEX(excelblog_Dziesiatki,INT((G232-(INT(G232/100)*100))/10))&amp;IF(MOD((G232-(INT(G232/100)*100)),10)," "&amp;INDEX(excelblog_Jednosci,MOD((G232-(INT(G232/100)*100)),10)),""))&amp;IF(G232=0,""," " &amp;INDEX(IF(G232&lt;20,{"";"milion";"miliony";"milionów"},{"milionów";"miliony";"milionów"}),MATCH(IF(G232-(INT(G232/100)*100)&lt;20,G232-(INT(G232/100)*100),MOD((G232-(INT(G232/100)*100)),10)),IF(G232&lt;20,{0;1;2;5},{0;2;5}),1)))</f>
        <v>#REF!</v>
      </c>
      <c r="H233" s="33" t="e">
        <f>IF(OR(B230&lt;1,INT(H232/100)=0),"",INDEX(excelblog_Setki,INT(H232/100)))&amp; IF(H232-(INT(H232/100)*100)&lt;=20,IF(H232-(INT(H232/100)*100)=0,""," " &amp;INDEX(excelblog_Jednosci,H232-(INT(H232/100)*100)))," " &amp;INDEX(excelblog_Dziesiatki,INT((H232-(INT(H232/100)*100))/10))&amp;IF(MOD((H232-(INT(H232/100)*100)),10)," "&amp;INDEX(excelblog_Jednosci,MOD((H232-(INT(H232/100)*100)),10)),""))&amp;IF(H232=0,""," " &amp;INDEX(IF(H232&lt;20,{"";"miliard";"miliardy";"miliardów"},{"miliardów";"miliardy";"miliardów"}),MATCH(IF(H232-(INT(H232/100)*100)&lt;20,H232-(INT(H232/100)*100),MOD((H232-(INT(H232/100)*100)),10)),IF(H232&lt;20,{0;1;2;5},{0;2;5}),1)))</f>
        <v>#REF!</v>
      </c>
      <c r="I233" s="32"/>
    </row>
    <row r="234" spans="1:9" x14ac:dyDescent="0.2">
      <c r="A234" s="21"/>
      <c r="B234" s="21"/>
      <c r="C234" s="35"/>
      <c r="D234" s="36"/>
      <c r="E234" s="36"/>
      <c r="F234" s="36"/>
      <c r="G234" s="36"/>
      <c r="H234" s="36"/>
      <c r="I234" s="21"/>
    </row>
    <row r="235" spans="1:9" x14ac:dyDescent="0.2">
      <c r="A235" s="22" t="s">
        <v>26</v>
      </c>
      <c r="B235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","")&amp;IF(TRIM(D233)&lt;&gt;"",D233&amp;" ","")))</f>
        <v>W polu z kwotą nie znajduje się liczba</v>
      </c>
      <c r="C235" s="38"/>
      <c r="D235" s="38"/>
      <c r="E235" s="38"/>
      <c r="F235" s="38"/>
      <c r="G235" s="38"/>
      <c r="H235" s="38"/>
      <c r="I235" s="39"/>
    </row>
    <row r="236" spans="1:9" x14ac:dyDescent="0.2">
      <c r="A236" s="22" t="s">
        <v>27</v>
      </c>
      <c r="B236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","")&amp;IF(TRIM(E233)&lt;&gt;"",TRIM(E233)&amp;", ","")&amp;IF(TRIM(D233)&lt;&gt;"",D233&amp;" ","")))</f>
        <v>W polu z kwotą nie znajduje się liczba</v>
      </c>
      <c r="C236" s="38"/>
      <c r="D236" s="38"/>
      <c r="E236" s="38"/>
      <c r="F236" s="38"/>
      <c r="G236" s="38"/>
      <c r="H236" s="38"/>
      <c r="I236" s="39"/>
    </row>
    <row r="237" spans="1:9" x14ac:dyDescent="0.2">
      <c r="A237" s="22" t="s">
        <v>28</v>
      </c>
      <c r="B237" s="37" t="str">
        <f>IF(NOT(ISNUMBER(B230)),excelblog_Komunikat1,IF(OR((B230*10^-12)&gt;=1,B230&lt;0),excelblog_Komunikat2,IF(TRIM(H233)&lt;&gt;"",TRIM(H233)&amp;" ","")&amp;IF(TRIM(G233)&lt;&gt;"",TRIM(G233)&amp;" ","")&amp;IF(TRIM(F233)&lt;&gt;"",TRIM(F233)&amp;" ","")&amp;IF(TRIM(E233)&lt;&gt;"",TRIM(E233)&amp;" ","")&amp;IF(TRIM(D233)&lt;&gt;"",C233&amp;" ","")))</f>
        <v>W polu z kwotą nie znajduje się liczba</v>
      </c>
      <c r="C237" s="38"/>
      <c r="D237" s="38"/>
      <c r="E237" s="38"/>
      <c r="F237" s="38"/>
      <c r="G237" s="38"/>
      <c r="H237" s="38"/>
      <c r="I237" s="39"/>
    </row>
    <row r="241" spans="1:9" x14ac:dyDescent="0.2">
      <c r="A241" s="23"/>
    </row>
    <row r="242" spans="1:9" x14ac:dyDescent="0.2">
      <c r="A242" s="21"/>
      <c r="B242" s="22" t="s">
        <v>16</v>
      </c>
      <c r="C242" s="21"/>
      <c r="D242" s="24"/>
      <c r="E242" s="24"/>
      <c r="F242" s="24"/>
      <c r="G242" s="24"/>
      <c r="H242" s="24"/>
      <c r="I242" s="21"/>
    </row>
    <row r="243" spans="1:9" x14ac:dyDescent="0.2">
      <c r="A243" s="22" t="s">
        <v>16</v>
      </c>
      <c r="B243" s="25"/>
      <c r="C243" s="26"/>
      <c r="D243" s="24"/>
      <c r="E243" s="24"/>
      <c r="F243" s="24"/>
      <c r="G243" s="24"/>
      <c r="H243" s="24"/>
      <c r="I243" s="21"/>
    </row>
    <row r="244" spans="1:9" x14ac:dyDescent="0.2">
      <c r="A244" s="22"/>
      <c r="B244" s="26"/>
      <c r="C244" s="27" t="s">
        <v>18</v>
      </c>
      <c r="D244" s="28" t="s">
        <v>19</v>
      </c>
      <c r="E244" s="28" t="s">
        <v>20</v>
      </c>
      <c r="F244" s="28" t="s">
        <v>21</v>
      </c>
      <c r="G244" s="28" t="s">
        <v>22</v>
      </c>
      <c r="H244" s="28" t="s">
        <v>23</v>
      </c>
      <c r="I244" s="21"/>
    </row>
    <row r="245" spans="1:9" x14ac:dyDescent="0.2">
      <c r="A245" s="29" t="s">
        <v>24</v>
      </c>
      <c r="B245" s="21"/>
      <c r="C245" s="30"/>
      <c r="D245" s="31">
        <f>ROUND((B243-INT(B243))*100,0)</f>
        <v>0</v>
      </c>
      <c r="E245" s="31">
        <f>IF(B243&gt;=1,VALUE(RIGHT(LEFT(INT(B243),LEN(INT(B243))),3)),0)</f>
        <v>0</v>
      </c>
      <c r="F245" s="31">
        <f>IF(B243&gt;=1000,VALUE(TEXT(RIGHT(LEFT(INT(B243),LEN(INT(B243))-3),3),"000")),0)</f>
        <v>0</v>
      </c>
      <c r="G245" s="31">
        <f>IF(B243&gt;=1000000,VALUE(TEXT(RIGHT(LEFT(INT(B243),LEN(INT(B243))-6),3),"000")),0)</f>
        <v>0</v>
      </c>
      <c r="H245" s="31">
        <f>IF(B243&gt;=1000000000,VALUE(TEXT(RIGHT(LEFT(INT(B243),LEN(INT(B243))-9),3),"000")),0)</f>
        <v>0</v>
      </c>
      <c r="I245" s="21"/>
    </row>
    <row r="246" spans="1:9" x14ac:dyDescent="0.2">
      <c r="A246" s="29" t="s">
        <v>25</v>
      </c>
      <c r="B246" s="32"/>
      <c r="C246" s="33" t="str">
        <f>ROUND((B243-INT(B243))*100,0)&amp;"/"&amp;100 &amp; " groszy"</f>
        <v>0/100 groszy</v>
      </c>
      <c r="D246" s="33" t="str">
        <f>IF(B243=0,"",IF(D245&lt;=20,IF(D245=0,"zero",INDEX(excelblog_Jednosci,D245)),INDEX(excelblog_Dziesiatki,INT(D245/10))&amp;IF(MOD(D245,10)," " &amp;INDEX(excelblog_Jednosci,MOD(D245,10)),"")))&amp; " " &amp;IF(B243=0,"",INDEX(IF(D245&lt;20,{"groszy";"grosz";"grosze";"groszy"},{"groszy";"grosze";"groszy"}),MATCH(IF(D245&lt;20,D245,MOD(D245,10)),IF(D245&lt;20,{0;1;2;5},{0;2;5}),1)))</f>
        <v xml:space="preserve"> </v>
      </c>
      <c r="E246" s="34" t="str">
        <f>IF(OR(B243&lt;1,INT(E245/100)=0),"",INDEX(excelblog_Setki,INT(E245/100)))&amp; IF(E245-(INT(E245/100)*100)&lt;=20,IF(E245-(INT(E245/100)*100)=0,IF(OR(E245&gt;0,B243&lt;1),"","złotych")," " &amp;INDEX(excelblog_Jednosci,E245-(INT(E245/100)*100)))," " &amp;INDEX(excelblog_Dziesiatki,INT((E245-(INT(E245/100)*100))/10))&amp;IF(MOD((E245-(INT(E245/100)*100)),10)," "&amp;INDEX(excelblog_Jednosci,MOD((E245-(INT(E245/100)*100)),10)),""))&amp;IF(E245=0,""," " &amp;INDEX(IF(E245&lt;20,{"złotych";"złoty";"złote";"złotych"},{"złotych";"złote";"złotych"}),MATCH(IF(E245-(INT(E245/100)*100)&lt;20,E245-(INT(E245/100)*100),MOD((E245-(INT(E245/100)*100)),10)),IF(E245&lt;20,{0;1;2;5},{0;2;5}),1)))</f>
        <v/>
      </c>
      <c r="F246" s="34" t="str">
        <f>IF(OR(B243&lt;1,INT(F245/100)=0),"",INDEX(excelblog_Setki,INT(F245/100)))&amp; IF(F245-(INT(F245/100)*100)&lt;=20,IF(F245-(INT(F245/100)*100)=0,""," " &amp;INDEX(excelblog_Jednosci,F245-(INT(F245/100)*100)))," " &amp;INDEX(excelblog_Dziesiatki,INT((F245-(INT(F245/100)*100))/10))&amp;IF(MOD((F245-(INT(F245/100)*100)),10)," "&amp;INDEX(excelblog_Jednosci,MOD((F245-(INT(F245/100)*100)),10)),""))&amp;IF(F245=0,""," " &amp;INDEX(IF(F245&lt;20,{"";"tysiąc";"tysiące";"tysięcy"},{"tysięcy";"tysiące";"tysięcy"}),MATCH(IF(F245-(INT(F245/100)*100)&lt;20,F245-(INT(F245/100)*100),MOD((F245-(INT(F245/100)*100)),10)),IF(F245&lt;20,{0;1;2;5},{0;2;5}),1)))</f>
        <v/>
      </c>
      <c r="G246" s="34" t="str">
        <f>IF(OR(B243&lt;1,INT(G245/100)=0),"",INDEX(excelblog_Setki,INT(G245/100)))&amp; IF(G245-(INT(G245/100)*100)&lt;=20,IF(G245-(INT(G245/100)*100)=0,""," " &amp;INDEX(excelblog_Jednosci,G245-(INT(G245/100)*100)))," " &amp;INDEX(excelblog_Dziesiatki,INT((G245-(INT(G245/100)*100))/10))&amp;IF(MOD((G245-(INT(G245/100)*100)),10)," "&amp;INDEX(excelblog_Jednosci,MOD((G245-(INT(G245/100)*100)),10)),""))&amp;IF(G245=0,""," " &amp;INDEX(IF(G245&lt;20,{"";"milion";"miliony";"milionów"},{"milionów";"miliony";"milionów"}),MATCH(IF(G245-(INT(G245/100)*100)&lt;20,G245-(INT(G245/100)*100),MOD((G245-(INT(G245/100)*100)),10)),IF(G245&lt;20,{0;1;2;5},{0;2;5}),1)))</f>
        <v/>
      </c>
      <c r="H246" s="33" t="str">
        <f>IF(OR(B243&lt;1,INT(H245/100)=0),"",INDEX(excelblog_Setki,INT(H245/100)))&amp; IF(H245-(INT(H245/100)*100)&lt;=20,IF(H245-(INT(H245/100)*100)=0,""," " &amp;INDEX(excelblog_Jednosci,H245-(INT(H245/100)*100)))," " &amp;INDEX(excelblog_Dziesiatki,INT((H245-(INT(H245/100)*100))/10))&amp;IF(MOD((H245-(INT(H245/100)*100)),10)," "&amp;INDEX(excelblog_Jednosci,MOD((H245-(INT(H245/100)*100)),10)),""))&amp;IF(H245=0,""," " &amp;INDEX(IF(H245&lt;20,{"";"miliard";"miliardy";"miliardów"},{"miliardów";"miliardy";"miliardów"}),MATCH(IF(H245-(INT(H245/100)*100)&lt;20,H245-(INT(H245/100)*100),MOD((H245-(INT(H245/100)*100)),10)),IF(H245&lt;20,{0;1;2;5},{0;2;5}),1)))</f>
        <v/>
      </c>
      <c r="I246" s="32"/>
    </row>
    <row r="247" spans="1:9" x14ac:dyDescent="0.2">
      <c r="A247" s="21"/>
      <c r="B247" s="21"/>
      <c r="C247" s="35"/>
      <c r="D247" s="36"/>
      <c r="E247" s="36"/>
      <c r="F247" s="36"/>
      <c r="G247" s="36"/>
      <c r="H247" s="36"/>
      <c r="I247" s="21"/>
    </row>
    <row r="248" spans="1:9" x14ac:dyDescent="0.2">
      <c r="A248" s="22" t="s">
        <v>26</v>
      </c>
      <c r="B248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","")&amp;IF(TRIM(D246)&lt;&gt;"",D246&amp;" ","")))</f>
        <v>W polu z kwotą nie znajduje się liczba</v>
      </c>
      <c r="C248" s="38"/>
      <c r="D248" s="38"/>
      <c r="E248" s="38"/>
      <c r="F248" s="38"/>
      <c r="G248" s="38"/>
      <c r="H248" s="38"/>
      <c r="I248" s="39"/>
    </row>
    <row r="249" spans="1:9" x14ac:dyDescent="0.2">
      <c r="A249" s="22" t="s">
        <v>27</v>
      </c>
      <c r="B249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","")&amp;IF(TRIM(E246)&lt;&gt;"",TRIM(E246)&amp;", ","")&amp;IF(TRIM(D246)&lt;&gt;"",D246&amp;" ","")))</f>
        <v>W polu z kwotą nie znajduje się liczba</v>
      </c>
      <c r="C249" s="38"/>
      <c r="D249" s="38"/>
      <c r="E249" s="38"/>
      <c r="F249" s="38"/>
      <c r="G249" s="38"/>
      <c r="H249" s="38"/>
      <c r="I249" s="39"/>
    </row>
    <row r="250" spans="1:9" x14ac:dyDescent="0.2">
      <c r="A250" s="22" t="s">
        <v>28</v>
      </c>
      <c r="B250" s="37" t="str">
        <f>IF(NOT(ISNUMBER(B243)),excelblog_Komunikat1,IF(OR((B243*10^-12)&gt;=1,B243&lt;0),excelblog_Komunikat2,IF(TRIM(H246)&lt;&gt;"",TRIM(H246)&amp;" ","")&amp;IF(TRIM(G246)&lt;&gt;"",TRIM(G246)&amp;" ","")&amp;IF(TRIM(F246)&lt;&gt;"",TRIM(F246)&amp;" ","")&amp;IF(TRIM(E246)&lt;&gt;"",TRIM(E246)&amp;" ","")&amp;IF(TRIM(D246)&lt;&gt;"",C246&amp;" ","")))</f>
        <v>W polu z kwotą nie znajduje się liczba</v>
      </c>
      <c r="C250" s="38"/>
      <c r="D250" s="38"/>
      <c r="E250" s="38"/>
      <c r="F250" s="38"/>
      <c r="G250" s="38"/>
      <c r="H250" s="38"/>
      <c r="I250" s="39"/>
    </row>
    <row r="254" spans="1:9" x14ac:dyDescent="0.2">
      <c r="A254" s="23"/>
    </row>
    <row r="255" spans="1:9" x14ac:dyDescent="0.2">
      <c r="A255" s="21"/>
      <c r="B255" s="22" t="s">
        <v>16</v>
      </c>
      <c r="C255" s="21"/>
      <c r="D255" s="24"/>
      <c r="E255" s="24"/>
      <c r="F255" s="24"/>
      <c r="G255" s="24"/>
      <c r="H255" s="24"/>
      <c r="I255" s="21"/>
    </row>
    <row r="256" spans="1:9" x14ac:dyDescent="0.2">
      <c r="A256" s="22" t="s">
        <v>16</v>
      </c>
      <c r="B256" s="25"/>
      <c r="C256" s="26" t="s">
        <v>31</v>
      </c>
      <c r="D256" s="24"/>
      <c r="E256" s="24"/>
      <c r="F256" s="24"/>
      <c r="G256" s="24"/>
      <c r="H256" s="24"/>
      <c r="I256" s="21"/>
    </row>
    <row r="257" spans="1:9" x14ac:dyDescent="0.2">
      <c r="A257" s="22"/>
      <c r="B257" s="26"/>
      <c r="C257" s="27" t="s">
        <v>18</v>
      </c>
      <c r="D257" s="28" t="s">
        <v>19</v>
      </c>
      <c r="E257" s="28" t="s">
        <v>20</v>
      </c>
      <c r="F257" s="28" t="s">
        <v>21</v>
      </c>
      <c r="G257" s="28" t="s">
        <v>22</v>
      </c>
      <c r="H257" s="28" t="s">
        <v>23</v>
      </c>
      <c r="I257" s="21"/>
    </row>
    <row r="258" spans="1:9" x14ac:dyDescent="0.2">
      <c r="A258" s="29" t="s">
        <v>24</v>
      </c>
      <c r="B258" s="21"/>
      <c r="C258" s="30"/>
      <c r="D258" s="31">
        <f>ROUND((B256-INT(B256))*100,0)</f>
        <v>0</v>
      </c>
      <c r="E258" s="31">
        <f>IF(B256&gt;=1,VALUE(RIGHT(LEFT(INT(B256),LEN(INT(B256))),3)),0)</f>
        <v>0</v>
      </c>
      <c r="F258" s="31">
        <f>IF(B256&gt;=1000,VALUE(TEXT(RIGHT(LEFT(INT(B256),LEN(INT(B256))-3),3),"000")),0)</f>
        <v>0</v>
      </c>
      <c r="G258" s="31">
        <f>IF(B256&gt;=1000000,VALUE(TEXT(RIGHT(LEFT(INT(B256),LEN(INT(B256))-6),3),"000")),0)</f>
        <v>0</v>
      </c>
      <c r="H258" s="31">
        <f>IF(B256&gt;=1000000000,VALUE(TEXT(RIGHT(LEFT(INT(B256),LEN(INT(B256))-9),3),"000")),0)</f>
        <v>0</v>
      </c>
      <c r="I258" s="21"/>
    </row>
    <row r="259" spans="1:9" x14ac:dyDescent="0.2">
      <c r="A259" s="29" t="s">
        <v>25</v>
      </c>
      <c r="B259" s="32"/>
      <c r="C259" s="33" t="str">
        <f>ROUND((B256-INT(B256))*100,0)&amp;"/"&amp;100 &amp; " groszy"</f>
        <v>0/100 groszy</v>
      </c>
      <c r="D259" s="33" t="str">
        <f>IF(B256=0,"",IF(D258&lt;=20,IF(D258=0,"zero",INDEX(excelblog_Jednosci,D258)),INDEX(excelblog_Dziesiatki,INT(D258/10))&amp;IF(MOD(D258,10)," " &amp;INDEX(excelblog_Jednosci,MOD(D258,10)),"")))&amp; " " &amp;IF(B256=0,"",INDEX(IF(D258&lt;20,{"groszy";"grosz";"grosze";"groszy"},{"groszy";"grosze";"groszy"}),MATCH(IF(D258&lt;20,D258,MOD(D258,10)),IF(D258&lt;20,{0;1;2;5},{0;2;5}),1)))</f>
        <v xml:space="preserve"> </v>
      </c>
      <c r="E259" s="34" t="str">
        <f>IF(OR(B256&lt;1,INT(E258/100)=0),"",INDEX(excelblog_Setki,INT(E258/100)))&amp; IF(E258-(INT(E258/100)*100)&lt;=20,IF(E258-(INT(E258/100)*100)=0,IF(OR(E258&gt;0,B256&lt;1),"","złotych")," " &amp;INDEX(excelblog_Jednosci,E258-(INT(E258/100)*100)))," " &amp;INDEX(excelblog_Dziesiatki,INT((E258-(INT(E258/100)*100))/10))&amp;IF(MOD((E258-(INT(E258/100)*100)),10)," "&amp;INDEX(excelblog_Jednosci,MOD((E258-(INT(E258/100)*100)),10)),""))&amp;IF(E258=0,""," " &amp;INDEX(IF(E258&lt;20,{"złotych";"złoty";"złote";"złotych"},{"złotych";"złote";"złotych"}),MATCH(IF(E258-(INT(E258/100)*100)&lt;20,E258-(INT(E258/100)*100),MOD((E258-(INT(E258/100)*100)),10)),IF(E258&lt;20,{0;1;2;5},{0;2;5}),1)))</f>
        <v/>
      </c>
      <c r="F259" s="34" t="str">
        <f>IF(OR(B256&lt;1,INT(F258/100)=0),"",INDEX(excelblog_Setki,INT(F258/100)))&amp; IF(F258-(INT(F258/100)*100)&lt;=20,IF(F258-(INT(F258/100)*100)=0,""," " &amp;INDEX(excelblog_Jednosci,F258-(INT(F258/100)*100)))," " &amp;INDEX(excelblog_Dziesiatki,INT((F258-(INT(F258/100)*100))/10))&amp;IF(MOD((F258-(INT(F258/100)*100)),10)," "&amp;INDEX(excelblog_Jednosci,MOD((F258-(INT(F258/100)*100)),10)),""))&amp;IF(F258=0,""," " &amp;INDEX(IF(F258&lt;20,{"";"tysiąc";"tysiące";"tysięcy"},{"tysięcy";"tysiące";"tysięcy"}),MATCH(IF(F258-(INT(F258/100)*100)&lt;20,F258-(INT(F258/100)*100),MOD((F258-(INT(F258/100)*100)),10)),IF(F258&lt;20,{0;1;2;5},{0;2;5}),1)))</f>
        <v/>
      </c>
      <c r="G259" s="34" t="str">
        <f>IF(OR(B256&lt;1,INT(G258/100)=0),"",INDEX(excelblog_Setki,INT(G258/100)))&amp; IF(G258-(INT(G258/100)*100)&lt;=20,IF(G258-(INT(G258/100)*100)=0,""," " &amp;INDEX(excelblog_Jednosci,G258-(INT(G258/100)*100)))," " &amp;INDEX(excelblog_Dziesiatki,INT((G258-(INT(G258/100)*100))/10))&amp;IF(MOD((G258-(INT(G258/100)*100)),10)," "&amp;INDEX(excelblog_Jednosci,MOD((G258-(INT(G258/100)*100)),10)),""))&amp;IF(G258=0,""," " &amp;INDEX(IF(G258&lt;20,{"";"milion";"miliony";"milionów"},{"milionów";"miliony";"milionów"}),MATCH(IF(G258-(INT(G258/100)*100)&lt;20,G258-(INT(G258/100)*100),MOD((G258-(INT(G258/100)*100)),10)),IF(G258&lt;20,{0;1;2;5},{0;2;5}),1)))</f>
        <v/>
      </c>
      <c r="H259" s="33" t="str">
        <f>IF(OR(B256&lt;1,INT(H258/100)=0),"",INDEX(excelblog_Setki,INT(H258/100)))&amp; IF(H258-(INT(H258/100)*100)&lt;=20,IF(H258-(INT(H258/100)*100)=0,""," " &amp;INDEX(excelblog_Jednosci,H258-(INT(H258/100)*100)))," " &amp;INDEX(excelblog_Dziesiatki,INT((H258-(INT(H258/100)*100))/10))&amp;IF(MOD((H258-(INT(H258/100)*100)),10)," "&amp;INDEX(excelblog_Jednosci,MOD((H258-(INT(H258/100)*100)),10)),""))&amp;IF(H258=0,""," " &amp;INDEX(IF(H258&lt;20,{"";"miliard";"miliardy";"miliardów"},{"miliardów";"miliardy";"miliardów"}),MATCH(IF(H258-(INT(H258/100)*100)&lt;20,H258-(INT(H258/100)*100),MOD((H258-(INT(H258/100)*100)),10)),IF(H258&lt;20,{0;1;2;5},{0;2;5}),1)))</f>
        <v/>
      </c>
      <c r="I259" s="32"/>
    </row>
    <row r="260" spans="1:9" x14ac:dyDescent="0.2">
      <c r="A260" s="21"/>
      <c r="B260" s="21"/>
      <c r="C260" s="35"/>
      <c r="D260" s="36"/>
      <c r="E260" s="36"/>
      <c r="F260" s="36"/>
      <c r="G260" s="36"/>
      <c r="H260" s="36"/>
      <c r="I260" s="21"/>
    </row>
    <row r="261" spans="1:9" x14ac:dyDescent="0.2">
      <c r="A261" s="22" t="s">
        <v>26</v>
      </c>
      <c r="B261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","")&amp;IF(TRIM(D259)&lt;&gt;"",D259&amp;" ","")))</f>
        <v>W polu z kwotą nie znajduje się liczba</v>
      </c>
      <c r="C261" s="38"/>
      <c r="D261" s="38"/>
      <c r="E261" s="38"/>
      <c r="F261" s="38"/>
      <c r="G261" s="38"/>
      <c r="H261" s="38"/>
      <c r="I261" s="39"/>
    </row>
    <row r="262" spans="1:9" x14ac:dyDescent="0.2">
      <c r="A262" s="22" t="s">
        <v>27</v>
      </c>
      <c r="B262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","")&amp;IF(TRIM(E259)&lt;&gt;"",TRIM(E259)&amp;", ","")&amp;IF(TRIM(D259)&lt;&gt;"",D259&amp;" ","")))</f>
        <v>W polu z kwotą nie znajduje się liczba</v>
      </c>
      <c r="C262" s="38"/>
      <c r="D262" s="38"/>
      <c r="E262" s="38"/>
      <c r="F262" s="38"/>
      <c r="G262" s="38"/>
      <c r="H262" s="38"/>
      <c r="I262" s="39"/>
    </row>
    <row r="263" spans="1:9" x14ac:dyDescent="0.2">
      <c r="A263" s="22" t="s">
        <v>28</v>
      </c>
      <c r="B263" s="37" t="str">
        <f>IF(NOT(ISNUMBER(B256)),excelblog_Komunikat1,IF(OR((B256*10^-12)&gt;=1,B256&lt;0),excelblog_Komunikat2,IF(TRIM(H259)&lt;&gt;"",TRIM(H259)&amp;" ","")&amp;IF(TRIM(G259)&lt;&gt;"",TRIM(G259)&amp;" ","")&amp;IF(TRIM(F259)&lt;&gt;"",TRIM(F259)&amp;" ","")&amp;IF(TRIM(E259)&lt;&gt;"",TRIM(E259)&amp;" ","")&amp;IF(TRIM(D259)&lt;&gt;"",C259&amp;" ","")))</f>
        <v>W polu z kwotą nie znajduje się liczba</v>
      </c>
      <c r="C263" s="38"/>
      <c r="D263" s="38"/>
      <c r="E263" s="38"/>
      <c r="F263" s="38"/>
      <c r="G263" s="38"/>
      <c r="H263" s="38"/>
      <c r="I263" s="39"/>
    </row>
    <row r="301" spans="1:9" x14ac:dyDescent="0.2">
      <c r="A301" s="2" t="s">
        <v>36</v>
      </c>
    </row>
    <row r="302" spans="1:9" x14ac:dyDescent="0.2">
      <c r="A302" s="23"/>
    </row>
    <row r="303" spans="1:9" x14ac:dyDescent="0.2">
      <c r="A303" s="21"/>
      <c r="B303" s="22" t="s">
        <v>16</v>
      </c>
      <c r="C303" s="21"/>
      <c r="D303" s="24"/>
      <c r="E303" s="24"/>
      <c r="F303" s="24"/>
      <c r="G303" s="24"/>
      <c r="H303" s="24"/>
      <c r="I303" s="21"/>
    </row>
    <row r="304" spans="1:9" x14ac:dyDescent="0.2">
      <c r="A304" s="22" t="s">
        <v>16</v>
      </c>
      <c r="B304" s="25" t="e">
        <f>Arkusz1!#REF!</f>
        <v>#REF!</v>
      </c>
      <c r="C304" s="26" t="s">
        <v>17</v>
      </c>
      <c r="D304" s="24"/>
      <c r="E304" s="24"/>
      <c r="F304" s="24"/>
      <c r="G304" s="24"/>
      <c r="H304" s="24"/>
      <c r="I304" s="21"/>
    </row>
    <row r="305" spans="1:9" x14ac:dyDescent="0.2">
      <c r="A305" s="22"/>
      <c r="B305" s="26"/>
      <c r="C305" s="27" t="s">
        <v>18</v>
      </c>
      <c r="D305" s="28" t="s">
        <v>19</v>
      </c>
      <c r="E305" s="28" t="s">
        <v>20</v>
      </c>
      <c r="F305" s="28" t="s">
        <v>21</v>
      </c>
      <c r="G305" s="28" t="s">
        <v>22</v>
      </c>
      <c r="H305" s="28" t="s">
        <v>23</v>
      </c>
      <c r="I305" s="21"/>
    </row>
    <row r="306" spans="1:9" x14ac:dyDescent="0.2">
      <c r="A306" s="29" t="s">
        <v>24</v>
      </c>
      <c r="B306" s="21"/>
      <c r="C306" s="30"/>
      <c r="D306" s="31" t="e">
        <f>ROUND((B304-INT(B304))*100,0)</f>
        <v>#REF!</v>
      </c>
      <c r="E306" s="31" t="e">
        <f>IF(B304&gt;=1,VALUE(RIGHT(LEFT(INT(B304),LEN(INT(B304))),3)),0)</f>
        <v>#REF!</v>
      </c>
      <c r="F306" s="31" t="e">
        <f>IF(B304&gt;=1000,VALUE(TEXT(RIGHT(LEFT(INT(B304),LEN(INT(B304))-3),3),"000")),0)</f>
        <v>#REF!</v>
      </c>
      <c r="G306" s="31" t="e">
        <f>IF(B304&gt;=1000000,VALUE(TEXT(RIGHT(LEFT(INT(B304),LEN(INT(B304))-6),3),"000")),0)</f>
        <v>#REF!</v>
      </c>
      <c r="H306" s="31" t="e">
        <f>IF(B304&gt;=1000000000,VALUE(TEXT(RIGHT(LEFT(INT(B304),LEN(INT(B304))-9),3),"000")),0)</f>
        <v>#REF!</v>
      </c>
      <c r="I306" s="21"/>
    </row>
    <row r="307" spans="1:9" x14ac:dyDescent="0.2">
      <c r="A307" s="29" t="s">
        <v>25</v>
      </c>
      <c r="B307" s="32"/>
      <c r="C307" s="33" t="e">
        <f>ROUND((B304-INT(B304))*100,0)&amp;"/"&amp;100 &amp; " groszy"</f>
        <v>#REF!</v>
      </c>
      <c r="D307" s="33" t="e">
        <f>IF(B304=0,"",IF(D306&lt;=20,IF(D306=0,"zero",INDEX(excelblog_Jednosci,D306)),INDEX(excelblog_Dziesiatki,INT(D306/10))&amp;IF(MOD(D306,10)," " &amp;INDEX(excelblog_Jednosci,MOD(D306,10)),"")))&amp; " " &amp;IF(B304=0,"",INDEX(IF(D306&lt;20,{"groszy";"grosz";"grosze";"groszy"},{"groszy";"grosze";"groszy"}),MATCH(IF(D306&lt;20,D306,MOD(D306,10)),IF(D306&lt;20,{0;1;2;5},{0;2;5}),1)))</f>
        <v>#REF!</v>
      </c>
      <c r="E307" s="34" t="e">
        <f>IF(OR(B304&lt;1,INT(E306/100)=0),"",INDEX(excelblog_Setki,INT(E306/100)))&amp; IF(E306-(INT(E306/100)*100)&lt;=20,IF(E306-(INT(E306/100)*100)=0,IF(OR(E306&gt;0,B304&lt;1),"","złotych")," " &amp;INDEX(excelblog_Jednosci,E306-(INT(E306/100)*100)))," " &amp;INDEX(excelblog_Dziesiatki,INT((E306-(INT(E306/100)*100))/10))&amp;IF(MOD((E306-(INT(E306/100)*100)),10)," "&amp;INDEX(excelblog_Jednosci,MOD((E306-(INT(E306/100)*100)),10)),""))&amp;IF(E306=0,""," " &amp;INDEX(IF(E306&lt;20,{"złotych";"złoty";"złote";"złotych"},{"złotych";"złote";"złotych"}),MATCH(IF(E306-(INT(E306/100)*100)&lt;20,E306-(INT(E306/100)*100),MOD((E306-(INT(E306/100)*100)),10)),IF(E306&lt;20,{0;1;2;5},{0;2;5}),1)))</f>
        <v>#REF!</v>
      </c>
      <c r="F307" s="34" t="e">
        <f>IF(OR(B304&lt;1,INT(F306/100)=0),"",INDEX(excelblog_Setki,INT(F306/100)))&amp; IF(F306-(INT(F306/100)*100)&lt;=20,IF(F306-(INT(F306/100)*100)=0,""," " &amp;INDEX(excelblog_Jednosci,F306-(INT(F306/100)*100)))," " &amp;INDEX(excelblog_Dziesiatki,INT((F306-(INT(F306/100)*100))/10))&amp;IF(MOD((F306-(INT(F306/100)*100)),10)," "&amp;INDEX(excelblog_Jednosci,MOD((F306-(INT(F306/100)*100)),10)),""))&amp;IF(F306=0,""," " &amp;INDEX(IF(F306&lt;20,{"";"tysiąc";"tysiące";"tysięcy"},{"tysięcy";"tysiące";"tysięcy"}),MATCH(IF(F306-(INT(F306/100)*100)&lt;20,F306-(INT(F306/100)*100),MOD((F306-(INT(F306/100)*100)),10)),IF(F306&lt;20,{0;1;2;5},{0;2;5}),1)))</f>
        <v>#REF!</v>
      </c>
      <c r="G307" s="34" t="e">
        <f>IF(OR(B304&lt;1,INT(G306/100)=0),"",INDEX(excelblog_Setki,INT(G306/100)))&amp; IF(G306-(INT(G306/100)*100)&lt;=20,IF(G306-(INT(G306/100)*100)=0,""," " &amp;INDEX(excelblog_Jednosci,G306-(INT(G306/100)*100)))," " &amp;INDEX(excelblog_Dziesiatki,INT((G306-(INT(G306/100)*100))/10))&amp;IF(MOD((G306-(INT(G306/100)*100)),10)," "&amp;INDEX(excelblog_Jednosci,MOD((G306-(INT(G306/100)*100)),10)),""))&amp;IF(G306=0,""," " &amp;INDEX(IF(G306&lt;20,{"";"milion";"miliony";"milionów"},{"milionów";"miliony";"milionów"}),MATCH(IF(G306-(INT(G306/100)*100)&lt;20,G306-(INT(G306/100)*100),MOD((G306-(INT(G306/100)*100)),10)),IF(G306&lt;20,{0;1;2;5},{0;2;5}),1)))</f>
        <v>#REF!</v>
      </c>
      <c r="H307" s="33" t="e">
        <f>IF(OR(B304&lt;1,INT(H306/100)=0),"",INDEX(excelblog_Setki,INT(H306/100)))&amp; IF(H306-(INT(H306/100)*100)&lt;=20,IF(H306-(INT(H306/100)*100)=0,""," " &amp;INDEX(excelblog_Jednosci,H306-(INT(H306/100)*100)))," " &amp;INDEX(excelblog_Dziesiatki,INT((H306-(INT(H306/100)*100))/10))&amp;IF(MOD((H306-(INT(H306/100)*100)),10)," "&amp;INDEX(excelblog_Jednosci,MOD((H306-(INT(H306/100)*100)),10)),""))&amp;IF(H306=0,""," " &amp;INDEX(IF(H306&lt;20,{"";"miliard";"miliardy";"miliardów"},{"miliardów";"miliardy";"miliardów"}),MATCH(IF(H306-(INT(H306/100)*100)&lt;20,H306-(INT(H306/100)*100),MOD((H306-(INT(H306/100)*100)),10)),IF(H306&lt;20,{0;1;2;5},{0;2;5}),1)))</f>
        <v>#REF!</v>
      </c>
      <c r="I307" s="32"/>
    </row>
    <row r="308" spans="1:9" x14ac:dyDescent="0.2">
      <c r="A308" s="21"/>
      <c r="B308" s="21"/>
      <c r="C308" s="35"/>
      <c r="D308" s="36"/>
      <c r="E308" s="36"/>
      <c r="F308" s="36"/>
      <c r="G308" s="36"/>
      <c r="H308" s="36"/>
      <c r="I308" s="21"/>
    </row>
    <row r="309" spans="1:9" x14ac:dyDescent="0.2">
      <c r="A309" s="22" t="s">
        <v>26</v>
      </c>
      <c r="B309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","")&amp;IF(TRIM(D307)&lt;&gt;"",D307&amp;" ","")))</f>
        <v>W polu z kwotą nie znajduje się liczba</v>
      </c>
      <c r="C309" s="38"/>
      <c r="D309" s="38"/>
      <c r="E309" s="38"/>
      <c r="F309" s="38"/>
      <c r="G309" s="38"/>
      <c r="H309" s="38"/>
      <c r="I309" s="39"/>
    </row>
    <row r="310" spans="1:9" x14ac:dyDescent="0.2">
      <c r="A310" s="22" t="s">
        <v>27</v>
      </c>
      <c r="B310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","")&amp;IF(TRIM(E307)&lt;&gt;"",TRIM(E307)&amp;", ","")&amp;IF(TRIM(D307)&lt;&gt;"",D307&amp;" ","")))</f>
        <v>W polu z kwotą nie znajduje się liczba</v>
      </c>
      <c r="C310" s="38"/>
      <c r="D310" s="38"/>
      <c r="E310" s="38"/>
      <c r="F310" s="38"/>
      <c r="G310" s="38"/>
      <c r="H310" s="38"/>
      <c r="I310" s="39"/>
    </row>
    <row r="311" spans="1:9" x14ac:dyDescent="0.2">
      <c r="A311" s="22" t="s">
        <v>28</v>
      </c>
      <c r="B311" s="37" t="str">
        <f>IF(NOT(ISNUMBER(B304)),excelblog_Komunikat1,IF(OR((B304*10^-12)&gt;=1,B304&lt;0),excelblog_Komunikat2,IF(TRIM(H307)&lt;&gt;"",TRIM(H307)&amp;" ","")&amp;IF(TRIM(G307)&lt;&gt;"",TRIM(G307)&amp;" ","")&amp;IF(TRIM(F307)&lt;&gt;"",TRIM(F307)&amp;" ","")&amp;IF(TRIM(E307)&lt;&gt;"",TRIM(E307)&amp;" ","")&amp;IF(TRIM(D307)&lt;&gt;"",C307&amp;" ","")))</f>
        <v>W polu z kwotą nie znajduje się liczba</v>
      </c>
      <c r="C311" s="38"/>
      <c r="D311" s="38"/>
      <c r="E311" s="38"/>
      <c r="F311" s="38"/>
      <c r="G311" s="38"/>
      <c r="H311" s="38"/>
      <c r="I311" s="39"/>
    </row>
    <row r="312" spans="1:9" x14ac:dyDescent="0.2">
      <c r="A312" s="22"/>
      <c r="B312" s="21"/>
      <c r="C312" s="21"/>
      <c r="D312" s="24"/>
      <c r="E312" s="24"/>
      <c r="F312" s="24"/>
      <c r="G312" s="24"/>
      <c r="H312" s="24"/>
      <c r="I312" s="21"/>
    </row>
    <row r="315" spans="1:9" x14ac:dyDescent="0.2">
      <c r="A315" s="23"/>
    </row>
    <row r="316" spans="1:9" x14ac:dyDescent="0.2">
      <c r="A316" s="21"/>
      <c r="B316" s="22" t="s">
        <v>16</v>
      </c>
      <c r="C316" s="21"/>
      <c r="D316" s="24"/>
      <c r="E316" s="24"/>
      <c r="F316" s="24"/>
      <c r="G316" s="24"/>
      <c r="H316" s="24"/>
      <c r="I316" s="21"/>
    </row>
    <row r="317" spans="1:9" x14ac:dyDescent="0.2">
      <c r="A317" s="22" t="s">
        <v>16</v>
      </c>
      <c r="B317" s="25">
        <f>Arkusz1!G277</f>
        <v>0</v>
      </c>
      <c r="C317" s="26" t="s">
        <v>29</v>
      </c>
      <c r="D317" s="24"/>
      <c r="E317" s="24"/>
      <c r="F317" s="24"/>
      <c r="G317" s="24"/>
      <c r="H317" s="24"/>
      <c r="I317" s="21"/>
    </row>
    <row r="318" spans="1:9" x14ac:dyDescent="0.2">
      <c r="A318" s="22"/>
      <c r="B318" s="26"/>
      <c r="C318" s="27" t="s">
        <v>18</v>
      </c>
      <c r="D318" s="28" t="s">
        <v>19</v>
      </c>
      <c r="E318" s="28" t="s">
        <v>20</v>
      </c>
      <c r="F318" s="28" t="s">
        <v>21</v>
      </c>
      <c r="G318" s="28" t="s">
        <v>22</v>
      </c>
      <c r="H318" s="28" t="s">
        <v>23</v>
      </c>
      <c r="I318" s="21"/>
    </row>
    <row r="319" spans="1:9" x14ac:dyDescent="0.2">
      <c r="A319" s="29" t="s">
        <v>24</v>
      </c>
      <c r="B319" s="21"/>
      <c r="C319" s="30"/>
      <c r="D319" s="31">
        <f>ROUND((B317-INT(B317))*100,0)</f>
        <v>0</v>
      </c>
      <c r="E319" s="31">
        <f>IF(B317&gt;=1,VALUE(RIGHT(LEFT(INT(B317),LEN(INT(B317))),3)),0)</f>
        <v>0</v>
      </c>
      <c r="F319" s="31">
        <f>IF(B317&gt;=1000,VALUE(TEXT(RIGHT(LEFT(INT(B317),LEN(INT(B317))-3),3),"000")),0)</f>
        <v>0</v>
      </c>
      <c r="G319" s="31">
        <f>IF(B317&gt;=1000000,VALUE(TEXT(RIGHT(LEFT(INT(B317),LEN(INT(B317))-6),3),"000")),0)</f>
        <v>0</v>
      </c>
      <c r="H319" s="31">
        <f>IF(B317&gt;=1000000000,VALUE(TEXT(RIGHT(LEFT(INT(B317),LEN(INT(B317))-9),3),"000")),0)</f>
        <v>0</v>
      </c>
      <c r="I319" s="21"/>
    </row>
    <row r="320" spans="1:9" x14ac:dyDescent="0.2">
      <c r="A320" s="29" t="s">
        <v>25</v>
      </c>
      <c r="B320" s="32"/>
      <c r="C320" s="33" t="str">
        <f>ROUND((B317-INT(B317))*100,0)&amp;"/"&amp;100 &amp; " groszy"</f>
        <v>0/100 groszy</v>
      </c>
      <c r="D320" s="33" t="str">
        <f>IF(B317=0,"",IF(D319&lt;=20,IF(D319=0,"zero",INDEX(excelblog_Jednosci,D319)),INDEX(excelblog_Dziesiatki,INT(D319/10))&amp;IF(MOD(D319,10)," " &amp;INDEX(excelblog_Jednosci,MOD(D319,10)),"")))&amp; " " &amp;IF(B317=0,"",INDEX(IF(D319&lt;20,{"groszy";"grosz";"grosze";"groszy"},{"groszy";"grosze";"groszy"}),MATCH(IF(D319&lt;20,D319,MOD(D319,10)),IF(D319&lt;20,{0;1;2;5},{0;2;5}),1)))</f>
        <v xml:space="preserve"> </v>
      </c>
      <c r="E320" s="34" t="str">
        <f>IF(OR(B317&lt;1,INT(E319/100)=0),"",INDEX(excelblog_Setki,INT(E319/100)))&amp; IF(E319-(INT(E319/100)*100)&lt;=20,IF(E319-(INT(E319/100)*100)=0,IF(OR(E319&gt;0,B317&lt;1),"","złotych")," " &amp;INDEX(excelblog_Jednosci,E319-(INT(E319/100)*100)))," " &amp;INDEX(excelblog_Dziesiatki,INT((E319-(INT(E319/100)*100))/10))&amp;IF(MOD((E319-(INT(E319/100)*100)),10)," "&amp;INDEX(excelblog_Jednosci,MOD((E319-(INT(E319/100)*100)),10)),""))&amp;IF(E319=0,""," " &amp;INDEX(IF(E319&lt;20,{"złotych";"złoty";"złote";"złotych"},{"złotych";"złote";"złotych"}),MATCH(IF(E319-(INT(E319/100)*100)&lt;20,E319-(INT(E319/100)*100),MOD((E319-(INT(E319/100)*100)),10)),IF(E319&lt;20,{0;1;2;5},{0;2;5}),1)))</f>
        <v/>
      </c>
      <c r="F320" s="34" t="str">
        <f>IF(OR(B317&lt;1,INT(F319/100)=0),"",INDEX(excelblog_Setki,INT(F319/100)))&amp; IF(F319-(INT(F319/100)*100)&lt;=20,IF(F319-(INT(F319/100)*100)=0,""," " &amp;INDEX(excelblog_Jednosci,F319-(INT(F319/100)*100)))," " &amp;INDEX(excelblog_Dziesiatki,INT((F319-(INT(F319/100)*100))/10))&amp;IF(MOD((F319-(INT(F319/100)*100)),10)," "&amp;INDEX(excelblog_Jednosci,MOD((F319-(INT(F319/100)*100)),10)),""))&amp;IF(F319=0,""," " &amp;INDEX(IF(F319&lt;20,{"";"tysiąc";"tysiące";"tysięcy"},{"tysięcy";"tysiące";"tysięcy"}),MATCH(IF(F319-(INT(F319/100)*100)&lt;20,F319-(INT(F319/100)*100),MOD((F319-(INT(F319/100)*100)),10)),IF(F319&lt;20,{0;1;2;5},{0;2;5}),1)))</f>
        <v/>
      </c>
      <c r="G320" s="34" t="str">
        <f>IF(OR(B317&lt;1,INT(G319/100)=0),"",INDEX(excelblog_Setki,INT(G319/100)))&amp; IF(G319-(INT(G319/100)*100)&lt;=20,IF(G319-(INT(G319/100)*100)=0,""," " &amp;INDEX(excelblog_Jednosci,G319-(INT(G319/100)*100)))," " &amp;INDEX(excelblog_Dziesiatki,INT((G319-(INT(G319/100)*100))/10))&amp;IF(MOD((G319-(INT(G319/100)*100)),10)," "&amp;INDEX(excelblog_Jednosci,MOD((G319-(INT(G319/100)*100)),10)),""))&amp;IF(G319=0,""," " &amp;INDEX(IF(G319&lt;20,{"";"milion";"miliony";"milionów"},{"milionów";"miliony";"milionów"}),MATCH(IF(G319-(INT(G319/100)*100)&lt;20,G319-(INT(G319/100)*100),MOD((G319-(INT(G319/100)*100)),10)),IF(G319&lt;20,{0;1;2;5},{0;2;5}),1)))</f>
        <v/>
      </c>
      <c r="H320" s="33" t="str">
        <f>IF(OR(B317&lt;1,INT(H319/100)=0),"",INDEX(excelblog_Setki,INT(H319/100)))&amp; IF(H319-(INT(H319/100)*100)&lt;=20,IF(H319-(INT(H319/100)*100)=0,""," " &amp;INDEX(excelblog_Jednosci,H319-(INT(H319/100)*100)))," " &amp;INDEX(excelblog_Dziesiatki,INT((H319-(INT(H319/100)*100))/10))&amp;IF(MOD((H319-(INT(H319/100)*100)),10)," "&amp;INDEX(excelblog_Jednosci,MOD((H319-(INT(H319/100)*100)),10)),""))&amp;IF(H319=0,""," " &amp;INDEX(IF(H319&lt;20,{"";"miliard";"miliardy";"miliardów"},{"miliardów";"miliardy";"miliardów"}),MATCH(IF(H319-(INT(H319/100)*100)&lt;20,H319-(INT(H319/100)*100),MOD((H319-(INT(H319/100)*100)),10)),IF(H319&lt;20,{0;1;2;5},{0;2;5}),1)))</f>
        <v/>
      </c>
      <c r="I320" s="32"/>
    </row>
    <row r="321" spans="1:9" x14ac:dyDescent="0.2">
      <c r="A321" s="21"/>
      <c r="B321" s="21"/>
      <c r="C321" s="35"/>
      <c r="D321" s="36"/>
      <c r="E321" s="36"/>
      <c r="F321" s="36"/>
      <c r="G321" s="36"/>
      <c r="H321" s="36"/>
      <c r="I321" s="21"/>
    </row>
    <row r="322" spans="1:9" x14ac:dyDescent="0.2">
      <c r="A322" s="22" t="s">
        <v>26</v>
      </c>
      <c r="B322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","")&amp;IF(TRIM(D320)&lt;&gt;"",D320&amp;" ","")))</f>
        <v/>
      </c>
      <c r="C322" s="38"/>
      <c r="D322" s="38"/>
      <c r="E322" s="38"/>
      <c r="F322" s="38"/>
      <c r="G322" s="38"/>
      <c r="H322" s="38"/>
      <c r="I322" s="39"/>
    </row>
    <row r="323" spans="1:9" x14ac:dyDescent="0.2">
      <c r="A323" s="22" t="s">
        <v>27</v>
      </c>
      <c r="B323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","")&amp;IF(TRIM(E320)&lt;&gt;"",TRIM(E320)&amp;", ","")&amp;IF(TRIM(D320)&lt;&gt;"",D320&amp;" ","")))</f>
        <v/>
      </c>
      <c r="C323" s="38"/>
      <c r="D323" s="38"/>
      <c r="E323" s="38"/>
      <c r="F323" s="38"/>
      <c r="G323" s="38"/>
      <c r="H323" s="38"/>
      <c r="I323" s="39"/>
    </row>
    <row r="324" spans="1:9" x14ac:dyDescent="0.2">
      <c r="A324" s="22" t="s">
        <v>28</v>
      </c>
      <c r="B324" s="37" t="str">
        <f>IF(NOT(ISNUMBER(B317)),excelblog_Komunikat1,IF(OR((B317*10^-12)&gt;=1,B317&lt;0),excelblog_Komunikat2,IF(TRIM(H320)&lt;&gt;"",TRIM(H320)&amp;" ","")&amp;IF(TRIM(G320)&lt;&gt;"",TRIM(G320)&amp;" ","")&amp;IF(TRIM(F320)&lt;&gt;"",TRIM(F320)&amp;" ","")&amp;IF(TRIM(E320)&lt;&gt;"",TRIM(E320)&amp;" ","")&amp;IF(TRIM(D320)&lt;&gt;"",C320&amp;" ","")))</f>
        <v/>
      </c>
      <c r="C324" s="38"/>
      <c r="D324" s="38"/>
      <c r="E324" s="38"/>
      <c r="F324" s="38"/>
      <c r="G324" s="38"/>
      <c r="H324" s="38"/>
      <c r="I324" s="39"/>
    </row>
    <row r="328" spans="1:9" x14ac:dyDescent="0.2">
      <c r="A328" s="23"/>
    </row>
    <row r="329" spans="1:9" x14ac:dyDescent="0.2">
      <c r="A329" s="21"/>
      <c r="B329" s="22" t="s">
        <v>16</v>
      </c>
      <c r="C329" s="21"/>
      <c r="D329" s="24"/>
      <c r="E329" s="24"/>
      <c r="F329" s="24"/>
      <c r="G329" s="24"/>
      <c r="H329" s="24"/>
      <c r="I329" s="21"/>
    </row>
    <row r="330" spans="1:9" x14ac:dyDescent="0.2">
      <c r="A330" s="22" t="s">
        <v>16</v>
      </c>
      <c r="B330" s="25">
        <f>Arkusz1!D32</f>
        <v>0</v>
      </c>
      <c r="C330" s="26" t="s">
        <v>30</v>
      </c>
      <c r="D330" s="24"/>
      <c r="E330" s="24"/>
      <c r="F330" s="24"/>
      <c r="G330" s="24"/>
      <c r="H330" s="24"/>
      <c r="I330" s="21"/>
    </row>
    <row r="331" spans="1:9" x14ac:dyDescent="0.2">
      <c r="A331" s="22"/>
      <c r="B331" s="26"/>
      <c r="C331" s="27" t="s">
        <v>18</v>
      </c>
      <c r="D331" s="28" t="s">
        <v>19</v>
      </c>
      <c r="E331" s="28" t="s">
        <v>20</v>
      </c>
      <c r="F331" s="28" t="s">
        <v>21</v>
      </c>
      <c r="G331" s="28" t="s">
        <v>22</v>
      </c>
      <c r="H331" s="28" t="s">
        <v>23</v>
      </c>
      <c r="I331" s="21"/>
    </row>
    <row r="332" spans="1:9" x14ac:dyDescent="0.2">
      <c r="A332" s="29" t="s">
        <v>24</v>
      </c>
      <c r="B332" s="21"/>
      <c r="C332" s="30"/>
      <c r="D332" s="31">
        <f>ROUND((B330-INT(B330))*100,0)</f>
        <v>0</v>
      </c>
      <c r="E332" s="31">
        <f>IF(B330&gt;=1,VALUE(RIGHT(LEFT(INT(B330),LEN(INT(B330))),3)),0)</f>
        <v>0</v>
      </c>
      <c r="F332" s="31">
        <f>IF(B330&gt;=1000,VALUE(TEXT(RIGHT(LEFT(INT(B330),LEN(INT(B330))-3),3),"000")),0)</f>
        <v>0</v>
      </c>
      <c r="G332" s="31">
        <f>IF(B330&gt;=1000000,VALUE(TEXT(RIGHT(LEFT(INT(B330),LEN(INT(B330))-6),3),"000")),0)</f>
        <v>0</v>
      </c>
      <c r="H332" s="31">
        <f>IF(B330&gt;=1000000000,VALUE(TEXT(RIGHT(LEFT(INT(B330),LEN(INT(B330))-9),3),"000")),0)</f>
        <v>0</v>
      </c>
      <c r="I332" s="21"/>
    </row>
    <row r="333" spans="1:9" x14ac:dyDescent="0.2">
      <c r="A333" s="29" t="s">
        <v>25</v>
      </c>
      <c r="B333" s="32"/>
      <c r="C333" s="33" t="str">
        <f>ROUND((B330-INT(B330))*100,0)&amp;"/"&amp;100 &amp; " groszy"</f>
        <v>0/100 groszy</v>
      </c>
      <c r="D333" s="33" t="str">
        <f>IF(B330=0,"",IF(D332&lt;=20,IF(D332=0,"zero",INDEX(excelblog_Jednosci,D332)),INDEX(excelblog_Dziesiatki,INT(D332/10))&amp;IF(MOD(D332,10)," " &amp;INDEX(excelblog_Jednosci,MOD(D332,10)),"")))&amp; " " &amp;IF(B330=0,"",INDEX(IF(D332&lt;20,{"groszy";"grosz";"grosze";"groszy"},{"groszy";"grosze";"groszy"}),MATCH(IF(D332&lt;20,D332,MOD(D332,10)),IF(D332&lt;20,{0;1;2;5},{0;2;5}),1)))</f>
        <v xml:space="preserve"> </v>
      </c>
      <c r="E333" s="34" t="str">
        <f>IF(OR(B330&lt;1,INT(E332/100)=0),"",INDEX(excelblog_Setki,INT(E332/100)))&amp; IF(E332-(INT(E332/100)*100)&lt;=20,IF(E332-(INT(E332/100)*100)=0,IF(OR(E332&gt;0,B330&lt;1),"","złotych")," " &amp;INDEX(excelblog_Jednosci,E332-(INT(E332/100)*100)))," " &amp;INDEX(excelblog_Dziesiatki,INT((E332-(INT(E332/100)*100))/10))&amp;IF(MOD((E332-(INT(E332/100)*100)),10)," "&amp;INDEX(excelblog_Jednosci,MOD((E332-(INT(E332/100)*100)),10)),""))&amp;IF(E332=0,""," " &amp;INDEX(IF(E332&lt;20,{"złotych";"złoty";"złote";"złotych"},{"złotych";"złote";"złotych"}),MATCH(IF(E332-(INT(E332/100)*100)&lt;20,E332-(INT(E332/100)*100),MOD((E332-(INT(E332/100)*100)),10)),IF(E332&lt;20,{0;1;2;5},{0;2;5}),1)))</f>
        <v/>
      </c>
      <c r="F333" s="34" t="str">
        <f>IF(OR(B330&lt;1,INT(F332/100)=0),"",INDEX(excelblog_Setki,INT(F332/100)))&amp; IF(F332-(INT(F332/100)*100)&lt;=20,IF(F332-(INT(F332/100)*100)=0,""," " &amp;INDEX(excelblog_Jednosci,F332-(INT(F332/100)*100)))," " &amp;INDEX(excelblog_Dziesiatki,INT((F332-(INT(F332/100)*100))/10))&amp;IF(MOD((F332-(INT(F332/100)*100)),10)," "&amp;INDEX(excelblog_Jednosci,MOD((F332-(INT(F332/100)*100)),10)),""))&amp;IF(F332=0,""," " &amp;INDEX(IF(F332&lt;20,{"";"tysiąc";"tysiące";"tysięcy"},{"tysięcy";"tysiące";"tysięcy"}),MATCH(IF(F332-(INT(F332/100)*100)&lt;20,F332-(INT(F332/100)*100),MOD((F332-(INT(F332/100)*100)),10)),IF(F332&lt;20,{0;1;2;5},{0;2;5}),1)))</f>
        <v/>
      </c>
      <c r="G333" s="34" t="str">
        <f>IF(OR(B330&lt;1,INT(G332/100)=0),"",INDEX(excelblog_Setki,INT(G332/100)))&amp; IF(G332-(INT(G332/100)*100)&lt;=20,IF(G332-(INT(G332/100)*100)=0,""," " &amp;INDEX(excelblog_Jednosci,G332-(INT(G332/100)*100)))," " &amp;INDEX(excelblog_Dziesiatki,INT((G332-(INT(G332/100)*100))/10))&amp;IF(MOD((G332-(INT(G332/100)*100)),10)," "&amp;INDEX(excelblog_Jednosci,MOD((G332-(INT(G332/100)*100)),10)),""))&amp;IF(G332=0,""," " &amp;INDEX(IF(G332&lt;20,{"";"milion";"miliony";"milionów"},{"milionów";"miliony";"milionów"}),MATCH(IF(G332-(INT(G332/100)*100)&lt;20,G332-(INT(G332/100)*100),MOD((G332-(INT(G332/100)*100)),10)),IF(G332&lt;20,{0;1;2;5},{0;2;5}),1)))</f>
        <v/>
      </c>
      <c r="H333" s="33" t="str">
        <f>IF(OR(B330&lt;1,INT(H332/100)=0),"",INDEX(excelblog_Setki,INT(H332/100)))&amp; IF(H332-(INT(H332/100)*100)&lt;=20,IF(H332-(INT(H332/100)*100)=0,""," " &amp;INDEX(excelblog_Jednosci,H332-(INT(H332/100)*100)))," " &amp;INDEX(excelblog_Dziesiatki,INT((H332-(INT(H332/100)*100))/10))&amp;IF(MOD((H332-(INT(H332/100)*100)),10)," "&amp;INDEX(excelblog_Jednosci,MOD((H332-(INT(H332/100)*100)),10)),""))&amp;IF(H332=0,""," " &amp;INDEX(IF(H332&lt;20,{"";"miliard";"miliardy";"miliardów"},{"miliardów";"miliardy";"miliardów"}),MATCH(IF(H332-(INT(H332/100)*100)&lt;20,H332-(INT(H332/100)*100),MOD((H332-(INT(H332/100)*100)),10)),IF(H332&lt;20,{0;1;2;5},{0;2;5}),1)))</f>
        <v/>
      </c>
      <c r="I333" s="32"/>
    </row>
    <row r="334" spans="1:9" x14ac:dyDescent="0.2">
      <c r="A334" s="21"/>
      <c r="B334" s="21"/>
      <c r="C334" s="35"/>
      <c r="D334" s="36"/>
      <c r="E334" s="36"/>
      <c r="F334" s="36"/>
      <c r="G334" s="36"/>
      <c r="H334" s="36"/>
      <c r="I334" s="21"/>
    </row>
    <row r="335" spans="1:9" x14ac:dyDescent="0.2">
      <c r="A335" s="22" t="s">
        <v>26</v>
      </c>
      <c r="B335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","")&amp;IF(TRIM(D333)&lt;&gt;"",D333&amp;" ","")))</f>
        <v/>
      </c>
      <c r="C335" s="38"/>
      <c r="D335" s="38"/>
      <c r="E335" s="38"/>
      <c r="F335" s="38"/>
      <c r="G335" s="38"/>
      <c r="H335" s="38"/>
      <c r="I335" s="39"/>
    </row>
    <row r="336" spans="1:9" x14ac:dyDescent="0.2">
      <c r="A336" s="22" t="s">
        <v>27</v>
      </c>
      <c r="B336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","")&amp;IF(TRIM(E333)&lt;&gt;"",TRIM(E333)&amp;", ","")&amp;IF(TRIM(D333)&lt;&gt;"",D333&amp;" ","")))</f>
        <v/>
      </c>
      <c r="C336" s="38"/>
      <c r="D336" s="38"/>
      <c r="E336" s="38"/>
      <c r="F336" s="38"/>
      <c r="G336" s="38"/>
      <c r="H336" s="38"/>
      <c r="I336" s="39"/>
    </row>
    <row r="337" spans="1:9" x14ac:dyDescent="0.2">
      <c r="A337" s="22" t="s">
        <v>28</v>
      </c>
      <c r="B337" s="37" t="str">
        <f>IF(NOT(ISNUMBER(B330)),excelblog_Komunikat1,IF(OR((B330*10^-12)&gt;=1,B330&lt;0),excelblog_Komunikat2,IF(TRIM(H333)&lt;&gt;"",TRIM(H333)&amp;" ","")&amp;IF(TRIM(G333)&lt;&gt;"",TRIM(G333)&amp;" ","")&amp;IF(TRIM(F333)&lt;&gt;"",TRIM(F333)&amp;" ","")&amp;IF(TRIM(E333)&lt;&gt;"",TRIM(E333)&amp;" ","")&amp;IF(TRIM(D333)&lt;&gt;"",C333&amp;" ","")))</f>
        <v/>
      </c>
      <c r="C337" s="38"/>
      <c r="D337" s="38"/>
      <c r="E337" s="38"/>
      <c r="F337" s="38"/>
      <c r="G337" s="38"/>
      <c r="H337" s="38"/>
      <c r="I337" s="39"/>
    </row>
    <row r="341" spans="1:9" x14ac:dyDescent="0.2">
      <c r="A341" s="23"/>
    </row>
    <row r="342" spans="1:9" x14ac:dyDescent="0.2">
      <c r="A342" s="21"/>
      <c r="B342" s="22" t="s">
        <v>16</v>
      </c>
      <c r="C342" s="21"/>
      <c r="D342" s="24"/>
      <c r="E342" s="24"/>
      <c r="F342" s="24"/>
      <c r="G342" s="24"/>
      <c r="H342" s="24"/>
      <c r="I342" s="21"/>
    </row>
    <row r="343" spans="1:9" x14ac:dyDescent="0.2">
      <c r="A343" s="22" t="s">
        <v>16</v>
      </c>
      <c r="B343" s="25">
        <f>Arkusz1!D116</f>
        <v>0</v>
      </c>
      <c r="C343" s="26"/>
      <c r="D343" s="24"/>
      <c r="E343" s="24"/>
      <c r="F343" s="24"/>
      <c r="G343" s="24"/>
      <c r="H343" s="24"/>
      <c r="I343" s="21"/>
    </row>
    <row r="344" spans="1:9" x14ac:dyDescent="0.2">
      <c r="A344" s="22"/>
      <c r="B344" s="26"/>
      <c r="C344" s="27" t="s">
        <v>18</v>
      </c>
      <c r="D344" s="28" t="s">
        <v>19</v>
      </c>
      <c r="E344" s="28" t="s">
        <v>20</v>
      </c>
      <c r="F344" s="28" t="s">
        <v>21</v>
      </c>
      <c r="G344" s="28" t="s">
        <v>22</v>
      </c>
      <c r="H344" s="28" t="s">
        <v>23</v>
      </c>
      <c r="I344" s="21"/>
    </row>
    <row r="345" spans="1:9" x14ac:dyDescent="0.2">
      <c r="A345" s="29" t="s">
        <v>24</v>
      </c>
      <c r="B345" s="21"/>
      <c r="C345" s="30"/>
      <c r="D345" s="31">
        <f>ROUND((B343-INT(B343))*100,0)</f>
        <v>0</v>
      </c>
      <c r="E345" s="31">
        <f>IF(B343&gt;=1,VALUE(RIGHT(LEFT(INT(B343),LEN(INT(B343))),3)),0)</f>
        <v>0</v>
      </c>
      <c r="F345" s="31">
        <f>IF(B343&gt;=1000,VALUE(TEXT(RIGHT(LEFT(INT(B343),LEN(INT(B343))-3),3),"000")),0)</f>
        <v>0</v>
      </c>
      <c r="G345" s="31">
        <f>IF(B343&gt;=1000000,VALUE(TEXT(RIGHT(LEFT(INT(B343),LEN(INT(B343))-6),3),"000")),0)</f>
        <v>0</v>
      </c>
      <c r="H345" s="31">
        <f>IF(B343&gt;=1000000000,VALUE(TEXT(RIGHT(LEFT(INT(B343),LEN(INT(B343))-9),3),"000")),0)</f>
        <v>0</v>
      </c>
      <c r="I345" s="21"/>
    </row>
    <row r="346" spans="1:9" x14ac:dyDescent="0.2">
      <c r="A346" s="29" t="s">
        <v>25</v>
      </c>
      <c r="B346" s="32"/>
      <c r="C346" s="33" t="str">
        <f>ROUND((B343-INT(B343))*100,0)&amp;"/"&amp;100 &amp; " groszy"</f>
        <v>0/100 groszy</v>
      </c>
      <c r="D346" s="33" t="str">
        <f>IF(B343=0,"",IF(D345&lt;=20,IF(D345=0,"zero",INDEX(excelblog_Jednosci,D345)),INDEX(excelblog_Dziesiatki,INT(D345/10))&amp;IF(MOD(D345,10)," " &amp;INDEX(excelblog_Jednosci,MOD(D345,10)),"")))&amp; " " &amp;IF(B343=0,"",INDEX(IF(D345&lt;20,{"groszy";"grosz";"grosze";"groszy"},{"groszy";"grosze";"groszy"}),MATCH(IF(D345&lt;20,D345,MOD(D345,10)),IF(D345&lt;20,{0;1;2;5},{0;2;5}),1)))</f>
        <v xml:space="preserve"> </v>
      </c>
      <c r="E346" s="34" t="str">
        <f>IF(OR(B343&lt;1,INT(E345/100)=0),"",INDEX(excelblog_Setki,INT(E345/100)))&amp; IF(E345-(INT(E345/100)*100)&lt;=20,IF(E345-(INT(E345/100)*100)=0,IF(OR(E345&gt;0,B343&lt;1),"","złotych")," " &amp;INDEX(excelblog_Jednosci,E345-(INT(E345/100)*100)))," " &amp;INDEX(excelblog_Dziesiatki,INT((E345-(INT(E345/100)*100))/10))&amp;IF(MOD((E345-(INT(E345/100)*100)),10)," "&amp;INDEX(excelblog_Jednosci,MOD((E345-(INT(E345/100)*100)),10)),""))&amp;IF(E345=0,""," " &amp;INDEX(IF(E345&lt;20,{"złotych";"złoty";"złote";"złotych"},{"złotych";"złote";"złotych"}),MATCH(IF(E345-(INT(E345/100)*100)&lt;20,E345-(INT(E345/100)*100),MOD((E345-(INT(E345/100)*100)),10)),IF(E345&lt;20,{0;1;2;5},{0;2;5}),1)))</f>
        <v/>
      </c>
      <c r="F346" s="34" t="str">
        <f>IF(OR(B343&lt;1,INT(F345/100)=0),"",INDEX(excelblog_Setki,INT(F345/100)))&amp; IF(F345-(INT(F345/100)*100)&lt;=20,IF(F345-(INT(F345/100)*100)=0,""," " &amp;INDEX(excelblog_Jednosci,F345-(INT(F345/100)*100)))," " &amp;INDEX(excelblog_Dziesiatki,INT((F345-(INT(F345/100)*100))/10))&amp;IF(MOD((F345-(INT(F345/100)*100)),10)," "&amp;INDEX(excelblog_Jednosci,MOD((F345-(INT(F345/100)*100)),10)),""))&amp;IF(F345=0,""," " &amp;INDEX(IF(F345&lt;20,{"";"tysiąc";"tysiące";"tysięcy"},{"tysięcy";"tysiące";"tysięcy"}),MATCH(IF(F345-(INT(F345/100)*100)&lt;20,F345-(INT(F345/100)*100),MOD((F345-(INT(F345/100)*100)),10)),IF(F345&lt;20,{0;1;2;5},{0;2;5}),1)))</f>
        <v/>
      </c>
      <c r="G346" s="34" t="str">
        <f>IF(OR(B343&lt;1,INT(G345/100)=0),"",INDEX(excelblog_Setki,INT(G345/100)))&amp; IF(G345-(INT(G345/100)*100)&lt;=20,IF(G345-(INT(G345/100)*100)=0,""," " &amp;INDEX(excelblog_Jednosci,G345-(INT(G345/100)*100)))," " &amp;INDEX(excelblog_Dziesiatki,INT((G345-(INT(G345/100)*100))/10))&amp;IF(MOD((G345-(INT(G345/100)*100)),10)," "&amp;INDEX(excelblog_Jednosci,MOD((G345-(INT(G345/100)*100)),10)),""))&amp;IF(G345=0,""," " &amp;INDEX(IF(G345&lt;20,{"";"milion";"miliony";"milionów"},{"milionów";"miliony";"milionów"}),MATCH(IF(G345-(INT(G345/100)*100)&lt;20,G345-(INT(G345/100)*100),MOD((G345-(INT(G345/100)*100)),10)),IF(G345&lt;20,{0;1;2;5},{0;2;5}),1)))</f>
        <v/>
      </c>
      <c r="H346" s="33" t="str">
        <f>IF(OR(B343&lt;1,INT(H345/100)=0),"",INDEX(excelblog_Setki,INT(H345/100)))&amp; IF(H345-(INT(H345/100)*100)&lt;=20,IF(H345-(INT(H345/100)*100)=0,""," " &amp;INDEX(excelblog_Jednosci,H345-(INT(H345/100)*100)))," " &amp;INDEX(excelblog_Dziesiatki,INT((H345-(INT(H345/100)*100))/10))&amp;IF(MOD((H345-(INT(H345/100)*100)),10)," "&amp;INDEX(excelblog_Jednosci,MOD((H345-(INT(H345/100)*100)),10)),""))&amp;IF(H345=0,""," " &amp;INDEX(IF(H345&lt;20,{"";"miliard";"miliardy";"miliardów"},{"miliardów";"miliardy";"miliardów"}),MATCH(IF(H345-(INT(H345/100)*100)&lt;20,H345-(INT(H345/100)*100),MOD((H345-(INT(H345/100)*100)),10)),IF(H345&lt;20,{0;1;2;5},{0;2;5}),1)))</f>
        <v/>
      </c>
      <c r="I346" s="32"/>
    </row>
    <row r="347" spans="1:9" x14ac:dyDescent="0.2">
      <c r="A347" s="21"/>
      <c r="B347" s="21"/>
      <c r="C347" s="35"/>
      <c r="D347" s="36"/>
      <c r="E347" s="36"/>
      <c r="F347" s="36"/>
      <c r="G347" s="36"/>
      <c r="H347" s="36"/>
      <c r="I347" s="21"/>
    </row>
    <row r="348" spans="1:9" x14ac:dyDescent="0.2">
      <c r="A348" s="22" t="s">
        <v>26</v>
      </c>
      <c r="B348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","")&amp;IF(TRIM(D346)&lt;&gt;"",D346&amp;" ","")))</f>
        <v/>
      </c>
      <c r="C348" s="38"/>
      <c r="D348" s="38"/>
      <c r="E348" s="38"/>
      <c r="F348" s="38"/>
      <c r="G348" s="38"/>
      <c r="H348" s="38"/>
      <c r="I348" s="39"/>
    </row>
    <row r="349" spans="1:9" x14ac:dyDescent="0.2">
      <c r="A349" s="22" t="s">
        <v>27</v>
      </c>
      <c r="B349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","")&amp;IF(TRIM(E346)&lt;&gt;"",TRIM(E346)&amp;", ","")&amp;IF(TRIM(D346)&lt;&gt;"",D346&amp;" ","")))</f>
        <v/>
      </c>
      <c r="C349" s="38"/>
      <c r="D349" s="38"/>
      <c r="E349" s="38"/>
      <c r="F349" s="38"/>
      <c r="G349" s="38"/>
      <c r="H349" s="38"/>
      <c r="I349" s="39"/>
    </row>
    <row r="350" spans="1:9" x14ac:dyDescent="0.2">
      <c r="A350" s="22" t="s">
        <v>28</v>
      </c>
      <c r="B350" s="37" t="str">
        <f>IF(NOT(ISNUMBER(B343)),excelblog_Komunikat1,IF(OR((B343*10^-12)&gt;=1,B343&lt;0),excelblog_Komunikat2,IF(TRIM(H346)&lt;&gt;"",TRIM(H346)&amp;" ","")&amp;IF(TRIM(G346)&lt;&gt;"",TRIM(G346)&amp;" ","")&amp;IF(TRIM(F346)&lt;&gt;"",TRIM(F346)&amp;" ","")&amp;IF(TRIM(E346)&lt;&gt;"",TRIM(E346)&amp;" ","")&amp;IF(TRIM(D346)&lt;&gt;"",C346&amp;" ","")))</f>
        <v/>
      </c>
      <c r="C350" s="38"/>
      <c r="D350" s="38"/>
      <c r="E350" s="38"/>
      <c r="F350" s="38"/>
      <c r="G350" s="38"/>
      <c r="H350" s="38"/>
      <c r="I350" s="39"/>
    </row>
    <row r="354" spans="1:9" x14ac:dyDescent="0.2">
      <c r="A354" s="23"/>
    </row>
    <row r="355" spans="1:9" x14ac:dyDescent="0.2">
      <c r="A355" s="21"/>
      <c r="B355" s="22" t="s">
        <v>16</v>
      </c>
      <c r="C355" s="21"/>
      <c r="D355" s="24"/>
      <c r="E355" s="24"/>
      <c r="F355" s="24"/>
      <c r="G355" s="24"/>
      <c r="H355" s="24"/>
      <c r="I355" s="21"/>
    </row>
    <row r="356" spans="1:9" x14ac:dyDescent="0.2">
      <c r="A356" s="22" t="s">
        <v>16</v>
      </c>
      <c r="B356" s="25">
        <f>Arkusz1!D209</f>
        <v>0</v>
      </c>
      <c r="C356" s="26" t="s">
        <v>31</v>
      </c>
      <c r="D356" s="24"/>
      <c r="E356" s="24"/>
      <c r="F356" s="24"/>
      <c r="G356" s="24"/>
      <c r="H356" s="24"/>
      <c r="I356" s="21"/>
    </row>
    <row r="357" spans="1:9" x14ac:dyDescent="0.2">
      <c r="A357" s="22"/>
      <c r="B357" s="26"/>
      <c r="C357" s="27" t="s">
        <v>18</v>
      </c>
      <c r="D357" s="28" t="s">
        <v>19</v>
      </c>
      <c r="E357" s="28" t="s">
        <v>20</v>
      </c>
      <c r="F357" s="28" t="s">
        <v>21</v>
      </c>
      <c r="G357" s="28" t="s">
        <v>22</v>
      </c>
      <c r="H357" s="28" t="s">
        <v>23</v>
      </c>
      <c r="I357" s="21"/>
    </row>
    <row r="358" spans="1:9" x14ac:dyDescent="0.2">
      <c r="A358" s="29" t="s">
        <v>24</v>
      </c>
      <c r="B358" s="21"/>
      <c r="C358" s="30"/>
      <c r="D358" s="31">
        <f>ROUND((B356-INT(B356))*100,0)</f>
        <v>0</v>
      </c>
      <c r="E358" s="31">
        <f>IF(B356&gt;=1,VALUE(RIGHT(LEFT(INT(B356),LEN(INT(B356))),3)),0)</f>
        <v>0</v>
      </c>
      <c r="F358" s="31">
        <f>IF(B356&gt;=1000,VALUE(TEXT(RIGHT(LEFT(INT(B356),LEN(INT(B356))-3),3),"000")),0)</f>
        <v>0</v>
      </c>
      <c r="G358" s="31">
        <f>IF(B356&gt;=1000000,VALUE(TEXT(RIGHT(LEFT(INT(B356),LEN(INT(B356))-6),3),"000")),0)</f>
        <v>0</v>
      </c>
      <c r="H358" s="31">
        <f>IF(B356&gt;=1000000000,VALUE(TEXT(RIGHT(LEFT(INT(B356),LEN(INT(B356))-9),3),"000")),0)</f>
        <v>0</v>
      </c>
      <c r="I358" s="21"/>
    </row>
    <row r="359" spans="1:9" x14ac:dyDescent="0.2">
      <c r="A359" s="29" t="s">
        <v>25</v>
      </c>
      <c r="B359" s="32"/>
      <c r="C359" s="33" t="str">
        <f>ROUND((B356-INT(B356))*100,0)&amp;"/"&amp;100 &amp; " groszy"</f>
        <v>0/100 groszy</v>
      </c>
      <c r="D359" s="33" t="str">
        <f>IF(B356=0,"",IF(D358&lt;=20,IF(D358=0,"zero",INDEX(excelblog_Jednosci,D358)),INDEX(excelblog_Dziesiatki,INT(D358/10))&amp;IF(MOD(D358,10)," " &amp;INDEX(excelblog_Jednosci,MOD(D358,10)),"")))&amp; " " &amp;IF(B356=0,"",INDEX(IF(D358&lt;20,{"groszy";"grosz";"grosze";"groszy"},{"groszy";"grosze";"groszy"}),MATCH(IF(D358&lt;20,D358,MOD(D358,10)),IF(D358&lt;20,{0;1;2;5},{0;2;5}),1)))</f>
        <v xml:space="preserve"> </v>
      </c>
      <c r="E359" s="34" t="str">
        <f>IF(OR(B356&lt;1,INT(E358/100)=0),"",INDEX(excelblog_Setki,INT(E358/100)))&amp; IF(E358-(INT(E358/100)*100)&lt;=20,IF(E358-(INT(E358/100)*100)=0,IF(OR(E358&gt;0,B356&lt;1),"","złotych")," " &amp;INDEX(excelblog_Jednosci,E358-(INT(E358/100)*100)))," " &amp;INDEX(excelblog_Dziesiatki,INT((E358-(INT(E358/100)*100))/10))&amp;IF(MOD((E358-(INT(E358/100)*100)),10)," "&amp;INDEX(excelblog_Jednosci,MOD((E358-(INT(E358/100)*100)),10)),""))&amp;IF(E358=0,""," " &amp;INDEX(IF(E358&lt;20,{"złotych";"złoty";"złote";"złotych"},{"złotych";"złote";"złotych"}),MATCH(IF(E358-(INT(E358/100)*100)&lt;20,E358-(INT(E358/100)*100),MOD((E358-(INT(E358/100)*100)),10)),IF(E358&lt;20,{0;1;2;5},{0;2;5}),1)))</f>
        <v/>
      </c>
      <c r="F359" s="34" t="str">
        <f>IF(OR(B356&lt;1,INT(F358/100)=0),"",INDEX(excelblog_Setki,INT(F358/100)))&amp; IF(F358-(INT(F358/100)*100)&lt;=20,IF(F358-(INT(F358/100)*100)=0,""," " &amp;INDEX(excelblog_Jednosci,F358-(INT(F358/100)*100)))," " &amp;INDEX(excelblog_Dziesiatki,INT((F358-(INT(F358/100)*100))/10))&amp;IF(MOD((F358-(INT(F358/100)*100)),10)," "&amp;INDEX(excelblog_Jednosci,MOD((F358-(INT(F358/100)*100)),10)),""))&amp;IF(F358=0,""," " &amp;INDEX(IF(F358&lt;20,{"";"tysiąc";"tysiące";"tysięcy"},{"tysięcy";"tysiące";"tysięcy"}),MATCH(IF(F358-(INT(F358/100)*100)&lt;20,F358-(INT(F358/100)*100),MOD((F358-(INT(F358/100)*100)),10)),IF(F358&lt;20,{0;1;2;5},{0;2;5}),1)))</f>
        <v/>
      </c>
      <c r="G359" s="34" t="str">
        <f>IF(OR(B356&lt;1,INT(G358/100)=0),"",INDEX(excelblog_Setki,INT(G358/100)))&amp; IF(G358-(INT(G358/100)*100)&lt;=20,IF(G358-(INT(G358/100)*100)=0,""," " &amp;INDEX(excelblog_Jednosci,G358-(INT(G358/100)*100)))," " &amp;INDEX(excelblog_Dziesiatki,INT((G358-(INT(G358/100)*100))/10))&amp;IF(MOD((G358-(INT(G358/100)*100)),10)," "&amp;INDEX(excelblog_Jednosci,MOD((G358-(INT(G358/100)*100)),10)),""))&amp;IF(G358=0,""," " &amp;INDEX(IF(G358&lt;20,{"";"milion";"miliony";"milionów"},{"milionów";"miliony";"milionów"}),MATCH(IF(G358-(INT(G358/100)*100)&lt;20,G358-(INT(G358/100)*100),MOD((G358-(INT(G358/100)*100)),10)),IF(G358&lt;20,{0;1;2;5},{0;2;5}),1)))</f>
        <v/>
      </c>
      <c r="H359" s="33" t="str">
        <f>IF(OR(B356&lt;1,INT(H358/100)=0),"",INDEX(excelblog_Setki,INT(H358/100)))&amp; IF(H358-(INT(H358/100)*100)&lt;=20,IF(H358-(INT(H358/100)*100)=0,""," " &amp;INDEX(excelblog_Jednosci,H358-(INT(H358/100)*100)))," " &amp;INDEX(excelblog_Dziesiatki,INT((H358-(INT(H358/100)*100))/10))&amp;IF(MOD((H358-(INT(H358/100)*100)),10)," "&amp;INDEX(excelblog_Jednosci,MOD((H358-(INT(H358/100)*100)),10)),""))&amp;IF(H358=0,""," " &amp;INDEX(IF(H358&lt;20,{"";"miliard";"miliardy";"miliardów"},{"miliardów";"miliardy";"miliardów"}),MATCH(IF(H358-(INT(H358/100)*100)&lt;20,H358-(INT(H358/100)*100),MOD((H358-(INT(H358/100)*100)),10)),IF(H358&lt;20,{0;1;2;5},{0;2;5}),1)))</f>
        <v/>
      </c>
      <c r="I359" s="32"/>
    </row>
    <row r="360" spans="1:9" x14ac:dyDescent="0.2">
      <c r="A360" s="21"/>
      <c r="B360" s="21"/>
      <c r="C360" s="35"/>
      <c r="D360" s="36"/>
      <c r="E360" s="36"/>
      <c r="F360" s="36"/>
      <c r="G360" s="36"/>
      <c r="H360" s="36"/>
      <c r="I360" s="21"/>
    </row>
    <row r="361" spans="1:9" x14ac:dyDescent="0.2">
      <c r="A361" s="22" t="s">
        <v>26</v>
      </c>
      <c r="B361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","")&amp;IF(TRIM(D359)&lt;&gt;"",D359&amp;" ","")))</f>
        <v/>
      </c>
      <c r="C361" s="38"/>
      <c r="D361" s="38"/>
      <c r="E361" s="38"/>
      <c r="F361" s="38"/>
      <c r="G361" s="38"/>
      <c r="H361" s="38"/>
      <c r="I361" s="39"/>
    </row>
    <row r="362" spans="1:9" x14ac:dyDescent="0.2">
      <c r="A362" s="22" t="s">
        <v>27</v>
      </c>
      <c r="B362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","")&amp;IF(TRIM(E359)&lt;&gt;"",TRIM(E359)&amp;", ","")&amp;IF(TRIM(D359)&lt;&gt;"",D359&amp;" ","")))</f>
        <v/>
      </c>
      <c r="C362" s="38"/>
      <c r="D362" s="38"/>
      <c r="E362" s="38"/>
      <c r="F362" s="38"/>
      <c r="G362" s="38"/>
      <c r="H362" s="38"/>
      <c r="I362" s="39"/>
    </row>
    <row r="363" spans="1:9" x14ac:dyDescent="0.2">
      <c r="A363" s="22" t="s">
        <v>28</v>
      </c>
      <c r="B363" s="37" t="str">
        <f>IF(NOT(ISNUMBER(B356)),excelblog_Komunikat1,IF(OR((B356*10^-12)&gt;=1,B356&lt;0),excelblog_Komunikat2,IF(TRIM(H359)&lt;&gt;"",TRIM(H359)&amp;" ","")&amp;IF(TRIM(G359)&lt;&gt;"",TRIM(G359)&amp;" ","")&amp;IF(TRIM(F359)&lt;&gt;"",TRIM(F359)&amp;" ","")&amp;IF(TRIM(E359)&lt;&gt;"",TRIM(E359)&amp;" ","")&amp;IF(TRIM(D359)&lt;&gt;"",C359&amp;" ","")))</f>
        <v/>
      </c>
      <c r="C363" s="38"/>
      <c r="D363" s="38"/>
      <c r="E363" s="38"/>
      <c r="F363" s="38"/>
      <c r="G363" s="38"/>
      <c r="H363" s="38"/>
      <c r="I363" s="39"/>
    </row>
    <row r="369" spans="1:9" x14ac:dyDescent="0.2">
      <c r="A369" s="21"/>
      <c r="B369" s="22" t="s">
        <v>16</v>
      </c>
      <c r="C369" s="21"/>
      <c r="D369" s="24"/>
      <c r="E369" s="24"/>
      <c r="F369" s="24"/>
      <c r="G369" s="24"/>
      <c r="H369" s="24"/>
      <c r="I369" s="21"/>
    </row>
    <row r="370" spans="1:9" x14ac:dyDescent="0.2">
      <c r="A370" s="22" t="s">
        <v>16</v>
      </c>
      <c r="B370" s="25">
        <f>Arkusz1!D238</f>
        <v>0</v>
      </c>
      <c r="C370" s="26" t="s">
        <v>31</v>
      </c>
      <c r="D370" s="24"/>
      <c r="E370" s="24"/>
      <c r="F370" s="24"/>
      <c r="G370" s="24"/>
      <c r="H370" s="24"/>
      <c r="I370" s="21"/>
    </row>
    <row r="371" spans="1:9" x14ac:dyDescent="0.2">
      <c r="A371" s="22"/>
      <c r="B371" s="26"/>
      <c r="C371" s="27" t="s">
        <v>18</v>
      </c>
      <c r="D371" s="28" t="s">
        <v>19</v>
      </c>
      <c r="E371" s="28" t="s">
        <v>20</v>
      </c>
      <c r="F371" s="28" t="s">
        <v>21</v>
      </c>
      <c r="G371" s="28" t="s">
        <v>22</v>
      </c>
      <c r="H371" s="28" t="s">
        <v>23</v>
      </c>
      <c r="I371" s="21"/>
    </row>
    <row r="372" spans="1:9" x14ac:dyDescent="0.2">
      <c r="A372" s="29" t="s">
        <v>24</v>
      </c>
      <c r="B372" s="21"/>
      <c r="C372" s="30"/>
      <c r="D372" s="31">
        <f>ROUND((B370-INT(B370))*100,0)</f>
        <v>0</v>
      </c>
      <c r="E372" s="31">
        <f>IF(B370&gt;=1,VALUE(RIGHT(LEFT(INT(B370),LEN(INT(B370))),3)),0)</f>
        <v>0</v>
      </c>
      <c r="F372" s="31">
        <f>IF(B370&gt;=1000,VALUE(TEXT(RIGHT(LEFT(INT(B370),LEN(INT(B370))-3),3),"000")),0)</f>
        <v>0</v>
      </c>
      <c r="G372" s="31">
        <f>IF(B370&gt;=1000000,VALUE(TEXT(RIGHT(LEFT(INT(B370),LEN(INT(B370))-6),3),"000")),0)</f>
        <v>0</v>
      </c>
      <c r="H372" s="31">
        <f>IF(B370&gt;=1000000000,VALUE(TEXT(RIGHT(LEFT(INT(B370),LEN(INT(B370))-9),3),"000")),0)</f>
        <v>0</v>
      </c>
      <c r="I372" s="21"/>
    </row>
    <row r="373" spans="1:9" x14ac:dyDescent="0.2">
      <c r="A373" s="29" t="s">
        <v>25</v>
      </c>
      <c r="B373" s="32"/>
      <c r="C373" s="33" t="str">
        <f>ROUND((B370-INT(B370))*100,0)&amp;"/"&amp;100 &amp; " groszy"</f>
        <v>0/100 groszy</v>
      </c>
      <c r="D373" s="33" t="str">
        <f>IF(B370=0,"",IF(D372&lt;=20,IF(D372=0,"zero",INDEX(excelblog_Jednosci,D372)),INDEX(excelblog_Dziesiatki,INT(D372/10))&amp;IF(MOD(D372,10)," " &amp;INDEX(excelblog_Jednosci,MOD(D372,10)),"")))&amp; " " &amp;IF(B370=0,"",INDEX(IF(D372&lt;20,{"groszy";"grosz";"grosze";"groszy"},{"groszy";"grosze";"groszy"}),MATCH(IF(D372&lt;20,D372,MOD(D372,10)),IF(D372&lt;20,{0;1;2;5},{0;2;5}),1)))</f>
        <v xml:space="preserve"> </v>
      </c>
      <c r="E373" s="34" t="str">
        <f>IF(OR(B370&lt;1,INT(E372/100)=0),"",INDEX(excelblog_Setki,INT(E372/100)))&amp; IF(E372-(INT(E372/100)*100)&lt;=20,IF(E372-(INT(E372/100)*100)=0,IF(OR(E372&gt;0,B370&lt;1),"","złotych")," " &amp;INDEX(excelblog_Jednosci,E372-(INT(E372/100)*100)))," " &amp;INDEX(excelblog_Dziesiatki,INT((E372-(INT(E372/100)*100))/10))&amp;IF(MOD((E372-(INT(E372/100)*100)),10)," "&amp;INDEX(excelblog_Jednosci,MOD((E372-(INT(E372/100)*100)),10)),""))&amp;IF(E372=0,""," " &amp;INDEX(IF(E372&lt;20,{"złotych";"złoty";"złote";"złotych"},{"złotych";"złote";"złotych"}),MATCH(IF(E372-(INT(E372/100)*100)&lt;20,E372-(INT(E372/100)*100),MOD((E372-(INT(E372/100)*100)),10)),IF(E372&lt;20,{0;1;2;5},{0;2;5}),1)))</f>
        <v/>
      </c>
      <c r="F373" s="34" t="str">
        <f>IF(OR(B370&lt;1,INT(F372/100)=0),"",INDEX(excelblog_Setki,INT(F372/100)))&amp; IF(F372-(INT(F372/100)*100)&lt;=20,IF(F372-(INT(F372/100)*100)=0,""," " &amp;INDEX(excelblog_Jednosci,F372-(INT(F372/100)*100)))," " &amp;INDEX(excelblog_Dziesiatki,INT((F372-(INT(F372/100)*100))/10))&amp;IF(MOD((F372-(INT(F372/100)*100)),10)," "&amp;INDEX(excelblog_Jednosci,MOD((F372-(INT(F372/100)*100)),10)),""))&amp;IF(F372=0,""," " &amp;INDEX(IF(F372&lt;20,{"";"tysiąc";"tysiące";"tysięcy"},{"tysięcy";"tysiące";"tysięcy"}),MATCH(IF(F372-(INT(F372/100)*100)&lt;20,F372-(INT(F372/100)*100),MOD((F372-(INT(F372/100)*100)),10)),IF(F372&lt;20,{0;1;2;5},{0;2;5}),1)))</f>
        <v/>
      </c>
      <c r="G373" s="34" t="str">
        <f>IF(OR(B370&lt;1,INT(G372/100)=0),"",INDEX(excelblog_Setki,INT(G372/100)))&amp; IF(G372-(INT(G372/100)*100)&lt;=20,IF(G372-(INT(G372/100)*100)=0,""," " &amp;INDEX(excelblog_Jednosci,G372-(INT(G372/100)*100)))," " &amp;INDEX(excelblog_Dziesiatki,INT((G372-(INT(G372/100)*100))/10))&amp;IF(MOD((G372-(INT(G372/100)*100)),10)," "&amp;INDEX(excelblog_Jednosci,MOD((G372-(INT(G372/100)*100)),10)),""))&amp;IF(G372=0,""," " &amp;INDEX(IF(G372&lt;20,{"";"milion";"miliony";"milionów"},{"milionów";"miliony";"milionów"}),MATCH(IF(G372-(INT(G372/100)*100)&lt;20,G372-(INT(G372/100)*100),MOD((G372-(INT(G372/100)*100)),10)),IF(G372&lt;20,{0;1;2;5},{0;2;5}),1)))</f>
        <v/>
      </c>
      <c r="H373" s="33" t="str">
        <f>IF(OR(B370&lt;1,INT(H372/100)=0),"",INDEX(excelblog_Setki,INT(H372/100)))&amp; IF(H372-(INT(H372/100)*100)&lt;=20,IF(H372-(INT(H372/100)*100)=0,""," " &amp;INDEX(excelblog_Jednosci,H372-(INT(H372/100)*100)))," " &amp;INDEX(excelblog_Dziesiatki,INT((H372-(INT(H372/100)*100))/10))&amp;IF(MOD((H372-(INT(H372/100)*100)),10)," "&amp;INDEX(excelblog_Jednosci,MOD((H372-(INT(H372/100)*100)),10)),""))&amp;IF(H372=0,""," " &amp;INDEX(IF(H372&lt;20,{"";"miliard";"miliardy";"miliardów"},{"miliardów";"miliardy";"miliardów"}),MATCH(IF(H372-(INT(H372/100)*100)&lt;20,H372-(INT(H372/100)*100),MOD((H372-(INT(H372/100)*100)),10)),IF(H372&lt;20,{0;1;2;5},{0;2;5}),1)))</f>
        <v/>
      </c>
      <c r="I373" s="32"/>
    </row>
    <row r="374" spans="1:9" x14ac:dyDescent="0.2">
      <c r="A374" s="21"/>
      <c r="B374" s="21"/>
      <c r="C374" s="35"/>
      <c r="D374" s="36"/>
      <c r="E374" s="36"/>
      <c r="F374" s="36"/>
      <c r="G374" s="36"/>
      <c r="H374" s="36"/>
      <c r="I374" s="21"/>
    </row>
    <row r="375" spans="1:9" x14ac:dyDescent="0.2">
      <c r="A375" s="22" t="s">
        <v>26</v>
      </c>
      <c r="B375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","")&amp;IF(TRIM(D373)&lt;&gt;"",D373&amp;" ","")))</f>
        <v/>
      </c>
      <c r="C375" s="38"/>
      <c r="D375" s="38"/>
      <c r="E375" s="38"/>
      <c r="F375" s="38"/>
      <c r="G375" s="38"/>
      <c r="H375" s="38"/>
      <c r="I375" s="39"/>
    </row>
    <row r="376" spans="1:9" x14ac:dyDescent="0.2">
      <c r="A376" s="22" t="s">
        <v>27</v>
      </c>
      <c r="B376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","")&amp;IF(TRIM(E373)&lt;&gt;"",TRIM(E373)&amp;", ","")&amp;IF(TRIM(D373)&lt;&gt;"",D373&amp;" ","")))</f>
        <v/>
      </c>
      <c r="C376" s="38"/>
      <c r="D376" s="38"/>
      <c r="E376" s="38"/>
      <c r="F376" s="38"/>
      <c r="G376" s="38"/>
      <c r="H376" s="38"/>
      <c r="I376" s="39"/>
    </row>
    <row r="377" spans="1:9" x14ac:dyDescent="0.2">
      <c r="A377" s="22" t="s">
        <v>28</v>
      </c>
      <c r="B377" s="37" t="str">
        <f>IF(NOT(ISNUMBER(B370)),excelblog_Komunikat1,IF(OR((B370*10^-12)&gt;=1,B370&lt;0),excelblog_Komunikat2,IF(TRIM(H373)&lt;&gt;"",TRIM(H373)&amp;" ","")&amp;IF(TRIM(G373)&lt;&gt;"",TRIM(G373)&amp;" ","")&amp;IF(TRIM(F373)&lt;&gt;"",TRIM(F373)&amp;" ","")&amp;IF(TRIM(E373)&lt;&gt;"",TRIM(E373)&amp;" ","")&amp;IF(TRIM(D373)&lt;&gt;"",C373&amp;" ","")))</f>
        <v/>
      </c>
      <c r="C377" s="38"/>
      <c r="D377" s="38"/>
      <c r="E377" s="38"/>
      <c r="F377" s="38"/>
      <c r="G377" s="38"/>
      <c r="H377" s="38"/>
      <c r="I377" s="39"/>
    </row>
  </sheetData>
  <sheetProtection password="C42C" sheet="1" objects="1" scenarios="1" selectLockedCells="1"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slownie</vt:lpstr>
      <vt:lpstr>Arkusz1!Obszar_wydruku</vt:lpstr>
    </vt:vector>
  </TitlesOfParts>
  <Company>ZWiK Sp. z o.o. w Szczecinie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pioluksz</dc:creator>
  <cp:lastModifiedBy>Marek Kowalski</cp:lastModifiedBy>
  <cp:lastPrinted>2019-12-04T11:25:28Z</cp:lastPrinted>
  <dcterms:created xsi:type="dcterms:W3CDTF">2009-12-18T08:56:25Z</dcterms:created>
  <dcterms:modified xsi:type="dcterms:W3CDTF">2019-12-04T11:25:40Z</dcterms:modified>
</cp:coreProperties>
</file>