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iska0640\Desktop\POSTĘPOWANIA\2024\84 PN 24 Catering Suwałki\MOJE\"/>
    </mc:Choice>
  </mc:AlternateContent>
  <bookViews>
    <workbookView xWindow="0" yWindow="0" windowWidth="25200" windowHeight="12000"/>
  </bookViews>
  <sheets>
    <sheet name="Formularz cenowy" sheetId="1" r:id="rId1"/>
  </sheets>
  <definedNames>
    <definedName name="_xlnm.Print_Area" localSheetId="0">'Formularz cenowy'!$A$1:$AD$32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I9" i="1"/>
  <c r="E7" i="1" l="1"/>
  <c r="H7" i="1" s="1"/>
  <c r="E8" i="1"/>
  <c r="E6" i="1"/>
  <c r="H6" i="1" s="1"/>
  <c r="N7" i="1"/>
  <c r="S7" i="1" s="1"/>
  <c r="L7" i="1"/>
  <c r="Q7" i="1" s="1"/>
  <c r="K7" i="1"/>
  <c r="M7" i="1" s="1"/>
  <c r="R7" i="1" s="1"/>
  <c r="N6" i="1"/>
  <c r="S6" i="1" s="1"/>
  <c r="L6" i="1"/>
  <c r="Q6" i="1" s="1"/>
  <c r="K6" i="1"/>
  <c r="O6" i="1" l="1"/>
  <c r="T6" i="1" s="1"/>
  <c r="M6" i="1"/>
  <c r="R6" i="1" s="1"/>
  <c r="O7" i="1"/>
  <c r="N8" i="1"/>
  <c r="S8" i="1" s="1"/>
  <c r="L8" i="1"/>
  <c r="Q8" i="1" s="1"/>
  <c r="K8" i="1"/>
  <c r="O8" i="1" s="1"/>
  <c r="T8" i="1" s="1"/>
  <c r="H8" i="1"/>
  <c r="U6" i="1" l="1"/>
  <c r="K9" i="1"/>
  <c r="P7" i="1"/>
  <c r="T7" i="1"/>
  <c r="U7" i="1" s="1"/>
  <c r="P6" i="1"/>
  <c r="M8" i="1"/>
  <c r="P8" i="1" l="1"/>
  <c r="R8" i="1"/>
  <c r="U8" i="1" s="1"/>
  <c r="U9" i="1" s="1"/>
</calcChain>
</file>

<file path=xl/sharedStrings.xml><?xml version="1.0" encoding="utf-8"?>
<sst xmlns="http://schemas.openxmlformats.org/spreadsheetml/2006/main" count="43" uniqueCount="41">
  <si>
    <t>Lp.</t>
  </si>
  <si>
    <t>j.m.</t>
  </si>
  <si>
    <t>Stawka VAT</t>
  </si>
  <si>
    <t>szt.</t>
  </si>
  <si>
    <t>Ilość 
gwarantowana</t>
  </si>
  <si>
    <t>Ilość 
opcjonalna</t>
  </si>
  <si>
    <r>
      <t xml:space="preserve">Ilość 
</t>
    </r>
    <r>
      <rPr>
        <sz val="7"/>
        <rFont val="Arial"/>
        <family val="2"/>
        <charset val="238"/>
      </rPr>
      <t>[gwarant+opcja]</t>
    </r>
  </si>
  <si>
    <r>
      <t xml:space="preserve">netto
</t>
    </r>
    <r>
      <rPr>
        <sz val="6"/>
        <rFont val="Arial"/>
        <family val="2"/>
        <charset val="238"/>
      </rPr>
      <t>[kol. 3 x  kol. 9]</t>
    </r>
  </si>
  <si>
    <r>
      <t xml:space="preserve">netto
</t>
    </r>
    <r>
      <rPr>
        <sz val="6"/>
        <rFont val="Arial"/>
        <family val="2"/>
        <charset val="238"/>
      </rPr>
      <t>[kol. 4 x  kol. 9]</t>
    </r>
  </si>
  <si>
    <r>
      <t xml:space="preserve">Podstawa naliczenia kosztów
</t>
    </r>
    <r>
      <rPr>
        <i/>
        <sz val="6"/>
        <rFont val="Arial"/>
        <family val="2"/>
        <charset val="238"/>
      </rPr>
      <t>[minimalna stawka całodzienna]</t>
    </r>
  </si>
  <si>
    <t>* Wartość kolumny 9 nie może być niższa niż wartość kolumny 7</t>
  </si>
  <si>
    <t>Śniadanie</t>
  </si>
  <si>
    <t>Obiad</t>
  </si>
  <si>
    <t>Kolacja</t>
  </si>
  <si>
    <t xml:space="preserve">Wartość gwarantowana ogółem </t>
  </si>
  <si>
    <t>Przedmiot zamówienia - całodzienne wyżywnienie</t>
  </si>
  <si>
    <t>Wartość dzienna gwarantowana</t>
  </si>
  <si>
    <t>Wartość dzienna w opcji</t>
  </si>
  <si>
    <t>Wartość opcji ogółem</t>
  </si>
  <si>
    <t>Łączna wartośc oferty /gwarant + opcja/</t>
  </si>
  <si>
    <r>
      <t xml:space="preserve">brutto
</t>
    </r>
    <r>
      <rPr>
        <sz val="6"/>
        <rFont val="Arial"/>
        <family val="2"/>
        <charset val="238"/>
      </rPr>
      <t>[kol. 3 x  kol. 11]</t>
    </r>
  </si>
  <si>
    <r>
      <t xml:space="preserve">brutto
</t>
    </r>
    <r>
      <rPr>
        <sz val="6"/>
        <rFont val="Arial"/>
        <family val="2"/>
        <charset val="238"/>
      </rPr>
      <t>[kol. 4 x  kol. 11]</t>
    </r>
  </si>
  <si>
    <r>
      <t xml:space="preserve">brutto
</t>
    </r>
    <r>
      <rPr>
        <sz val="6"/>
        <rFont val="Arial"/>
        <family val="2"/>
        <charset val="238"/>
      </rPr>
      <t>[kol. 13 +  kol. 15]</t>
    </r>
  </si>
  <si>
    <r>
      <t xml:space="preserve">netto
</t>
    </r>
    <r>
      <rPr>
        <sz val="6"/>
        <rFont val="Arial"/>
        <family val="2"/>
        <charset val="238"/>
      </rPr>
      <t xml:space="preserve">[kol. 12 x  </t>
    </r>
    <r>
      <rPr>
        <b/>
        <u/>
        <sz val="6"/>
        <color rgb="FF00B050"/>
        <rFont val="Arial"/>
        <family val="2"/>
        <charset val="238"/>
      </rPr>
      <t>27 dni**]</t>
    </r>
  </si>
  <si>
    <r>
      <t xml:space="preserve">brutto
</t>
    </r>
    <r>
      <rPr>
        <sz val="6"/>
        <rFont val="Arial"/>
        <family val="2"/>
        <charset val="238"/>
      </rPr>
      <t xml:space="preserve">[kol. 13 x </t>
    </r>
    <r>
      <rPr>
        <b/>
        <u/>
        <sz val="6"/>
        <color rgb="FF00B050"/>
        <rFont val="Arial"/>
        <family val="2"/>
        <charset val="238"/>
      </rPr>
      <t xml:space="preserve"> 27 dni</t>
    </r>
    <r>
      <rPr>
        <sz val="6"/>
        <rFont val="Arial"/>
        <family val="2"/>
        <charset val="238"/>
      </rPr>
      <t>**]</t>
    </r>
  </si>
  <si>
    <r>
      <t xml:space="preserve">netto
</t>
    </r>
    <r>
      <rPr>
        <sz val="6"/>
        <rFont val="Arial"/>
        <family val="2"/>
        <charset val="238"/>
      </rPr>
      <t xml:space="preserve">[kol. 14 x  </t>
    </r>
    <r>
      <rPr>
        <b/>
        <u/>
        <sz val="6"/>
        <color rgb="FF00B050"/>
        <rFont val="Arial"/>
        <family val="2"/>
        <charset val="238"/>
      </rPr>
      <t>27 dni**)</t>
    </r>
  </si>
  <si>
    <r>
      <t xml:space="preserve">brutto
</t>
    </r>
    <r>
      <rPr>
        <sz val="6"/>
        <rFont val="Arial"/>
        <family val="2"/>
        <charset val="238"/>
      </rPr>
      <t xml:space="preserve">[kol. 15 x  </t>
    </r>
    <r>
      <rPr>
        <b/>
        <u/>
        <sz val="6"/>
        <color rgb="FF00B050"/>
        <rFont val="Arial"/>
        <family val="2"/>
        <charset val="238"/>
      </rPr>
      <t>27 dni**]</t>
    </r>
  </si>
  <si>
    <t xml:space="preserve">**Planowanych jest 7 turnusów po 27 dni każdy w terminie od 13.01.2025 - 13.12.2025r.  </t>
  </si>
  <si>
    <t xml:space="preserve">RAZEM </t>
  </si>
  <si>
    <t>RAZEM</t>
  </si>
  <si>
    <t>UWAGA: Należy wycenić wszystkie pozycje w formularzu cenowym pod rygorem odrzucenia oferty w oparciu o art. 226 ust. 1 pkt 5 Pzp.</t>
  </si>
  <si>
    <r>
      <t xml:space="preserve">brutto
</t>
    </r>
    <r>
      <rPr>
        <sz val="6"/>
        <rFont val="Arial"/>
        <family val="2"/>
        <charset val="238"/>
      </rPr>
      <t>[kol. 18 + kol. 20]</t>
    </r>
  </si>
  <si>
    <r>
      <t xml:space="preserve">Wartość stawki 020
</t>
    </r>
    <r>
      <rPr>
        <i/>
        <sz val="7"/>
        <rFont val="Arial"/>
        <family val="2"/>
        <charset val="238"/>
      </rPr>
      <t>[brutto]</t>
    </r>
  </si>
  <si>
    <r>
      <t xml:space="preserve">Koszt surowców (gwarant+opcja)
</t>
    </r>
    <r>
      <rPr>
        <i/>
        <sz val="7"/>
        <rFont val="Arial"/>
        <family val="2"/>
        <charset val="238"/>
      </rPr>
      <t>[brutto]</t>
    </r>
  </si>
  <si>
    <r>
      <t xml:space="preserve">netto </t>
    </r>
    <r>
      <rPr>
        <sz val="7"/>
        <color rgb="FFFF0000"/>
        <rFont val="Symbol"/>
        <family val="1"/>
        <charset val="2"/>
      </rPr>
      <t>*</t>
    </r>
  </si>
  <si>
    <r>
      <t xml:space="preserve">brutto
</t>
    </r>
    <r>
      <rPr>
        <sz val="6.5"/>
        <rFont val="Arial"/>
        <family val="2"/>
        <charset val="238"/>
      </rPr>
      <t>[kol.9 x kol.10 ]</t>
    </r>
  </si>
  <si>
    <r>
      <t xml:space="preserve">Łączna dzienna wartość oferty
</t>
    </r>
    <r>
      <rPr>
        <i/>
        <sz val="8"/>
        <rFont val="Arial"/>
        <family val="2"/>
        <charset val="238"/>
      </rPr>
      <t>[gwarant + opcja]</t>
    </r>
  </si>
  <si>
    <r>
      <rPr>
        <sz val="8"/>
        <rFont val="Arial"/>
        <family val="2"/>
        <charset val="238"/>
      </rPr>
      <t>Cena jednostkowa posiłków</t>
    </r>
    <r>
      <rPr>
        <sz val="9"/>
        <rFont val="Arial"/>
        <family val="2"/>
        <charset val="238"/>
      </rPr>
      <t xml:space="preserve">
</t>
    </r>
    <r>
      <rPr>
        <i/>
        <sz val="6"/>
        <rFont val="Arial"/>
        <family val="2"/>
        <charset val="238"/>
      </rPr>
      <t>[podstawa naliczenia + marża wykonawcy]</t>
    </r>
  </si>
  <si>
    <t>Przedmiot zamówienia:  Żywienie systemem zleconym (catering) żołnierzy w Garnizonie Suwałki,  w terminie od 13.01.-13.12.2025r</t>
  </si>
  <si>
    <t>Załącznik nr 2, postępowanie 84/PN/2024
 Formularz cenowy</t>
  </si>
  <si>
    <t xml:space="preserve">
    UWAGA!: POWYŻSZY FORMULARZ NALEŻY PODPISAĆ ELEKTRONICZNYM PODPISEM KWALIFIKOWANYM.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</si>
</sst>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zł&quot;* #,##0.00_);_(&quot;zł&quot;* \(#,##0.00\);_(&quot;zł&quot;* &quot;-&quot;??_);_(@_)"/>
    <numFmt numFmtId="165" formatCode="_-* #,##0.00\ [$zł-415]_-;\-* #,##0.00\ [$zł-415]_-;_-* &quot;-&quot;??\ [$zł-415]_-;_-@_-"/>
    <numFmt numFmtId="166" formatCode="[$-415]General"/>
    <numFmt numFmtId="167" formatCode="#,##0.00&quot; zł&quot;;[Red]&quot;-&quot;#,##0.00&quot; zł&quot;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rgb="FF000000"/>
      <name val="Calibri"/>
      <family val="2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i/>
      <sz val="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6"/>
      <color rgb="FF00B05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2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color rgb="FF00B050"/>
      <name val="Calibri"/>
      <family val="2"/>
      <charset val="238"/>
      <scheme val="minor"/>
    </font>
    <font>
      <sz val="7.5"/>
      <name val="Arial"/>
      <family val="2"/>
      <charset val="238"/>
    </font>
    <font>
      <i/>
      <sz val="7"/>
      <name val="Arial"/>
      <family val="2"/>
      <charset val="238"/>
    </font>
    <font>
      <sz val="7"/>
      <color rgb="FFFF0000"/>
      <name val="Symbol"/>
      <family val="1"/>
      <charset val="2"/>
    </font>
    <font>
      <sz val="6.5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i/>
      <sz val="6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6" fontId="8" fillId="0" borderId="0" applyBorder="0" applyProtection="0"/>
  </cellStyleXfs>
  <cellXfs count="9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2" applyFont="1" applyFill="1" applyBorder="1" applyAlignment="1" applyProtection="1">
      <alignment horizontal="left" vertical="center" wrapText="1"/>
      <protection hidden="1"/>
    </xf>
    <xf numFmtId="165" fontId="4" fillId="0" borderId="1" xfId="1" applyNumberFormat="1" applyFont="1" applyFill="1" applyBorder="1" applyAlignment="1">
      <alignment vertical="center" wrapText="1"/>
    </xf>
    <xf numFmtId="0" fontId="5" fillId="0" borderId="3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165" fontId="4" fillId="3" borderId="1" xfId="1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vertical="center" wrapText="1"/>
    </xf>
    <xf numFmtId="165" fontId="0" fillId="0" borderId="0" xfId="0" applyNumberFormat="1"/>
    <xf numFmtId="0" fontId="4" fillId="2" borderId="4" xfId="0" applyFont="1" applyFill="1" applyBorder="1" applyAlignment="1">
      <alignment horizontal="center" vertical="center" wrapText="1"/>
    </xf>
    <xf numFmtId="165" fontId="13" fillId="0" borderId="1" xfId="0" applyNumberFormat="1" applyFont="1" applyBorder="1"/>
    <xf numFmtId="0" fontId="13" fillId="0" borderId="1" xfId="0" applyFont="1" applyBorder="1"/>
    <xf numFmtId="165" fontId="13" fillId="0" borderId="5" xfId="0" applyNumberFormat="1" applyFont="1" applyBorder="1"/>
    <xf numFmtId="0" fontId="4" fillId="0" borderId="9" xfId="0" applyFont="1" applyBorder="1" applyAlignment="1">
      <alignment horizontal="left" vertical="center"/>
    </xf>
    <xf numFmtId="0" fontId="4" fillId="0" borderId="5" xfId="2" applyFont="1" applyFill="1" applyBorder="1" applyAlignment="1" applyProtection="1">
      <alignment horizontal="left" vertical="center" wrapText="1"/>
      <protection hidden="1"/>
    </xf>
    <xf numFmtId="0" fontId="5" fillId="0" borderId="12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right" vertical="center"/>
    </xf>
    <xf numFmtId="165" fontId="4" fillId="3" borderId="5" xfId="1" applyNumberFormat="1" applyFont="1" applyFill="1" applyBorder="1" applyAlignment="1">
      <alignment vertical="center" wrapText="1"/>
    </xf>
    <xf numFmtId="165" fontId="4" fillId="0" borderId="5" xfId="1" applyNumberFormat="1" applyFont="1" applyFill="1" applyBorder="1" applyAlignment="1">
      <alignment vertical="center" wrapText="1"/>
    </xf>
    <xf numFmtId="165" fontId="4" fillId="4" borderId="5" xfId="1" applyNumberFormat="1" applyFont="1" applyFill="1" applyBorder="1" applyAlignment="1">
      <alignment vertical="center" wrapText="1"/>
    </xf>
    <xf numFmtId="0" fontId="0" fillId="0" borderId="6" xfId="0" applyBorder="1"/>
    <xf numFmtId="0" fontId="0" fillId="0" borderId="8" xfId="0" applyBorder="1"/>
    <xf numFmtId="165" fontId="0" fillId="0" borderId="8" xfId="0" applyNumberFormat="1" applyBorder="1"/>
    <xf numFmtId="0" fontId="13" fillId="0" borderId="8" xfId="0" applyFont="1" applyBorder="1"/>
    <xf numFmtId="0" fontId="13" fillId="0" borderId="7" xfId="0" applyFont="1" applyBorder="1"/>
    <xf numFmtId="167" fontId="4" fillId="3" borderId="2" xfId="0" applyNumberFormat="1" applyFont="1" applyFill="1" applyBorder="1" applyAlignment="1">
      <alignment horizontal="center" vertical="center" wrapText="1"/>
    </xf>
    <xf numFmtId="167" fontId="4" fillId="3" borderId="9" xfId="0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vertical="center" wrapText="1"/>
    </xf>
    <xf numFmtId="165" fontId="4" fillId="0" borderId="12" xfId="1" applyNumberFormat="1" applyFont="1" applyFill="1" applyBorder="1" applyAlignment="1">
      <alignment vertical="center" wrapText="1"/>
    </xf>
    <xf numFmtId="165" fontId="15" fillId="3" borderId="8" xfId="0" applyNumberFormat="1" applyFont="1" applyFill="1" applyBorder="1"/>
    <xf numFmtId="165" fontId="15" fillId="5" borderId="1" xfId="0" applyNumberFormat="1" applyFont="1" applyFill="1" applyBorder="1"/>
    <xf numFmtId="0" fontId="0" fillId="0" borderId="0" xfId="0" applyBorder="1"/>
    <xf numFmtId="0" fontId="13" fillId="0" borderId="0" xfId="0" applyFont="1" applyBorder="1"/>
    <xf numFmtId="165" fontId="13" fillId="0" borderId="0" xfId="0" applyNumberFormat="1" applyFont="1" applyBorder="1"/>
    <xf numFmtId="165" fontId="0" fillId="0" borderId="0" xfId="0" applyNumberFormat="1" applyBorder="1"/>
    <xf numFmtId="0" fontId="0" fillId="2" borderId="0" xfId="0" applyFill="1" applyBorder="1"/>
    <xf numFmtId="0" fontId="12" fillId="2" borderId="0" xfId="0" applyFont="1" applyFill="1" applyBorder="1" applyAlignment="1"/>
    <xf numFmtId="165" fontId="15" fillId="2" borderId="0" xfId="0" applyNumberFormat="1" applyFont="1" applyFill="1" applyBorder="1"/>
    <xf numFmtId="0" fontId="13" fillId="2" borderId="0" xfId="0" applyFont="1" applyFill="1" applyBorder="1"/>
    <xf numFmtId="0" fontId="15" fillId="2" borderId="0" xfId="0" applyFont="1" applyFill="1" applyBorder="1"/>
    <xf numFmtId="165" fontId="15" fillId="2" borderId="0" xfId="0" applyNumberFormat="1" applyFont="1" applyFill="1" applyBorder="1" applyAlignment="1"/>
    <xf numFmtId="0" fontId="17" fillId="0" borderId="0" xfId="0" applyFont="1"/>
    <xf numFmtId="164" fontId="17" fillId="0" borderId="0" xfId="1" applyFont="1"/>
    <xf numFmtId="0" fontId="19" fillId="0" borderId="0" xfId="0" applyFont="1" applyAlignment="1"/>
    <xf numFmtId="0" fontId="13" fillId="0" borderId="0" xfId="0" applyFont="1"/>
    <xf numFmtId="165" fontId="13" fillId="0" borderId="0" xfId="0" applyNumberFormat="1" applyFont="1"/>
    <xf numFmtId="0" fontId="20" fillId="0" borderId="0" xfId="0" applyFont="1"/>
    <xf numFmtId="0" fontId="9" fillId="0" borderId="1" xfId="3" applyFont="1" applyFill="1" applyBorder="1" applyAlignment="1">
      <alignment horizontal="center" vertical="center"/>
    </xf>
    <xf numFmtId="0" fontId="9" fillId="0" borderId="5" xfId="3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9" fontId="9" fillId="0" borderId="13" xfId="0" applyNumberFormat="1" applyFont="1" applyBorder="1" applyAlignment="1">
      <alignment horizontal="center" vertical="center"/>
    </xf>
    <xf numFmtId="9" fontId="9" fillId="0" borderId="10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65" fontId="13" fillId="0" borderId="2" xfId="0" applyNumberFormat="1" applyFont="1" applyBorder="1"/>
    <xf numFmtId="165" fontId="13" fillId="0" borderId="9" xfId="0" applyNumberFormat="1" applyFont="1" applyBorder="1"/>
    <xf numFmtId="0" fontId="15" fillId="4" borderId="6" xfId="0" applyFont="1" applyFill="1" applyBorder="1"/>
    <xf numFmtId="0" fontId="26" fillId="4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15" fillId="4" borderId="15" xfId="0" applyNumberFormat="1" applyFont="1" applyFill="1" applyBorder="1" applyAlignment="1"/>
    <xf numFmtId="165" fontId="15" fillId="4" borderId="16" xfId="0" applyNumberFormat="1" applyFont="1" applyFill="1" applyBorder="1" applyAlignment="1"/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12" fillId="3" borderId="6" xfId="0" applyFont="1" applyFill="1" applyBorder="1" applyAlignment="1"/>
    <xf numFmtId="0" fontId="12" fillId="3" borderId="7" xfId="0" applyFont="1" applyFill="1" applyBorder="1" applyAlignment="1"/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vertical="center"/>
    </xf>
    <xf numFmtId="0" fontId="2" fillId="0" borderId="0" xfId="0" applyFont="1" applyBorder="1" applyAlignment="1">
      <alignment horizontal="center" wrapText="1"/>
    </xf>
  </cellXfs>
  <cellStyles count="5">
    <cellStyle name="Excel Built-in Normal" xfId="4"/>
    <cellStyle name="Normalny" xfId="0" builtinId="0"/>
    <cellStyle name="Normalny 3" xfId="3"/>
    <cellStyle name="Normalny_JW1106 Olsztyn" xfId="2"/>
    <cellStyle name="Walutowy" xfId="1" builtinId="4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view="pageBreakPreview" zoomScale="115" zoomScaleNormal="110" zoomScaleSheetLayoutView="115" workbookViewId="0">
      <selection activeCell="I6" sqref="I6"/>
    </sheetView>
  </sheetViews>
  <sheetFormatPr defaultRowHeight="15" x14ac:dyDescent="0.25"/>
  <cols>
    <col min="1" max="1" width="3.140625" customWidth="1"/>
    <col min="2" max="2" width="8.5703125" customWidth="1"/>
    <col min="3" max="3" width="10.28515625" customWidth="1"/>
    <col min="4" max="4" width="7.85546875" customWidth="1"/>
    <col min="5" max="5" width="10" customWidth="1"/>
    <col min="6" max="6" width="3.140625" customWidth="1"/>
    <col min="7" max="7" width="11.28515625" customWidth="1"/>
    <col min="8" max="8" width="11.140625" customWidth="1"/>
    <col min="9" max="9" width="6.140625" customWidth="1"/>
    <col min="10" max="10" width="4.85546875" customWidth="1"/>
    <col min="11" max="11" width="8.5703125" customWidth="1"/>
    <col min="12" max="12" width="8.28515625" customWidth="1"/>
    <col min="13" max="13" width="9" customWidth="1"/>
    <col min="14" max="14" width="8.42578125" customWidth="1"/>
    <col min="15" max="15" width="8.85546875" customWidth="1"/>
    <col min="16" max="16" width="12" customWidth="1"/>
    <col min="17" max="17" width="10.42578125" customWidth="1"/>
    <col min="18" max="18" width="10.85546875" customWidth="1"/>
    <col min="19" max="20" width="10.42578125" customWidth="1"/>
    <col min="21" max="21" width="14.28515625" customWidth="1"/>
  </cols>
  <sheetData>
    <row r="1" spans="1:21" ht="42.75" customHeight="1" x14ac:dyDescent="0.25">
      <c r="A1" s="93" t="s">
        <v>39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21" ht="42" customHeight="1" thickBot="1" x14ac:dyDescent="0.3">
      <c r="A2" s="89" t="s">
        <v>38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90"/>
      <c r="Q2" s="90"/>
      <c r="R2" s="90"/>
      <c r="S2" s="90"/>
      <c r="T2" s="90"/>
      <c r="U2" s="90"/>
    </row>
    <row r="3" spans="1:21" ht="42.75" customHeight="1" thickBot="1" x14ac:dyDescent="0.3">
      <c r="A3" s="79" t="s">
        <v>0</v>
      </c>
      <c r="B3" s="81" t="s">
        <v>15</v>
      </c>
      <c r="C3" s="81" t="s">
        <v>4</v>
      </c>
      <c r="D3" s="81" t="s">
        <v>5</v>
      </c>
      <c r="E3" s="81" t="s">
        <v>6</v>
      </c>
      <c r="F3" s="79" t="s">
        <v>1</v>
      </c>
      <c r="G3" s="83" t="s">
        <v>9</v>
      </c>
      <c r="H3" s="84"/>
      <c r="I3" s="86" t="s">
        <v>37</v>
      </c>
      <c r="J3" s="86"/>
      <c r="K3" s="86"/>
      <c r="L3" s="87" t="s">
        <v>16</v>
      </c>
      <c r="M3" s="88"/>
      <c r="N3" s="85" t="s">
        <v>17</v>
      </c>
      <c r="O3" s="85"/>
      <c r="P3" s="56" t="s">
        <v>36</v>
      </c>
      <c r="Q3" s="91" t="s">
        <v>14</v>
      </c>
      <c r="R3" s="92"/>
      <c r="S3" s="72" t="s">
        <v>18</v>
      </c>
      <c r="T3" s="73"/>
      <c r="U3" s="61" t="s">
        <v>19</v>
      </c>
    </row>
    <row r="4" spans="1:21" ht="52.5" customHeight="1" thickBot="1" x14ac:dyDescent="0.3">
      <c r="A4" s="80"/>
      <c r="B4" s="82"/>
      <c r="C4" s="82"/>
      <c r="D4" s="82"/>
      <c r="E4" s="82"/>
      <c r="F4" s="80"/>
      <c r="G4" s="51" t="s">
        <v>32</v>
      </c>
      <c r="H4" s="51" t="s">
        <v>33</v>
      </c>
      <c r="I4" s="54" t="s">
        <v>34</v>
      </c>
      <c r="J4" s="55" t="s">
        <v>2</v>
      </c>
      <c r="K4" s="54" t="s">
        <v>35</v>
      </c>
      <c r="L4" s="1" t="s">
        <v>7</v>
      </c>
      <c r="M4" s="1" t="s">
        <v>20</v>
      </c>
      <c r="N4" s="1" t="s">
        <v>8</v>
      </c>
      <c r="O4" s="1" t="s">
        <v>21</v>
      </c>
      <c r="P4" s="8" t="s">
        <v>22</v>
      </c>
      <c r="Q4" s="1" t="s">
        <v>23</v>
      </c>
      <c r="R4" s="1" t="s">
        <v>24</v>
      </c>
      <c r="S4" s="11" t="s">
        <v>25</v>
      </c>
      <c r="T4" s="57" t="s">
        <v>26</v>
      </c>
      <c r="U4" s="62" t="s">
        <v>31</v>
      </c>
    </row>
    <row r="5" spans="1:21" ht="10.5" customHeight="1" x14ac:dyDescent="0.25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5">
        <v>6</v>
      </c>
      <c r="G5" s="66">
        <v>7</v>
      </c>
      <c r="H5" s="66">
        <v>8</v>
      </c>
      <c r="I5" s="65">
        <v>9</v>
      </c>
      <c r="J5" s="65">
        <v>10</v>
      </c>
      <c r="K5" s="65">
        <v>11</v>
      </c>
      <c r="L5" s="65">
        <v>12</v>
      </c>
      <c r="M5" s="65">
        <v>13</v>
      </c>
      <c r="N5" s="65">
        <v>14</v>
      </c>
      <c r="O5" s="65">
        <v>15</v>
      </c>
      <c r="P5" s="67">
        <v>16</v>
      </c>
      <c r="Q5" s="68">
        <v>17</v>
      </c>
      <c r="R5" s="69">
        <v>18</v>
      </c>
      <c r="S5" s="69">
        <v>19</v>
      </c>
      <c r="T5" s="70">
        <v>20</v>
      </c>
      <c r="U5" s="71">
        <v>21</v>
      </c>
    </row>
    <row r="6" spans="1:21" x14ac:dyDescent="0.25">
      <c r="A6" s="2">
        <v>1</v>
      </c>
      <c r="B6" s="3" t="s">
        <v>11</v>
      </c>
      <c r="C6" s="5">
        <v>140</v>
      </c>
      <c r="D6" s="6">
        <v>1050</v>
      </c>
      <c r="E6" s="6">
        <f>C6+D6</f>
        <v>1190</v>
      </c>
      <c r="F6" s="49" t="s">
        <v>3</v>
      </c>
      <c r="G6" s="7">
        <v>10.77</v>
      </c>
      <c r="H6" s="27">
        <f>E6*G6</f>
        <v>12816.3</v>
      </c>
      <c r="I6" s="4"/>
      <c r="J6" s="52">
        <v>0.08</v>
      </c>
      <c r="K6" s="4">
        <f>I6*1.08</f>
        <v>0</v>
      </c>
      <c r="L6" s="29">
        <f>C6*I6</f>
        <v>0</v>
      </c>
      <c r="M6" s="4">
        <f>C6*K6</f>
        <v>0</v>
      </c>
      <c r="N6" s="4">
        <f>D6*I6</f>
        <v>0</v>
      </c>
      <c r="O6" s="4">
        <f>D6*K6</f>
        <v>0</v>
      </c>
      <c r="P6" s="9">
        <f>M6+O6</f>
        <v>0</v>
      </c>
      <c r="Q6" s="12">
        <f>L6*27</f>
        <v>0</v>
      </c>
      <c r="R6" s="12">
        <f>M6*27</f>
        <v>0</v>
      </c>
      <c r="S6" s="12">
        <f>N6*27</f>
        <v>0</v>
      </c>
      <c r="T6" s="58">
        <f>O6*27</f>
        <v>0</v>
      </c>
      <c r="U6" s="63">
        <f>R6+T6</f>
        <v>0</v>
      </c>
    </row>
    <row r="7" spans="1:21" x14ac:dyDescent="0.25">
      <c r="A7" s="2">
        <v>2</v>
      </c>
      <c r="B7" s="3" t="s">
        <v>12</v>
      </c>
      <c r="C7" s="5">
        <v>140</v>
      </c>
      <c r="D7" s="6">
        <v>1050</v>
      </c>
      <c r="E7" s="6">
        <f t="shared" ref="E7:E8" si="0">C7+D7</f>
        <v>1190</v>
      </c>
      <c r="F7" s="49" t="s">
        <v>3</v>
      </c>
      <c r="G7" s="7">
        <v>12.31</v>
      </c>
      <c r="H7" s="27">
        <f>E7*G7</f>
        <v>14648.900000000001</v>
      </c>
      <c r="I7" s="4"/>
      <c r="J7" s="52">
        <v>0.08</v>
      </c>
      <c r="K7" s="4">
        <f>I7*1.08</f>
        <v>0</v>
      </c>
      <c r="L7" s="29">
        <f>C7*I7</f>
        <v>0</v>
      </c>
      <c r="M7" s="4">
        <f>C7*K7</f>
        <v>0</v>
      </c>
      <c r="N7" s="4">
        <f>D7*I7</f>
        <v>0</v>
      </c>
      <c r="O7" s="4">
        <f>D7*K7</f>
        <v>0</v>
      </c>
      <c r="P7" s="9">
        <f>M7+O7</f>
        <v>0</v>
      </c>
      <c r="Q7" s="12">
        <f t="shared" ref="Q7:Q8" si="1">L7*27</f>
        <v>0</v>
      </c>
      <c r="R7" s="12">
        <f t="shared" ref="R7:R8" si="2">M7*27</f>
        <v>0</v>
      </c>
      <c r="S7" s="12">
        <f t="shared" ref="S7:S8" si="3">N7*27</f>
        <v>0</v>
      </c>
      <c r="T7" s="58">
        <f t="shared" ref="T7:T8" si="4">O7*27</f>
        <v>0</v>
      </c>
      <c r="U7" s="63">
        <f t="shared" ref="U7:U8" si="5">R7+T7</f>
        <v>0</v>
      </c>
    </row>
    <row r="8" spans="1:21" ht="15.75" thickBot="1" x14ac:dyDescent="0.3">
      <c r="A8" s="15">
        <v>3</v>
      </c>
      <c r="B8" s="16" t="s">
        <v>13</v>
      </c>
      <c r="C8" s="17">
        <v>140</v>
      </c>
      <c r="D8" s="18">
        <v>1050</v>
      </c>
      <c r="E8" s="18">
        <f t="shared" si="0"/>
        <v>1190</v>
      </c>
      <c r="F8" s="50" t="s">
        <v>3</v>
      </c>
      <c r="G8" s="19">
        <v>7.7</v>
      </c>
      <c r="H8" s="28">
        <f>E8*G8</f>
        <v>9163</v>
      </c>
      <c r="I8" s="4"/>
      <c r="J8" s="53">
        <v>0.08</v>
      </c>
      <c r="K8" s="4">
        <f>I8*1.08</f>
        <v>0</v>
      </c>
      <c r="L8" s="30">
        <f>C8*I8</f>
        <v>0</v>
      </c>
      <c r="M8" s="20">
        <f>C8*K8</f>
        <v>0</v>
      </c>
      <c r="N8" s="20">
        <f>D8*I8</f>
        <v>0</v>
      </c>
      <c r="O8" s="20">
        <f>D8*K8</f>
        <v>0</v>
      </c>
      <c r="P8" s="21">
        <f>M8+O8</f>
        <v>0</v>
      </c>
      <c r="Q8" s="14">
        <f t="shared" si="1"/>
        <v>0</v>
      </c>
      <c r="R8" s="14">
        <f t="shared" si="2"/>
        <v>0</v>
      </c>
      <c r="S8" s="14">
        <f t="shared" si="3"/>
        <v>0</v>
      </c>
      <c r="T8" s="59">
        <f t="shared" si="4"/>
        <v>0</v>
      </c>
      <c r="U8" s="63">
        <f t="shared" si="5"/>
        <v>0</v>
      </c>
    </row>
    <row r="9" spans="1:21" ht="15.75" thickBot="1" x14ac:dyDescent="0.3">
      <c r="A9" s="22"/>
      <c r="B9" s="23"/>
      <c r="C9" s="23"/>
      <c r="D9" s="23"/>
      <c r="E9" s="74" t="s">
        <v>29</v>
      </c>
      <c r="F9" s="75"/>
      <c r="G9" s="31">
        <f>SUM(G6:G8)</f>
        <v>30.779999999999998</v>
      </c>
      <c r="H9" s="13"/>
      <c r="I9" s="32">
        <f>SUM(I6:I8)</f>
        <v>0</v>
      </c>
      <c r="J9" s="25"/>
      <c r="K9" s="12">
        <f>SUM(K6:K8)</f>
        <v>0</v>
      </c>
      <c r="L9" s="23"/>
      <c r="M9" s="23"/>
      <c r="N9" s="23"/>
      <c r="O9" s="23"/>
      <c r="P9" s="24"/>
      <c r="Q9" s="25"/>
      <c r="R9" s="25"/>
      <c r="S9" s="26"/>
      <c r="T9" s="60" t="s">
        <v>28</v>
      </c>
      <c r="U9" s="64">
        <f>SUM(U6:U8)</f>
        <v>0</v>
      </c>
    </row>
    <row r="10" spans="1:21" ht="4.5" customHeight="1" x14ac:dyDescent="0.25">
      <c r="A10" s="37"/>
      <c r="B10" s="37"/>
      <c r="C10" s="37"/>
      <c r="D10" s="37"/>
      <c r="E10" s="38"/>
      <c r="F10" s="38"/>
      <c r="G10" s="39"/>
      <c r="H10" s="40"/>
      <c r="I10" s="39"/>
      <c r="J10" s="40"/>
      <c r="K10" s="35"/>
      <c r="L10" s="33"/>
      <c r="M10" s="33"/>
      <c r="N10" s="33"/>
      <c r="O10" s="33"/>
      <c r="P10" s="36"/>
      <c r="Q10" s="34"/>
      <c r="R10" s="34"/>
      <c r="S10" s="34"/>
      <c r="T10" s="41"/>
      <c r="U10" s="42"/>
    </row>
    <row r="11" spans="1:21" ht="12" customHeight="1" x14ac:dyDescent="0.25">
      <c r="B11" s="45" t="s">
        <v>10</v>
      </c>
      <c r="C11" s="45"/>
      <c r="D11" s="45"/>
      <c r="E11" s="45"/>
      <c r="F11" s="45"/>
      <c r="G11" s="46"/>
      <c r="H11" s="46"/>
      <c r="I11" s="47"/>
      <c r="K11" s="10"/>
    </row>
    <row r="12" spans="1:21" x14ac:dyDescent="0.25">
      <c r="B12" s="48" t="s">
        <v>27</v>
      </c>
      <c r="C12" s="46"/>
      <c r="D12" s="46"/>
      <c r="E12" s="46"/>
      <c r="F12" s="46"/>
      <c r="G12" s="46"/>
      <c r="H12" s="46"/>
      <c r="I12" s="46"/>
    </row>
    <row r="13" spans="1:21" ht="12" customHeight="1" x14ac:dyDescent="0.25">
      <c r="B13" s="46"/>
      <c r="C13" s="46"/>
      <c r="D13" s="46"/>
      <c r="E13" s="46"/>
      <c r="F13" s="46"/>
      <c r="G13" s="47"/>
      <c r="H13" s="46"/>
      <c r="I13" s="46"/>
    </row>
    <row r="14" spans="1:21" x14ac:dyDescent="0.25">
      <c r="A14" s="76" t="s">
        <v>30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21" x14ac:dyDescent="0.25">
      <c r="A15" s="43"/>
      <c r="B15" s="43"/>
      <c r="C15" s="43"/>
      <c r="D15" s="43"/>
      <c r="E15" s="43"/>
      <c r="F15" s="43"/>
      <c r="G15" s="43"/>
      <c r="H15" s="44"/>
      <c r="I15" s="44"/>
      <c r="J15" s="44"/>
      <c r="K15" s="43"/>
      <c r="L15" s="43"/>
      <c r="M15" s="43"/>
    </row>
    <row r="16" spans="1:21" ht="46.5" customHeight="1" x14ac:dyDescent="0.25">
      <c r="A16" s="77" t="s">
        <v>40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</row>
  </sheetData>
  <mergeCells count="17">
    <mergeCell ref="Q3:R3"/>
    <mergeCell ref="S3:T3"/>
    <mergeCell ref="E9:F9"/>
    <mergeCell ref="A14:M14"/>
    <mergeCell ref="A16:M16"/>
    <mergeCell ref="A1:O1"/>
    <mergeCell ref="A3:A4"/>
    <mergeCell ref="B3:B4"/>
    <mergeCell ref="C3:C4"/>
    <mergeCell ref="D3:D4"/>
    <mergeCell ref="E3:E4"/>
    <mergeCell ref="G3:H3"/>
    <mergeCell ref="N3:O3"/>
    <mergeCell ref="F3:F4"/>
    <mergeCell ref="I3:K3"/>
    <mergeCell ref="L3:M3"/>
    <mergeCell ref="A2:U2"/>
  </mergeCells>
  <conditionalFormatting sqref="I6">
    <cfRule type="cellIs" dxfId="2" priority="4" operator="lessThan">
      <formula>$G$6</formula>
    </cfRule>
  </conditionalFormatting>
  <conditionalFormatting sqref="I7">
    <cfRule type="cellIs" dxfId="1" priority="2" operator="lessThan">
      <formula>$G$7</formula>
    </cfRule>
  </conditionalFormatting>
  <conditionalFormatting sqref="I8">
    <cfRule type="cellIs" dxfId="0" priority="1" operator="lessThan">
      <formula>$G$8</formula>
    </cfRule>
  </conditionalFormatting>
  <pageMargins left="0.25" right="0.25" top="0.75" bottom="0.75" header="0.3" footer="0.3"/>
  <pageSetup paperSize="9" scale="5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F9E43DB-7B66-4EE4-8097-6FC49683C02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Świsłocka Patrycja</dc:creator>
  <cp:lastModifiedBy>Śliska Ewa</cp:lastModifiedBy>
  <cp:lastPrinted>2024-10-23T11:40:41Z</cp:lastPrinted>
  <dcterms:created xsi:type="dcterms:W3CDTF">2022-12-06T12:26:33Z</dcterms:created>
  <dcterms:modified xsi:type="dcterms:W3CDTF">2024-10-28T09:44:31Z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f2aa0426-f986-41b7-a339-0ba8ed499ab5</vt:lpwstr>
  </property>
  <property fmtid="{D5CDD505-2E9C-101B-9397-08002B2CF9AE}" pid="3" name="bjSaver">
    <vt:lpwstr>PHTnZLLYa3yvQJPIb1Ujxz9zyvrD7CZn</vt:lpwstr>
  </property>
  <property fmtid="{D5CDD505-2E9C-101B-9397-08002B2CF9AE}" pid="4" name="bjDocumentSecurityLabel">
    <vt:lpwstr>[d7220eed-17a6-431d-810c-83a0ddfed893]</vt:lpwstr>
  </property>
  <property fmtid="{D5CDD505-2E9C-101B-9397-08002B2CF9AE}" pid="5" name="s5636:Creator type=author">
    <vt:lpwstr>Świsłocka Patrycja</vt:lpwstr>
  </property>
  <property fmtid="{D5CDD505-2E9C-101B-9397-08002B2CF9AE}" pid="6" name="s5636:Creator type=organization">
    <vt:lpwstr>MILNET-Z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IP">
    <vt:lpwstr>10.100.117.81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