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508" activeTab="0"/>
  </bookViews>
  <sheets>
    <sheet name="informacje ogólne" sheetId="1" r:id="rId1"/>
    <sheet name="budynki" sheetId="2" r:id="rId2"/>
    <sheet name="elektronika " sheetId="3" r:id="rId3"/>
    <sheet name="środki trwałe" sheetId="4" r:id="rId4"/>
    <sheet name="maszyny" sheetId="5" r:id="rId5"/>
    <sheet name="pojazdy" sheetId="6" r:id="rId6"/>
    <sheet name="lokalizacje" sheetId="7" r:id="rId7"/>
    <sheet name="Szkody" sheetId="8" r:id="rId8"/>
  </sheets>
  <definedNames>
    <definedName name="_xlnm.Print_Area" localSheetId="2">'elektronika '!$A$1:$D$370</definedName>
    <definedName name="_xlnm.Print_Area" localSheetId="0">'informacje ogólne'!$A$1:$J$11</definedName>
    <definedName name="_xlnm.Print_Area" localSheetId="4">'maszyny'!$A$1:$J$21</definedName>
    <definedName name="_xlnm.Print_Area" localSheetId="3">'środki trwałe'!$A$1:$E$14</definedName>
  </definedNames>
  <calcPr fullCalcOnLoad="1"/>
</workbook>
</file>

<file path=xl/sharedStrings.xml><?xml version="1.0" encoding="utf-8"?>
<sst xmlns="http://schemas.openxmlformats.org/spreadsheetml/2006/main" count="2114" uniqueCount="951">
  <si>
    <t>RAZEM</t>
  </si>
  <si>
    <t>x</t>
  </si>
  <si>
    <t>L.p.</t>
  </si>
  <si>
    <t>Nazwa jednostki</t>
  </si>
  <si>
    <t>NIP</t>
  </si>
  <si>
    <t>REGON</t>
  </si>
  <si>
    <t>W tym zbiory bibioteczne</t>
  </si>
  <si>
    <t>Jednostka</t>
  </si>
  <si>
    <t>Razem</t>
  </si>
  <si>
    <t>Lp.</t>
  </si>
  <si>
    <t xml:space="preserve">Nazwa  </t>
  </si>
  <si>
    <t>Rok produkcji</t>
  </si>
  <si>
    <t>Wartość księgowa brutto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</si>
  <si>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</si>
  <si>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</si>
  <si>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</si>
  <si>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</si>
  <si>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</si>
  <si>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</si>
  <si>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</si>
  <si>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Nazwa maszyny (urządzenia)</t>
  </si>
  <si>
    <t>Numer seryjny</t>
  </si>
  <si>
    <t>Moc, wydajność, cinienie</t>
  </si>
  <si>
    <t>Producent</t>
  </si>
  <si>
    <t>Suma ubezpieczenia</t>
  </si>
  <si>
    <t xml:space="preserve">opis zabezpieczeń przed awarią (dodatkowe do wymaganych przepisami lub zaleceniami producenta)                 </t>
  </si>
  <si>
    <t>Czy maszyna (urządzenie) jest eksploatowana pod ziemią? (TAK/NIE)</t>
  </si>
  <si>
    <t>Miejsce ubezpieczenia (adres)</t>
  </si>
  <si>
    <t>Rodzaj prowadzonej działalności (opisowo)</t>
  </si>
  <si>
    <t>INFORMACJA O MAJĄTKU TRWAŁYM</t>
  </si>
  <si>
    <t>Urząd Miejski w Pogorzeli</t>
  </si>
  <si>
    <t>Miejsko-Gminny Ośrodek Kultury</t>
  </si>
  <si>
    <t>Biblioteka Publiczna Miasta i Gminy</t>
  </si>
  <si>
    <t>Miejsko-Gminny Ośrodek Pomocy Społecznej</t>
  </si>
  <si>
    <t>Zespół Szkół Ogólnokształcących i Zawodowych w Pogorzeli</t>
  </si>
  <si>
    <t>Tabela nr 1 - Informacje ogólne do oceny ryzyka w Gminie Pogorzela</t>
  </si>
  <si>
    <t xml:space="preserve">Elementy mające wpływ na ocenę ryzyka </t>
  </si>
  <si>
    <t>Tabela nr 3 - Wykaz sprzętu elektronicznego w Gminie Pogorzela</t>
  </si>
  <si>
    <t>WYKAZ LOKALIZACJI, W KTÓRYCH PROWADZONA JEST DZIAŁALNOŚĆ ORAZ LOKALIZACJI, GDZIE ZNAJDUJE SIĘ MIENIE NALEŻĄCE DO JEDNOSTEK GMINY POGORZELA</t>
  </si>
  <si>
    <t>Czy w konstrukcji budynków występuje płyta warstwowa?</t>
  </si>
  <si>
    <t>1. Urząd Miasta</t>
  </si>
  <si>
    <t>3. Miejsko-Gminny Ośrodek Kultury</t>
  </si>
  <si>
    <t>4. Biblioteka Publiczna Miasta i Gminy</t>
  </si>
  <si>
    <t>7. Miejsko-Gminny Ośrodek Pomocy Społecznej</t>
  </si>
  <si>
    <t>8. Zespół Szkół Ogólnokształcących i Zawodowych w Pogorzeli</t>
  </si>
  <si>
    <t xml:space="preserve"> </t>
  </si>
  <si>
    <t xml:space="preserve">Czy od 1997 r. wystąpiło w jednostce ryzyko powodzi? </t>
  </si>
  <si>
    <t>NIE</t>
  </si>
  <si>
    <t>laptop</t>
  </si>
  <si>
    <t>Drukarka</t>
  </si>
  <si>
    <t>696-156-06-48</t>
  </si>
  <si>
    <t>696-170-32-37</t>
  </si>
  <si>
    <t>000-287-131</t>
  </si>
  <si>
    <t>Działalność bibliotek</t>
  </si>
  <si>
    <t>9101A</t>
  </si>
  <si>
    <t>szatnia, stołówka</t>
  </si>
  <si>
    <t>nie</t>
  </si>
  <si>
    <t>_</t>
  </si>
  <si>
    <t>agregat prądotwórczy nr fabr 242</t>
  </si>
  <si>
    <t>ZSE2031400</t>
  </si>
  <si>
    <t>moc 20kw</t>
  </si>
  <si>
    <t>1985r</t>
  </si>
  <si>
    <t>kocioł gazowy VICTRIXPRO801L</t>
  </si>
  <si>
    <t>moc 80KW, ciśnienie 20mbar</t>
  </si>
  <si>
    <t>IMMERGAS</t>
  </si>
  <si>
    <t>Punkt redukcyjno-pomiarowy z rejestratorem z transmisją danych i zaworem klapowym MAG-3dn 50</t>
  </si>
  <si>
    <t xml:space="preserve">Pogorzela, ul. Plac Powstańców wlkp. 1 </t>
  </si>
  <si>
    <t>696-001-03-02</t>
  </si>
  <si>
    <t>000530896</t>
  </si>
  <si>
    <t>8411Z</t>
  </si>
  <si>
    <t>Wykonywanie zadań publicznych na poziomie gminy</t>
  </si>
  <si>
    <t>Głuchów 83</t>
  </si>
  <si>
    <t>UPS – 2 szt.</t>
  </si>
  <si>
    <t>Notebook</t>
  </si>
  <si>
    <t>Gminny Zespół Oświaty w Pogorzeli</t>
  </si>
  <si>
    <t>366167216</t>
  </si>
  <si>
    <t>5. Gminny Zespół Oświaty w Pogorzeli</t>
  </si>
  <si>
    <t>411143017</t>
  </si>
  <si>
    <t>zestaw komputerowy</t>
  </si>
  <si>
    <t>zgodnie z instrukcją obsługi</t>
  </si>
  <si>
    <t>Pogorzela, Rynek 19</t>
  </si>
  <si>
    <t>kotłownia</t>
  </si>
  <si>
    <t>696-161-30-20</t>
  </si>
  <si>
    <t>Kocioł grzewczy, gazowy -   2 sztuki</t>
  </si>
  <si>
    <t>piwnica</t>
  </si>
  <si>
    <t>63-860 Pogorzela, ul. Krobska 19</t>
  </si>
  <si>
    <t>410272988</t>
  </si>
  <si>
    <t>8899Z</t>
  </si>
  <si>
    <t>Pomoc osobom potrzebującym, świadczenia rodzinne i wychowawcze</t>
  </si>
  <si>
    <t>696-188-24-35</t>
  </si>
  <si>
    <t>411436280</t>
  </si>
  <si>
    <t>Adres</t>
  </si>
  <si>
    <t>place zabaw, boiska, kąpielisko w Głuchowie, Park</t>
  </si>
  <si>
    <t>TAK - budynek socjalny przy wiacie grilowej w Głuchowie</t>
  </si>
  <si>
    <t>Niszczarka</t>
  </si>
  <si>
    <t>ul. Rynek 19, 63-860 Pogorzela</t>
  </si>
  <si>
    <t>696-163-94-62</t>
  </si>
  <si>
    <t>place zabaw, szatnie, stołówka</t>
  </si>
  <si>
    <t>696-169-52-36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</si>
  <si>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</si>
  <si>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</si>
  <si>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2. Miejsko-Gminny Ośrodek Kultury</t>
  </si>
  <si>
    <t>4. Zespół Szkół Ogólnokształcących i Zawodowych w Pogorzeli</t>
  </si>
  <si>
    <t>Przedszkole Samorządowe "Raj Psotników" w Pogorzeli</t>
  </si>
  <si>
    <t>6. Przedszkole Samorządowe "Raj Psotników" w Pogorzeli</t>
  </si>
  <si>
    <t>3. Przedszkole Samorządowe "Raj Psotników" w Pogorzeli</t>
  </si>
  <si>
    <t>ul. Krobska 19,
63-860 Pogorzela</t>
  </si>
  <si>
    <t>ul. Rynek 1, 
63-860 Pogorzela</t>
  </si>
  <si>
    <t>ul.Parkowa 7, 
63-860 Pogorzela</t>
  </si>
  <si>
    <t>w tym namioty</t>
  </si>
  <si>
    <t>Drukarka – 2 szt.</t>
  </si>
  <si>
    <t>Komputer – 3szt.</t>
  </si>
  <si>
    <t>Monitor</t>
  </si>
  <si>
    <t>Szkoła Podstawowa im. Adama Mickiewicza w Pogorzeli</t>
  </si>
  <si>
    <t>696-16-39-427</t>
  </si>
  <si>
    <t>000562206</t>
  </si>
  <si>
    <t>2. Szkoła Podstawowa im. Adama Mickiewicza w Pogorzeli</t>
  </si>
  <si>
    <t>POMPA C.O. OBIEGOWEJ BUDYNKU</t>
  </si>
  <si>
    <t>WZMACNIACZ BEHRINGER NV4-6000</t>
  </si>
  <si>
    <t>6920Z</t>
  </si>
  <si>
    <t>Działalność rachunkowo-księgowa</t>
  </si>
  <si>
    <t>magiczny dywan</t>
  </si>
  <si>
    <t>telewizor</t>
  </si>
  <si>
    <t>4361PL-00029/1807</t>
  </si>
  <si>
    <t>Komputer – 5szt.</t>
  </si>
  <si>
    <t>System do głosowania elektronicznego</t>
  </si>
  <si>
    <t>System do transmisji video</t>
  </si>
  <si>
    <t>Klimatyzacja w 4 pomieszczeniach w UM</t>
  </si>
  <si>
    <t>Klimatyzacja- świetlica i kuchnia w Gumienicach</t>
  </si>
  <si>
    <t>L.P.</t>
  </si>
  <si>
    <t>Suma ubezpieczenia (wartość odtworzeniowa)</t>
  </si>
  <si>
    <t>Ładowacz czołowy TUR 220</t>
  </si>
  <si>
    <t>numer fabryczny 399</t>
  </si>
  <si>
    <t>Pomarol</t>
  </si>
  <si>
    <t>magazyn UM - ul. Glinki 3A</t>
  </si>
  <si>
    <t>Pług do odśnieżania 2100</t>
  </si>
  <si>
    <t>numer fabryczny XX2294</t>
  </si>
  <si>
    <t>Pronar</t>
  </si>
  <si>
    <t>Zamiatarka Agata 2000</t>
  </si>
  <si>
    <t>numer fabryczny 1271</t>
  </si>
  <si>
    <t>Rozsiewacz nawozów zawieszany Motyl N 031 M</t>
  </si>
  <si>
    <t>nr fabr. 17109</t>
  </si>
  <si>
    <t>Pracowniczy Ośrodek Maszynowy w Augustowie Sp. z o.o.</t>
  </si>
  <si>
    <t>Widły do palet METAL-TECHNIK (2000 kg)</t>
  </si>
  <si>
    <t>Łyżka do materiałów sypkich 2,2 m</t>
  </si>
  <si>
    <t>Obciążnik 480 kg na podnosnik</t>
  </si>
  <si>
    <t>sprzęt należący do OSP: agregat prądotwórczy FOGO 5,7 kw; agregat prądotwórczy 5 kw, agregat prądotwórczy 2,2 kw; piła do drewna STIHL, piła do drewna STIHL MS440, piła do drewna STIHL 026, motopompa pływająca NIAGARA I, pompa szlamowa WT - 30, pompa elektryczna, nożyce hydrauliczne (producent-firma Lukas).</t>
  </si>
  <si>
    <t>Szkoła Podstawowa im Adama Mickiewicza w Pogorzeli</t>
  </si>
  <si>
    <t>MONITOR INTERAKTYWNY Avtek</t>
  </si>
  <si>
    <t>NOTEBOOK Dell 5440</t>
  </si>
  <si>
    <t>NOTEBOK DELL5440</t>
  </si>
  <si>
    <t>NOTEBOK DELL7450</t>
  </si>
  <si>
    <t>SLASH 48CH DMX DIMMER COSOLE STEROWNIK DMX</t>
  </si>
  <si>
    <t>FLASH DIMMER PACK 4X 1,3 KW DMXI ANALOG</t>
  </si>
  <si>
    <t>SPLITTER DMX 8 - KANAŁOWY</t>
  </si>
  <si>
    <t>WYTWORNICA DYMU 1200 W Z TIMEREM PILOTEM</t>
  </si>
  <si>
    <t>KP NOT DELL LATITUDE E5430</t>
  </si>
  <si>
    <t>drukarka HP LASER JET</t>
  </si>
  <si>
    <t>Notebook/Laptop</t>
  </si>
  <si>
    <t>Aparat fotograficzny</t>
  </si>
  <si>
    <t>Projektor</t>
  </si>
  <si>
    <t>313474,30 zł - wykazany w budowlach hala namiotowa</t>
  </si>
  <si>
    <t>HP 290 G1 SFF/konfiguracja indywidualna (nr seryjny 8CG90354 MC)</t>
  </si>
  <si>
    <t>06.03.2019</t>
  </si>
  <si>
    <t>Monitor iiyama ProLite E2482HS-B1 (nr seryjny 1165583842127)</t>
  </si>
  <si>
    <t>HP 290 G1 SFF/konfiguracja indywidualna (nr seryjny 8CG90354 MH)</t>
  </si>
  <si>
    <t>Monitor iiyama ProLite E2482HS-B1 (nr seryjny 1165583842134)</t>
  </si>
  <si>
    <t>HP 290 G1 SFF/konfiguracja indywidualna (nr seryjny 8CG90354 NX)</t>
  </si>
  <si>
    <t>Monitor iiyama ProLite E2482HS-B1 (nr seryjny 1165583841095)</t>
  </si>
  <si>
    <t>HP 290 G1 SFF/konfiguracja indywidualna (nr seryjny 8CG90354 PC)</t>
  </si>
  <si>
    <t>Monitor iiyama ProLite E2482HS-B1 (nr seryjny 1165583842149)</t>
  </si>
  <si>
    <t>HP 290 G1 SFF/konfiguracja indywidualna (nr seryjny 8CG90354 KR)</t>
  </si>
  <si>
    <t>Monitor iiyama ProLite E2482HS-B1 (nr seryjny 1165583842139)</t>
  </si>
  <si>
    <t>HP 290 G1 SFF/konfiguracja indywidualna (nr seryjny 8CG90354 NN)</t>
  </si>
  <si>
    <t>Monitor iiyama ProLite E2482HS-B1 (nr seryjny 1165583841115)</t>
  </si>
  <si>
    <t>HP 290 G1 SFF/konfiguracja indywidualna (nr seryjny 8CG90354 MT)</t>
  </si>
  <si>
    <t>Monitor iiyama ProLite E2482HS-B1 (nr seryjny 1165583842121)</t>
  </si>
  <si>
    <t>HP 290 G1 SFF/konfiguracja indywidualna (nr seryjny 8CG90354 NZ)</t>
  </si>
  <si>
    <t>Monitor iiyama ProLite E2482HS-B1 (nr seryjny 1165583842137)</t>
  </si>
  <si>
    <t>HP 290 G1 SFF/konfiguracja indywidualna (nr seryjny 8CG90354 NS)</t>
  </si>
  <si>
    <t>Monitor iiyama ProLite E2482HS-B1 (nr seryjny 1165583841770)</t>
  </si>
  <si>
    <t>HP 290 G1 SFF/konfiguracja indywidualna (nr seryjny 8CG90354 MJ)</t>
  </si>
  <si>
    <t>Monitor iiyama ProLite E2482HS-B1 (nr seryjny 1165583842150)</t>
  </si>
  <si>
    <t>HP 290 G1 SFF/konfiguracja indywidualna (nr seryjny 8CG90354 P8)</t>
  </si>
  <si>
    <t>Monitor iiyama ProLite E2482HS-B1 (nr seryjny 1165583841116)</t>
  </si>
  <si>
    <t>HP 290 G1 SFF/konfiguracja indywidualna (nr seryjny 8CG90354 PV)</t>
  </si>
  <si>
    <t>Monitor iiyama ProLite E2482HS-B1 (nr seryjny 1165583842126)</t>
  </si>
  <si>
    <t>HP 290 G1 SFF/konfiguracja indywidualna (nr seryjny 8CG90354 N8)</t>
  </si>
  <si>
    <t>Monitor iiyama ProLite E2482HS-B1 (nr seryjny 1165583842125)</t>
  </si>
  <si>
    <t>HP 290 G1 SFF/konfiguracja indywidualna (nr seryjny 8CG90354 N9)</t>
  </si>
  <si>
    <t>Monitor iiyama ProLite E2482HS-B1 (nr seryjny 1165583841098)</t>
  </si>
  <si>
    <t>HP 290 G1 SFF/konfiguracja indywidualna (nr seryjny 8CG90354 LH)</t>
  </si>
  <si>
    <t>Monitor iiyama ProLite E2482HS-B1 (nr seryjny 1165583842148)</t>
  </si>
  <si>
    <t>Projektor EPSON EB-S05</t>
  </si>
  <si>
    <t>Niszczarka HSM CLASSIC 90.2</t>
  </si>
  <si>
    <t>20.06.2018</t>
  </si>
  <si>
    <t>Telewizor PHILIPS LED</t>
  </si>
  <si>
    <t>Kuchnia AMICA</t>
  </si>
  <si>
    <t>Lodówka INDESIT</t>
  </si>
  <si>
    <t>Komputer DELL</t>
  </si>
  <si>
    <t>Urządzenie wielofunkcyjne HP</t>
  </si>
  <si>
    <t>Urządzenie wielofunkcyjne EPSON</t>
  </si>
  <si>
    <t>Siedziba MGOPS, 63-860 Pogorzela, ul. Rynek 1</t>
  </si>
  <si>
    <t>gaśnice, krata antywłamaniowa</t>
  </si>
  <si>
    <t>Klub Seniora, 63-860 Pogorzela, ul. Krobska 17</t>
  </si>
  <si>
    <t>gaśnica</t>
  </si>
  <si>
    <t>MGOK, 63-860 Pogorzela, Plac Powstańców Wlkp.1</t>
  </si>
  <si>
    <t>DRUKARKA HP M426FDW</t>
  </si>
  <si>
    <t>KOMPUTER DELL VOSTRO</t>
  </si>
  <si>
    <t>PROEL STAGEBOX EBN 20 K 25M</t>
  </si>
  <si>
    <t>MIKROFON PRZEWODOWY SHURE SM 58 LCE</t>
  </si>
  <si>
    <t>MIKROFON DYNAMICZNY TTI</t>
  </si>
  <si>
    <t xml:space="preserve">1. Szkoła Podstawowa im. Adama Mickiewicza w Pogorzeli </t>
  </si>
  <si>
    <t>Projektor Optoma DW318e (nr seryjny Q7D7931AAAAACO212)</t>
  </si>
  <si>
    <t>Drukarka 3D XYZprinting da Vinci 1.0 Pro 3-in-1</t>
  </si>
  <si>
    <t>Monitor interaktywny Flip 55" Samsung + wózek (nr seryjny 08GWHNKM90055OL)</t>
  </si>
  <si>
    <t>Drukarka kodów kreskowych PC42T Plus</t>
  </si>
  <si>
    <t>Czytnik kodów kreskowych: HONEYWELL VOYAGER 1202G</t>
  </si>
  <si>
    <t>Komputer PC TERRA + klawiatura + mysz (nr seryjny R6066912)</t>
  </si>
  <si>
    <t>Komputer PC TERRA + klawiatura + mysz (nr seryjny R6066914)</t>
  </si>
  <si>
    <t>Komputer PC TERRA + klawiatura + mysz (nr seryjny R6066916)</t>
  </si>
  <si>
    <t>Komputer PC TERRA + klawiatura + mysz (nr seryjny R6066918)</t>
  </si>
  <si>
    <t>Komputer PC TERRA + klawiatura + mysz (nr seryjny R6066920)</t>
  </si>
  <si>
    <t>Komputer PC TERRA + klawiatura + mysz (nr seryjny R6066922)</t>
  </si>
  <si>
    <t>Komputer PC TERRA + klawiatura + mysz (nr seryjny R6066924)</t>
  </si>
  <si>
    <t>Komputer PC TERRA + klawiatura + mysz (nr seryjny R6066926)</t>
  </si>
  <si>
    <t>Komputer PC TERRA + klawiatura + mysz (nr seryjny R6066913)</t>
  </si>
  <si>
    <t>Komputer PC TERRA + klawiatura + mysz (nr seryjny R6066915)</t>
  </si>
  <si>
    <t>Komputer PC TERRA + klawiatura + mysz (nr seryjny R6066917)</t>
  </si>
  <si>
    <t>Komputer PC TERRA + klawiatura + mysz (nr seryjny R6066919)</t>
  </si>
  <si>
    <t>Komputer PC TERRA + klawiatura + mysz (nr seryjny R6066921)</t>
  </si>
  <si>
    <t>Komputer PC TERRA + klawiatura + mysz (nr seryjny R6066923)</t>
  </si>
  <si>
    <t>Komputer PC TERRA + klawiatura + mysz (nr seryjny R6066925)</t>
  </si>
  <si>
    <t>Monitor LCD: TERRA (nr seryjny W932LTD01948)</t>
  </si>
  <si>
    <t>Monitor LCD: TERRA (nr seryjny W932LTD01953)</t>
  </si>
  <si>
    <t>Monitor LCD: TERRA (nr seryjny W932LTD01978)</t>
  </si>
  <si>
    <t>Monitor LCD: TERRA (nr seryjny W932LTD02001)</t>
  </si>
  <si>
    <t>Monitor LCD: TERRA (nr seryjny W932LTD02004)</t>
  </si>
  <si>
    <t>Monitor LCD: TERRA (nr seryjny W932LTD02008)</t>
  </si>
  <si>
    <t>Monitor LCD: TERRA (nr seryjny W932LTD02022)</t>
  </si>
  <si>
    <t>Monitor LCD: TERRA (nr seryjny W932LTD02030)</t>
  </si>
  <si>
    <t>Monitor LCD: TERRA (nr seryjny W932LTD01952)</t>
  </si>
  <si>
    <t>Monitor LCD: TERRA (nr seryjny W932LTD01975)</t>
  </si>
  <si>
    <t>Monitor LCD: TERRA (nr seryjny W932LTD01995)</t>
  </si>
  <si>
    <t>Monitor LCD: TERRA (nr seryjny W932LTD02002)</t>
  </si>
  <si>
    <t>Monitor LCD: TERRA (nr seryjny W932LTD02006)</t>
  </si>
  <si>
    <t>Monitor LCD: TERRA (nr seryjny W932LTD02020)</t>
  </si>
  <si>
    <t>Monitor LCD: TERRA (nr seryjny W932LTD02024)</t>
  </si>
  <si>
    <t>Urządzenie wielofunkcyjne KYOCERA</t>
  </si>
  <si>
    <t>Projektor multimedialny DLP 1080p OPTOMA</t>
  </si>
  <si>
    <t>Ekran do projektora elektryczny sufitowy MACLEAN</t>
  </si>
  <si>
    <t>Przełącznik 8 port zarządzany PoE NETGEAR</t>
  </si>
  <si>
    <t>Router dual WAN bezprzewodowy ASUS</t>
  </si>
  <si>
    <t>Laptop Lenovo 300e (nr seryjny YD06LQ1D)</t>
  </si>
  <si>
    <t>Laptop Lenovo 300e (nr seryjny YD06LQ1G)</t>
  </si>
  <si>
    <t>Laptop Lenovo 300e (nr seryjny YD06LQ1H)</t>
  </si>
  <si>
    <t>Laptop Lenovo 300e (nr seryjny YD06LQ1K)</t>
  </si>
  <si>
    <t>Laptop Lenovo 300e (nr seryjny YD06LQ1N)</t>
  </si>
  <si>
    <t>Laptop Lenovo 300e (nr seryjny YD06KMJU)</t>
  </si>
  <si>
    <t>Laptop Lenovo 300e (nr seryjny YD06KMJR)</t>
  </si>
  <si>
    <t>Laptop Lenovo 300e (nr seryjny YD06LQ1L)</t>
  </si>
  <si>
    <t>Laptop Lenovo 300e (nr seryjny YD06LQ1C)</t>
  </si>
  <si>
    <t>Laptop Lenovo 300e (nr seryjny YD06LQ1F)</t>
  </si>
  <si>
    <t>Laptop Lenovo 300e (nr seryjny YD06LQ18)</t>
  </si>
  <si>
    <t>Laptop Lenovo 300e (nr seryjny YD06LQ1B)</t>
  </si>
  <si>
    <t>Notebook Lenovo V130 14"(nr seryjny MP1H04K9MPNXB930807T)</t>
  </si>
  <si>
    <t>Notebook Lenovo V130 14"(nr seryjny SMP1H01MS)</t>
  </si>
  <si>
    <t>Notebook Lenovo V130 14"(nr seryjny SMP1H03KZ)</t>
  </si>
  <si>
    <t>Notebook Lenovo V130 14"(nr seryjny SMP1H04KY)</t>
  </si>
  <si>
    <t>Notebook Lenovo V130 14"(nr seryjny SMP1H04L7)</t>
  </si>
  <si>
    <t>Notebook Lenovo V130 14"(nr seryjny SMP1H04LR)</t>
  </si>
  <si>
    <t>Notebook Lenovo V130 14"(nr seryjny SMP1H04M8)</t>
  </si>
  <si>
    <t>Notebook Lenovo V130 14"(nr seryjny SMP1H04M9)</t>
  </si>
  <si>
    <t>Notebook Lenovo V130 14"(nr seryjny SMP1H04MX)</t>
  </si>
  <si>
    <t>Notebook Lenovo V130 14"(nr seryjny SMP1H04NR)</t>
  </si>
  <si>
    <t>Notebook Lenovo V130 14"(nr seryjny SMP1H04NV)</t>
  </si>
  <si>
    <t>Notebook Lenovo V130 14"(nr seryjny SMP1H0NBE)</t>
  </si>
  <si>
    <t>Notebook Lenovo V130 14"(nr seryjny SMP1H2PSA)</t>
  </si>
  <si>
    <t>Notebook HP 250 G7 (nr seryjny CND9331C86)</t>
  </si>
  <si>
    <t>Notebook Lenovo V130 14" (nr seryjny SMP1LH39N)</t>
  </si>
  <si>
    <t>Wizualizer: AVerMedia</t>
  </si>
  <si>
    <t>Dron OVERMAX</t>
  </si>
  <si>
    <t>Kserokopiarka TOSHIBA e-studio 256se</t>
  </si>
  <si>
    <t>Aparat cyfrowy PANASONIC LUMIX DMC-FZ 1000 czarny</t>
  </si>
  <si>
    <t>Lenovo i5/2x4GB/SSD240/W10PRO/M93 x 2</t>
  </si>
  <si>
    <t>Lenovo i5/2x4GB/SSD240/W10PRO/M93</t>
  </si>
  <si>
    <t>Serwer plików</t>
  </si>
  <si>
    <t>UPS</t>
  </si>
  <si>
    <t>Łącznie</t>
  </si>
  <si>
    <t xml:space="preserve">8560Z </t>
  </si>
  <si>
    <t>PKD (wiodące)</t>
  </si>
  <si>
    <t>Tabela nr 4</t>
  </si>
  <si>
    <t>Tabela nr 5 - Wykaz maszyn i urządzeń do ubezpieczenia od uszkodzeń (od wszystkich ryzyk)</t>
  </si>
  <si>
    <t>Laptop DELL 87DDNW2</t>
  </si>
  <si>
    <t>Laptop DELL 2K8YNW2</t>
  </si>
  <si>
    <t>Laptop DELL 1K8YNW2</t>
  </si>
  <si>
    <t>Laptop DELL 1SGDNW2</t>
  </si>
  <si>
    <t>Laptop DELL 4B8YNW2</t>
  </si>
  <si>
    <t>Laptop DELL BK8YNW2</t>
  </si>
  <si>
    <t>Laptop DELL 119YNW2</t>
  </si>
  <si>
    <t>Laptop DELL 4M9YNW2</t>
  </si>
  <si>
    <t>Laptop DELL 1MJDNW2</t>
  </si>
  <si>
    <t>Laptop DELL 8L9YNW2</t>
  </si>
  <si>
    <t>Laptop DELL CJ8YNW2</t>
  </si>
  <si>
    <t>Laptop DELL 3M9YNW2</t>
  </si>
  <si>
    <t>Laptop DELL D7XDNW2</t>
  </si>
  <si>
    <t>Laptop DELL 7L8YNW2</t>
  </si>
  <si>
    <t>Laptop DELL JH8YNW2</t>
  </si>
  <si>
    <t>Laptop DELL 4K9YNW2 (nauczycielski JN)</t>
  </si>
  <si>
    <t xml:space="preserve">HUWAWEI AP4050DN 21500831023GK6029194 </t>
  </si>
  <si>
    <t>PC LENOVO M700 I5-65000+ MONITOR</t>
  </si>
  <si>
    <t>PC LENOVO M700 I5-65000</t>
  </si>
  <si>
    <t>PROJEKTOR NEC NP-M402HS</t>
  </si>
  <si>
    <t>Tabela nr 2 - Wykaz budynków i budowli w Gminie Pogorzela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</si>
  <si>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</si>
  <si>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</si>
  <si>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</si>
  <si>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</si>
  <si>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</si>
  <si>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</si>
  <si>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suma ubezpieczenia (wartość)</t>
  </si>
  <si>
    <t>rodzaj wartości (księgowa brutto - KB / odtworzeniowa określona przez Klienta- O*)</t>
  </si>
  <si>
    <t>zabezpieczenia
(znane zabiezpieczenia p-poż i przeciw kradzieżowe)                                      (2)</t>
  </si>
  <si>
    <t>lokalizacja (adres)</t>
  </si>
  <si>
    <t>Rodzaj materiałów budowlanych, z jakich wykonano budynek</t>
  </si>
  <si>
    <r>
      <t xml:space="preserve">opis stanu technicznego budynku wg poniższych elementów budynku </t>
    </r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</si>
  <si>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</si>
  <si>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</si>
  <si>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</si>
  <si>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</si>
  <si>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</si>
  <si>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</si>
  <si>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</si>
  <si>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</si>
  <si>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</si>
  <si>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</si>
  <si>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</si>
  <si>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</si>
  <si>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</si>
  <si>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 xml:space="preserve">Budynek Urzędu </t>
  </si>
  <si>
    <t>biurowiec</t>
  </si>
  <si>
    <t>tak</t>
  </si>
  <si>
    <t>1875-1900, 1989-1993</t>
  </si>
  <si>
    <t>O*</t>
  </si>
  <si>
    <t xml:space="preserve">Wszystkie okna na parterze zabezpieczone, poprzez kraty lub rolety antywłamaniowe z wyjątkiem okna w ubikacji publicznej, która nie ma połączenia z innymi pomieszczeniami w budynku i jedno pomieszczenie na piętrze ma krate, główne wejście do urzędu- drzwi drewniane z dwoma zamkami patentowymi (jeden zamek jest trzy punktowy) zabezpieczone kratą wewnętrzną na jeden zamek patentowy. Drzwi drewnianne w szczycie budynku dla niepełnosprawnych otwierane na dzwonek przez pracownika (i tylko wtedy używane) z dwoma zamkami patentowymi (jeden zamek trzy punktowy). Dwa pomieszczenia ubikacji publicznej obok siebie- wejście do pierwszego pomieszczenia (drzwi drewniane zamk patentowy), wejście do drugiego pomieszczenia (zamek zwykły). Drzwi plastikowe z jednym zamkiem patentowym i kratą wewnętrzną na dwie kudki w drugim szczycie do pomieszczeń po policji. Alarmwy sygnalizator dźwiękowy w holu urzędu uruchamiany pilotem przez pracownice kasy (brak powiadomienia dokądkolwiek). Brak jakiegokolwiek nadzoru. Cztery gaśnice proszkowe i wewnętrzny hydrant. </t>
  </si>
  <si>
    <t>ul. Rynek 1
63-860 Pogorzela</t>
  </si>
  <si>
    <t>dobry</t>
  </si>
  <si>
    <t>nie dotyczy</t>
  </si>
  <si>
    <t>Użytkowy 664 MGOPS- 46,5  GZOEiAO- 55,4 Policja - 66,56  UM- 495,54</t>
  </si>
  <si>
    <t>Pogorzela ul. Dworzec 2</t>
  </si>
  <si>
    <t xml:space="preserve">mieszkalny </t>
  </si>
  <si>
    <t xml:space="preserve">ok. 1910 r. </t>
  </si>
  <si>
    <t xml:space="preserve">Pogorzela ul. Dworcowa 2 </t>
  </si>
  <si>
    <t>cegła</t>
  </si>
  <si>
    <t>drewniany</t>
  </si>
  <si>
    <t>dachówka</t>
  </si>
  <si>
    <t>dobry/nie dot.</t>
  </si>
  <si>
    <t>nie dot.</t>
  </si>
  <si>
    <t>gospodarczy</t>
  </si>
  <si>
    <t>ok. 1919 r.</t>
  </si>
  <si>
    <t xml:space="preserve">nie dot. </t>
  </si>
  <si>
    <t>dostateczny</t>
  </si>
  <si>
    <t>Pogorzela ul. Gostyńska 10</t>
  </si>
  <si>
    <t xml:space="preserve">k. XIX w. </t>
  </si>
  <si>
    <t>ondulina</t>
  </si>
  <si>
    <t>Pogorzela ul. Gostyńska 12</t>
  </si>
  <si>
    <t>Pogorzela ul. Gostyńska 8</t>
  </si>
  <si>
    <t>Pogorzela ul. Gostyńska</t>
  </si>
  <si>
    <t>ok. 1900 r.</t>
  </si>
  <si>
    <t>1913 r.</t>
  </si>
  <si>
    <t>beton</t>
  </si>
  <si>
    <t>papa</t>
  </si>
  <si>
    <t>dostateczny/nie dot.</t>
  </si>
  <si>
    <t>Pogorzela ul. Borecka 21</t>
  </si>
  <si>
    <t>pocz. XX w.</t>
  </si>
  <si>
    <t>blachodachówka</t>
  </si>
  <si>
    <t>Pogorzela ul. Zielona - szatnia boisko sportowe</t>
  </si>
  <si>
    <t xml:space="preserve">niemieszkalny </t>
  </si>
  <si>
    <t>ok. 1960 r.</t>
  </si>
  <si>
    <t>Pogorzela ul. Krobska 8</t>
  </si>
  <si>
    <t>3 ćw. XX w.</t>
  </si>
  <si>
    <t>eternit</t>
  </si>
  <si>
    <t>Kaczagórka 32a</t>
  </si>
  <si>
    <t>Kaczagórka 38</t>
  </si>
  <si>
    <t>ok. 1870 r.</t>
  </si>
  <si>
    <t>blacha</t>
  </si>
  <si>
    <t>Błukaków 34</t>
  </si>
  <si>
    <t>XIX/XX w.</t>
  </si>
  <si>
    <t>Pogorzela ul. Rynek 39</t>
  </si>
  <si>
    <t>1 ćw. XX w.</t>
  </si>
  <si>
    <t>dobry/dostateczny</t>
  </si>
  <si>
    <t>Pogorzela ul. Glinki 3 a</t>
  </si>
  <si>
    <t>mieszk.-gospod.</t>
  </si>
  <si>
    <t>Kromolice 42a przy OSP</t>
  </si>
  <si>
    <t>1986 r.</t>
  </si>
  <si>
    <t>Kromolice 42b</t>
  </si>
  <si>
    <t>Remiza OSP</t>
  </si>
  <si>
    <t>1984 r.</t>
  </si>
  <si>
    <t>cegłą</t>
  </si>
  <si>
    <t>Gumienice 45b</t>
  </si>
  <si>
    <t>1983 r.</t>
  </si>
  <si>
    <t>dobry/nagrzewnice gaz</t>
  </si>
  <si>
    <t>Małgów 33a</t>
  </si>
  <si>
    <t>Świetlica Wiejska</t>
  </si>
  <si>
    <t>1994 r.</t>
  </si>
  <si>
    <t>dobry/nagrzewanie gaz</t>
  </si>
  <si>
    <t>Kaczagórka 38a</t>
  </si>
  <si>
    <t>1973 r.</t>
  </si>
  <si>
    <t>Ochla 15a</t>
  </si>
  <si>
    <t>1986-88 r.</t>
  </si>
  <si>
    <t>ceglany</t>
  </si>
  <si>
    <t>Pogorzela ul. Parkowa 4</t>
  </si>
  <si>
    <t>1987 r.</t>
  </si>
  <si>
    <t>Wziąchów 25a</t>
  </si>
  <si>
    <t>2002 r.</t>
  </si>
  <si>
    <t>pustak, siporeks</t>
  </si>
  <si>
    <t>dobry/grzejniki gaz</t>
  </si>
  <si>
    <t>Bułaków 34a</t>
  </si>
  <si>
    <t>1978 r.</t>
  </si>
  <si>
    <t>b. dobry</t>
  </si>
  <si>
    <t>Elżbietków 7a</t>
  </si>
  <si>
    <t>1970 r.</t>
  </si>
  <si>
    <t>dobry/ogrzewanie elektryczne</t>
  </si>
  <si>
    <t>Głuchów 83b</t>
  </si>
  <si>
    <t>1979 r.</t>
  </si>
  <si>
    <t>dobry/ grzejniki gaz</t>
  </si>
  <si>
    <t>Pogorzela ul. Wiosny Ludów 17</t>
  </si>
  <si>
    <t>1 połowa XX w. oraz budynek z 2013 r.</t>
  </si>
  <si>
    <t>Pogorzela ul. Krobska 17</t>
  </si>
  <si>
    <t>użyt. Publicznej/wynajem</t>
  </si>
  <si>
    <t>Pogorzela ul. Gostyńska 14</t>
  </si>
  <si>
    <t>2011 r.</t>
  </si>
  <si>
    <t>lekki konst. Stalowej</t>
  </si>
  <si>
    <t>Pogorzela ul. Parkowa 7</t>
  </si>
  <si>
    <t>bud. zaplecza socjaln. "orlik"</t>
  </si>
  <si>
    <t>KB</t>
  </si>
  <si>
    <t>nie, gaśnice proszkowe</t>
  </si>
  <si>
    <t xml:space="preserve">Bułaków </t>
  </si>
  <si>
    <t>wiata grilowa</t>
  </si>
  <si>
    <t>2012 r.</t>
  </si>
  <si>
    <t>drewno</t>
  </si>
  <si>
    <t>brak</t>
  </si>
  <si>
    <t>drewno/gont papowy</t>
  </si>
  <si>
    <t>Wziąchów</t>
  </si>
  <si>
    <t>Kaczagórka</t>
  </si>
  <si>
    <t>2013 r.</t>
  </si>
  <si>
    <t>Głuchów</t>
  </si>
  <si>
    <t>brak-oddymianie w połaci</t>
  </si>
  <si>
    <t>gaśnice</t>
  </si>
  <si>
    <t>Kromolice</t>
  </si>
  <si>
    <t>2014 r.</t>
  </si>
  <si>
    <t>siłownia zewnętrzna</t>
  </si>
  <si>
    <t>Pogorzela (park miejski)</t>
  </si>
  <si>
    <t>Bielawy Pogorzelskie 5a</t>
  </si>
  <si>
    <t>świetlica wiejska</t>
  </si>
  <si>
    <t>ok.. 1970</t>
  </si>
  <si>
    <t>wodno/kanalizacyjna-dobry</t>
  </si>
  <si>
    <t>bardzo dobry</t>
  </si>
  <si>
    <t>Pogorzela</t>
  </si>
  <si>
    <t>scena przenośna</t>
  </si>
  <si>
    <t>ok.. 1997</t>
  </si>
  <si>
    <t>Łukaszew</t>
  </si>
  <si>
    <t>garaż</t>
  </si>
  <si>
    <t>konstrukcja stalowa</t>
  </si>
  <si>
    <t>b.dobry</t>
  </si>
  <si>
    <t>nie dot</t>
  </si>
  <si>
    <t>budynek socjalny przy wiacie grilowej</t>
  </si>
  <si>
    <t>pustak gazo-betonowy</t>
  </si>
  <si>
    <t>płyta warstwowa</t>
  </si>
  <si>
    <t>wod.-kan. Dobry</t>
  </si>
  <si>
    <t>Altana rekreacyjna</t>
  </si>
  <si>
    <t>gont papowy</t>
  </si>
  <si>
    <t>Elżbietków</t>
  </si>
  <si>
    <t>Wiata rekreacyjna</t>
  </si>
  <si>
    <t>dobra</t>
  </si>
  <si>
    <t>Bułaków</t>
  </si>
  <si>
    <t>Pogorzela, ul. Rynek</t>
  </si>
  <si>
    <t>fontanna</t>
  </si>
  <si>
    <t xml:space="preserve">nie </t>
  </si>
  <si>
    <t>monitoring na opodal stojącym ratuszu</t>
  </si>
  <si>
    <t>granit, prefabrykaty betonowe</t>
  </si>
  <si>
    <t>prefabrykaty betonowe</t>
  </si>
  <si>
    <t>pomieszczenie techniczne pod pow. ziemi</t>
  </si>
  <si>
    <t>Bielawy Pogorzelskie</t>
  </si>
  <si>
    <t>Altana czworokątna</t>
  </si>
  <si>
    <t>cegła pełna</t>
  </si>
  <si>
    <t>2. Szkoła Podstawowa im. Adama Mickiewicza</t>
  </si>
  <si>
    <t>budynek szkolny</t>
  </si>
  <si>
    <t>edukacja + mieszkanie</t>
  </si>
  <si>
    <t>gaśnice proszkowe 20szt,gaśnice śniegowe 2 szt , hydranty, zgodnie z instrukcją p-poż obowiązującą w szkole, kraty w oknach w Sali komputerowej na parterze, sygnał alarmowy (dzwonek szkolny i syrena) powiadomienie telefoniczne (dyrektor szkoły i woźny)</t>
  </si>
  <si>
    <t>Samorządowy Zespół Szkól w Pogorzeli  ul.Parkowa 7, 63-860 Pogorzela</t>
  </si>
  <si>
    <t>żelbetonowe płyty kanałowe, sprężona płyta żelbetonowa monolityczna</t>
  </si>
  <si>
    <t>bardzo dobre</t>
  </si>
  <si>
    <t>bardzo dobra</t>
  </si>
  <si>
    <t>gaśnice p-poż zgodnie z instrukcją obowiązującą w szkole</t>
  </si>
  <si>
    <t>Bułaków 58, 63-860 Pogorzela</t>
  </si>
  <si>
    <t>cegła ceramiczna pełna, dobudowane sanitariaty-beton komórkowy</t>
  </si>
  <si>
    <t>drewniane</t>
  </si>
  <si>
    <t>konstrukcja drewniana,płyty faliste (ondulina)</t>
  </si>
  <si>
    <t>dobre</t>
  </si>
  <si>
    <t>magazyn</t>
  </si>
  <si>
    <t>Pogorzela,ul.Parkowa 7, 63-860 Pogorzela</t>
  </si>
  <si>
    <t>beton komórkowy</t>
  </si>
  <si>
    <t>żelbetowe z płyt kanałowych</t>
  </si>
  <si>
    <t>żelbetonowe płyty kanałowe,sprężona płyta żelbetonowa monolityczna</t>
  </si>
  <si>
    <t>M-GOK</t>
  </si>
  <si>
    <t>kulturalne, biblioteczne, restauracyjne, mieszkalne</t>
  </si>
  <si>
    <t>Tak</t>
  </si>
  <si>
    <t>Nie</t>
  </si>
  <si>
    <t>63-860 Pogorzela, pl.Powstańców Wlkp.1</t>
  </si>
  <si>
    <t>4. Biblioteka Publiczna Miasta i Gminy - nie wykazano</t>
  </si>
  <si>
    <t>5. Gminny Zespół Oświaty w Pogorzeli - nie wykazano</t>
  </si>
  <si>
    <t>Przedszkole w Pogorzeli</t>
  </si>
  <si>
    <t>przedszkolno-mieszkalny</t>
  </si>
  <si>
    <t>przeciwpożarowe:6 gaśnic, 2 hydranty, czujniki z urządzeniem alarmowym</t>
  </si>
  <si>
    <t>Pogorzela Rynek 19</t>
  </si>
  <si>
    <t>fert,kleina,płyty kanałowe,akerman</t>
  </si>
  <si>
    <t>drewniane, dachówka,blacha</t>
  </si>
  <si>
    <t>Oddział w Głuchowie</t>
  </si>
  <si>
    <t>przedszkolno-mieszkaniowy</t>
  </si>
  <si>
    <t>2 gaśnice</t>
  </si>
  <si>
    <t>fert, akerman</t>
  </si>
  <si>
    <t>7. Miejsko-Gminny Ośrodek Pomocy Społecznej - nie wykazano</t>
  </si>
  <si>
    <t>budynek szkolny (biblioteka) budynek gospodarczy</t>
  </si>
  <si>
    <t>szkoła, biblioteka</t>
  </si>
  <si>
    <t>gaśnice - 1 sztuka proszkowa, hydranty - 1 szt.alarm, dozór, krata na drzwiach, rolety zewnętrzne na oknach antywłamaniowe</t>
  </si>
  <si>
    <t>ul. Krobska 19, Pogorzela</t>
  </si>
  <si>
    <t>drewn/papa/ dachówka</t>
  </si>
  <si>
    <t>drewno, plastik</t>
  </si>
  <si>
    <t>rozbudowa budynku szkolnego  ( w tym wartość klimatyzacji, ogrodzenia, remont budynku, wymiana okien)</t>
  </si>
  <si>
    <t xml:space="preserve">szkoła, </t>
  </si>
  <si>
    <t>gaśnice 10 sztuk, pianowe, proszkowe, śniegowe, hydranty - 3 szt. Wewnętrzny, 1 sztuka zewnętrzna, alarm , dozór</t>
  </si>
  <si>
    <t>prefabryk/drewn.</t>
  </si>
  <si>
    <t>drewn/ dachówka</t>
  </si>
  <si>
    <t>budynek zaplecza higieniczno-sanitarnego przy hali namiotowej</t>
  </si>
  <si>
    <t>zaplecze sanitarne</t>
  </si>
  <si>
    <t>gaśnice 1 szt.,hydranty, dozór</t>
  </si>
  <si>
    <t>beton/papa</t>
  </si>
  <si>
    <t>boisko sportowe o nawierzchni tartanowej z pokryciem cylindryczną halą namiotową</t>
  </si>
  <si>
    <t>hala sportowa</t>
  </si>
  <si>
    <t>gaśnice 2 szt, dozór, hydrant</t>
  </si>
  <si>
    <t>pokrycie cylindryczną halą namiotową</t>
  </si>
  <si>
    <t>SUMA OGÓŁEM:</t>
  </si>
  <si>
    <t>hydranty, gaśnice, kraty</t>
  </si>
  <si>
    <t>WZMACNIACZ I PROCESOR NUX</t>
  </si>
  <si>
    <t>KOLUMNY GŁOŚNIKOWE</t>
  </si>
  <si>
    <t>KOMPUTER PC HP ELITEDESK 800 G2</t>
  </si>
  <si>
    <t>MONITOR LED ASUS BE24A</t>
  </si>
  <si>
    <t>EKRAN KINOWY ADEO MAX ONE</t>
  </si>
  <si>
    <t>KOLUMNA SHARP</t>
  </si>
  <si>
    <t>LAPTOP DELL</t>
  </si>
  <si>
    <t>ORGANY YAMAHA TYROS II</t>
  </si>
  <si>
    <t>WZMACNIACZ GITAROWY KB100</t>
  </si>
  <si>
    <t>WZMACNIACZ KUSTOM KG 112</t>
  </si>
  <si>
    <t>LAPTOP DELL VOSTRO 3590</t>
  </si>
  <si>
    <t>Kserokopiarka TOSHIBA</t>
  </si>
  <si>
    <t>zmywarka</t>
  </si>
  <si>
    <t>Monitor interaktywny Iiyama Prolite TE6503MIS-BI AG65"</t>
  </si>
  <si>
    <t>Projektor Vivitek DX263-EDU</t>
  </si>
  <si>
    <t>Monitar interaktywny Avtek TouchScreen 5 connekt+65</t>
  </si>
  <si>
    <t>NETEBOOK HP250G7</t>
  </si>
  <si>
    <t>Urządzenie wielofunkcyjne Brother MFC-L5750DW MONO</t>
  </si>
  <si>
    <t>Monitor interaktywny Promethean ActivPanel 65" 4K Cobalt (AP7)</t>
  </si>
  <si>
    <t>laptop DELL nr ser 16B7B63</t>
  </si>
  <si>
    <t>Laptop z oprog (LCN0CX12T195519), słuchawki z mikrofonem (5902479671369), mysz (5902846466499)</t>
  </si>
  <si>
    <t>Laptop z oprog (LCN0CX12T13851C), słuchawki z mikrofonem (5902479671369), mysz (5902846466499)</t>
  </si>
  <si>
    <t>Laptop z oprog (LCN0CX12T02851A), słuchawki z mikrofonem (5902479671369), mysz (5902846466499)</t>
  </si>
  <si>
    <t>Laptop z oprog (LCN0CX12T18851D), słuchawki z mikrofonem (5902479671369), mysz (5902846466499)</t>
  </si>
  <si>
    <t>Laptop z oprog (LCN0CX12T189513), słuchawki z mikrofonem (5902479671369), mysz (5902846466499)</t>
  </si>
  <si>
    <t>Laptop z oprog (LCN0CX12T137516), słuchawki z mikrofonem (5902479671369), mysz (5902846466499)</t>
  </si>
  <si>
    <t>Laptop z oprog (LCN0CX12T196516), słuchawki z mikrofonem (5902479671369), mysz (5902846466499)</t>
  </si>
  <si>
    <t>Laptop z oprog (LCN0CX12T20351B), słuchawki z mikrofonem (5902479671369), mysz (5902846466499)</t>
  </si>
  <si>
    <t>Laptop z oprog (LCN0CX12T187514), słuchawki z mikrofonem (5902479671369), mysz (5902846466499)</t>
  </si>
  <si>
    <t>Laptop z oprog (LCN0CX12T177516), słuchawki z mikrofonem (5902479671369), mysz (5902846466499)</t>
  </si>
  <si>
    <t>Laptop z oprog (LCN0CX12T10851B), słuchawki z mikrofonem (5902479671369), mysz (5902846466499)</t>
  </si>
  <si>
    <t>Laptop z oprog (LCN0CX12S63051F), słuchawki z mikrofonem (5902479671369), mysz (5902846466499)</t>
  </si>
  <si>
    <t>Laptop z oprog (LCN0CX12T139518), słuchawki z mikrofonem (5902479671369), mysz (5902846466499)</t>
  </si>
  <si>
    <t>Laptop z oprog (LCN0CX12T12351A), słuchawki z mikrofonem (5902479671369), mysz (5902846466499)</t>
  </si>
  <si>
    <t>Laptop z oprog (LCN0CX12T204518), słuchawki z mikrofonem (5902479671369), mysz (5902846466499)</t>
  </si>
  <si>
    <t>Laptop z oprog (LCN0CX12T199515), słuchawki z mikrofonem (5902479671369), mysz (5902846466499)</t>
  </si>
  <si>
    <t>Laptop z oprog (LCN0CX12T14351B), słuchawki z mikrofonem (5902479671369), mysz (5902846466499)</t>
  </si>
  <si>
    <t>Laptop z oprog (LCN0CX12T20251C), słuchawki z mikrofonem (5902479671369), mysz (5902846466499)</t>
  </si>
  <si>
    <t>Laptop z oprog (LCN0CX12T06251B), słuchawki z mikrofonem (5902479671369), mysz (5902846466499)</t>
  </si>
  <si>
    <t>Laptop z oprog (LCN0CX12T17951A), słuchawki z mikrofonem (5902479671369), mysz (5902846466499)</t>
  </si>
  <si>
    <t>Laptop z oprog (LCN0CX12T113514), słuchawki z mikrofonem (5902479671369), mysz (5902846466499)</t>
  </si>
  <si>
    <t>Laptop z oprog (LCN0CX12T05551C), słuchawki z mikrofonem (5902479671369), mysz (5902846466499)</t>
  </si>
  <si>
    <t>Laptop z oprog (LCN0CX11K675509), słuchawki z mikrofonem (5902479671369), mysz (5902846466499)</t>
  </si>
  <si>
    <t>Laptop z oprog (LCN0CX11K573505), słuchawki z mikrofonem (5902479671369), mysz (5902846466499)</t>
  </si>
  <si>
    <t>Laptop z oprog (LCN0CX11K713504), słuchawki z mikrofonem (5902479671369), mysz (5902846466499)</t>
  </si>
  <si>
    <t>Laptop z oprog (LCN0CX11K734507), słuchawki z mikrofonem (5902479671369), mysz (5902846466499)</t>
  </si>
  <si>
    <t>Laptop z oprog (LCN0CX11K691506), słuchawki z mikrofonem (5902479671369), mysz (5902846466499)</t>
  </si>
  <si>
    <t>Laptop z oprog (LCN0CX11K717507), słuchawki z mikrofonem (5902479671369), mysz (5902846466499)</t>
  </si>
  <si>
    <t>Laptop z oprog (LCN0CX11K601505), słuchawki z mikrofonem (5902479671369), mysz (5902846466499)</t>
  </si>
  <si>
    <t>Laptop z oprog (LCN0CX11K73050B), słuchawki z mikrofonem (5902479671369), mysz (5902846466499)</t>
  </si>
  <si>
    <t>Laptop z oprog (LCN0CX11K65150E), słuchawki z mikrofonem (5902479671369), mysz (5902846466499)</t>
  </si>
  <si>
    <t>Tablet graficzny nr seryjny 0JH00U2008593</t>
  </si>
  <si>
    <t>Tablet graficzny nr seryjny 0JH00U2008432</t>
  </si>
  <si>
    <t>Tablet graficzny nr seryjny 0JH00U2008600</t>
  </si>
  <si>
    <t>Tablet graficzny nr seryjny 0JH00U2008591</t>
  </si>
  <si>
    <t>Tablet graficzny nr seryjny 0JH00U2008431</t>
  </si>
  <si>
    <t>Tablet graficzny nr seryjny 0JH00U2008532</t>
  </si>
  <si>
    <t>Tablet graficzny nr seryjny 0JH00U2008534</t>
  </si>
  <si>
    <t>Tablet graficzny nr seryjny 0JH00U2008599</t>
  </si>
  <si>
    <t>Tablet graficzny nr seryjny 0JH00U2008439</t>
  </si>
  <si>
    <t>Tablet graficzny nr seryjny 0JH00U2008598</t>
  </si>
  <si>
    <t>Tablet graficzny nr seryjny 0JH00U2008533</t>
  </si>
  <si>
    <t>Tablet graficzny nr seryjny 0JH00U2008535</t>
  </si>
  <si>
    <t>Tablet graficzny nr seryjny 0JH00U2008536</t>
  </si>
  <si>
    <t>Tablet graficzny nr seryjny 0JH00U2008597</t>
  </si>
  <si>
    <t>Tablet graficzny nr seryjny 0JH00U2008595</t>
  </si>
  <si>
    <t>Tablet graficzny nr seryjny 0JH00U2008433</t>
  </si>
  <si>
    <t>Tablet graficzny nr seryjny 0JH00U2008592</t>
  </si>
  <si>
    <t>Tablet graficzny nr seryjny 0JH00U2008596</t>
  </si>
  <si>
    <t>Tablet graficzny nr seryjny 0JH00U2008436</t>
  </si>
  <si>
    <t>Tablet graficzny nr seryjny 0JH00U2008594</t>
  </si>
  <si>
    <t>Tablet graficzny nr seryjny 0JH00U2008538</t>
  </si>
  <si>
    <t>Tablet graficzny nr seryjny 0JH00U2008531</t>
  </si>
  <si>
    <t>Tablet graficzny nr seryjny 0JH00U2008540</t>
  </si>
  <si>
    <t>Tablet graficzny nr seryjny 0JH00U2008537</t>
  </si>
  <si>
    <t>Tablet graficzny nr seryjny 0JH00U2008539</t>
  </si>
  <si>
    <t>Kamerki internetowe nr seryjny P02120OU</t>
  </si>
  <si>
    <t>Wizualizer nr seryjny 5203705600070</t>
  </si>
  <si>
    <t>Miejsce przechowywania namiotów magazyn UM Pogorzeli</t>
  </si>
  <si>
    <t>Tablety – 18 szt.</t>
  </si>
  <si>
    <t>Laptop Lenovo</t>
  </si>
  <si>
    <t>Laptop DELL – 2 szt.</t>
  </si>
  <si>
    <t>na części kraty stalowe, gaśnice</t>
  </si>
  <si>
    <t>Pogorzela ul. Glinki 3a</t>
  </si>
  <si>
    <t>wiata magazynowa</t>
  </si>
  <si>
    <t>blacha trapezowa</t>
  </si>
  <si>
    <t>PC ACER VEROTON X 4640G</t>
  </si>
  <si>
    <t>2. MGOPS w Pogorzeli</t>
  </si>
  <si>
    <t>Bielawy</t>
  </si>
  <si>
    <t>obiekty strzelnicy, działalność prowadzi Kurkowe Bractwo Strzeleckie</t>
  </si>
  <si>
    <t>Klimatyzacja w świetlicy w Kromolicach</t>
  </si>
  <si>
    <t>Laptop Dell Vostro</t>
  </si>
  <si>
    <t>DRUKARKA BROTHER MFC-L27120N</t>
  </si>
  <si>
    <t>KOCIOŁ GAZOWY KONDENSACYJNY MODEL VICTRIX 68 PRO 2ErP</t>
  </si>
  <si>
    <t>nr fabryczny 1000592319</t>
  </si>
  <si>
    <t>max co. (mbar/kW) - 63,5 kW; max c.w.u (mbar/kW- 35 kW, min.c.w.u (mbar/kW) 7kW. Ciśnienie gazu w sieci 22(mbar)</t>
  </si>
  <si>
    <t>FIRMA IMMERGAS</t>
  </si>
  <si>
    <t>ul.Krobska 19, 63-860 Pogorzela</t>
  </si>
  <si>
    <t>nr fabryczny  1000592329</t>
  </si>
  <si>
    <t>max co. (mbar/kW) - 63,5; max c.w.u (mbar/kW- 35, min.c.w.u (mbar/kW) 7. Ciśnienie gazu w sieci 22(mbar)</t>
  </si>
  <si>
    <t>kocioł grzewczy GENUS PREMIUM EVO HP</t>
  </si>
  <si>
    <t>3581566 KE 212140000033</t>
  </si>
  <si>
    <t>85kW</t>
  </si>
  <si>
    <t>2021r.</t>
  </si>
  <si>
    <t xml:space="preserve"> ARISTON</t>
  </si>
  <si>
    <t>zgodnie z instrukcja obsługi</t>
  </si>
  <si>
    <t xml:space="preserve"> kotłownia</t>
  </si>
  <si>
    <t xml:space="preserve"> Pogorzela, Rynek 19</t>
  </si>
  <si>
    <t>termet ecocondes silver</t>
  </si>
  <si>
    <t>25KW</t>
  </si>
  <si>
    <t>2018r.</t>
  </si>
  <si>
    <t>TERMET S.A</t>
  </si>
  <si>
    <t>3581566 KE 212150000018</t>
  </si>
  <si>
    <t>ARISTON</t>
  </si>
  <si>
    <t>Projektor Vivitek DX283-EDU</t>
  </si>
  <si>
    <t>Projektor Vivitek DX273</t>
  </si>
  <si>
    <t>EDU MIKROSKOP LEVENHUK RAINBOW 50LPLUS X 4 szt.</t>
  </si>
  <si>
    <t>TELESKOP  SKYLINE   X 3 szt.</t>
  </si>
  <si>
    <t>DYKTAFON OLYMPUS WS-852</t>
  </si>
  <si>
    <t xml:space="preserve">ROBOT VEX IQ- SESTAW EDUKACYJNY X 6 SZTUK </t>
  </si>
  <si>
    <t>OKULARY VRP64/8</t>
  </si>
  <si>
    <t>DRUKARKA 3D BANACH SCHOL</t>
  </si>
  <si>
    <t>SKANER 3D EINSCAN SHINING SE</t>
  </si>
  <si>
    <t xml:space="preserve">ROBOT  VEX 123+TABLICZKA KODUJACA  9 SZT. </t>
  </si>
  <si>
    <t>NOTEBOOK ACER NITRO5 GEFORCE RTX3060</t>
  </si>
  <si>
    <t>APARAT CANON ZESTAW 2000D</t>
  </si>
  <si>
    <t>ZESTAW BEZPRZEWODOWY Z MIKROFONEM-EDU B</t>
  </si>
  <si>
    <t>MIKROFON V-MIC D3</t>
  </si>
  <si>
    <t>STABILIZATOR DO APARATU GIMBAL</t>
  </si>
  <si>
    <t xml:space="preserve">ROBOT VEX 123-+ TABLICZKA KODUJACA  X 3 SZT </t>
  </si>
  <si>
    <t>WKRĘTARKA DCD 796P2-QW</t>
  </si>
  <si>
    <t xml:space="preserve">NAGŁOŚNIENIE Z MIKSEREM  I DSP X 2 SZT. </t>
  </si>
  <si>
    <t xml:space="preserve">LEWITT LCT040 MATCH GŁOŚNIKI X 2 </t>
  </si>
  <si>
    <t xml:space="preserve">KOLUMNA AKTYWNA </t>
  </si>
  <si>
    <t xml:space="preserve">MIKROFON SHURE SM58-LCE X 2 </t>
  </si>
  <si>
    <t xml:space="preserve">STATYW MIKROFONOWY  ATHLETIC MIC-5E  X 4 </t>
  </si>
  <si>
    <t>Pogorzela, ul. Krobska</t>
  </si>
  <si>
    <t>Kościół poewangelicki (magazyn UM)</t>
  </si>
  <si>
    <t>II poł. XIXw.</t>
  </si>
  <si>
    <t>Bułaków 58</t>
  </si>
  <si>
    <t>Budynek mieszkalny</t>
  </si>
  <si>
    <t xml:space="preserve"> dobry</t>
  </si>
  <si>
    <t>Komputery AiO - 13szt.</t>
  </si>
  <si>
    <t>Serwer</t>
  </si>
  <si>
    <t>Urządzenie wielofunkcyjne - Drukarka</t>
  </si>
  <si>
    <t>Laptop 14</t>
  </si>
  <si>
    <t>Laptop 15,6 - 2 szt.</t>
  </si>
  <si>
    <t>KOMPUTER DELL VOSTRO 3710</t>
  </si>
  <si>
    <t>KOMPUTER</t>
  </si>
  <si>
    <t>PROCESOR COMPLITE 6</t>
  </si>
  <si>
    <t>LAPTOP HP 255 G8</t>
  </si>
  <si>
    <t>TABLET LENOVO TAB M8</t>
  </si>
  <si>
    <t>POWERMIKSER BEHRINGER</t>
  </si>
  <si>
    <t>MIKSER NOVOX M8 MKII</t>
  </si>
  <si>
    <t>Nr fabr. 1705 model A</t>
  </si>
  <si>
    <t>TYP: 40POe120A/B MEGA1</t>
  </si>
  <si>
    <t>GRUNDFOS</t>
  </si>
  <si>
    <r>
      <t xml:space="preserve">Pogorzela, ul. Plac Powstańców wlkp. </t>
    </r>
    <r>
      <rPr>
        <sz val="10"/>
        <color indexed="10"/>
        <rFont val="Arial"/>
        <family val="2"/>
      </rPr>
      <t xml:space="preserve">1 </t>
    </r>
  </si>
  <si>
    <t>Komputer AIO DELL</t>
  </si>
  <si>
    <t>8510Z</t>
  </si>
  <si>
    <t>system sygnalizacji pożaru</t>
  </si>
  <si>
    <t>murowane z cegły i beton komórkowy</t>
  </si>
  <si>
    <t>żelbetonowe z płyt kanałowych</t>
  </si>
  <si>
    <t>MONITOR INTERAKTYWNY</t>
  </si>
  <si>
    <t xml:space="preserve">ROBOT DO NAUKI PROGRAMOWANIA </t>
  </si>
  <si>
    <t>TABLET GRAFICZNY WACOM INTO X 2 SZT.</t>
  </si>
  <si>
    <t>PIANINO CYFROWE KAWAI ES 120B</t>
  </si>
  <si>
    <t>9004Z</t>
  </si>
  <si>
    <t>Działalność kulturalna domów i ośrodków kultury</t>
  </si>
  <si>
    <t>Edukacja</t>
  </si>
  <si>
    <t>Placówka oświatowa - przedszkole</t>
  </si>
  <si>
    <t>Jednostka oświatowa</t>
  </si>
  <si>
    <t>8520Z</t>
  </si>
  <si>
    <t>BUDYNEK SZKOLNY + INSTALACJA FOTOWOLTAICZNA O WARTOŚCI 141 000,00 ZŁ</t>
  </si>
  <si>
    <t>szatnia, hala namiotowa</t>
  </si>
  <si>
    <t>Pogorzela, ul. Krobska 5 (nieczynny kościół poewangelicki) - jest własnością gminy i na podstawie umowy jest użyczony Pogorzelskiemu Towarzystwu Kulturalnemu. Pełni rolę magazynu dla Urządu Miejskiego w Pogorzeli. W latach 2022-23 został przełożony dach, nowe pokrycie to blachodachówka. Koszt inwestycji to 183 tysiące zł.</t>
  </si>
  <si>
    <t>Tabela nr 7</t>
  </si>
  <si>
    <t>Dane pojazdów</t>
  </si>
  <si>
    <t>Marka</t>
  </si>
  <si>
    <t>Typ, model</t>
  </si>
  <si>
    <t>Nr podw./ nadw.</t>
  </si>
  <si>
    <t>Nr rej.</t>
  </si>
  <si>
    <t>Rodzaj         (osobowy/ ciężarowy/ specjalny)</t>
  </si>
  <si>
    <t xml:space="preserve">Wyposażenie pojazdu  </t>
  </si>
  <si>
    <t>Użytkownik/ Ubezpieczony</t>
  </si>
  <si>
    <t>Poj.</t>
  </si>
  <si>
    <t>Rok prod.</t>
  </si>
  <si>
    <t>Data I rejestracji</t>
  </si>
  <si>
    <t>Data ważności badań technicznych</t>
  </si>
  <si>
    <t>Ilość miejsc</t>
  </si>
  <si>
    <t>Ładowność
(kg)</t>
  </si>
  <si>
    <t>Dopuszczalna masa całkowita
(kg)</t>
  </si>
  <si>
    <t>Czy pojazd służy do nauki jazdy? (TAK/NIE)</t>
  </si>
  <si>
    <t>Przebieg (km)</t>
  </si>
  <si>
    <t xml:space="preserve">Suma ubezpieczenia ( wartość pojazdu + wyposażenie) </t>
  </si>
  <si>
    <t>Okres ubezpieczenia OC i NW</t>
  </si>
  <si>
    <t>Okres ubezpieczenia AC i KR</t>
  </si>
  <si>
    <t>Ryzyka podlegające ubezpieczeniu w danym pojeździe</t>
  </si>
  <si>
    <t>rodzaj</t>
  </si>
  <si>
    <t>wartość</t>
  </si>
  <si>
    <t>Od</t>
  </si>
  <si>
    <t>Do</t>
  </si>
  <si>
    <t>OC</t>
  </si>
  <si>
    <t>NW</t>
  </si>
  <si>
    <t>AC/KR</t>
  </si>
  <si>
    <t>ASS</t>
  </si>
  <si>
    <t>1. Urząd Miejski w Pogorzeli</t>
  </si>
  <si>
    <t>Ursus</t>
  </si>
  <si>
    <t>C-360-3p</t>
  </si>
  <si>
    <t>PGS LA53</t>
  </si>
  <si>
    <t>ciągnik rolniczy</t>
  </si>
  <si>
    <t>Urząd Miejski w Pogorzeli
ul. Rynek 1, 
63-860 Pogorzela</t>
  </si>
  <si>
    <t>17-11-1987</t>
  </si>
  <si>
    <t>C-360</t>
  </si>
  <si>
    <t>PGS 70CR</t>
  </si>
  <si>
    <t>27-02-1981</t>
  </si>
  <si>
    <t>C-330</t>
  </si>
  <si>
    <t>PGS 57CE</t>
  </si>
  <si>
    <t>ciągn. rolny</t>
  </si>
  <si>
    <t>19-08-1981</t>
  </si>
  <si>
    <t>PGS C157</t>
  </si>
  <si>
    <t>koparka "Pelikan"</t>
  </si>
  <si>
    <t>16-01-1989</t>
  </si>
  <si>
    <t>JELCZ</t>
  </si>
  <si>
    <t>3W317</t>
  </si>
  <si>
    <t>PGS U614</t>
  </si>
  <si>
    <t>ciężarowy</t>
  </si>
  <si>
    <t>OSP w Pogorzeli
ul. Parkowa 4
63-860 Pogorzela</t>
  </si>
  <si>
    <t>02-04-1987</t>
  </si>
  <si>
    <t>AUTOSAN</t>
  </si>
  <si>
    <t>D-47</t>
  </si>
  <si>
    <t>PGS 7G67</t>
  </si>
  <si>
    <t>przyczepa ciężarowa rolnicza(wywrotka)</t>
  </si>
  <si>
    <t>-</t>
  </si>
  <si>
    <t>25-04-1980</t>
  </si>
  <si>
    <t>D-47B</t>
  </si>
  <si>
    <t>PGS 7G68</t>
  </si>
  <si>
    <t>przyczepa ciężarowa rolnicza</t>
  </si>
  <si>
    <t>SANOK</t>
  </si>
  <si>
    <t>D-45</t>
  </si>
  <si>
    <t>PGS S763</t>
  </si>
  <si>
    <t>16-02-1968</t>
  </si>
  <si>
    <t>WUKO</t>
  </si>
  <si>
    <t>NG-1</t>
  </si>
  <si>
    <t>PGS 45SY</t>
  </si>
  <si>
    <t>naczepa ciężarowa</t>
  </si>
  <si>
    <t>31-12-1966</t>
  </si>
  <si>
    <t>TURON</t>
  </si>
  <si>
    <t>T-067</t>
  </si>
  <si>
    <t>LE304859</t>
  </si>
  <si>
    <t>PGS 45NN</t>
  </si>
  <si>
    <t>przyczepa lekka</t>
  </si>
  <si>
    <t>16-11-1994</t>
  </si>
  <si>
    <t>STIGAPARK</t>
  </si>
  <si>
    <t>4WDCOMP</t>
  </si>
  <si>
    <t>060615033A</t>
  </si>
  <si>
    <t>kosiarka samobieżna</t>
  </si>
  <si>
    <t>K-162</t>
  </si>
  <si>
    <t>PGS T623</t>
  </si>
  <si>
    <t>koparko - spycharka</t>
  </si>
  <si>
    <t>16-09-1988</t>
  </si>
  <si>
    <t>MAN</t>
  </si>
  <si>
    <t>TGL12.240</t>
  </si>
  <si>
    <t>WMANO4ZZ58Y205294</t>
  </si>
  <si>
    <t>PGS AE98</t>
  </si>
  <si>
    <t>specjalny pożarniczy</t>
  </si>
  <si>
    <t>18.02.2008</t>
  </si>
  <si>
    <t>LE 18.280</t>
  </si>
  <si>
    <t>WMAL87ZZ75Y144950</t>
  </si>
  <si>
    <t>PGS 40798</t>
  </si>
  <si>
    <t>DAF</t>
  </si>
  <si>
    <t>1300DT Turbo</t>
  </si>
  <si>
    <t>XLAAE62NT00295342</t>
  </si>
  <si>
    <t>PGS 55KL</t>
  </si>
  <si>
    <t>30.11.1988</t>
  </si>
  <si>
    <t>FORD</t>
  </si>
  <si>
    <t>TRANSIT 2,2 TDCi</t>
  </si>
  <si>
    <t>WFOXXXTTGXEM46722</t>
  </si>
  <si>
    <t>PGS 08660</t>
  </si>
  <si>
    <t>29.09.2014</t>
  </si>
  <si>
    <t>TRANSIT 2,5 D</t>
  </si>
  <si>
    <t>WFOHXXGBVHWM58570</t>
  </si>
  <si>
    <t>PGS 72GG</t>
  </si>
  <si>
    <t>osobowy</t>
  </si>
  <si>
    <t>18.12.2002</t>
  </si>
  <si>
    <t>NEPTUN</t>
  </si>
  <si>
    <t>Pratik N7-202</t>
  </si>
  <si>
    <t>SXE1P202SES000143</t>
  </si>
  <si>
    <t>PGS 7A78</t>
  </si>
  <si>
    <t>przyczepka lekka</t>
  </si>
  <si>
    <t>26.11.2014</t>
  </si>
  <si>
    <t>bezterminowo</t>
  </si>
  <si>
    <t>Stiga PARK</t>
  </si>
  <si>
    <t>740 PWX4WD</t>
  </si>
  <si>
    <t>150513319Z</t>
  </si>
  <si>
    <t>CASE IH</t>
  </si>
  <si>
    <t>LNA C4A FARMALL 85A</t>
  </si>
  <si>
    <t>ZGLN03329</t>
  </si>
  <si>
    <t>PGS 3G95</t>
  </si>
  <si>
    <t>Ładowacz czołowy TUR 220
Pług do odśnieżania 2100
Zamiatarka Agata 2000
Rozsiewacz nawozów zawieszany Motyl N 031 M</t>
  </si>
  <si>
    <t>04.01.2017</t>
  </si>
  <si>
    <t>TGM 18.320</t>
  </si>
  <si>
    <t>WMA38DZZ8PY451805</t>
  </si>
  <si>
    <t>PGS 63246</t>
  </si>
  <si>
    <t>specjalny</t>
  </si>
  <si>
    <t>pożarniczy</t>
  </si>
  <si>
    <t>MEPROZET</t>
  </si>
  <si>
    <t>T-527-C PN-30/2</t>
  </si>
  <si>
    <t>PGS 9M73</t>
  </si>
  <si>
    <t>przyczepa rolnicza</t>
  </si>
  <si>
    <t>23.07.2020</t>
  </si>
  <si>
    <t>23.07.2023</t>
  </si>
  <si>
    <t>Traktor</t>
  </si>
  <si>
    <t xml:space="preserve">T16-103,7 </t>
  </si>
  <si>
    <t>HD V2 COM SOLO</t>
  </si>
  <si>
    <t>kosiarka samojezdna</t>
  </si>
  <si>
    <t>2. Gminny Zespół Ośwaty w Pogorzeli</t>
  </si>
  <si>
    <t>Ford</t>
  </si>
  <si>
    <t>TRANSIT (81 KW)</t>
  </si>
  <si>
    <t>WFOSXXTTFS8A57472</t>
  </si>
  <si>
    <t>PGS FG60</t>
  </si>
  <si>
    <t>osobowy, 
przewóz osób niepełnosprawnych</t>
  </si>
  <si>
    <t>Samorządowy Zespół Szkół w Pogorzeli, ul. Parkowa 7, 63-860 Pogorzela</t>
  </si>
  <si>
    <t>02.10.2008</t>
  </si>
  <si>
    <t>28.08.2021</t>
  </si>
  <si>
    <t>TRANSIT CUSTOM</t>
  </si>
  <si>
    <t>WF01XXTTG1NR67929</t>
  </si>
  <si>
    <t>PGS 61480</t>
  </si>
  <si>
    <t>OSOBOWY PRZEWÓZ OSÓB</t>
  </si>
  <si>
    <t xml:space="preserve">NIE </t>
  </si>
  <si>
    <t>3. Zespół Szkół Ogólnokształcących i Zawodowych w Pogorzeli</t>
  </si>
  <si>
    <t xml:space="preserve"> Mercedes Benz</t>
  </si>
  <si>
    <t>Sprinter 313 CDI</t>
  </si>
  <si>
    <t xml:space="preserve">WDB9066371S143700 </t>
  </si>
  <si>
    <t>PGS 09037</t>
  </si>
  <si>
    <t>autobus</t>
  </si>
  <si>
    <t>2 radia i 2 telewizory</t>
  </si>
  <si>
    <t>Zespół Szkół Ogólnokształcących i Zawodowych w Pogorzeli, ul. Krobska 19, 63-860 Pogorzela</t>
  </si>
  <si>
    <t>30.01.2007</t>
  </si>
  <si>
    <t>13.11.2021</t>
  </si>
  <si>
    <t>17+1</t>
  </si>
  <si>
    <t>Tabela nr 6 - Wykaz pojazdów w Gminie Pogorzela</t>
  </si>
  <si>
    <t>Ubezpieczony</t>
  </si>
  <si>
    <t>Poszkodowany</t>
  </si>
  <si>
    <t>Ryzyko</t>
  </si>
  <si>
    <t>Data Szkody</t>
  </si>
  <si>
    <t>Opis szkody</t>
  </si>
  <si>
    <t>Suma wypłat</t>
  </si>
  <si>
    <t>Urząd Miejski</t>
  </si>
  <si>
    <t>OC dróg</t>
  </si>
  <si>
    <t>Uszkodzenie pojazdu na drodze wskutek najechania na ubytek w nawierzchni jezdni.</t>
  </si>
  <si>
    <t>Mienie od ognia i innych zdarzeń</t>
  </si>
  <si>
    <t>Uszkodzenie dwóch agregatów klimatyzacji wskutek wyładowania atmosferycznego</t>
  </si>
  <si>
    <t>Uszkodzenie pojazdu wskutek najechania na ubytek w drodze.</t>
  </si>
  <si>
    <t>Szkoła Podstawowa im. Adama Mickiewicza  w Pogorzeli</t>
  </si>
  <si>
    <t>Elektronika</t>
  </si>
  <si>
    <t>Uszkodzenie laptopa wypożyczonego na czas nauczania zdalnego w wyniku uderzenia sprzętu butelką przez młodszego brata ucznia.</t>
  </si>
  <si>
    <t>OC ogólne</t>
  </si>
  <si>
    <t>Uszkodzenie przejeżdżającego pojazdu ( szyba ) w wyniku uderzenia kamienia podczas wykaszania trawników przez pracownika miejskiego.</t>
  </si>
  <si>
    <t>AC</t>
  </si>
  <si>
    <t>Uszkodzenie szyby w pojeździe podczas wykonywania prac załadunku materiałów betonowych</t>
  </si>
  <si>
    <t>Uszkodzenie ogrodzenia ( płotu) w wyniku powalenia dwóch drzew podczas wichury.</t>
  </si>
  <si>
    <t>Uraz ciała oraz zniszczenie okularów wskutek upadku na śliskiej i nieodśnieżonej drodze.</t>
  </si>
  <si>
    <t>b/d</t>
  </si>
  <si>
    <t>Zalanie mienia wskutek awarii instalacji sanitarnej</t>
  </si>
  <si>
    <t>Zalanie sklepu nieczystościami w wyniku nieszczelności rury kanalizacyjnej (odpływowej do szmba).</t>
  </si>
  <si>
    <t>Zalanie mienia w wyniku nieszczelności pokrycia dachowego.</t>
  </si>
  <si>
    <t>Osoba trzecia</t>
  </si>
  <si>
    <t>Łącznie za lata 2018-2013</t>
  </si>
  <si>
    <t>Tabela nr 8 - wykaz szkód na podstawie raportu szkodowego z dnia: 21.05.2023 r.</t>
  </si>
  <si>
    <t xml:space="preserve">01.01.2024 01.01.2025 01.01.2026 </t>
  </si>
  <si>
    <t>31.12.2024 31.12.2025 31.12.2026</t>
  </si>
  <si>
    <t>12.02.2024 12.02.2025 12.02.2026</t>
  </si>
  <si>
    <t>11.02.2025 11.02.2026 11.02.2027</t>
  </si>
  <si>
    <t>07.02.2024 07.02.2025 07.02.2026</t>
  </si>
  <si>
    <t>06.02.2025 06.02.2026 06.02.2027</t>
  </si>
  <si>
    <t>22.08.2024 22.08.2025 22.08.2026</t>
  </si>
  <si>
    <t>21.08.2025 21.08.2026 21.08.2027</t>
  </si>
  <si>
    <t>01.09.2023 01.09.2024 01.09.2025</t>
  </si>
  <si>
    <t>31.08.2024 31.08.2025 31.08.2026</t>
  </si>
  <si>
    <t>07.08.2024 07.08.2025 07.08.2026</t>
  </si>
  <si>
    <t>06.08.2025 06.08.2026 06.08.2027</t>
  </si>
  <si>
    <t>23.02.2024 23.02.2025 23.02.2026</t>
  </si>
  <si>
    <t>22.02.2025 22.02.2026 22.02.2027</t>
  </si>
  <si>
    <t>04.10.2023 04.10.2024 04.10.2025</t>
  </si>
  <si>
    <t>03.10.2024 03.10.2025 03.10.2026</t>
  </si>
  <si>
    <t>02.12.2023 02.12.2024 02.12.2025</t>
  </si>
  <si>
    <t>01.12.2024 01.12.2025 01.12.2026</t>
  </si>
  <si>
    <t>29.09.2023 29.09.2024 29.09.2025</t>
  </si>
  <si>
    <t>28.09.2024 28.09.2025 28.09.2026</t>
  </si>
  <si>
    <t>29.12.2023 29.12.2024 29.12.2025</t>
  </si>
  <si>
    <t>28.12.2024 28.12.2025 28.12.2026</t>
  </si>
  <si>
    <t xml:space="preserve">26.11.2023 26.11.2024 26.11.2025 </t>
  </si>
  <si>
    <t>25.11.2024 25.11.2025 25.11.2026</t>
  </si>
  <si>
    <t>04.01.2024 04.01.2025 04.01.2026</t>
  </si>
  <si>
    <t>03.01.2025 03.01.2026 03.01.2027</t>
  </si>
  <si>
    <t>13.04.2024 13.04.2025 13.04.2026</t>
  </si>
  <si>
    <t>12.04.2025 12.04.2026 12.04.2027</t>
  </si>
  <si>
    <t>23.07.2024 23.07.2025 23.07.2026</t>
  </si>
  <si>
    <t>22.07.2025 22.07.2026  22.07.2027</t>
  </si>
  <si>
    <t>19.12.2023 19.12.2024 19.12.2025</t>
  </si>
  <si>
    <t>18.12.2024 18.12.2025 18.12.2026</t>
  </si>
  <si>
    <t>19.11.2023 19.11.2024 19.11.2025</t>
  </si>
  <si>
    <t>18.11.2024 18.11.2025 18.11.2026</t>
  </si>
  <si>
    <t>02.10.2023 02.10.2024 02.10.2025</t>
  </si>
  <si>
    <t>01.10.2024 01.10.2025 01.10.2026</t>
  </si>
  <si>
    <t>ul. Plac Powstańców Wielkopolskich 1, 
63-860 Pogorzela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</si>
</sst>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  <numFmt numFmtId="172" formatCode="#,##0.00\ _z_ł"/>
    <numFmt numFmtId="173" formatCode="yyyy/mm/dd;@"/>
    <numFmt numFmtId="174" formatCode="#,##0.00_ ;\-#,##0.00\ "/>
    <numFmt numFmtId="175" formatCode="#,##0.00\ [$zł-415];[Red]\-#,##0.00\ [$zł-415]"/>
    <numFmt numFmtId="176" formatCode="dd/mm/yy"/>
    <numFmt numFmtId="177" formatCode="0.00_ ;[Red]\-0.00\ "/>
    <numFmt numFmtId="178" formatCode="00\-000"/>
    <numFmt numFmtId="179" formatCode="#,##0\ &quot;zł&quot;"/>
    <numFmt numFmtId="180" formatCode="\ #,##0.00&quot; zł &quot;;\-#,##0.00&quot; zł &quot;;&quot; -&quot;#&quot; zł &quot;;@\ "/>
    <numFmt numFmtId="181" formatCode="_-* #,##0.00&quot; zł&quot;_-;\-* #,##0.00&quot; zł&quot;_-;_-* \-??&quot; zł&quot;_-;_-@_-"/>
    <numFmt numFmtId="182" formatCode="#,##0.00&quot; zł &quot;;\-#,##0.00&quot; zł &quot;;&quot; -&quot;#&quot; zł &quot;;@\ "/>
    <numFmt numFmtId="183" formatCode="[$-415]dddd\,\ d\ mmmm\ yyyy"/>
    <numFmt numFmtId="184" formatCode="#,##0.000"/>
    <numFmt numFmtId="185" formatCode="d/mm/yyyy"/>
    <numFmt numFmtId="186" formatCode="#,##0.00\ [$zł-415];\-#,##0.00\ [$zł-415]"/>
  </numFmts>
  <fonts count="7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 CE"/>
      <family val="0"/>
    </font>
    <font>
      <b/>
      <i/>
      <u val="single"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0"/>
      <color indexed="60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50"/>
      <name val="Arial"/>
      <family val="2"/>
    </font>
    <font>
      <i/>
      <sz val="10"/>
      <color indexed="5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0"/>
      <color rgb="FF92D050"/>
      <name val="Arial"/>
      <family val="2"/>
    </font>
    <font>
      <i/>
      <sz val="10"/>
      <color rgb="FF92D050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604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170" fontId="0" fillId="0" borderId="0" xfId="0" applyNumberFormat="1" applyFont="1" applyAlignment="1">
      <alignment horizontal="right"/>
    </xf>
    <xf numFmtId="170" fontId="1" fillId="0" borderId="0" xfId="0" applyNumberFormat="1" applyFont="1" applyAlignment="1">
      <alignment horizontal="right"/>
    </xf>
    <xf numFmtId="170" fontId="0" fillId="0" borderId="0" xfId="0" applyNumberFormat="1" applyFont="1" applyAlignment="1">
      <alignment horizontal="right" wrapText="1"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right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0" xfId="0" applyFont="1" applyFill="1" applyAlignment="1" quotePrefix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170" fontId="1" fillId="0" borderId="18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/>
    </xf>
    <xf numFmtId="0" fontId="0" fillId="0" borderId="2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170" fontId="1" fillId="0" borderId="23" xfId="0" applyNumberFormat="1" applyFont="1" applyFill="1" applyBorder="1" applyAlignment="1">
      <alignment horizontal="right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170" fontId="1" fillId="0" borderId="13" xfId="0" applyNumberFormat="1" applyFont="1" applyFill="1" applyBorder="1" applyAlignment="1">
      <alignment horizontal="right" vertical="center" wrapText="1"/>
    </xf>
    <xf numFmtId="170" fontId="1" fillId="0" borderId="10" xfId="0" applyNumberFormat="1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27" xfId="0" applyFont="1" applyBorder="1" applyAlignment="1">
      <alignment vertical="top" wrapText="1"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horizontal="right" vertical="center" wrapText="1"/>
    </xf>
    <xf numFmtId="0" fontId="1" fillId="0" borderId="27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7" xfId="0" applyFont="1" applyBorder="1" applyAlignment="1">
      <alignment horizontal="center" vertical="center"/>
    </xf>
    <xf numFmtId="170" fontId="1" fillId="0" borderId="23" xfId="0" applyNumberFormat="1" applyFont="1" applyBorder="1" applyAlignment="1">
      <alignment horizontal="right" vertical="center" wrapText="1"/>
    </xf>
    <xf numFmtId="170" fontId="1" fillId="13" borderId="18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33" borderId="0" xfId="0" applyFont="1" applyFill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9" fillId="33" borderId="0" xfId="0" applyFont="1" applyFill="1" applyAlignment="1">
      <alignment horizontal="left" vertical="center"/>
    </xf>
    <xf numFmtId="170" fontId="12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170" fontId="9" fillId="0" borderId="0" xfId="0" applyNumberFormat="1" applyFont="1" applyAlignment="1">
      <alignment horizontal="right"/>
    </xf>
    <xf numFmtId="0" fontId="9" fillId="34" borderId="18" xfId="0" applyFont="1" applyFill="1" applyBorder="1" applyAlignment="1">
      <alignment horizontal="center"/>
    </xf>
    <xf numFmtId="170" fontId="9" fillId="34" borderId="18" xfId="0" applyNumberFormat="1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/>
    </xf>
    <xf numFmtId="170" fontId="12" fillId="0" borderId="0" xfId="0" applyNumberFormat="1" applyFont="1" applyFill="1" applyAlignment="1">
      <alignment/>
    </xf>
    <xf numFmtId="0" fontId="12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3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65" applyNumberFormat="1" applyFont="1" applyBorder="1" applyAlignment="1">
      <alignment horizontal="center" vertical="center"/>
    </xf>
    <xf numFmtId="44" fontId="0" fillId="0" borderId="10" xfId="65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25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170" fontId="1" fillId="0" borderId="34" xfId="0" applyNumberFormat="1" applyFont="1" applyFill="1" applyBorder="1" applyAlignment="1">
      <alignment horizontal="right" vertical="center" wrapText="1"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Font="1" applyFill="1" applyBorder="1" applyAlignment="1">
      <alignment horizontal="center" vertical="center" wrapText="1"/>
    </xf>
    <xf numFmtId="0" fontId="0" fillId="0" borderId="20" xfId="5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170" fontId="0" fillId="0" borderId="40" xfId="0" applyNumberFormat="1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12" fillId="35" borderId="0" xfId="0" applyFont="1" applyFill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" fontId="15" fillId="0" borderId="46" xfId="0" applyNumberFormat="1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4" fontId="15" fillId="0" borderId="21" xfId="0" applyNumberFormat="1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4" fontId="15" fillId="0" borderId="19" xfId="0" applyNumberFormat="1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0" fontId="0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0" fillId="0" borderId="10" xfId="52" applyFont="1" applyFill="1" applyBorder="1" applyAlignment="1">
      <alignment horizontal="center" vertical="center"/>
      <protection/>
    </xf>
    <xf numFmtId="44" fontId="0" fillId="0" borderId="10" xfId="65" applyFont="1" applyBorder="1" applyAlignment="1">
      <alignment horizontal="center" vertical="center" wrapText="1"/>
    </xf>
    <xf numFmtId="0" fontId="0" fillId="36" borderId="10" xfId="54" applyNumberFormat="1" applyFont="1" applyFill="1" applyBorder="1" applyAlignment="1">
      <alignment horizontal="center" vertical="center" wrapText="1"/>
      <protection/>
    </xf>
    <xf numFmtId="180" fontId="0" fillId="36" borderId="10" xfId="52" applyNumberFormat="1" applyFont="1" applyFill="1" applyBorder="1" applyAlignment="1">
      <alignment horizontal="center" vertical="center" wrapText="1"/>
      <protection/>
    </xf>
    <xf numFmtId="0" fontId="0" fillId="0" borderId="10" xfId="65" applyNumberFormat="1" applyFont="1" applyFill="1" applyBorder="1" applyAlignment="1">
      <alignment horizontal="center" vertical="center"/>
    </xf>
    <xf numFmtId="180" fontId="0" fillId="0" borderId="10" xfId="52" applyNumberFormat="1" applyFont="1" applyFill="1" applyBorder="1" applyAlignment="1">
      <alignment horizontal="center" vertical="center"/>
      <protection/>
    </xf>
    <xf numFmtId="170" fontId="0" fillId="0" borderId="10" xfId="52" applyNumberFormat="1" applyFont="1" applyFill="1" applyBorder="1" applyAlignment="1">
      <alignment horizontal="center" vertical="center"/>
      <protection/>
    </xf>
    <xf numFmtId="0" fontId="0" fillId="0" borderId="10" xfId="52" applyNumberFormat="1" applyFont="1" applyBorder="1" applyAlignment="1">
      <alignment horizontal="center" vertical="center" wrapText="1"/>
      <protection/>
    </xf>
    <xf numFmtId="0" fontId="1" fillId="0" borderId="27" xfId="0" applyFont="1" applyBorder="1" applyAlignment="1">
      <alignment horizontal="center" vertical="center"/>
    </xf>
    <xf numFmtId="170" fontId="1" fillId="0" borderId="51" xfId="0" applyNumberFormat="1" applyFont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12" fillId="0" borderId="5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/>
    </xf>
    <xf numFmtId="170" fontId="12" fillId="0" borderId="19" xfId="0" applyNumberFormat="1" applyFont="1" applyFill="1" applyBorder="1" applyAlignment="1">
      <alignment horizontal="center" vertical="center" wrapText="1"/>
    </xf>
    <xf numFmtId="170" fontId="12" fillId="0" borderId="47" xfId="0" applyNumberFormat="1" applyFont="1" applyFill="1" applyBorder="1" applyAlignment="1">
      <alignment horizontal="center" vertical="center" wrapText="1"/>
    </xf>
    <xf numFmtId="170" fontId="12" fillId="0" borderId="0" xfId="0" applyNumberFormat="1" applyFont="1" applyFill="1" applyBorder="1" applyAlignment="1">
      <alignment horizontal="center" vertical="center"/>
    </xf>
    <xf numFmtId="170" fontId="12" fillId="0" borderId="21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/>
    </xf>
    <xf numFmtId="170" fontId="12" fillId="0" borderId="31" xfId="0" applyNumberFormat="1" applyFont="1" applyFill="1" applyBorder="1" applyAlignment="1">
      <alignment horizontal="center" vertical="center" wrapText="1"/>
    </xf>
    <xf numFmtId="0" fontId="63" fillId="0" borderId="0" xfId="0" applyFont="1" applyFill="1" applyAlignment="1" quotePrefix="1">
      <alignment vertical="center"/>
    </xf>
    <xf numFmtId="170" fontId="12" fillId="0" borderId="10" xfId="0" applyNumberFormat="1" applyFont="1" applyFill="1" applyBorder="1" applyAlignment="1">
      <alignment horizontal="center" vertical="center"/>
    </xf>
    <xf numFmtId="170" fontId="12" fillId="0" borderId="10" xfId="0" applyNumberFormat="1" applyFont="1" applyFill="1" applyBorder="1" applyAlignment="1">
      <alignment horizontal="center" vertical="center" wrapText="1"/>
    </xf>
    <xf numFmtId="170" fontId="12" fillId="0" borderId="40" xfId="0" applyNumberFormat="1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/>
    </xf>
    <xf numFmtId="170" fontId="12" fillId="0" borderId="20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center"/>
    </xf>
    <xf numFmtId="170" fontId="9" fillId="0" borderId="18" xfId="0" applyNumberFormat="1" applyFont="1" applyFill="1" applyBorder="1" applyAlignment="1">
      <alignment horizontal="center" vertical="center"/>
    </xf>
    <xf numFmtId="170" fontId="9" fillId="0" borderId="18" xfId="0" applyNumberFormat="1" applyFont="1" applyFill="1" applyBorder="1" applyAlignment="1">
      <alignment horizontal="center"/>
    </xf>
    <xf numFmtId="0" fontId="0" fillId="0" borderId="54" xfId="0" applyFont="1" applyBorder="1" applyAlignment="1">
      <alignment wrapText="1"/>
    </xf>
    <xf numFmtId="0" fontId="15" fillId="0" borderId="55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/>
    </xf>
    <xf numFmtId="0" fontId="64" fillId="0" borderId="31" xfId="0" applyFont="1" applyFill="1" applyBorder="1" applyAlignment="1">
      <alignment horizontal="center" vertical="center"/>
    </xf>
    <xf numFmtId="0" fontId="64" fillId="0" borderId="0" xfId="0" applyFont="1" applyFill="1" applyAlignment="1">
      <alignment/>
    </xf>
    <xf numFmtId="0" fontId="12" fillId="0" borderId="16" xfId="0" applyFont="1" applyFill="1" applyBorder="1" applyAlignment="1">
      <alignment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/>
    </xf>
    <xf numFmtId="0" fontId="15" fillId="0" borderId="2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4" fontId="1" fillId="0" borderId="10" xfId="63" applyFont="1" applyFill="1" applyBorder="1" applyAlignment="1">
      <alignment horizontal="right" vertical="center" wrapText="1"/>
    </xf>
    <xf numFmtId="44" fontId="0" fillId="0" borderId="10" xfId="65" applyFont="1" applyBorder="1" applyAlignment="1">
      <alignment vertical="center"/>
    </xf>
    <xf numFmtId="181" fontId="0" fillId="0" borderId="10" xfId="52" applyNumberFormat="1" applyFont="1" applyBorder="1" applyAlignment="1">
      <alignment horizontal="right" vertical="center" wrapText="1"/>
      <protection/>
    </xf>
    <xf numFmtId="44" fontId="0" fillId="0" borderId="10" xfId="69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44" fontId="12" fillId="0" borderId="16" xfId="0" applyNumberFormat="1" applyFont="1" applyBorder="1" applyAlignment="1">
      <alignment vertical="center" wrapText="1"/>
    </xf>
    <xf numFmtId="0" fontId="12" fillId="0" borderId="21" xfId="0" applyFont="1" applyFill="1" applyBorder="1" applyAlignment="1">
      <alignment horizontal="center" vertical="center" wrapText="1"/>
    </xf>
    <xf numFmtId="170" fontId="13" fillId="0" borderId="33" xfId="0" applyNumberFormat="1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70" fontId="13" fillId="0" borderId="12" xfId="0" applyNumberFormat="1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170" fontId="13" fillId="0" borderId="17" xfId="0" applyNumberFormat="1" applyFont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65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0" fillId="37" borderId="0" xfId="0" applyFont="1" applyFill="1" applyAlignment="1">
      <alignment/>
    </xf>
    <xf numFmtId="0" fontId="0" fillId="0" borderId="59" xfId="0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0" fontId="9" fillId="37" borderId="31" xfId="0" applyFont="1" applyFill="1" applyBorder="1" applyAlignment="1">
      <alignment horizontal="center" vertical="center"/>
    </xf>
    <xf numFmtId="0" fontId="12" fillId="37" borderId="0" xfId="0" applyFont="1" applyFill="1" applyAlignment="1">
      <alignment/>
    </xf>
    <xf numFmtId="0" fontId="67" fillId="0" borderId="0" xfId="0" applyFont="1" applyFill="1" applyAlignment="1">
      <alignment/>
    </xf>
    <xf numFmtId="0" fontId="0" fillId="0" borderId="19" xfId="53" applyFont="1" applyBorder="1" applyAlignment="1">
      <alignment horizontal="center" vertic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12" fillId="0" borderId="60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12" fillId="0" borderId="41" xfId="0" applyFont="1" applyFill="1" applyBorder="1" applyAlignment="1">
      <alignment horizontal="left" vertical="center" wrapText="1"/>
    </xf>
    <xf numFmtId="0" fontId="12" fillId="0" borderId="44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>
      <alignment horizontal="left" vertical="center" wrapText="1"/>
    </xf>
    <xf numFmtId="0" fontId="12" fillId="0" borderId="62" xfId="0" applyFont="1" applyFill="1" applyBorder="1" applyAlignment="1">
      <alignment horizontal="left" vertical="center" wrapText="1"/>
    </xf>
    <xf numFmtId="0" fontId="12" fillId="0" borderId="63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64" xfId="0" applyFont="1" applyBorder="1" applyAlignment="1">
      <alignment horizontal="left" vertical="center"/>
    </xf>
    <xf numFmtId="0" fontId="12" fillId="0" borderId="64" xfId="0" applyFont="1" applyBorder="1" applyAlignment="1">
      <alignment horizontal="center" vertical="center"/>
    </xf>
    <xf numFmtId="170" fontId="9" fillId="0" borderId="65" xfId="0" applyNumberFormat="1" applyFont="1" applyBorder="1" applyAlignment="1">
      <alignment horizontal="center" vertical="center" wrapText="1"/>
    </xf>
    <xf numFmtId="170" fontId="9" fillId="0" borderId="12" xfId="0" applyNumberFormat="1" applyFont="1" applyBorder="1" applyAlignment="1">
      <alignment horizontal="center" vertical="center" wrapText="1"/>
    </xf>
    <xf numFmtId="170" fontId="9" fillId="0" borderId="17" xfId="0" applyNumberFormat="1" applyFont="1" applyBorder="1" applyAlignment="1">
      <alignment horizontal="center" vertical="center" wrapText="1"/>
    </xf>
    <xf numFmtId="170" fontId="12" fillId="0" borderId="0" xfId="0" applyNumberFormat="1" applyFont="1" applyAlignment="1">
      <alignment horizontal="center" vertical="center"/>
    </xf>
    <xf numFmtId="170" fontId="12" fillId="33" borderId="0" xfId="0" applyNumberFormat="1" applyFont="1" applyFill="1" applyAlignment="1">
      <alignment horizontal="center" vertical="center"/>
    </xf>
    <xf numFmtId="170" fontId="15" fillId="0" borderId="0" xfId="0" applyNumberFormat="1" applyFont="1" applyAlignment="1">
      <alignment horizontal="center" vertical="center"/>
    </xf>
    <xf numFmtId="170" fontId="15" fillId="33" borderId="0" xfId="0" applyNumberFormat="1" applyFont="1" applyFill="1" applyAlignment="1">
      <alignment horizontal="center" vertical="center"/>
    </xf>
    <xf numFmtId="0" fontId="9" fillId="37" borderId="66" xfId="0" applyFont="1" applyFill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9" fillId="37" borderId="66" xfId="0" applyFont="1" applyFill="1" applyBorder="1" applyAlignment="1">
      <alignment horizontal="center" vertical="center"/>
    </xf>
    <xf numFmtId="0" fontId="15" fillId="0" borderId="6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9" fillId="37" borderId="51" xfId="0" applyFont="1" applyFill="1" applyBorder="1" applyAlignment="1">
      <alignment horizontal="center" vertical="center"/>
    </xf>
    <xf numFmtId="0" fontId="64" fillId="0" borderId="20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9" fillId="37" borderId="15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53" applyFont="1" applyBorder="1" applyAlignment="1">
      <alignment horizontal="left" vertical="center" wrapText="1"/>
      <protection/>
    </xf>
    <xf numFmtId="0" fontId="0" fillId="0" borderId="16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0" fillId="0" borderId="10" xfId="53" applyFont="1" applyFill="1" applyBorder="1" applyAlignment="1">
      <alignment horizontal="left" vertical="center" wrapText="1"/>
      <protection/>
    </xf>
    <xf numFmtId="0" fontId="0" fillId="0" borderId="20" xfId="53" applyFont="1" applyFill="1" applyBorder="1" applyAlignment="1">
      <alignment horizontal="left" vertical="center" wrapText="1"/>
      <protection/>
    </xf>
    <xf numFmtId="0" fontId="0" fillId="0" borderId="16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44" fontId="0" fillId="0" borderId="10" xfId="63" applyFont="1" applyBorder="1" applyAlignment="1">
      <alignment horizontal="right"/>
    </xf>
    <xf numFmtId="44" fontId="0" fillId="0" borderId="20" xfId="63" applyFont="1" applyBorder="1" applyAlignment="1">
      <alignment horizontal="right"/>
    </xf>
    <xf numFmtId="44" fontId="0" fillId="0" borderId="10" xfId="63" applyFont="1" applyFill="1" applyBorder="1" applyAlignment="1">
      <alignment horizontal="right" vertical="center" wrapText="1"/>
    </xf>
    <xf numFmtId="44" fontId="0" fillId="0" borderId="10" xfId="0" applyNumberFormat="1" applyBorder="1" applyAlignment="1">
      <alignment horizontal="right" vertical="center" wrapText="1"/>
    </xf>
    <xf numFmtId="44" fontId="0" fillId="0" borderId="10" xfId="0" applyNumberFormat="1" applyFont="1" applyFill="1" applyBorder="1" applyAlignment="1">
      <alignment horizontal="right" vertical="center" wrapText="1"/>
    </xf>
    <xf numFmtId="44" fontId="0" fillId="33" borderId="10" xfId="63" applyFont="1" applyFill="1" applyBorder="1" applyAlignment="1">
      <alignment horizontal="right" vertical="center" wrapText="1"/>
    </xf>
    <xf numFmtId="44" fontId="0" fillId="0" borderId="10" xfId="0" applyNumberFormat="1" applyFont="1" applyBorder="1" applyAlignment="1">
      <alignment horizontal="right" vertical="center" wrapText="1"/>
    </xf>
    <xf numFmtId="170" fontId="0" fillId="0" borderId="10" xfId="53" applyNumberFormat="1" applyFont="1" applyBorder="1" applyAlignment="1">
      <alignment horizontal="right" vertical="center" wrapText="1"/>
      <protection/>
    </xf>
    <xf numFmtId="44" fontId="0" fillId="0" borderId="16" xfId="63" applyFont="1" applyFill="1" applyBorder="1" applyAlignment="1">
      <alignment horizontal="right" vertical="center" wrapText="1"/>
    </xf>
    <xf numFmtId="44" fontId="0" fillId="0" borderId="10" xfId="63" applyFont="1" applyFill="1" applyBorder="1" applyAlignment="1">
      <alignment horizontal="right" vertical="center" wrapText="1"/>
    </xf>
    <xf numFmtId="44" fontId="0" fillId="0" borderId="20" xfId="0" applyNumberFormat="1" applyFont="1" applyFill="1" applyBorder="1" applyAlignment="1">
      <alignment horizontal="right" vertical="center" wrapText="1"/>
    </xf>
    <xf numFmtId="44" fontId="0" fillId="0" borderId="40" xfId="0" applyNumberFormat="1" applyFont="1" applyFill="1" applyBorder="1" applyAlignment="1">
      <alignment horizontal="right" vertical="center" wrapText="1"/>
    </xf>
    <xf numFmtId="44" fontId="0" fillId="0" borderId="10" xfId="53" applyNumberFormat="1" applyFont="1" applyFill="1" applyBorder="1" applyAlignment="1">
      <alignment horizontal="right" vertical="center" wrapText="1"/>
      <protection/>
    </xf>
    <xf numFmtId="44" fontId="0" fillId="0" borderId="20" xfId="53" applyNumberFormat="1" applyFont="1" applyFill="1" applyBorder="1" applyAlignment="1">
      <alignment horizontal="right" vertical="center" wrapText="1"/>
      <protection/>
    </xf>
    <xf numFmtId="170" fontId="0" fillId="0" borderId="20" xfId="0" applyNumberFormat="1" applyFont="1" applyFill="1" applyBorder="1" applyAlignment="1">
      <alignment horizontal="right" vertical="center" wrapText="1"/>
    </xf>
    <xf numFmtId="44" fontId="0" fillId="0" borderId="40" xfId="63" applyFont="1" applyFill="1" applyBorder="1" applyAlignment="1">
      <alignment horizontal="right" vertical="center" wrapText="1"/>
    </xf>
    <xf numFmtId="44" fontId="0" fillId="0" borderId="16" xfId="63" applyFont="1" applyFill="1" applyBorder="1" applyAlignment="1">
      <alignment horizontal="right" vertical="center" wrapText="1"/>
    </xf>
    <xf numFmtId="44" fontId="0" fillId="0" borderId="25" xfId="63" applyFont="1" applyFill="1" applyBorder="1" applyAlignment="1">
      <alignment horizontal="right" vertical="center" wrapText="1"/>
    </xf>
    <xf numFmtId="44" fontId="1" fillId="0" borderId="23" xfId="63" applyFont="1" applyFill="1" applyBorder="1" applyAlignment="1">
      <alignment horizontal="right" vertical="center" wrapText="1"/>
    </xf>
    <xf numFmtId="44" fontId="0" fillId="0" borderId="10" xfId="0" applyNumberFormat="1" applyFont="1" applyBorder="1" applyAlignment="1">
      <alignment horizontal="right"/>
    </xf>
    <xf numFmtId="44" fontId="0" fillId="0" borderId="10" xfId="0" applyNumberFormat="1" applyFont="1" applyFill="1" applyBorder="1" applyAlignment="1">
      <alignment horizontal="right"/>
    </xf>
    <xf numFmtId="170" fontId="12" fillId="0" borderId="32" xfId="0" applyNumberFormat="1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center" vertical="center" wrapText="1"/>
    </xf>
    <xf numFmtId="44" fontId="0" fillId="33" borderId="20" xfId="63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/>
    </xf>
    <xf numFmtId="44" fontId="0" fillId="33" borderId="10" xfId="63" applyFont="1" applyFill="1" applyBorder="1" applyAlignment="1">
      <alignment horizontal="right"/>
    </xf>
    <xf numFmtId="44" fontId="0" fillId="33" borderId="10" xfId="0" applyNumberFormat="1" applyFont="1" applyFill="1" applyBorder="1" applyAlignment="1">
      <alignment horizontal="right"/>
    </xf>
    <xf numFmtId="0" fontId="0" fillId="33" borderId="16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170" fontId="0" fillId="0" borderId="16" xfId="63" applyNumberFormat="1" applyFont="1" applyBorder="1" applyAlignment="1">
      <alignment horizontal="right"/>
    </xf>
    <xf numFmtId="170" fontId="0" fillId="0" borderId="10" xfId="0" applyNumberFormat="1" applyFont="1" applyBorder="1" applyAlignment="1">
      <alignment horizontal="right" vertical="center" wrapText="1"/>
    </xf>
    <xf numFmtId="170" fontId="0" fillId="0" borderId="16" xfId="0" applyNumberFormat="1" applyFont="1" applyBorder="1" applyAlignment="1">
      <alignment horizontal="right" vertical="center" wrapText="1"/>
    </xf>
    <xf numFmtId="0" fontId="1" fillId="0" borderId="10" xfId="52" applyFont="1" applyFill="1" applyBorder="1" applyAlignment="1">
      <alignment horizontal="center" vertical="center"/>
      <protection/>
    </xf>
    <xf numFmtId="0" fontId="1" fillId="0" borderId="10" xfId="52" applyNumberFormat="1" applyFont="1" applyFill="1" applyBorder="1" applyAlignment="1">
      <alignment horizontal="center" vertical="center" wrapText="1"/>
      <protection/>
    </xf>
    <xf numFmtId="44" fontId="1" fillId="0" borderId="10" xfId="52" applyNumberFormat="1" applyFont="1" applyFill="1" applyBorder="1" applyAlignment="1">
      <alignment horizontal="center" vertical="center" wrapText="1"/>
      <protection/>
    </xf>
    <xf numFmtId="44" fontId="0" fillId="37" borderId="10" xfId="65" applyFont="1" applyFill="1" applyBorder="1" applyAlignment="1">
      <alignment horizontal="center" vertical="center"/>
    </xf>
    <xf numFmtId="181" fontId="0" fillId="0" borderId="10" xfId="54" applyNumberFormat="1" applyFont="1" applyFill="1" applyBorder="1" applyAlignment="1">
      <alignment horizontal="center" vertical="center" wrapText="1"/>
      <protection/>
    </xf>
    <xf numFmtId="44" fontId="0" fillId="0" borderId="10" xfId="65" applyFont="1" applyFill="1" applyBorder="1" applyAlignment="1">
      <alignment horizontal="center" vertical="center"/>
    </xf>
    <xf numFmtId="170" fontId="0" fillId="0" borderId="10" xfId="65" applyNumberFormat="1" applyFont="1" applyFill="1" applyBorder="1" applyAlignment="1">
      <alignment horizontal="center" vertical="center"/>
    </xf>
    <xf numFmtId="170" fontId="1" fillId="0" borderId="10" xfId="52" applyNumberFormat="1" applyFont="1" applyFill="1" applyBorder="1" applyAlignment="1">
      <alignment horizontal="center" vertical="center"/>
      <protection/>
    </xf>
    <xf numFmtId="44" fontId="1" fillId="0" borderId="10" xfId="52" applyNumberFormat="1" applyFont="1" applyFill="1" applyBorder="1" applyAlignment="1">
      <alignment horizontal="center" vertical="center"/>
      <protection/>
    </xf>
    <xf numFmtId="180" fontId="0" fillId="0" borderId="10" xfId="52" applyNumberFormat="1" applyFont="1" applyFill="1" applyBorder="1" applyAlignment="1">
      <alignment horizontal="left" vertical="center" wrapText="1"/>
      <protection/>
    </xf>
    <xf numFmtId="182" fontId="0" fillId="36" borderId="10" xfId="52" applyNumberFormat="1" applyFont="1" applyFill="1" applyBorder="1" applyAlignment="1">
      <alignment horizontal="center" vertical="center" wrapText="1"/>
      <protection/>
    </xf>
    <xf numFmtId="182" fontId="0" fillId="0" borderId="10" xfId="52" applyNumberFormat="1" applyFont="1" applyBorder="1" applyAlignment="1">
      <alignment horizontal="center" vertical="center" wrapText="1"/>
      <protection/>
    </xf>
    <xf numFmtId="44" fontId="0" fillId="0" borderId="10" xfId="65" applyFont="1" applyFill="1" applyBorder="1" applyAlignment="1" applyProtection="1">
      <alignment horizontal="center" vertical="center"/>
      <protection/>
    </xf>
    <xf numFmtId="44" fontId="0" fillId="0" borderId="10" xfId="65" applyFont="1" applyFill="1" applyBorder="1" applyAlignment="1" applyProtection="1">
      <alignment horizontal="left" vertical="center"/>
      <protection/>
    </xf>
    <xf numFmtId="180" fontId="0" fillId="36" borderId="10" xfId="54" applyNumberFormat="1" applyFont="1" applyFill="1" applyBorder="1" applyAlignment="1">
      <alignment horizontal="right" vertical="center" wrapText="1"/>
      <protection/>
    </xf>
    <xf numFmtId="180" fontId="0" fillId="36" borderId="10" xfId="52" applyNumberFormat="1" applyFont="1" applyFill="1" applyBorder="1" applyAlignment="1">
      <alignment horizontal="right" vertical="center" wrapText="1"/>
      <protection/>
    </xf>
    <xf numFmtId="44" fontId="0" fillId="0" borderId="10" xfId="69" applyFont="1" applyFill="1" applyBorder="1" applyAlignment="1">
      <alignment vertical="center"/>
    </xf>
    <xf numFmtId="180" fontId="0" fillId="0" borderId="10" xfId="52" applyNumberFormat="1" applyFont="1" applyFill="1" applyBorder="1">
      <alignment/>
      <protection/>
    </xf>
    <xf numFmtId="0" fontId="0" fillId="36" borderId="10" xfId="52" applyFont="1" applyFill="1" applyBorder="1" applyAlignment="1">
      <alignment horizontal="center" vertical="center"/>
      <protection/>
    </xf>
    <xf numFmtId="182" fontId="0" fillId="36" borderId="10" xfId="52" applyNumberFormat="1" applyFont="1" applyFill="1" applyBorder="1" applyAlignment="1">
      <alignment horizontal="right" vertical="center" wrapText="1"/>
      <protection/>
    </xf>
    <xf numFmtId="182" fontId="0" fillId="0" borderId="10" xfId="52" applyNumberFormat="1" applyFont="1" applyFill="1" applyBorder="1" applyAlignment="1">
      <alignment horizontal="right" vertical="center" wrapText="1"/>
      <protection/>
    </xf>
    <xf numFmtId="170" fontId="1" fillId="0" borderId="10" xfId="52" applyNumberFormat="1" applyFont="1" applyFill="1" applyBorder="1" applyAlignment="1">
      <alignment horizontal="right" vertical="center"/>
      <protection/>
    </xf>
    <xf numFmtId="0" fontId="0" fillId="0" borderId="10" xfId="52" applyFont="1" applyFill="1" applyBorder="1" applyAlignment="1">
      <alignment horizontal="center" vertical="center" wrapText="1"/>
      <protection/>
    </xf>
    <xf numFmtId="180" fontId="0" fillId="36" borderId="10" xfId="54" applyNumberFormat="1" applyFont="1" applyFill="1" applyBorder="1" applyAlignment="1">
      <alignment horizontal="center" vertical="center" wrapText="1"/>
      <protection/>
    </xf>
    <xf numFmtId="44" fontId="0" fillId="33" borderId="10" xfId="65" applyFont="1" applyFill="1" applyBorder="1" applyAlignment="1">
      <alignment horizontal="center" vertical="center"/>
    </xf>
    <xf numFmtId="180" fontId="0" fillId="33" borderId="10" xfId="52" applyNumberFormat="1" applyFont="1" applyFill="1" applyBorder="1" applyAlignment="1">
      <alignment horizontal="center" vertical="center"/>
      <protection/>
    </xf>
    <xf numFmtId="0" fontId="0" fillId="0" borderId="10" xfId="52" applyFont="1" applyBorder="1" applyAlignment="1">
      <alignment horizontal="center" vertical="center" wrapText="1"/>
      <protection/>
    </xf>
    <xf numFmtId="180" fontId="0" fillId="36" borderId="10" xfId="54" applyNumberFormat="1" applyFill="1" applyBorder="1" applyAlignment="1">
      <alignment horizontal="right" vertical="center" wrapText="1"/>
      <protection/>
    </xf>
    <xf numFmtId="180" fontId="0" fillId="36" borderId="10" xfId="52" applyNumberFormat="1" applyFont="1" applyFill="1" applyBorder="1" applyAlignment="1">
      <alignment horizontal="left" vertical="center" wrapText="1"/>
      <protection/>
    </xf>
    <xf numFmtId="0" fontId="0" fillId="0" borderId="10" xfId="65" applyNumberFormat="1" applyFont="1" applyFill="1" applyBorder="1" applyAlignment="1">
      <alignment vertical="center"/>
    </xf>
    <xf numFmtId="180" fontId="0" fillId="0" borderId="10" xfId="52" applyNumberFormat="1" applyFont="1" applyBorder="1" applyAlignment="1">
      <alignment wrapText="1"/>
      <protection/>
    </xf>
    <xf numFmtId="180" fontId="0" fillId="0" borderId="10" xfId="52" applyNumberFormat="1" applyFont="1" applyBorder="1">
      <alignment/>
      <protection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1" fontId="1" fillId="0" borderId="10" xfId="52" applyNumberFormat="1" applyFont="1" applyFill="1" applyBorder="1" applyAlignment="1">
      <alignment horizontal="center" vertical="center" wrapText="1"/>
      <protection/>
    </xf>
    <xf numFmtId="181" fontId="0" fillId="0" borderId="10" xfId="52" applyNumberFormat="1" applyFont="1" applyBorder="1" applyAlignment="1">
      <alignment horizontal="center" vertical="center" wrapText="1"/>
      <protection/>
    </xf>
    <xf numFmtId="44" fontId="0" fillId="0" borderId="10" xfId="65" applyFont="1" applyFill="1" applyBorder="1" applyAlignment="1" applyProtection="1">
      <alignment horizontal="center" vertical="center"/>
      <protection/>
    </xf>
    <xf numFmtId="182" fontId="0" fillId="36" borderId="10" xfId="52" applyNumberFormat="1" applyFont="1" applyFill="1" applyBorder="1" applyAlignment="1">
      <alignment horizontal="center" vertical="center" wrapText="1"/>
      <protection/>
    </xf>
    <xf numFmtId="182" fontId="0" fillId="0" borderId="10" xfId="52" applyNumberFormat="1" applyFont="1" applyFill="1" applyBorder="1" applyAlignment="1">
      <alignment horizontal="center" vertical="center" wrapText="1"/>
      <protection/>
    </xf>
    <xf numFmtId="181" fontId="4" fillId="0" borderId="10" xfId="54" applyNumberFormat="1" applyFont="1" applyFill="1" applyBorder="1" applyAlignment="1">
      <alignment horizontal="center" vertical="center" wrapText="1"/>
      <protection/>
    </xf>
    <xf numFmtId="181" fontId="0" fillId="0" borderId="10" xfId="52" applyNumberFormat="1" applyFont="1" applyFill="1" applyBorder="1" applyAlignment="1">
      <alignment horizontal="center" vertical="center" wrapText="1"/>
      <protection/>
    </xf>
    <xf numFmtId="44" fontId="0" fillId="0" borderId="10" xfId="65" applyFont="1" applyFill="1" applyBorder="1" applyAlignment="1" applyProtection="1">
      <alignment horizontal="center" vertical="center" wrapText="1"/>
      <protection/>
    </xf>
    <xf numFmtId="44" fontId="0" fillId="0" borderId="69" xfId="65" applyFont="1" applyFill="1" applyBorder="1" applyAlignment="1" applyProtection="1">
      <alignment horizontal="center" vertical="center"/>
      <protection/>
    </xf>
    <xf numFmtId="180" fontId="1" fillId="0" borderId="10" xfId="0" applyNumberFormat="1" applyFont="1" applyBorder="1" applyAlignment="1">
      <alignment horizontal="center" vertical="center"/>
    </xf>
    <xf numFmtId="0" fontId="12" fillId="0" borderId="19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left" vertical="center" wrapText="1"/>
    </xf>
    <xf numFmtId="170" fontId="12" fillId="0" borderId="0" xfId="0" applyNumberFormat="1" applyFont="1" applyAlignment="1">
      <alignment vertical="center"/>
    </xf>
    <xf numFmtId="170" fontId="9" fillId="37" borderId="66" xfId="0" applyNumberFormat="1" applyFont="1" applyFill="1" applyBorder="1" applyAlignment="1">
      <alignment vertical="center"/>
    </xf>
    <xf numFmtId="170" fontId="12" fillId="33" borderId="16" xfId="0" applyNumberFormat="1" applyFont="1" applyFill="1" applyBorder="1" applyAlignment="1">
      <alignment vertical="center" wrapText="1"/>
    </xf>
    <xf numFmtId="170" fontId="12" fillId="0" borderId="16" xfId="0" applyNumberFormat="1" applyFont="1" applyFill="1" applyBorder="1" applyAlignment="1">
      <alignment vertical="center" wrapText="1"/>
    </xf>
    <xf numFmtId="170" fontId="12" fillId="0" borderId="25" xfId="0" applyNumberFormat="1" applyFont="1" applyFill="1" applyBorder="1" applyAlignment="1">
      <alignment vertical="center" wrapText="1"/>
    </xf>
    <xf numFmtId="170" fontId="12" fillId="0" borderId="10" xfId="0" applyNumberFormat="1" applyFont="1" applyFill="1" applyBorder="1" applyAlignment="1">
      <alignment vertical="center" wrapText="1"/>
    </xf>
    <xf numFmtId="44" fontId="12" fillId="0" borderId="16" xfId="0" applyNumberFormat="1" applyFont="1" applyFill="1" applyBorder="1" applyAlignment="1">
      <alignment vertical="center" wrapText="1"/>
    </xf>
    <xf numFmtId="44" fontId="12" fillId="0" borderId="25" xfId="0" applyNumberFormat="1" applyFont="1" applyFill="1" applyBorder="1" applyAlignment="1">
      <alignment vertical="center" wrapText="1"/>
    </xf>
    <xf numFmtId="44" fontId="12" fillId="0" borderId="10" xfId="0" applyNumberFormat="1" applyFont="1" applyBorder="1" applyAlignment="1">
      <alignment vertical="center" wrapText="1"/>
    </xf>
    <xf numFmtId="44" fontId="12" fillId="0" borderId="20" xfId="0" applyNumberFormat="1" applyFont="1" applyBorder="1" applyAlignment="1">
      <alignment vertical="center" wrapText="1"/>
    </xf>
    <xf numFmtId="170" fontId="9" fillId="0" borderId="33" xfId="0" applyNumberFormat="1" applyFont="1" applyBorder="1" applyAlignment="1">
      <alignment vertical="center"/>
    </xf>
    <xf numFmtId="170" fontId="12" fillId="33" borderId="19" xfId="0" applyNumberFormat="1" applyFont="1" applyFill="1" applyBorder="1" applyAlignment="1">
      <alignment vertical="center" wrapText="1"/>
    </xf>
    <xf numFmtId="170" fontId="12" fillId="0" borderId="20" xfId="0" applyNumberFormat="1" applyFont="1" applyBorder="1" applyAlignment="1">
      <alignment vertical="center" wrapText="1"/>
    </xf>
    <xf numFmtId="170" fontId="9" fillId="0" borderId="12" xfId="0" applyNumberFormat="1" applyFont="1" applyBorder="1" applyAlignment="1">
      <alignment vertical="center"/>
    </xf>
    <xf numFmtId="170" fontId="12" fillId="0" borderId="21" xfId="0" applyNumberFormat="1" applyFont="1" applyBorder="1" applyAlignment="1">
      <alignment vertical="center" wrapText="1"/>
    </xf>
    <xf numFmtId="170" fontId="12" fillId="0" borderId="19" xfId="0" applyNumberFormat="1" applyFont="1" applyBorder="1" applyAlignment="1">
      <alignment vertical="center" wrapText="1"/>
    </xf>
    <xf numFmtId="170" fontId="12" fillId="0" borderId="19" xfId="63" applyNumberFormat="1" applyFont="1" applyBorder="1" applyAlignment="1">
      <alignment vertical="center" wrapText="1"/>
    </xf>
    <xf numFmtId="170" fontId="12" fillId="0" borderId="10" xfId="63" applyNumberFormat="1" applyFont="1" applyBorder="1" applyAlignment="1">
      <alignment vertical="center" wrapText="1"/>
    </xf>
    <xf numFmtId="170" fontId="12" fillId="0" borderId="10" xfId="63" applyNumberFormat="1" applyFont="1" applyFill="1" applyBorder="1" applyAlignment="1">
      <alignment vertical="center" wrapText="1"/>
    </xf>
    <xf numFmtId="170" fontId="9" fillId="0" borderId="17" xfId="0" applyNumberFormat="1" applyFont="1" applyBorder="1" applyAlignment="1">
      <alignment vertical="center"/>
    </xf>
    <xf numFmtId="170" fontId="9" fillId="38" borderId="34" xfId="0" applyNumberFormat="1" applyFont="1" applyFill="1" applyBorder="1" applyAlignment="1">
      <alignment vertical="center"/>
    </xf>
    <xf numFmtId="0" fontId="12" fillId="0" borderId="10" xfId="0" applyFont="1" applyBorder="1" applyAlignment="1">
      <alignment horizontal="left" vertical="center"/>
    </xf>
    <xf numFmtId="0" fontId="12" fillId="0" borderId="41" xfId="0" applyFont="1" applyBorder="1" applyAlignment="1">
      <alignment/>
    </xf>
    <xf numFmtId="0" fontId="12" fillId="0" borderId="55" xfId="0" applyFont="1" applyFill="1" applyBorder="1" applyAlignment="1">
      <alignment vertical="center" wrapText="1"/>
    </xf>
    <xf numFmtId="0" fontId="12" fillId="0" borderId="41" xfId="0" applyFont="1" applyFill="1" applyBorder="1" applyAlignment="1">
      <alignment vertical="center" wrapText="1"/>
    </xf>
    <xf numFmtId="0" fontId="12" fillId="0" borderId="57" xfId="0" applyFont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70" xfId="0" applyFont="1" applyFill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9" fillId="33" borderId="20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37" borderId="28" xfId="0" applyFont="1" applyFill="1" applyBorder="1" applyAlignment="1">
      <alignment horizontal="center" vertical="center"/>
    </xf>
    <xf numFmtId="0" fontId="9" fillId="37" borderId="29" xfId="0" applyFont="1" applyFill="1" applyBorder="1" applyAlignment="1">
      <alignment horizontal="center" vertical="center"/>
    </xf>
    <xf numFmtId="0" fontId="9" fillId="37" borderId="3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9" fillId="37" borderId="71" xfId="0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horizontal="center" vertical="center"/>
    </xf>
    <xf numFmtId="0" fontId="9" fillId="37" borderId="12" xfId="0" applyFont="1" applyFill="1" applyBorder="1" applyAlignment="1">
      <alignment horizontal="center" vertical="center"/>
    </xf>
    <xf numFmtId="0" fontId="12" fillId="0" borderId="72" xfId="0" applyFont="1" applyBorder="1" applyAlignment="1">
      <alignment horizontal="center" vertical="center" wrapText="1"/>
    </xf>
    <xf numFmtId="0" fontId="12" fillId="0" borderId="73" xfId="0" applyFont="1" applyBorder="1" applyAlignment="1">
      <alignment horizontal="left" vertical="center" wrapText="1"/>
    </xf>
    <xf numFmtId="0" fontId="12" fillId="0" borderId="73" xfId="0" applyFont="1" applyBorder="1" applyAlignment="1">
      <alignment horizontal="center" vertical="center" wrapText="1"/>
    </xf>
    <xf numFmtId="170" fontId="12" fillId="0" borderId="73" xfId="0" applyNumberFormat="1" applyFont="1" applyBorder="1" applyAlignment="1">
      <alignment vertical="center" wrapText="1"/>
    </xf>
    <xf numFmtId="0" fontId="12" fillId="33" borderId="29" xfId="0" applyFont="1" applyFill="1" applyBorder="1" applyAlignment="1">
      <alignment horizontal="center" vertical="center" wrapText="1"/>
    </xf>
    <xf numFmtId="0" fontId="12" fillId="0" borderId="74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9" fillId="37" borderId="22" xfId="0" applyFont="1" applyFill="1" applyBorder="1" applyAlignment="1">
      <alignment horizontal="center" vertical="center"/>
    </xf>
    <xf numFmtId="0" fontId="9" fillId="37" borderId="17" xfId="0" applyFont="1" applyFill="1" applyBorder="1" applyAlignment="1">
      <alignment horizontal="center" vertical="center"/>
    </xf>
    <xf numFmtId="0" fontId="9" fillId="37" borderId="23" xfId="0" applyFont="1" applyFill="1" applyBorder="1" applyAlignment="1">
      <alignment horizontal="center" vertical="center"/>
    </xf>
    <xf numFmtId="0" fontId="12" fillId="0" borderId="65" xfId="0" applyFont="1" applyBorder="1" applyAlignment="1">
      <alignment horizontal="center" vertical="center" wrapText="1"/>
    </xf>
    <xf numFmtId="4" fontId="18" fillId="0" borderId="73" xfId="0" applyNumberFormat="1" applyFont="1" applyBorder="1" applyAlignment="1">
      <alignment horizontal="center" vertical="center" wrapText="1"/>
    </xf>
    <xf numFmtId="0" fontId="9" fillId="37" borderId="64" xfId="0" applyFont="1" applyFill="1" applyBorder="1" applyAlignment="1">
      <alignment horizontal="center" vertical="center" wrapText="1"/>
    </xf>
    <xf numFmtId="0" fontId="9" fillId="37" borderId="64" xfId="0" applyFont="1" applyFill="1" applyBorder="1" applyAlignment="1">
      <alignment horizontal="center" vertical="center"/>
    </xf>
    <xf numFmtId="0" fontId="9" fillId="37" borderId="68" xfId="0" applyFont="1" applyFill="1" applyBorder="1" applyAlignment="1">
      <alignment horizontal="center" vertical="center"/>
    </xf>
    <xf numFmtId="0" fontId="9" fillId="37" borderId="39" xfId="0" applyFont="1" applyFill="1" applyBorder="1" applyAlignment="1">
      <alignment horizontal="center" vertical="center"/>
    </xf>
    <xf numFmtId="0" fontId="9" fillId="37" borderId="19" xfId="0" applyFont="1" applyFill="1" applyBorder="1" applyAlignment="1">
      <alignment horizontal="center" vertical="center"/>
    </xf>
    <xf numFmtId="0" fontId="9" fillId="37" borderId="47" xfId="0" applyFont="1" applyFill="1" applyBorder="1" applyAlignment="1">
      <alignment horizontal="center" vertical="center"/>
    </xf>
    <xf numFmtId="0" fontId="9" fillId="37" borderId="0" xfId="0" applyFont="1" applyFill="1" applyBorder="1" applyAlignment="1">
      <alignment horizontal="center" vertical="center" wrapText="1"/>
    </xf>
    <xf numFmtId="0" fontId="9" fillId="37" borderId="0" xfId="0" applyFont="1" applyFill="1" applyBorder="1" applyAlignment="1">
      <alignment horizontal="center" vertical="center"/>
    </xf>
    <xf numFmtId="0" fontId="9" fillId="37" borderId="75" xfId="0" applyFont="1" applyFill="1" applyBorder="1" applyAlignment="1">
      <alignment horizontal="center" vertical="center"/>
    </xf>
    <xf numFmtId="44" fontId="9" fillId="37" borderId="71" xfId="73" applyFont="1" applyFill="1" applyBorder="1" applyAlignment="1">
      <alignment horizontal="center" vertical="center" wrapText="1"/>
    </xf>
    <xf numFmtId="0" fontId="9" fillId="37" borderId="13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72" fontId="12" fillId="0" borderId="0" xfId="0" applyNumberFormat="1" applyFont="1" applyAlignment="1">
      <alignment horizontal="center" vertical="center" wrapText="1"/>
    </xf>
    <xf numFmtId="0" fontId="9" fillId="0" borderId="76" xfId="0" applyFont="1" applyBorder="1" applyAlignment="1">
      <alignment horizontal="center" vertical="center"/>
    </xf>
    <xf numFmtId="0" fontId="12" fillId="0" borderId="29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44" fontId="19" fillId="0" borderId="18" xfId="0" applyNumberFormat="1" applyFont="1" applyBorder="1" applyAlignment="1">
      <alignment vertical="center" wrapText="1"/>
    </xf>
    <xf numFmtId="0" fontId="68" fillId="0" borderId="15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0" fontId="68" fillId="0" borderId="31" xfId="0" applyFont="1" applyBorder="1" applyAlignment="1">
      <alignment vertical="center"/>
    </xf>
    <xf numFmtId="0" fontId="68" fillId="0" borderId="10" xfId="0" applyFont="1" applyBorder="1" applyAlignment="1" quotePrefix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67" xfId="0" applyFont="1" applyBorder="1" applyAlignment="1">
      <alignment horizontal="center" vertical="center" wrapText="1"/>
    </xf>
    <xf numFmtId="185" fontId="69" fillId="0" borderId="16" xfId="0" applyNumberFormat="1" applyFont="1" applyBorder="1" applyAlignment="1">
      <alignment horizontal="center" vertical="center" wrapText="1"/>
    </xf>
    <xf numFmtId="44" fontId="69" fillId="0" borderId="10" xfId="71" applyFont="1" applyFill="1" applyBorder="1" applyAlignment="1">
      <alignment horizontal="center" vertical="center" wrapText="1"/>
    </xf>
    <xf numFmtId="44" fontId="68" fillId="0" borderId="10" xfId="71" applyFont="1" applyFill="1" applyBorder="1" applyAlignment="1">
      <alignment horizontal="center" vertical="center" wrapText="1"/>
    </xf>
    <xf numFmtId="3" fontId="68" fillId="0" borderId="10" xfId="0" applyNumberFormat="1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vertical="center"/>
    </xf>
    <xf numFmtId="14" fontId="70" fillId="0" borderId="10" xfId="0" applyNumberFormat="1" applyFont="1" applyBorder="1" applyAlignment="1">
      <alignment horizontal="center" vertical="center"/>
    </xf>
    <xf numFmtId="0" fontId="70" fillId="0" borderId="31" xfId="0" applyFont="1" applyBorder="1" applyAlignment="1">
      <alignment vertical="center"/>
    </xf>
    <xf numFmtId="0" fontId="70" fillId="0" borderId="10" xfId="0" applyFont="1" applyBorder="1" applyAlignment="1">
      <alignment horizontal="center" vertical="center" wrapText="1"/>
    </xf>
    <xf numFmtId="3" fontId="70" fillId="0" borderId="10" xfId="0" applyNumberFormat="1" applyFont="1" applyBorder="1" applyAlignment="1">
      <alignment horizontal="center" vertical="center" wrapText="1"/>
    </xf>
    <xf numFmtId="4" fontId="70" fillId="0" borderId="10" xfId="0" applyNumberFormat="1" applyFont="1" applyBorder="1" applyAlignment="1">
      <alignment horizontal="center" vertical="center" wrapText="1"/>
    </xf>
    <xf numFmtId="185" fontId="70" fillId="0" borderId="10" xfId="0" applyNumberFormat="1" applyFont="1" applyBorder="1" applyAlignment="1">
      <alignment horizontal="center" vertical="center" wrapText="1"/>
    </xf>
    <xf numFmtId="0" fontId="70" fillId="0" borderId="31" xfId="0" applyFont="1" applyBorder="1" applyAlignment="1">
      <alignment horizontal="center" vertical="center" wrapText="1"/>
    </xf>
    <xf numFmtId="0" fontId="68" fillId="0" borderId="31" xfId="0" applyFont="1" applyBorder="1" applyAlignment="1">
      <alignment horizontal="center" vertical="center"/>
    </xf>
    <xf numFmtId="0" fontId="70" fillId="0" borderId="15" xfId="53" applyFont="1" applyBorder="1" applyAlignment="1">
      <alignment horizontal="center" vertical="center" wrapText="1"/>
      <protection/>
    </xf>
    <xf numFmtId="0" fontId="70" fillId="0" borderId="10" xfId="53" applyFont="1" applyBorder="1" applyAlignment="1">
      <alignment horizontal="center" vertical="center" wrapText="1"/>
      <protection/>
    </xf>
    <xf numFmtId="0" fontId="70" fillId="0" borderId="19" xfId="53" applyFont="1" applyBorder="1" applyAlignment="1">
      <alignment horizontal="center" vertical="center" wrapText="1"/>
      <protection/>
    </xf>
    <xf numFmtId="14" fontId="70" fillId="0" borderId="10" xfId="53" applyNumberFormat="1" applyFont="1" applyBorder="1" applyAlignment="1">
      <alignment horizontal="center" vertical="center" wrapText="1"/>
      <protection/>
    </xf>
    <xf numFmtId="0" fontId="70" fillId="0" borderId="53" xfId="53" applyFont="1" applyBorder="1" applyAlignment="1">
      <alignment horizontal="center" vertical="center" wrapText="1"/>
      <protection/>
    </xf>
    <xf numFmtId="0" fontId="70" fillId="0" borderId="10" xfId="53" applyFont="1" applyBorder="1" applyAlignment="1">
      <alignment horizontal="center" vertical="center"/>
      <protection/>
    </xf>
    <xf numFmtId="0" fontId="70" fillId="0" borderId="10" xfId="0" applyFont="1" applyBorder="1" applyAlignment="1">
      <alignment/>
    </xf>
    <xf numFmtId="0" fontId="70" fillId="0" borderId="31" xfId="0" applyFont="1" applyBorder="1" applyAlignment="1">
      <alignment/>
    </xf>
    <xf numFmtId="0" fontId="68" fillId="0" borderId="35" xfId="0" applyFont="1" applyBorder="1" applyAlignment="1">
      <alignment horizontal="center" vertical="center" wrapText="1"/>
    </xf>
    <xf numFmtId="0" fontId="68" fillId="0" borderId="36" xfId="0" applyFont="1" applyBorder="1" applyAlignment="1">
      <alignment horizontal="center" vertical="center" wrapText="1"/>
    </xf>
    <xf numFmtId="8" fontId="68" fillId="0" borderId="36" xfId="0" applyNumberFormat="1" applyFont="1" applyBorder="1" applyAlignment="1">
      <alignment horizontal="center" vertical="center" wrapText="1"/>
    </xf>
    <xf numFmtId="44" fontId="69" fillId="0" borderId="36" xfId="71" applyFont="1" applyFill="1" applyBorder="1" applyAlignment="1">
      <alignment horizontal="center" vertical="center" wrapText="1"/>
    </xf>
    <xf numFmtId="0" fontId="69" fillId="0" borderId="36" xfId="0" applyFont="1" applyBorder="1" applyAlignment="1">
      <alignment horizontal="center" vertical="center" wrapText="1"/>
    </xf>
    <xf numFmtId="0" fontId="68" fillId="0" borderId="36" xfId="0" applyFont="1" applyBorder="1" applyAlignment="1">
      <alignment horizontal="center" vertical="center"/>
    </xf>
    <xf numFmtId="0" fontId="68" fillId="0" borderId="37" xfId="0" applyFont="1" applyBorder="1" applyAlignment="1">
      <alignment vertical="center"/>
    </xf>
    <xf numFmtId="170" fontId="71" fillId="0" borderId="10" xfId="53" applyNumberFormat="1" applyFont="1" applyBorder="1" applyAlignment="1">
      <alignment horizontal="right" vertical="center" wrapText="1"/>
      <protection/>
    </xf>
    <xf numFmtId="0" fontId="0" fillId="14" borderId="61" xfId="0" applyFont="1" applyFill="1" applyBorder="1" applyAlignment="1">
      <alignment wrapText="1"/>
    </xf>
    <xf numFmtId="170" fontId="1" fillId="14" borderId="68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wrapText="1"/>
    </xf>
    <xf numFmtId="170" fontId="0" fillId="0" borderId="10" xfId="0" applyNumberFormat="1" applyBorder="1" applyAlignment="1">
      <alignment wrapText="1"/>
    </xf>
    <xf numFmtId="0" fontId="5" fillId="0" borderId="0" xfId="0" applyFont="1" applyAlignment="1">
      <alignment/>
    </xf>
    <xf numFmtId="0" fontId="72" fillId="14" borderId="10" xfId="0" applyFont="1" applyFill="1" applyBorder="1" applyAlignment="1">
      <alignment/>
    </xf>
    <xf numFmtId="14" fontId="72" fillId="14" borderId="10" xfId="0" applyNumberFormat="1" applyFont="1" applyFill="1" applyBorder="1" applyAlignment="1">
      <alignment/>
    </xf>
    <xf numFmtId="170" fontId="72" fillId="14" borderId="10" xfId="0" applyNumberFormat="1" applyFont="1" applyFill="1" applyBorder="1" applyAlignment="1">
      <alignment/>
    </xf>
    <xf numFmtId="0" fontId="73" fillId="0" borderId="15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left" vertical="center" wrapText="1"/>
    </xf>
    <xf numFmtId="0" fontId="73" fillId="0" borderId="10" xfId="0" applyFont="1" applyFill="1" applyBorder="1" applyAlignment="1">
      <alignment horizontal="center" vertical="center"/>
    </xf>
    <xf numFmtId="49" fontId="73" fillId="0" borderId="10" xfId="0" applyNumberFormat="1" applyFont="1" applyFill="1" applyBorder="1" applyAlignment="1" quotePrefix="1">
      <alignment horizontal="center" vertical="center"/>
    </xf>
    <xf numFmtId="0" fontId="73" fillId="0" borderId="10" xfId="0" applyNumberFormat="1" applyFont="1" applyFill="1" applyBorder="1" applyAlignment="1">
      <alignment horizontal="center" vertical="center"/>
    </xf>
    <xf numFmtId="49" fontId="73" fillId="0" borderId="10" xfId="0" applyNumberFormat="1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73" fillId="0" borderId="31" xfId="0" applyFont="1" applyFill="1" applyBorder="1" applyAlignment="1">
      <alignment horizontal="center" vertical="center"/>
    </xf>
    <xf numFmtId="49" fontId="73" fillId="0" borderId="10" xfId="0" applyNumberFormat="1" applyFont="1" applyFill="1" applyBorder="1" applyAlignment="1">
      <alignment horizontal="center" vertical="center"/>
    </xf>
    <xf numFmtId="0" fontId="73" fillId="0" borderId="35" xfId="0" applyFont="1" applyFill="1" applyBorder="1" applyAlignment="1">
      <alignment horizontal="center" vertical="center"/>
    </xf>
    <xf numFmtId="0" fontId="73" fillId="0" borderId="36" xfId="0" applyFont="1" applyFill="1" applyBorder="1" applyAlignment="1">
      <alignment horizontal="left" vertical="center" wrapText="1"/>
    </xf>
    <xf numFmtId="0" fontId="73" fillId="0" borderId="36" xfId="0" applyFont="1" applyFill="1" applyBorder="1" applyAlignment="1">
      <alignment horizontal="center" vertical="center"/>
    </xf>
    <xf numFmtId="0" fontId="73" fillId="0" borderId="36" xfId="0" applyFont="1" applyFill="1" applyBorder="1" applyAlignment="1" quotePrefix="1">
      <alignment horizontal="center" vertical="center"/>
    </xf>
    <xf numFmtId="49" fontId="73" fillId="0" borderId="36" xfId="0" applyNumberFormat="1" applyFont="1" applyFill="1" applyBorder="1" applyAlignment="1">
      <alignment horizontal="center" vertical="center" wrapText="1"/>
    </xf>
    <xf numFmtId="0" fontId="73" fillId="0" borderId="36" xfId="0" applyFont="1" applyFill="1" applyBorder="1" applyAlignment="1">
      <alignment horizontal="center" vertical="center" wrapText="1"/>
    </xf>
    <xf numFmtId="0" fontId="73" fillId="0" borderId="37" xfId="0" applyFont="1" applyFill="1" applyBorder="1" applyAlignment="1">
      <alignment horizontal="center" vertical="center"/>
    </xf>
    <xf numFmtId="14" fontId="71" fillId="0" borderId="10" xfId="0" applyNumberFormat="1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9" fillId="38" borderId="61" xfId="0" applyFont="1" applyFill="1" applyBorder="1" applyAlignment="1">
      <alignment horizontal="center"/>
    </xf>
    <xf numFmtId="0" fontId="9" fillId="38" borderId="65" xfId="0" applyFont="1" applyFill="1" applyBorder="1" applyAlignment="1">
      <alignment horizontal="center"/>
    </xf>
    <xf numFmtId="0" fontId="9" fillId="37" borderId="77" xfId="0" applyFont="1" applyFill="1" applyBorder="1" applyAlignment="1">
      <alignment horizontal="left" vertical="center" wrapText="1"/>
    </xf>
    <xf numFmtId="0" fontId="9" fillId="37" borderId="0" xfId="0" applyFont="1" applyFill="1" applyBorder="1" applyAlignment="1">
      <alignment horizontal="left" vertical="center" wrapText="1"/>
    </xf>
    <xf numFmtId="0" fontId="9" fillId="37" borderId="27" xfId="0" applyFont="1" applyFill="1" applyBorder="1" applyAlignment="1">
      <alignment vertical="center" wrapText="1"/>
    </xf>
    <xf numFmtId="0" fontId="9" fillId="37" borderId="66" xfId="0" applyFont="1" applyFill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44" fontId="9" fillId="37" borderId="78" xfId="73" applyFont="1" applyFill="1" applyBorder="1" applyAlignment="1">
      <alignment horizontal="left" vertical="center" wrapText="1"/>
    </xf>
    <xf numFmtId="44" fontId="9" fillId="37" borderId="71" xfId="73" applyFont="1" applyFill="1" applyBorder="1" applyAlignment="1">
      <alignment horizontal="left" vertical="center" wrapText="1"/>
    </xf>
    <xf numFmtId="0" fontId="9" fillId="37" borderId="27" xfId="0" applyFont="1" applyFill="1" applyBorder="1" applyAlignment="1">
      <alignment horizontal="left" vertical="center" wrapText="1"/>
    </xf>
    <xf numFmtId="0" fontId="9" fillId="37" borderId="66" xfId="0" applyFont="1" applyFill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9" fillId="37" borderId="61" xfId="0" applyFont="1" applyFill="1" applyBorder="1" applyAlignment="1">
      <alignment horizontal="left" vertical="center" wrapText="1"/>
    </xf>
    <xf numFmtId="0" fontId="9" fillId="37" borderId="64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9" fillId="33" borderId="49" xfId="0" applyFont="1" applyFill="1" applyBorder="1" applyAlignment="1">
      <alignment horizontal="center" vertical="center" wrapText="1"/>
    </xf>
    <xf numFmtId="170" fontId="9" fillId="33" borderId="79" xfId="0" applyNumberFormat="1" applyFont="1" applyFill="1" applyBorder="1" applyAlignment="1">
      <alignment vertical="center" wrapText="1"/>
    </xf>
    <xf numFmtId="170" fontId="9" fillId="33" borderId="80" xfId="0" applyNumberFormat="1" applyFont="1" applyFill="1" applyBorder="1" applyAlignment="1">
      <alignment vertical="center" wrapText="1"/>
    </xf>
    <xf numFmtId="0" fontId="9" fillId="0" borderId="79" xfId="0" applyFont="1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79" xfId="0" applyFont="1" applyBorder="1" applyAlignment="1">
      <alignment horizontal="left" vertical="center" wrapText="1"/>
    </xf>
    <xf numFmtId="0" fontId="9" fillId="0" borderId="80" xfId="0" applyFont="1" applyBorder="1" applyAlignment="1">
      <alignment horizontal="left" vertical="center" wrapText="1"/>
    </xf>
    <xf numFmtId="0" fontId="74" fillId="0" borderId="40" xfId="0" applyFont="1" applyFill="1" applyBorder="1" applyAlignment="1">
      <alignment horizontal="left" vertical="center"/>
    </xf>
    <xf numFmtId="0" fontId="5" fillId="8" borderId="22" xfId="0" applyFont="1" applyFill="1" applyBorder="1" applyAlignment="1">
      <alignment horizontal="center" vertical="center" wrapText="1"/>
    </xf>
    <xf numFmtId="0" fontId="5" fillId="8" borderId="17" xfId="0" applyFont="1" applyFill="1" applyBorder="1" applyAlignment="1">
      <alignment horizontal="center" vertical="center" wrapText="1"/>
    </xf>
    <xf numFmtId="0" fontId="5" fillId="8" borderId="23" xfId="0" applyFont="1" applyFill="1" applyBorder="1" applyAlignment="1">
      <alignment horizontal="center" vertical="center" wrapText="1"/>
    </xf>
    <xf numFmtId="0" fontId="1" fillId="37" borderId="27" xfId="0" applyFont="1" applyFill="1" applyBorder="1" applyAlignment="1">
      <alignment horizontal="left" vertical="center" wrapText="1"/>
    </xf>
    <xf numFmtId="0" fontId="1" fillId="37" borderId="66" xfId="0" applyFont="1" applyFill="1" applyBorder="1" applyAlignment="1">
      <alignment horizontal="left" vertical="center" wrapText="1"/>
    </xf>
    <xf numFmtId="0" fontId="1" fillId="37" borderId="81" xfId="0" applyFont="1" applyFill="1" applyBorder="1" applyAlignment="1">
      <alignment horizontal="left" vertical="center" wrapText="1"/>
    </xf>
    <xf numFmtId="0" fontId="1" fillId="37" borderId="22" xfId="0" applyFont="1" applyFill="1" applyBorder="1" applyAlignment="1">
      <alignment horizontal="left" vertical="center" wrapText="1"/>
    </xf>
    <xf numFmtId="0" fontId="1" fillId="37" borderId="17" xfId="0" applyFont="1" applyFill="1" applyBorder="1" applyAlignment="1">
      <alignment horizontal="left" vertical="center" wrapText="1"/>
    </xf>
    <xf numFmtId="0" fontId="1" fillId="37" borderId="2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8" borderId="59" xfId="0" applyFont="1" applyFill="1" applyBorder="1" applyAlignment="1">
      <alignment horizontal="center" vertical="center" wrapText="1"/>
    </xf>
    <xf numFmtId="0" fontId="5" fillId="8" borderId="21" xfId="0" applyFont="1" applyFill="1" applyBorder="1" applyAlignment="1">
      <alignment horizontal="center" vertical="center" wrapText="1"/>
    </xf>
    <xf numFmtId="0" fontId="5" fillId="8" borderId="50" xfId="0" applyFont="1" applyFill="1" applyBorder="1" applyAlignment="1">
      <alignment horizontal="center" vertical="center" wrapText="1"/>
    </xf>
    <xf numFmtId="0" fontId="5" fillId="8" borderId="26" xfId="0" applyFont="1" applyFill="1" applyBorder="1" applyAlignment="1">
      <alignment horizontal="center" vertical="center" wrapText="1"/>
    </xf>
    <xf numFmtId="0" fontId="5" fillId="8" borderId="33" xfId="0" applyFont="1" applyFill="1" applyBorder="1" applyAlignment="1">
      <alignment horizontal="center" vertical="center" wrapText="1"/>
    </xf>
    <xf numFmtId="0" fontId="5" fillId="8" borderId="34" xfId="0" applyFont="1" applyFill="1" applyBorder="1" applyAlignment="1">
      <alignment horizontal="center" vertical="center" wrapText="1"/>
    </xf>
    <xf numFmtId="0" fontId="1" fillId="13" borderId="27" xfId="0" applyFont="1" applyFill="1" applyBorder="1" applyAlignment="1">
      <alignment horizontal="center" wrapText="1"/>
    </xf>
    <xf numFmtId="0" fontId="1" fillId="13" borderId="51" xfId="0" applyFont="1" applyFill="1" applyBorder="1" applyAlignment="1">
      <alignment horizontal="center" wrapText="1"/>
    </xf>
    <xf numFmtId="0" fontId="5" fillId="8" borderId="11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7" borderId="26" xfId="0" applyFont="1" applyFill="1" applyBorder="1" applyAlignment="1">
      <alignment horizontal="left" vertical="center" wrapText="1"/>
    </xf>
    <xf numFmtId="0" fontId="1" fillId="37" borderId="33" xfId="0" applyFont="1" applyFill="1" applyBorder="1" applyAlignment="1">
      <alignment horizontal="left" vertical="center" wrapText="1"/>
    </xf>
    <xf numFmtId="0" fontId="1" fillId="37" borderId="34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" fillId="0" borderId="10" xfId="52" applyNumberFormat="1" applyFont="1" applyFill="1" applyBorder="1" applyAlignment="1">
      <alignment horizontal="center" vertical="center"/>
      <protection/>
    </xf>
    <xf numFmtId="180" fontId="0" fillId="0" borderId="10" xfId="52" applyNumberFormat="1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7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9" fillId="0" borderId="82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9" fillId="0" borderId="78" xfId="0" applyFont="1" applyBorder="1" applyAlignment="1">
      <alignment horizontal="center" vertical="center" wrapText="1"/>
    </xf>
    <xf numFmtId="0" fontId="19" fillId="0" borderId="81" xfId="0" applyFont="1" applyBorder="1" applyAlignment="1">
      <alignment horizontal="center" vertical="center" wrapText="1"/>
    </xf>
    <xf numFmtId="0" fontId="19" fillId="0" borderId="61" xfId="0" applyFont="1" applyBorder="1" applyAlignment="1">
      <alignment horizontal="center" vertical="center" wrapText="1"/>
    </xf>
    <xf numFmtId="0" fontId="19" fillId="0" borderId="68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37" borderId="84" xfId="0" applyFont="1" applyFill="1" applyBorder="1" applyAlignment="1">
      <alignment horizontal="left" vertical="center" wrapText="1"/>
    </xf>
    <xf numFmtId="0" fontId="9" fillId="37" borderId="85" xfId="0" applyFont="1" applyFill="1" applyBorder="1" applyAlignment="1">
      <alignment horizontal="left" vertical="center" wrapText="1"/>
    </xf>
    <xf numFmtId="0" fontId="9" fillId="37" borderId="43" xfId="0" applyFont="1" applyFill="1" applyBorder="1" applyAlignment="1">
      <alignment horizontal="left" vertical="center" wrapText="1"/>
    </xf>
    <xf numFmtId="0" fontId="69" fillId="37" borderId="15" xfId="0" applyFont="1" applyFill="1" applyBorder="1" applyAlignment="1">
      <alignment horizontal="left" vertical="center" wrapText="1"/>
    </xf>
    <xf numFmtId="0" fontId="69" fillId="37" borderId="10" xfId="0" applyFont="1" applyFill="1" applyBorder="1" applyAlignment="1">
      <alignment horizontal="left" vertical="center" wrapText="1"/>
    </xf>
    <xf numFmtId="0" fontId="69" fillId="37" borderId="31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" fillId="37" borderId="27" xfId="0" applyFont="1" applyFill="1" applyBorder="1" applyAlignment="1">
      <alignment horizontal="left" vertical="center"/>
    </xf>
    <xf numFmtId="0" fontId="1" fillId="37" borderId="66" xfId="0" applyFont="1" applyFill="1" applyBorder="1" applyAlignment="1">
      <alignment horizontal="left" vertical="center"/>
    </xf>
    <xf numFmtId="0" fontId="1" fillId="37" borderId="51" xfId="0" applyFont="1" applyFill="1" applyBorder="1" applyAlignment="1">
      <alignment horizontal="left" vertical="center"/>
    </xf>
    <xf numFmtId="0" fontId="1" fillId="37" borderId="77" xfId="0" applyFont="1" applyFill="1" applyBorder="1" applyAlignment="1">
      <alignment horizontal="left" vertical="center"/>
    </xf>
    <xf numFmtId="0" fontId="1" fillId="37" borderId="64" xfId="0" applyFont="1" applyFill="1" applyBorder="1" applyAlignment="1">
      <alignment horizontal="left" vertical="center"/>
    </xf>
  </cellXfs>
  <cellStyles count="6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_pozostałe dane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Walutowy 2 2" xfId="66"/>
    <cellStyle name="Walutowy 2 3" xfId="67"/>
    <cellStyle name="Walutowy 2 4" xfId="68"/>
    <cellStyle name="Walutowy 2 5" xfId="69"/>
    <cellStyle name="Walutowy 2 6" xfId="70"/>
    <cellStyle name="Walutowy 3" xfId="71"/>
    <cellStyle name="Walutowy 4" xfId="72"/>
    <cellStyle name="Walutowy 5" xfId="73"/>
    <cellStyle name="Walutowy 6" xfId="74"/>
    <cellStyle name="Walutowy 7" xfId="75"/>
    <cellStyle name="Walutowy 8" xfId="76"/>
    <cellStyle name="Zły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zoomScale="70" zoomScaleNormal="70" zoomScalePageLayoutView="0" workbookViewId="0" topLeftCell="A1">
      <selection activeCell="C8" sqref="C8"/>
    </sheetView>
  </sheetViews>
  <sheetFormatPr defaultColWidth="18.140625" defaultRowHeight="12.75"/>
  <cols>
    <col min="1" max="1" width="4.140625" style="50" customWidth="1"/>
    <col min="2" max="2" width="25.57421875" style="64" customWidth="1"/>
    <col min="3" max="3" width="21.00390625" style="64" customWidth="1"/>
    <col min="4" max="6" width="18.140625" style="51" customWidth="1"/>
    <col min="7" max="7" width="18.140625" style="75" customWidth="1"/>
    <col min="8" max="10" width="18.140625" style="51" customWidth="1"/>
    <col min="11" max="16384" width="18.140625" style="50" customWidth="1"/>
  </cols>
  <sheetData>
    <row r="1" ht="13.5">
      <c r="A1" s="49" t="s">
        <v>35</v>
      </c>
    </row>
    <row r="2" ht="14.25" thickBot="1"/>
    <row r="3" spans="1:10" ht="88.5" customHeight="1">
      <c r="A3" s="52" t="s">
        <v>2</v>
      </c>
      <c r="B3" s="65" t="s">
        <v>3</v>
      </c>
      <c r="C3" s="65" t="s">
        <v>91</v>
      </c>
      <c r="D3" s="53" t="s">
        <v>4</v>
      </c>
      <c r="E3" s="53" t="s">
        <v>5</v>
      </c>
      <c r="F3" s="53" t="s">
        <v>290</v>
      </c>
      <c r="G3" s="54" t="s">
        <v>28</v>
      </c>
      <c r="H3" s="54" t="s">
        <v>36</v>
      </c>
      <c r="I3" s="54" t="s">
        <v>39</v>
      </c>
      <c r="J3" s="55" t="s">
        <v>46</v>
      </c>
    </row>
    <row r="4" spans="1:10" s="69" customFormat="1" ht="54.75">
      <c r="A4" s="494">
        <v>1</v>
      </c>
      <c r="B4" s="495" t="s">
        <v>30</v>
      </c>
      <c r="C4" s="495" t="s">
        <v>107</v>
      </c>
      <c r="D4" s="496" t="s">
        <v>67</v>
      </c>
      <c r="E4" s="497" t="s">
        <v>68</v>
      </c>
      <c r="F4" s="498" t="s">
        <v>69</v>
      </c>
      <c r="G4" s="499" t="s">
        <v>70</v>
      </c>
      <c r="H4" s="500" t="s">
        <v>92</v>
      </c>
      <c r="I4" s="500" t="s">
        <v>93</v>
      </c>
      <c r="J4" s="501" t="s">
        <v>47</v>
      </c>
    </row>
    <row r="5" spans="1:10" s="144" customFormat="1" ht="41.25">
      <c r="A5" s="494">
        <v>2</v>
      </c>
      <c r="B5" s="495" t="s">
        <v>113</v>
      </c>
      <c r="C5" s="495" t="s">
        <v>108</v>
      </c>
      <c r="D5" s="496" t="s">
        <v>114</v>
      </c>
      <c r="E5" s="497" t="s">
        <v>115</v>
      </c>
      <c r="F5" s="498" t="s">
        <v>716</v>
      </c>
      <c r="G5" s="500" t="s">
        <v>713</v>
      </c>
      <c r="H5" s="496" t="s">
        <v>55</v>
      </c>
      <c r="I5" s="496" t="s">
        <v>47</v>
      </c>
      <c r="J5" s="501" t="s">
        <v>47</v>
      </c>
    </row>
    <row r="6" spans="1:10" s="145" customFormat="1" ht="41.25">
      <c r="A6" s="494">
        <v>3</v>
      </c>
      <c r="B6" s="495" t="s">
        <v>31</v>
      </c>
      <c r="C6" s="495" t="s">
        <v>950</v>
      </c>
      <c r="D6" s="500" t="s">
        <v>50</v>
      </c>
      <c r="E6" s="502" t="s">
        <v>52</v>
      </c>
      <c r="F6" s="498" t="s">
        <v>711</v>
      </c>
      <c r="G6" s="500" t="s">
        <v>712</v>
      </c>
      <c r="H6" s="496" t="s">
        <v>57</v>
      </c>
      <c r="I6" s="496" t="s">
        <v>47</v>
      </c>
      <c r="J6" s="501" t="s">
        <v>47</v>
      </c>
    </row>
    <row r="7" spans="1:10" s="144" customFormat="1" ht="41.25">
      <c r="A7" s="494">
        <v>4</v>
      </c>
      <c r="B7" s="495" t="s">
        <v>32</v>
      </c>
      <c r="C7" s="495" t="s">
        <v>950</v>
      </c>
      <c r="D7" s="496" t="s">
        <v>51</v>
      </c>
      <c r="E7" s="502" t="s">
        <v>90</v>
      </c>
      <c r="F7" s="500" t="s">
        <v>54</v>
      </c>
      <c r="G7" s="499" t="s">
        <v>53</v>
      </c>
      <c r="H7" s="496" t="s">
        <v>57</v>
      </c>
      <c r="I7" s="496" t="s">
        <v>47</v>
      </c>
      <c r="J7" s="501" t="s">
        <v>47</v>
      </c>
    </row>
    <row r="8" spans="1:10" s="145" customFormat="1" ht="41.25">
      <c r="A8" s="494">
        <v>5</v>
      </c>
      <c r="B8" s="495" t="s">
        <v>74</v>
      </c>
      <c r="C8" s="495" t="s">
        <v>107</v>
      </c>
      <c r="D8" s="496" t="s">
        <v>89</v>
      </c>
      <c r="E8" s="502" t="s">
        <v>75</v>
      </c>
      <c r="F8" s="502" t="s">
        <v>119</v>
      </c>
      <c r="G8" s="500" t="s">
        <v>120</v>
      </c>
      <c r="H8" s="496" t="s">
        <v>57</v>
      </c>
      <c r="I8" s="496" t="s">
        <v>47</v>
      </c>
      <c r="J8" s="501" t="s">
        <v>47</v>
      </c>
    </row>
    <row r="9" spans="1:10" s="145" customFormat="1" ht="41.25">
      <c r="A9" s="494">
        <v>6</v>
      </c>
      <c r="B9" s="495" t="s">
        <v>103</v>
      </c>
      <c r="C9" s="495" t="s">
        <v>95</v>
      </c>
      <c r="D9" s="496" t="s">
        <v>96</v>
      </c>
      <c r="E9" s="497" t="s">
        <v>77</v>
      </c>
      <c r="F9" s="502" t="s">
        <v>703</v>
      </c>
      <c r="G9" s="499" t="s">
        <v>714</v>
      </c>
      <c r="H9" s="500" t="s">
        <v>97</v>
      </c>
      <c r="I9" s="496" t="s">
        <v>47</v>
      </c>
      <c r="J9" s="501" t="s">
        <v>47</v>
      </c>
    </row>
    <row r="10" spans="1:10" s="146" customFormat="1" ht="69">
      <c r="A10" s="494">
        <v>7</v>
      </c>
      <c r="B10" s="495" t="s">
        <v>33</v>
      </c>
      <c r="C10" s="495" t="s">
        <v>107</v>
      </c>
      <c r="D10" s="496" t="s">
        <v>98</v>
      </c>
      <c r="E10" s="502" t="s">
        <v>86</v>
      </c>
      <c r="F10" s="502" t="s">
        <v>87</v>
      </c>
      <c r="G10" s="500" t="s">
        <v>88</v>
      </c>
      <c r="H10" s="496" t="s">
        <v>57</v>
      </c>
      <c r="I10" s="496" t="s">
        <v>47</v>
      </c>
      <c r="J10" s="501" t="s">
        <v>47</v>
      </c>
    </row>
    <row r="11" spans="1:10" s="69" customFormat="1" ht="42" thickBot="1">
      <c r="A11" s="503">
        <v>8</v>
      </c>
      <c r="B11" s="504" t="s">
        <v>34</v>
      </c>
      <c r="C11" s="504" t="s">
        <v>106</v>
      </c>
      <c r="D11" s="505" t="s">
        <v>82</v>
      </c>
      <c r="E11" s="506">
        <v>410251839</v>
      </c>
      <c r="F11" s="507" t="s">
        <v>289</v>
      </c>
      <c r="G11" s="508" t="s">
        <v>715</v>
      </c>
      <c r="H11" s="508" t="s">
        <v>718</v>
      </c>
      <c r="I11" s="505" t="s">
        <v>47</v>
      </c>
      <c r="J11" s="509" t="s">
        <v>47</v>
      </c>
    </row>
    <row r="12" spans="2:6" ht="13.5">
      <c r="B12" s="66"/>
      <c r="C12" s="66"/>
      <c r="D12" s="62"/>
      <c r="E12" s="62"/>
      <c r="F12" s="62"/>
    </row>
    <row r="13" spans="2:6" ht="13.5">
      <c r="B13" s="67"/>
      <c r="C13" s="67"/>
      <c r="D13" s="62"/>
      <c r="E13" s="62"/>
      <c r="F13" s="62"/>
    </row>
    <row r="14" spans="2:6" ht="13.5">
      <c r="B14" s="66" t="s">
        <v>45</v>
      </c>
      <c r="C14" s="66"/>
      <c r="D14" s="62"/>
      <c r="E14" s="62"/>
      <c r="F14" s="62"/>
    </row>
    <row r="15" spans="2:6" ht="13.5">
      <c r="B15" s="66"/>
      <c r="C15" s="66"/>
      <c r="D15" s="62"/>
      <c r="E15" s="62"/>
      <c r="F15" s="62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11"/>
  <sheetViews>
    <sheetView zoomScale="60" zoomScaleNormal="60" zoomScalePageLayoutView="0" workbookViewId="0" topLeftCell="A57">
      <selection activeCell="A3" sqref="A3:D3"/>
    </sheetView>
  </sheetViews>
  <sheetFormatPr defaultColWidth="9.140625" defaultRowHeight="13.5" customHeight="1"/>
  <cols>
    <col min="1" max="1" width="3.7109375" style="51" customWidth="1"/>
    <col min="2" max="2" width="32.8515625" style="64" customWidth="1"/>
    <col min="3" max="3" width="18.140625" style="51" customWidth="1"/>
    <col min="4" max="4" width="17.57421875" style="238" customWidth="1"/>
    <col min="5" max="5" width="18.57421875" style="240" customWidth="1"/>
    <col min="6" max="6" width="18.8515625" style="51" customWidth="1"/>
    <col min="7" max="7" width="22.57421875" style="367" customWidth="1"/>
    <col min="8" max="8" width="19.8515625" style="51" customWidth="1"/>
    <col min="9" max="9" width="47.8515625" style="51" customWidth="1"/>
    <col min="10" max="10" width="24.8515625" style="51" customWidth="1"/>
    <col min="11" max="11" width="7.28125" style="51" customWidth="1"/>
    <col min="12" max="12" width="15.140625" style="51" customWidth="1"/>
    <col min="13" max="13" width="18.140625" style="51" customWidth="1"/>
    <col min="14" max="14" width="15.140625" style="51" customWidth="1"/>
    <col min="15" max="15" width="15.00390625" style="51" customWidth="1"/>
    <col min="16" max="16" width="14.8515625" style="51" customWidth="1"/>
    <col min="17" max="17" width="17.28125" style="51" customWidth="1"/>
    <col min="18" max="18" width="13.421875" style="51" customWidth="1"/>
    <col min="19" max="19" width="13.57421875" style="51" customWidth="1"/>
    <col min="20" max="20" width="16.28125" style="51" customWidth="1"/>
    <col min="21" max="21" width="13.7109375" style="101" customWidth="1"/>
    <col min="22" max="22" width="11.28125" style="51" customWidth="1"/>
    <col min="23" max="23" width="12.140625" style="51" customWidth="1"/>
    <col min="24" max="24" width="12.7109375" style="51" customWidth="1"/>
    <col min="25" max="16384" width="9.140625" style="50" customWidth="1"/>
  </cols>
  <sheetData>
    <row r="1" ht="13.5" customHeight="1">
      <c r="U1" s="144"/>
    </row>
    <row r="2" spans="5:21" ht="13.5" customHeight="1">
      <c r="E2" s="51"/>
      <c r="U2" s="144"/>
    </row>
    <row r="3" spans="1:21" ht="13.5" customHeight="1" thickBot="1">
      <c r="A3" s="511" t="s">
        <v>313</v>
      </c>
      <c r="B3" s="512"/>
      <c r="C3" s="512"/>
      <c r="D3" s="512"/>
      <c r="F3" s="218"/>
      <c r="U3" s="144"/>
    </row>
    <row r="4" spans="1:24" ht="13.5" customHeight="1">
      <c r="A4" s="540" t="s">
        <v>314</v>
      </c>
      <c r="B4" s="544" t="s">
        <v>315</v>
      </c>
      <c r="C4" s="540" t="s">
        <v>316</v>
      </c>
      <c r="D4" s="540" t="s">
        <v>317</v>
      </c>
      <c r="E4" s="540" t="s">
        <v>318</v>
      </c>
      <c r="F4" s="540" t="s">
        <v>319</v>
      </c>
      <c r="G4" s="538" t="s">
        <v>320</v>
      </c>
      <c r="H4" s="540" t="s">
        <v>321</v>
      </c>
      <c r="I4" s="540" t="s">
        <v>322</v>
      </c>
      <c r="J4" s="540" t="s">
        <v>323</v>
      </c>
      <c r="K4" s="542" t="s">
        <v>314</v>
      </c>
      <c r="L4" s="534" t="s">
        <v>324</v>
      </c>
      <c r="M4" s="534"/>
      <c r="N4" s="534"/>
      <c r="O4" s="531" t="s">
        <v>325</v>
      </c>
      <c r="P4" s="531"/>
      <c r="Q4" s="531"/>
      <c r="R4" s="531"/>
      <c r="S4" s="531"/>
      <c r="T4" s="531"/>
      <c r="U4" s="532" t="s">
        <v>326</v>
      </c>
      <c r="V4" s="534" t="s">
        <v>327</v>
      </c>
      <c r="W4" s="534" t="s">
        <v>328</v>
      </c>
      <c r="X4" s="536" t="s">
        <v>329</v>
      </c>
    </row>
    <row r="5" spans="1:59" ht="78.75" customHeight="1" thickBot="1">
      <c r="A5" s="541"/>
      <c r="B5" s="545"/>
      <c r="C5" s="541"/>
      <c r="D5" s="541"/>
      <c r="E5" s="541"/>
      <c r="F5" s="541"/>
      <c r="G5" s="539"/>
      <c r="H5" s="541"/>
      <c r="I5" s="541"/>
      <c r="J5" s="541"/>
      <c r="K5" s="543"/>
      <c r="L5" s="401" t="s">
        <v>330</v>
      </c>
      <c r="M5" s="401" t="s">
        <v>331</v>
      </c>
      <c r="N5" s="401" t="s">
        <v>332</v>
      </c>
      <c r="O5" s="402" t="s">
        <v>333</v>
      </c>
      <c r="P5" s="402" t="s">
        <v>334</v>
      </c>
      <c r="Q5" s="402" t="s">
        <v>335</v>
      </c>
      <c r="R5" s="402" t="s">
        <v>336</v>
      </c>
      <c r="S5" s="402" t="s">
        <v>337</v>
      </c>
      <c r="T5" s="402" t="s">
        <v>338</v>
      </c>
      <c r="U5" s="533"/>
      <c r="V5" s="535"/>
      <c r="W5" s="535"/>
      <c r="X5" s="537"/>
      <c r="Y5" s="399"/>
      <c r="Z5" s="399"/>
      <c r="AA5" s="399"/>
      <c r="AB5" s="399"/>
      <c r="AC5" s="399"/>
      <c r="AD5" s="399"/>
      <c r="AE5" s="399"/>
      <c r="AF5" s="399"/>
      <c r="AG5" s="399"/>
      <c r="AH5" s="399"/>
      <c r="AI5" s="399"/>
      <c r="AJ5" s="399"/>
      <c r="AK5" s="399"/>
      <c r="AL5" s="399"/>
      <c r="AM5" s="399"/>
      <c r="AN5" s="399"/>
      <c r="AO5" s="399"/>
      <c r="AP5" s="399"/>
      <c r="AQ5" s="399"/>
      <c r="AR5" s="399"/>
      <c r="AS5" s="399"/>
      <c r="AT5" s="399"/>
      <c r="AU5" s="399"/>
      <c r="AV5" s="399"/>
      <c r="AW5" s="399"/>
      <c r="AX5" s="399"/>
      <c r="AY5" s="399"/>
      <c r="AZ5" s="399"/>
      <c r="BA5" s="399"/>
      <c r="BB5" s="399"/>
      <c r="BC5" s="399"/>
      <c r="BD5" s="399"/>
      <c r="BE5" s="399"/>
      <c r="BF5" s="399"/>
      <c r="BG5" s="399"/>
    </row>
    <row r="6" spans="1:59" s="211" customFormat="1" ht="13.5" customHeight="1" thickBot="1">
      <c r="A6" s="522" t="s">
        <v>40</v>
      </c>
      <c r="B6" s="523"/>
      <c r="C6" s="523"/>
      <c r="D6" s="523"/>
      <c r="E6" s="523"/>
      <c r="F6" s="242"/>
      <c r="G6" s="368"/>
      <c r="H6" s="246"/>
      <c r="I6" s="246"/>
      <c r="J6" s="250"/>
      <c r="K6" s="420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  <c r="X6" s="422"/>
      <c r="Y6" s="399"/>
      <c r="Z6" s="399"/>
      <c r="AA6" s="399"/>
      <c r="AB6" s="399"/>
      <c r="AC6" s="399"/>
      <c r="AD6" s="399"/>
      <c r="AE6" s="399"/>
      <c r="AF6" s="399"/>
      <c r="AG6" s="399"/>
      <c r="AH6" s="399"/>
      <c r="AI6" s="399"/>
      <c r="AJ6" s="399"/>
      <c r="AK6" s="399"/>
      <c r="AL6" s="399"/>
      <c r="AM6" s="399"/>
      <c r="AN6" s="399"/>
      <c r="AO6" s="399"/>
      <c r="AP6" s="399"/>
      <c r="AQ6" s="399"/>
      <c r="AR6" s="399"/>
      <c r="AS6" s="399"/>
      <c r="AT6" s="399"/>
      <c r="AU6" s="399"/>
      <c r="AV6" s="399"/>
      <c r="AW6" s="399"/>
      <c r="AX6" s="399"/>
      <c r="AY6" s="399"/>
      <c r="AZ6" s="399"/>
      <c r="BA6" s="399"/>
      <c r="BB6" s="399"/>
      <c r="BC6" s="399"/>
      <c r="BD6" s="399"/>
      <c r="BE6" s="399"/>
      <c r="BF6" s="399"/>
      <c r="BG6" s="399"/>
    </row>
    <row r="7" spans="1:59" ht="166.5" customHeight="1">
      <c r="A7" s="410">
        <v>1</v>
      </c>
      <c r="B7" s="411" t="s">
        <v>339</v>
      </c>
      <c r="C7" s="412" t="s">
        <v>340</v>
      </c>
      <c r="D7" s="412" t="s">
        <v>341</v>
      </c>
      <c r="E7" s="412" t="s">
        <v>341</v>
      </c>
      <c r="F7" s="412" t="s">
        <v>342</v>
      </c>
      <c r="G7" s="413">
        <v>2500000</v>
      </c>
      <c r="H7" s="414" t="s">
        <v>343</v>
      </c>
      <c r="I7" s="424" t="s">
        <v>344</v>
      </c>
      <c r="J7" s="415" t="s">
        <v>345</v>
      </c>
      <c r="K7" s="416">
        <v>1</v>
      </c>
      <c r="L7" s="417"/>
      <c r="M7" s="417"/>
      <c r="N7" s="417" t="s">
        <v>346</v>
      </c>
      <c r="O7" s="417"/>
      <c r="P7" s="417" t="s">
        <v>346</v>
      </c>
      <c r="Q7" s="417" t="s">
        <v>346</v>
      </c>
      <c r="R7" s="417" t="s">
        <v>346</v>
      </c>
      <c r="S7" s="417" t="s">
        <v>347</v>
      </c>
      <c r="T7" s="417" t="s">
        <v>346</v>
      </c>
      <c r="U7" s="414" t="s">
        <v>348</v>
      </c>
      <c r="V7" s="418"/>
      <c r="W7" s="418"/>
      <c r="X7" s="419"/>
      <c r="Y7" s="399"/>
      <c r="Z7" s="399"/>
      <c r="AA7" s="399"/>
      <c r="AB7" s="399"/>
      <c r="AC7" s="399"/>
      <c r="AD7" s="399"/>
      <c r="AE7" s="399"/>
      <c r="AF7" s="399"/>
      <c r="AG7" s="399"/>
      <c r="AH7" s="399"/>
      <c r="AI7" s="399"/>
      <c r="AJ7" s="399"/>
      <c r="AK7" s="399"/>
      <c r="AL7" s="399"/>
      <c r="AM7" s="399"/>
      <c r="AN7" s="399"/>
      <c r="AO7" s="399"/>
      <c r="AP7" s="399"/>
      <c r="AQ7" s="399"/>
      <c r="AR7" s="399"/>
      <c r="AS7" s="399"/>
      <c r="AT7" s="399"/>
      <c r="AU7" s="399"/>
      <c r="AV7" s="399"/>
      <c r="AW7" s="399"/>
      <c r="AX7" s="399"/>
      <c r="AY7" s="399"/>
      <c r="AZ7" s="399"/>
      <c r="BA7" s="399"/>
      <c r="BB7" s="399"/>
      <c r="BC7" s="399"/>
      <c r="BD7" s="399"/>
      <c r="BE7" s="399"/>
      <c r="BF7" s="399"/>
      <c r="BG7" s="399"/>
    </row>
    <row r="8" spans="1:59" ht="13.5" customHeight="1">
      <c r="A8" s="215">
        <v>2</v>
      </c>
      <c r="B8" s="220" t="s">
        <v>349</v>
      </c>
      <c r="C8" s="193" t="s">
        <v>350</v>
      </c>
      <c r="D8" s="193" t="s">
        <v>341</v>
      </c>
      <c r="E8" s="193" t="s">
        <v>341</v>
      </c>
      <c r="F8" s="193" t="s">
        <v>351</v>
      </c>
      <c r="G8" s="369">
        <v>340000</v>
      </c>
      <c r="H8" s="192" t="s">
        <v>343</v>
      </c>
      <c r="I8" s="104" t="s">
        <v>56</v>
      </c>
      <c r="J8" s="105" t="s">
        <v>352</v>
      </c>
      <c r="K8" s="102">
        <v>2</v>
      </c>
      <c r="L8" s="57" t="s">
        <v>353</v>
      </c>
      <c r="M8" s="57" t="s">
        <v>354</v>
      </c>
      <c r="N8" s="57" t="s">
        <v>355</v>
      </c>
      <c r="O8" s="57" t="s">
        <v>346</v>
      </c>
      <c r="P8" s="57" t="s">
        <v>346</v>
      </c>
      <c r="Q8" s="57" t="s">
        <v>356</v>
      </c>
      <c r="R8" s="57" t="s">
        <v>346</v>
      </c>
      <c r="S8" s="57" t="s">
        <v>357</v>
      </c>
      <c r="T8" s="57" t="s">
        <v>346</v>
      </c>
      <c r="U8" s="106">
        <v>110.8</v>
      </c>
      <c r="V8" s="59"/>
      <c r="W8" s="59"/>
      <c r="X8" s="103"/>
      <c r="Y8" s="399"/>
      <c r="Z8" s="399"/>
      <c r="AA8" s="399"/>
      <c r="AB8" s="399"/>
      <c r="AC8" s="399"/>
      <c r="AD8" s="399"/>
      <c r="AE8" s="399"/>
      <c r="AF8" s="399"/>
      <c r="AG8" s="399"/>
      <c r="AH8" s="399"/>
      <c r="AI8" s="399"/>
      <c r="AJ8" s="399"/>
      <c r="AK8" s="399"/>
      <c r="AL8" s="399"/>
      <c r="AM8" s="399"/>
      <c r="AN8" s="399"/>
      <c r="AO8" s="399"/>
      <c r="AP8" s="399"/>
      <c r="AQ8" s="399"/>
      <c r="AR8" s="399"/>
      <c r="AS8" s="399"/>
      <c r="AT8" s="399"/>
      <c r="AU8" s="399"/>
      <c r="AV8" s="399"/>
      <c r="AW8" s="399"/>
      <c r="AX8" s="399"/>
      <c r="AY8" s="399"/>
      <c r="AZ8" s="399"/>
      <c r="BA8" s="399"/>
      <c r="BB8" s="399"/>
      <c r="BC8" s="399"/>
      <c r="BD8" s="399"/>
      <c r="BE8" s="399"/>
      <c r="BF8" s="399"/>
      <c r="BG8" s="399"/>
    </row>
    <row r="9" spans="1:59" ht="13.5" customHeight="1">
      <c r="A9" s="215">
        <v>3</v>
      </c>
      <c r="B9" s="220" t="s">
        <v>349</v>
      </c>
      <c r="C9" s="193" t="s">
        <v>358</v>
      </c>
      <c r="D9" s="193" t="s">
        <v>341</v>
      </c>
      <c r="E9" s="193" t="s">
        <v>56</v>
      </c>
      <c r="F9" s="193" t="s">
        <v>359</v>
      </c>
      <c r="G9" s="370">
        <v>200000</v>
      </c>
      <c r="H9" s="192" t="s">
        <v>343</v>
      </c>
      <c r="I9" s="104" t="s">
        <v>56</v>
      </c>
      <c r="J9" s="105" t="s">
        <v>352</v>
      </c>
      <c r="K9" s="102">
        <v>3</v>
      </c>
      <c r="L9" s="57" t="s">
        <v>353</v>
      </c>
      <c r="M9" s="57" t="s">
        <v>354</v>
      </c>
      <c r="N9" s="57" t="s">
        <v>355</v>
      </c>
      <c r="O9" s="57" t="s">
        <v>346</v>
      </c>
      <c r="P9" s="57" t="s">
        <v>357</v>
      </c>
      <c r="Q9" s="57" t="s">
        <v>360</v>
      </c>
      <c r="R9" s="57" t="s">
        <v>361</v>
      </c>
      <c r="S9" s="57" t="s">
        <v>357</v>
      </c>
      <c r="T9" s="57" t="s">
        <v>357</v>
      </c>
      <c r="U9" s="106">
        <v>87</v>
      </c>
      <c r="V9" s="59"/>
      <c r="W9" s="59"/>
      <c r="X9" s="103"/>
      <c r="Y9" s="399"/>
      <c r="Z9" s="399"/>
      <c r="AA9" s="399"/>
      <c r="AB9" s="399"/>
      <c r="AC9" s="399"/>
      <c r="AD9" s="399"/>
      <c r="AE9" s="399"/>
      <c r="AF9" s="399"/>
      <c r="AG9" s="399"/>
      <c r="AH9" s="399"/>
      <c r="AI9" s="399"/>
      <c r="AJ9" s="399"/>
      <c r="AK9" s="399"/>
      <c r="AL9" s="399"/>
      <c r="AM9" s="399"/>
      <c r="AN9" s="399"/>
      <c r="AO9" s="399"/>
      <c r="AP9" s="399"/>
      <c r="AQ9" s="399"/>
      <c r="AR9" s="399"/>
      <c r="AS9" s="399"/>
      <c r="AT9" s="399"/>
      <c r="AU9" s="399"/>
      <c r="AV9" s="399"/>
      <c r="AW9" s="399"/>
      <c r="AX9" s="399"/>
      <c r="AY9" s="399"/>
      <c r="AZ9" s="399"/>
      <c r="BA9" s="399"/>
      <c r="BB9" s="399"/>
      <c r="BC9" s="399"/>
      <c r="BD9" s="399"/>
      <c r="BE9" s="399"/>
      <c r="BF9" s="399"/>
      <c r="BG9" s="399"/>
    </row>
    <row r="10" spans="1:59" ht="13.5" customHeight="1">
      <c r="A10" s="215">
        <v>4</v>
      </c>
      <c r="B10" s="220" t="s">
        <v>362</v>
      </c>
      <c r="C10" s="193" t="s">
        <v>350</v>
      </c>
      <c r="D10" s="193" t="s">
        <v>341</v>
      </c>
      <c r="E10" s="193" t="s">
        <v>56</v>
      </c>
      <c r="F10" s="193" t="s">
        <v>363</v>
      </c>
      <c r="G10" s="369">
        <v>600000</v>
      </c>
      <c r="H10" s="192" t="s">
        <v>343</v>
      </c>
      <c r="I10" s="104" t="s">
        <v>56</v>
      </c>
      <c r="J10" s="105" t="s">
        <v>362</v>
      </c>
      <c r="K10" s="102">
        <v>4</v>
      </c>
      <c r="L10" s="57" t="s">
        <v>353</v>
      </c>
      <c r="M10" s="57" t="s">
        <v>354</v>
      </c>
      <c r="N10" s="57" t="s">
        <v>364</v>
      </c>
      <c r="O10" s="57" t="s">
        <v>346</v>
      </c>
      <c r="P10" s="57" t="s">
        <v>346</v>
      </c>
      <c r="Q10" s="57" t="s">
        <v>356</v>
      </c>
      <c r="R10" s="57" t="s">
        <v>361</v>
      </c>
      <c r="S10" s="57" t="s">
        <v>357</v>
      </c>
      <c r="T10" s="57" t="s">
        <v>346</v>
      </c>
      <c r="U10" s="106">
        <v>158.13</v>
      </c>
      <c r="V10" s="59"/>
      <c r="W10" s="59"/>
      <c r="X10" s="103"/>
      <c r="Y10" s="399"/>
      <c r="Z10" s="399"/>
      <c r="AA10" s="399"/>
      <c r="AB10" s="399"/>
      <c r="AC10" s="399"/>
      <c r="AD10" s="399"/>
      <c r="AE10" s="399"/>
      <c r="AF10" s="399"/>
      <c r="AG10" s="399"/>
      <c r="AH10" s="399"/>
      <c r="AI10" s="399"/>
      <c r="AJ10" s="399"/>
      <c r="AK10" s="399"/>
      <c r="AL10" s="399"/>
      <c r="AM10" s="399"/>
      <c r="AN10" s="399"/>
      <c r="AO10" s="399"/>
      <c r="AP10" s="399"/>
      <c r="AQ10" s="399"/>
      <c r="AR10" s="399"/>
      <c r="AS10" s="399"/>
      <c r="AT10" s="399"/>
      <c r="AU10" s="399"/>
      <c r="AV10" s="399"/>
      <c r="AW10" s="399"/>
      <c r="AX10" s="399"/>
      <c r="AY10" s="399"/>
      <c r="AZ10" s="399"/>
      <c r="BA10" s="399"/>
      <c r="BB10" s="399"/>
      <c r="BC10" s="399"/>
      <c r="BD10" s="399"/>
      <c r="BE10" s="399"/>
      <c r="BF10" s="399"/>
      <c r="BG10" s="399"/>
    </row>
    <row r="11" spans="1:59" ht="13.5" customHeight="1">
      <c r="A11" s="215">
        <v>5</v>
      </c>
      <c r="B11" s="220" t="s">
        <v>365</v>
      </c>
      <c r="C11" s="193" t="s">
        <v>350</v>
      </c>
      <c r="D11" s="193" t="s">
        <v>341</v>
      </c>
      <c r="E11" s="193" t="s">
        <v>56</v>
      </c>
      <c r="F11" s="193" t="s">
        <v>363</v>
      </c>
      <c r="G11" s="369">
        <v>620000</v>
      </c>
      <c r="H11" s="192" t="s">
        <v>343</v>
      </c>
      <c r="I11" s="104" t="s">
        <v>56</v>
      </c>
      <c r="J11" s="105" t="s">
        <v>365</v>
      </c>
      <c r="K11" s="102">
        <v>5</v>
      </c>
      <c r="L11" s="57" t="s">
        <v>353</v>
      </c>
      <c r="M11" s="57" t="s">
        <v>354</v>
      </c>
      <c r="N11" s="57" t="s">
        <v>355</v>
      </c>
      <c r="O11" s="57" t="s">
        <v>346</v>
      </c>
      <c r="P11" s="57" t="s">
        <v>346</v>
      </c>
      <c r="Q11" s="57" t="s">
        <v>356</v>
      </c>
      <c r="R11" s="57" t="s">
        <v>361</v>
      </c>
      <c r="S11" s="57" t="s">
        <v>357</v>
      </c>
      <c r="T11" s="57" t="s">
        <v>346</v>
      </c>
      <c r="U11" s="106">
        <v>215</v>
      </c>
      <c r="V11" s="59"/>
      <c r="W11" s="59"/>
      <c r="X11" s="107"/>
      <c r="Y11" s="399"/>
      <c r="Z11" s="399"/>
      <c r="AA11" s="399"/>
      <c r="AB11" s="399"/>
      <c r="AC11" s="399"/>
      <c r="AD11" s="399"/>
      <c r="AE11" s="399"/>
      <c r="AF11" s="399"/>
      <c r="AG11" s="399"/>
      <c r="AH11" s="399"/>
      <c r="AI11" s="399"/>
      <c r="AJ11" s="399"/>
      <c r="AK11" s="399"/>
      <c r="AL11" s="399"/>
      <c r="AM11" s="399"/>
      <c r="AN11" s="399"/>
      <c r="AO11" s="399"/>
      <c r="AP11" s="399"/>
      <c r="AQ11" s="399"/>
      <c r="AR11" s="399"/>
      <c r="AS11" s="399"/>
      <c r="AT11" s="399"/>
      <c r="AU11" s="399"/>
      <c r="AV11" s="399"/>
      <c r="AW11" s="399"/>
      <c r="AX11" s="399"/>
      <c r="AY11" s="399"/>
      <c r="AZ11" s="399"/>
      <c r="BA11" s="399"/>
      <c r="BB11" s="399"/>
      <c r="BC11" s="399"/>
      <c r="BD11" s="399"/>
      <c r="BE11" s="399"/>
      <c r="BF11" s="399"/>
      <c r="BG11" s="399"/>
    </row>
    <row r="12" spans="1:24" ht="13.5" customHeight="1">
      <c r="A12" s="215">
        <v>6</v>
      </c>
      <c r="B12" s="220" t="s">
        <v>366</v>
      </c>
      <c r="C12" s="193" t="s">
        <v>350</v>
      </c>
      <c r="D12" s="193" t="s">
        <v>341</v>
      </c>
      <c r="E12" s="193" t="s">
        <v>56</v>
      </c>
      <c r="F12" s="193" t="s">
        <v>363</v>
      </c>
      <c r="G12" s="369">
        <v>620000</v>
      </c>
      <c r="H12" s="192" t="s">
        <v>343</v>
      </c>
      <c r="I12" s="104" t="s">
        <v>56</v>
      </c>
      <c r="J12" s="105" t="s">
        <v>366</v>
      </c>
      <c r="K12" s="102">
        <v>6</v>
      </c>
      <c r="L12" s="57" t="s">
        <v>353</v>
      </c>
      <c r="M12" s="57" t="s">
        <v>353</v>
      </c>
      <c r="N12" s="57" t="s">
        <v>355</v>
      </c>
      <c r="O12" s="57" t="s">
        <v>361</v>
      </c>
      <c r="P12" s="57" t="s">
        <v>346</v>
      </c>
      <c r="Q12" s="57" t="s">
        <v>356</v>
      </c>
      <c r="R12" s="57" t="s">
        <v>346</v>
      </c>
      <c r="S12" s="57" t="s">
        <v>357</v>
      </c>
      <c r="T12" s="57" t="s">
        <v>346</v>
      </c>
      <c r="U12" s="106">
        <v>225</v>
      </c>
      <c r="V12" s="59"/>
      <c r="W12" s="59"/>
      <c r="X12" s="107"/>
    </row>
    <row r="13" spans="1:24" ht="13.5" customHeight="1">
      <c r="A13" s="215">
        <v>7</v>
      </c>
      <c r="B13" s="220" t="s">
        <v>367</v>
      </c>
      <c r="C13" s="193" t="s">
        <v>358</v>
      </c>
      <c r="D13" s="193" t="s">
        <v>341</v>
      </c>
      <c r="E13" s="193" t="s">
        <v>56</v>
      </c>
      <c r="F13" s="193" t="s">
        <v>368</v>
      </c>
      <c r="G13" s="370">
        <v>220000</v>
      </c>
      <c r="H13" s="192" t="s">
        <v>343</v>
      </c>
      <c r="I13" s="104" t="s">
        <v>56</v>
      </c>
      <c r="J13" s="105" t="s">
        <v>367</v>
      </c>
      <c r="K13" s="102">
        <v>7</v>
      </c>
      <c r="L13" s="57" t="s">
        <v>353</v>
      </c>
      <c r="M13" s="57" t="s">
        <v>354</v>
      </c>
      <c r="N13" s="57" t="s">
        <v>355</v>
      </c>
      <c r="O13" s="57" t="s">
        <v>361</v>
      </c>
      <c r="P13" s="57" t="s">
        <v>357</v>
      </c>
      <c r="Q13" s="57" t="s">
        <v>360</v>
      </c>
      <c r="R13" s="57" t="s">
        <v>361</v>
      </c>
      <c r="S13" s="57" t="s">
        <v>357</v>
      </c>
      <c r="T13" s="57" t="s">
        <v>357</v>
      </c>
      <c r="U13" s="106">
        <v>225</v>
      </c>
      <c r="V13" s="59"/>
      <c r="W13" s="59"/>
      <c r="X13" s="107"/>
    </row>
    <row r="14" spans="1:24" ht="13.5" customHeight="1">
      <c r="A14" s="215">
        <v>8</v>
      </c>
      <c r="B14" s="220" t="s">
        <v>367</v>
      </c>
      <c r="C14" s="193" t="s">
        <v>358</v>
      </c>
      <c r="D14" s="193" t="s">
        <v>341</v>
      </c>
      <c r="E14" s="193" t="s">
        <v>56</v>
      </c>
      <c r="F14" s="193" t="s">
        <v>369</v>
      </c>
      <c r="G14" s="370">
        <v>475000</v>
      </c>
      <c r="H14" s="192" t="s">
        <v>343</v>
      </c>
      <c r="I14" s="104" t="s">
        <v>56</v>
      </c>
      <c r="J14" s="105" t="s">
        <v>367</v>
      </c>
      <c r="K14" s="102">
        <v>8</v>
      </c>
      <c r="L14" s="57" t="s">
        <v>353</v>
      </c>
      <c r="M14" s="57" t="s">
        <v>370</v>
      </c>
      <c r="N14" s="57" t="s">
        <v>371</v>
      </c>
      <c r="O14" s="57" t="s">
        <v>346</v>
      </c>
      <c r="P14" s="57" t="s">
        <v>361</v>
      </c>
      <c r="Q14" s="57" t="s">
        <v>372</v>
      </c>
      <c r="R14" s="57" t="s">
        <v>361</v>
      </c>
      <c r="S14" s="57" t="s">
        <v>357</v>
      </c>
      <c r="T14" s="57" t="s">
        <v>346</v>
      </c>
      <c r="U14" s="106">
        <v>90</v>
      </c>
      <c r="V14" s="59"/>
      <c r="W14" s="59"/>
      <c r="X14" s="107"/>
    </row>
    <row r="15" spans="1:24" ht="13.5" customHeight="1">
      <c r="A15" s="215">
        <v>9</v>
      </c>
      <c r="B15" s="220" t="s">
        <v>373</v>
      </c>
      <c r="C15" s="193" t="s">
        <v>350</v>
      </c>
      <c r="D15" s="193" t="s">
        <v>341</v>
      </c>
      <c r="E15" s="193" t="s">
        <v>56</v>
      </c>
      <c r="F15" s="193" t="s">
        <v>374</v>
      </c>
      <c r="G15" s="369">
        <v>300000</v>
      </c>
      <c r="H15" s="192" t="s">
        <v>343</v>
      </c>
      <c r="I15" s="104" t="s">
        <v>56</v>
      </c>
      <c r="J15" s="105" t="s">
        <v>373</v>
      </c>
      <c r="K15" s="102">
        <v>9</v>
      </c>
      <c r="L15" s="57" t="s">
        <v>353</v>
      </c>
      <c r="M15" s="57" t="s">
        <v>354</v>
      </c>
      <c r="N15" s="57" t="s">
        <v>375</v>
      </c>
      <c r="O15" s="57" t="s">
        <v>361</v>
      </c>
      <c r="P15" s="57" t="s">
        <v>346</v>
      </c>
      <c r="Q15" s="57" t="s">
        <v>356</v>
      </c>
      <c r="R15" s="57" t="s">
        <v>361</v>
      </c>
      <c r="S15" s="57" t="s">
        <v>357</v>
      </c>
      <c r="T15" s="57" t="s">
        <v>346</v>
      </c>
      <c r="U15" s="106">
        <v>216</v>
      </c>
      <c r="V15" s="59"/>
      <c r="W15" s="59"/>
      <c r="X15" s="107"/>
    </row>
    <row r="16" spans="1:24" ht="13.5" customHeight="1">
      <c r="A16" s="215">
        <v>10</v>
      </c>
      <c r="B16" s="220" t="s">
        <v>373</v>
      </c>
      <c r="C16" s="193" t="s">
        <v>358</v>
      </c>
      <c r="D16" s="193" t="s">
        <v>341</v>
      </c>
      <c r="E16" s="193" t="s">
        <v>56</v>
      </c>
      <c r="F16" s="193" t="s">
        <v>374</v>
      </c>
      <c r="G16" s="369">
        <v>50000</v>
      </c>
      <c r="H16" s="192" t="s">
        <v>343</v>
      </c>
      <c r="I16" s="108" t="s">
        <v>56</v>
      </c>
      <c r="J16" s="109" t="s">
        <v>373</v>
      </c>
      <c r="K16" s="102">
        <v>10</v>
      </c>
      <c r="L16" s="111" t="s">
        <v>353</v>
      </c>
      <c r="M16" s="57" t="s">
        <v>354</v>
      </c>
      <c r="N16" s="57" t="s">
        <v>355</v>
      </c>
      <c r="O16" s="57" t="s">
        <v>361</v>
      </c>
      <c r="P16" s="57" t="s">
        <v>357</v>
      </c>
      <c r="Q16" s="57" t="s">
        <v>360</v>
      </c>
      <c r="R16" s="57" t="s">
        <v>361</v>
      </c>
      <c r="S16" s="57" t="s">
        <v>357</v>
      </c>
      <c r="T16" s="57" t="s">
        <v>357</v>
      </c>
      <c r="U16" s="106">
        <v>90</v>
      </c>
      <c r="V16" s="59"/>
      <c r="W16" s="59"/>
      <c r="X16" s="107"/>
    </row>
    <row r="17" spans="1:26" ht="27" customHeight="1">
      <c r="A17" s="215">
        <v>11</v>
      </c>
      <c r="B17" s="221" t="s">
        <v>376</v>
      </c>
      <c r="C17" s="204" t="s">
        <v>377</v>
      </c>
      <c r="D17" s="204" t="s">
        <v>341</v>
      </c>
      <c r="E17" s="204" t="s">
        <v>56</v>
      </c>
      <c r="F17" s="204" t="s">
        <v>378</v>
      </c>
      <c r="G17" s="194">
        <v>80000</v>
      </c>
      <c r="H17" s="192" t="s">
        <v>343</v>
      </c>
      <c r="I17" s="247" t="s">
        <v>56</v>
      </c>
      <c r="J17" s="59"/>
      <c r="K17" s="102">
        <v>11</v>
      </c>
      <c r="L17" s="57" t="s">
        <v>353</v>
      </c>
      <c r="M17" s="57" t="s">
        <v>354</v>
      </c>
      <c r="N17" s="57" t="s">
        <v>371</v>
      </c>
      <c r="O17" s="57" t="s">
        <v>361</v>
      </c>
      <c r="P17" s="57" t="s">
        <v>346</v>
      </c>
      <c r="Q17" s="57" t="s">
        <v>356</v>
      </c>
      <c r="R17" s="57" t="s">
        <v>361</v>
      </c>
      <c r="S17" s="57" t="s">
        <v>357</v>
      </c>
      <c r="T17" s="57" t="s">
        <v>346</v>
      </c>
      <c r="U17" s="59">
        <v>60</v>
      </c>
      <c r="V17" s="59"/>
      <c r="W17" s="59"/>
      <c r="X17" s="392"/>
      <c r="Y17" s="389"/>
      <c r="Z17" s="184"/>
    </row>
    <row r="18" spans="1:24" s="69" customFormat="1" ht="13.5" customHeight="1">
      <c r="A18" s="215">
        <v>12</v>
      </c>
      <c r="B18" s="222" t="s">
        <v>379</v>
      </c>
      <c r="C18" s="181" t="s">
        <v>350</v>
      </c>
      <c r="D18" s="181" t="s">
        <v>341</v>
      </c>
      <c r="E18" s="181" t="s">
        <v>56</v>
      </c>
      <c r="F18" s="181" t="s">
        <v>380</v>
      </c>
      <c r="G18" s="370">
        <v>170000</v>
      </c>
      <c r="H18" s="166" t="s">
        <v>343</v>
      </c>
      <c r="I18" s="164" t="s">
        <v>56</v>
      </c>
      <c r="J18" s="165" t="s">
        <v>379</v>
      </c>
      <c r="K18" s="102">
        <v>12</v>
      </c>
      <c r="L18" s="166" t="s">
        <v>353</v>
      </c>
      <c r="M18" s="58" t="s">
        <v>354</v>
      </c>
      <c r="N18" s="58" t="s">
        <v>381</v>
      </c>
      <c r="O18" s="58" t="s">
        <v>361</v>
      </c>
      <c r="P18" s="58" t="s">
        <v>346</v>
      </c>
      <c r="Q18" s="58" t="s">
        <v>372</v>
      </c>
      <c r="R18" s="58" t="s">
        <v>361</v>
      </c>
      <c r="S18" s="58" t="s">
        <v>357</v>
      </c>
      <c r="T18" s="58" t="s">
        <v>346</v>
      </c>
      <c r="U18" s="56">
        <v>69</v>
      </c>
      <c r="V18" s="56"/>
      <c r="W18" s="56"/>
      <c r="X18" s="167"/>
    </row>
    <row r="19" spans="1:24" s="69" customFormat="1" ht="13.5" customHeight="1">
      <c r="A19" s="215">
        <v>13</v>
      </c>
      <c r="B19" s="222" t="s">
        <v>382</v>
      </c>
      <c r="C19" s="181" t="s">
        <v>350</v>
      </c>
      <c r="D19" s="181" t="s">
        <v>341</v>
      </c>
      <c r="E19" s="181" t="s">
        <v>341</v>
      </c>
      <c r="F19" s="181" t="s">
        <v>363</v>
      </c>
      <c r="G19" s="370">
        <v>240000</v>
      </c>
      <c r="H19" s="166" t="s">
        <v>343</v>
      </c>
      <c r="I19" s="168" t="s">
        <v>56</v>
      </c>
      <c r="J19" s="169" t="s">
        <v>382</v>
      </c>
      <c r="K19" s="102">
        <v>13</v>
      </c>
      <c r="L19" s="58" t="s">
        <v>353</v>
      </c>
      <c r="M19" s="58" t="s">
        <v>354</v>
      </c>
      <c r="N19" s="58" t="s">
        <v>355</v>
      </c>
      <c r="O19" s="58" t="s">
        <v>361</v>
      </c>
      <c r="P19" s="58" t="s">
        <v>346</v>
      </c>
      <c r="Q19" s="58" t="s">
        <v>372</v>
      </c>
      <c r="R19" s="58" t="s">
        <v>361</v>
      </c>
      <c r="S19" s="58" t="s">
        <v>357</v>
      </c>
      <c r="T19" s="58" t="s">
        <v>346</v>
      </c>
      <c r="U19" s="56">
        <v>62</v>
      </c>
      <c r="V19" s="56"/>
      <c r="W19" s="56"/>
      <c r="X19" s="167"/>
    </row>
    <row r="20" spans="1:24" s="69" customFormat="1" ht="13.5" customHeight="1">
      <c r="A20" s="215">
        <v>14</v>
      </c>
      <c r="B20" s="222" t="s">
        <v>383</v>
      </c>
      <c r="C20" s="181" t="s">
        <v>350</v>
      </c>
      <c r="D20" s="181" t="s">
        <v>341</v>
      </c>
      <c r="E20" s="181" t="s">
        <v>341</v>
      </c>
      <c r="F20" s="181" t="s">
        <v>384</v>
      </c>
      <c r="G20" s="370">
        <v>1500000</v>
      </c>
      <c r="H20" s="166" t="s">
        <v>343</v>
      </c>
      <c r="I20" s="168" t="s">
        <v>56</v>
      </c>
      <c r="J20" s="169" t="s">
        <v>383</v>
      </c>
      <c r="K20" s="102">
        <v>14</v>
      </c>
      <c r="L20" s="58" t="s">
        <v>353</v>
      </c>
      <c r="M20" s="58" t="s">
        <v>354</v>
      </c>
      <c r="N20" s="58" t="s">
        <v>385</v>
      </c>
      <c r="O20" s="58" t="s">
        <v>346</v>
      </c>
      <c r="P20" s="58" t="s">
        <v>361</v>
      </c>
      <c r="Q20" s="58" t="s">
        <v>356</v>
      </c>
      <c r="R20" s="58" t="s">
        <v>361</v>
      </c>
      <c r="S20" s="58" t="s">
        <v>357</v>
      </c>
      <c r="T20" s="58" t="s">
        <v>346</v>
      </c>
      <c r="U20" s="56">
        <v>450</v>
      </c>
      <c r="V20" s="56"/>
      <c r="W20" s="56"/>
      <c r="X20" s="60"/>
    </row>
    <row r="21" spans="1:24" s="69" customFormat="1" ht="13.5" customHeight="1">
      <c r="A21" s="215">
        <v>15</v>
      </c>
      <c r="B21" s="222" t="s">
        <v>383</v>
      </c>
      <c r="C21" s="181" t="s">
        <v>358</v>
      </c>
      <c r="D21" s="181" t="s">
        <v>341</v>
      </c>
      <c r="E21" s="181" t="s">
        <v>56</v>
      </c>
      <c r="F21" s="181" t="s">
        <v>374</v>
      </c>
      <c r="G21" s="370">
        <v>70000</v>
      </c>
      <c r="H21" s="166" t="s">
        <v>343</v>
      </c>
      <c r="I21" s="168" t="s">
        <v>56</v>
      </c>
      <c r="J21" s="169" t="s">
        <v>383</v>
      </c>
      <c r="K21" s="102">
        <v>15</v>
      </c>
      <c r="L21" s="58" t="s">
        <v>353</v>
      </c>
      <c r="M21" s="58" t="s">
        <v>370</v>
      </c>
      <c r="N21" s="58" t="s">
        <v>371</v>
      </c>
      <c r="O21" s="58" t="s">
        <v>361</v>
      </c>
      <c r="P21" s="58" t="s">
        <v>357</v>
      </c>
      <c r="Q21" s="58" t="s">
        <v>360</v>
      </c>
      <c r="R21" s="58" t="s">
        <v>361</v>
      </c>
      <c r="S21" s="58" t="s">
        <v>357</v>
      </c>
      <c r="T21" s="58" t="s">
        <v>357</v>
      </c>
      <c r="U21" s="56">
        <v>87.5</v>
      </c>
      <c r="V21" s="56"/>
      <c r="W21" s="56"/>
      <c r="X21" s="60"/>
    </row>
    <row r="22" spans="1:24" s="69" customFormat="1" ht="13.5" customHeight="1">
      <c r="A22" s="215">
        <v>16</v>
      </c>
      <c r="B22" s="223" t="s">
        <v>386</v>
      </c>
      <c r="C22" s="183" t="s">
        <v>350</v>
      </c>
      <c r="D22" s="183" t="s">
        <v>341</v>
      </c>
      <c r="E22" s="183" t="s">
        <v>341</v>
      </c>
      <c r="F22" s="183" t="s">
        <v>387</v>
      </c>
      <c r="G22" s="371">
        <v>1500000</v>
      </c>
      <c r="H22" s="195" t="s">
        <v>343</v>
      </c>
      <c r="I22" s="170" t="s">
        <v>56</v>
      </c>
      <c r="J22" s="169" t="s">
        <v>386</v>
      </c>
      <c r="K22" s="102">
        <v>16</v>
      </c>
      <c r="L22" s="58" t="s">
        <v>353</v>
      </c>
      <c r="M22" s="58" t="s">
        <v>354</v>
      </c>
      <c r="N22" s="58" t="s">
        <v>385</v>
      </c>
      <c r="O22" s="58" t="s">
        <v>346</v>
      </c>
      <c r="P22" s="58" t="s">
        <v>361</v>
      </c>
      <c r="Q22" s="58" t="s">
        <v>372</v>
      </c>
      <c r="R22" s="58" t="s">
        <v>361</v>
      </c>
      <c r="S22" s="58" t="s">
        <v>357</v>
      </c>
      <c r="T22" s="58" t="s">
        <v>346</v>
      </c>
      <c r="U22" s="56">
        <v>480</v>
      </c>
      <c r="V22" s="56"/>
      <c r="W22" s="56"/>
      <c r="X22" s="60"/>
    </row>
    <row r="23" spans="1:24" s="69" customFormat="1" ht="13.5" customHeight="1">
      <c r="A23" s="215">
        <v>17</v>
      </c>
      <c r="B23" s="61" t="s">
        <v>388</v>
      </c>
      <c r="C23" s="58" t="s">
        <v>350</v>
      </c>
      <c r="D23" s="58" t="s">
        <v>341</v>
      </c>
      <c r="E23" s="58" t="s">
        <v>341</v>
      </c>
      <c r="F23" s="58" t="s">
        <v>389</v>
      </c>
      <c r="G23" s="372">
        <v>1300000</v>
      </c>
      <c r="H23" s="58" t="s">
        <v>343</v>
      </c>
      <c r="I23" s="171" t="s">
        <v>56</v>
      </c>
      <c r="J23" s="169" t="s">
        <v>388</v>
      </c>
      <c r="K23" s="102">
        <v>17</v>
      </c>
      <c r="L23" s="58" t="s">
        <v>353</v>
      </c>
      <c r="M23" s="58" t="s">
        <v>354</v>
      </c>
      <c r="N23" s="58" t="s">
        <v>371</v>
      </c>
      <c r="O23" s="58" t="s">
        <v>346</v>
      </c>
      <c r="P23" s="58" t="s">
        <v>346</v>
      </c>
      <c r="Q23" s="58" t="s">
        <v>390</v>
      </c>
      <c r="R23" s="58" t="s">
        <v>346</v>
      </c>
      <c r="S23" s="58" t="s">
        <v>357</v>
      </c>
      <c r="T23" s="58" t="s">
        <v>346</v>
      </c>
      <c r="U23" s="56">
        <v>480</v>
      </c>
      <c r="V23" s="56"/>
      <c r="W23" s="56"/>
      <c r="X23" s="60"/>
    </row>
    <row r="24" spans="1:24" s="69" customFormat="1" ht="13.5" customHeight="1">
      <c r="A24" s="215">
        <v>18</v>
      </c>
      <c r="B24" s="61" t="s">
        <v>391</v>
      </c>
      <c r="C24" s="58" t="s">
        <v>392</v>
      </c>
      <c r="D24" s="58" t="s">
        <v>341</v>
      </c>
      <c r="E24" s="58" t="s">
        <v>56</v>
      </c>
      <c r="F24" s="58" t="s">
        <v>374</v>
      </c>
      <c r="G24" s="372">
        <v>950000</v>
      </c>
      <c r="H24" s="58" t="s">
        <v>343</v>
      </c>
      <c r="I24" s="171" t="s">
        <v>56</v>
      </c>
      <c r="J24" s="172" t="s">
        <v>391</v>
      </c>
      <c r="K24" s="102">
        <v>18</v>
      </c>
      <c r="L24" s="58" t="s">
        <v>353</v>
      </c>
      <c r="M24" s="58" t="s">
        <v>353</v>
      </c>
      <c r="N24" s="58" t="s">
        <v>381</v>
      </c>
      <c r="O24" s="58" t="s">
        <v>361</v>
      </c>
      <c r="P24" s="58" t="s">
        <v>346</v>
      </c>
      <c r="Q24" s="58" t="s">
        <v>372</v>
      </c>
      <c r="R24" s="58" t="s">
        <v>361</v>
      </c>
      <c r="S24" s="58" t="s">
        <v>357</v>
      </c>
      <c r="T24" s="58" t="s">
        <v>346</v>
      </c>
      <c r="U24" s="56">
        <v>315</v>
      </c>
      <c r="V24" s="56"/>
      <c r="W24" s="56"/>
      <c r="X24" s="60"/>
    </row>
    <row r="25" spans="1:24" s="69" customFormat="1" ht="13.5" customHeight="1">
      <c r="A25" s="215">
        <v>19</v>
      </c>
      <c r="B25" s="61" t="s">
        <v>391</v>
      </c>
      <c r="C25" s="58" t="s">
        <v>358</v>
      </c>
      <c r="D25" s="58" t="s">
        <v>341</v>
      </c>
      <c r="E25" s="58" t="s">
        <v>56</v>
      </c>
      <c r="F25" s="58" t="s">
        <v>387</v>
      </c>
      <c r="G25" s="372">
        <v>1000000</v>
      </c>
      <c r="H25" s="58" t="s">
        <v>343</v>
      </c>
      <c r="I25" s="171" t="s">
        <v>56</v>
      </c>
      <c r="J25" s="172" t="s">
        <v>391</v>
      </c>
      <c r="K25" s="102">
        <v>19</v>
      </c>
      <c r="L25" s="58" t="s">
        <v>353</v>
      </c>
      <c r="M25" s="58" t="s">
        <v>354</v>
      </c>
      <c r="N25" s="58" t="s">
        <v>381</v>
      </c>
      <c r="O25" s="58" t="s">
        <v>361</v>
      </c>
      <c r="P25" s="58" t="s">
        <v>361</v>
      </c>
      <c r="Q25" s="58" t="s">
        <v>360</v>
      </c>
      <c r="R25" s="58" t="s">
        <v>361</v>
      </c>
      <c r="S25" s="58" t="s">
        <v>357</v>
      </c>
      <c r="T25" s="58" t="s">
        <v>357</v>
      </c>
      <c r="U25" s="56">
        <v>360</v>
      </c>
      <c r="V25" s="56"/>
      <c r="W25" s="56"/>
      <c r="X25" s="60"/>
    </row>
    <row r="26" spans="1:24" s="69" customFormat="1" ht="13.5" customHeight="1">
      <c r="A26" s="215">
        <v>20</v>
      </c>
      <c r="B26" s="222" t="s">
        <v>393</v>
      </c>
      <c r="C26" s="181" t="s">
        <v>358</v>
      </c>
      <c r="D26" s="181" t="s">
        <v>341</v>
      </c>
      <c r="E26" s="181" t="s">
        <v>56</v>
      </c>
      <c r="F26" s="181" t="s">
        <v>394</v>
      </c>
      <c r="G26" s="370">
        <v>220000</v>
      </c>
      <c r="H26" s="166" t="s">
        <v>343</v>
      </c>
      <c r="I26" s="168" t="s">
        <v>56</v>
      </c>
      <c r="J26" s="169" t="s">
        <v>393</v>
      </c>
      <c r="K26" s="102">
        <v>20</v>
      </c>
      <c r="L26" s="58" t="s">
        <v>353</v>
      </c>
      <c r="M26" s="58" t="s">
        <v>370</v>
      </c>
      <c r="N26" s="58" t="s">
        <v>371</v>
      </c>
      <c r="O26" s="58" t="s">
        <v>346</v>
      </c>
      <c r="P26" s="58" t="s">
        <v>346</v>
      </c>
      <c r="Q26" s="58" t="s">
        <v>360</v>
      </c>
      <c r="R26" s="58" t="s">
        <v>346</v>
      </c>
      <c r="S26" s="58" t="s">
        <v>360</v>
      </c>
      <c r="T26" s="58" t="s">
        <v>357</v>
      </c>
      <c r="U26" s="56">
        <v>95</v>
      </c>
      <c r="V26" s="56"/>
      <c r="W26" s="56"/>
      <c r="X26" s="60"/>
    </row>
    <row r="27" spans="1:24" s="69" customFormat="1" ht="13.5" customHeight="1">
      <c r="A27" s="215">
        <v>21</v>
      </c>
      <c r="B27" s="222" t="s">
        <v>395</v>
      </c>
      <c r="C27" s="181" t="s">
        <v>396</v>
      </c>
      <c r="D27" s="181" t="s">
        <v>341</v>
      </c>
      <c r="E27" s="181" t="s">
        <v>56</v>
      </c>
      <c r="F27" s="181" t="s">
        <v>397</v>
      </c>
      <c r="G27" s="370">
        <v>1620000</v>
      </c>
      <c r="H27" s="166" t="s">
        <v>343</v>
      </c>
      <c r="I27" s="168" t="s">
        <v>56</v>
      </c>
      <c r="J27" s="169" t="s">
        <v>395</v>
      </c>
      <c r="K27" s="102">
        <v>21</v>
      </c>
      <c r="L27" s="58" t="s">
        <v>398</v>
      </c>
      <c r="M27" s="58" t="s">
        <v>353</v>
      </c>
      <c r="N27" s="58" t="s">
        <v>371</v>
      </c>
      <c r="O27" s="58" t="s">
        <v>346</v>
      </c>
      <c r="P27" s="58" t="s">
        <v>346</v>
      </c>
      <c r="Q27" s="58" t="s">
        <v>356</v>
      </c>
      <c r="R27" s="58" t="s">
        <v>346</v>
      </c>
      <c r="S27" s="58" t="s">
        <v>357</v>
      </c>
      <c r="T27" s="58" t="s">
        <v>346</v>
      </c>
      <c r="U27" s="56">
        <v>558</v>
      </c>
      <c r="V27" s="56"/>
      <c r="W27" s="56"/>
      <c r="X27" s="60"/>
    </row>
    <row r="28" spans="1:24" s="69" customFormat="1" ht="27" customHeight="1">
      <c r="A28" s="215">
        <v>22</v>
      </c>
      <c r="B28" s="222" t="s">
        <v>399</v>
      </c>
      <c r="C28" s="181" t="s">
        <v>396</v>
      </c>
      <c r="D28" s="181" t="s">
        <v>341</v>
      </c>
      <c r="E28" s="181" t="s">
        <v>56</v>
      </c>
      <c r="F28" s="181" t="s">
        <v>400</v>
      </c>
      <c r="G28" s="370">
        <v>850000</v>
      </c>
      <c r="H28" s="166" t="s">
        <v>343</v>
      </c>
      <c r="I28" s="168" t="s">
        <v>448</v>
      </c>
      <c r="J28" s="169" t="s">
        <v>399</v>
      </c>
      <c r="K28" s="102">
        <v>22</v>
      </c>
      <c r="L28" s="58" t="s">
        <v>353</v>
      </c>
      <c r="M28" s="58" t="s">
        <v>354</v>
      </c>
      <c r="N28" s="58" t="s">
        <v>371</v>
      </c>
      <c r="O28" s="58" t="s">
        <v>346</v>
      </c>
      <c r="P28" s="58" t="s">
        <v>346</v>
      </c>
      <c r="Q28" s="58" t="s">
        <v>401</v>
      </c>
      <c r="R28" s="58" t="s">
        <v>346</v>
      </c>
      <c r="S28" s="58" t="s">
        <v>346</v>
      </c>
      <c r="T28" s="58" t="s">
        <v>346</v>
      </c>
      <c r="U28" s="56">
        <v>250</v>
      </c>
      <c r="V28" s="56"/>
      <c r="W28" s="56"/>
      <c r="X28" s="60"/>
    </row>
    <row r="29" spans="1:24" s="69" customFormat="1" ht="27" customHeight="1">
      <c r="A29" s="215">
        <v>23</v>
      </c>
      <c r="B29" s="222" t="s">
        <v>402</v>
      </c>
      <c r="C29" s="181" t="s">
        <v>403</v>
      </c>
      <c r="D29" s="181" t="s">
        <v>341</v>
      </c>
      <c r="E29" s="181" t="s">
        <v>56</v>
      </c>
      <c r="F29" s="181" t="s">
        <v>404</v>
      </c>
      <c r="G29" s="370">
        <v>1300000</v>
      </c>
      <c r="H29" s="166" t="s">
        <v>343</v>
      </c>
      <c r="I29" s="168" t="s">
        <v>448</v>
      </c>
      <c r="J29" s="169" t="s">
        <v>402</v>
      </c>
      <c r="K29" s="102">
        <v>23</v>
      </c>
      <c r="L29" s="58" t="s">
        <v>353</v>
      </c>
      <c r="M29" s="58" t="s">
        <v>354</v>
      </c>
      <c r="N29" s="58" t="s">
        <v>381</v>
      </c>
      <c r="O29" s="58" t="s">
        <v>346</v>
      </c>
      <c r="P29" s="58" t="s">
        <v>346</v>
      </c>
      <c r="Q29" s="58" t="s">
        <v>405</v>
      </c>
      <c r="R29" s="58" t="s">
        <v>361</v>
      </c>
      <c r="S29" s="58" t="s">
        <v>346</v>
      </c>
      <c r="T29" s="58" t="s">
        <v>346</v>
      </c>
      <c r="U29" s="56">
        <v>370</v>
      </c>
      <c r="V29" s="56"/>
      <c r="W29" s="56"/>
      <c r="X29" s="60"/>
    </row>
    <row r="30" spans="1:24" s="69" customFormat="1" ht="13.5" customHeight="1">
      <c r="A30" s="215">
        <v>24</v>
      </c>
      <c r="B30" s="222" t="s">
        <v>406</v>
      </c>
      <c r="C30" s="181" t="s">
        <v>396</v>
      </c>
      <c r="D30" s="181" t="s">
        <v>341</v>
      </c>
      <c r="E30" s="181" t="s">
        <v>56</v>
      </c>
      <c r="F30" s="181" t="s">
        <v>407</v>
      </c>
      <c r="G30" s="370">
        <v>750000</v>
      </c>
      <c r="H30" s="166" t="s">
        <v>343</v>
      </c>
      <c r="I30" s="168" t="s">
        <v>448</v>
      </c>
      <c r="J30" s="169" t="s">
        <v>406</v>
      </c>
      <c r="K30" s="102">
        <v>24</v>
      </c>
      <c r="L30" s="58" t="s">
        <v>353</v>
      </c>
      <c r="M30" s="58" t="s">
        <v>370</v>
      </c>
      <c r="N30" s="58" t="s">
        <v>371</v>
      </c>
      <c r="O30" s="58" t="s">
        <v>346</v>
      </c>
      <c r="P30" s="58" t="s">
        <v>346</v>
      </c>
      <c r="Q30" s="58" t="s">
        <v>356</v>
      </c>
      <c r="R30" s="58" t="s">
        <v>346</v>
      </c>
      <c r="S30" s="58" t="s">
        <v>357</v>
      </c>
      <c r="T30" s="58" t="s">
        <v>346</v>
      </c>
      <c r="U30" s="56">
        <v>220</v>
      </c>
      <c r="V30" s="56"/>
      <c r="W30" s="56"/>
      <c r="X30" s="60"/>
    </row>
    <row r="31" spans="1:24" s="69" customFormat="1" ht="13.5" customHeight="1">
      <c r="A31" s="215">
        <v>25</v>
      </c>
      <c r="B31" s="222" t="s">
        <v>408</v>
      </c>
      <c r="C31" s="181" t="s">
        <v>403</v>
      </c>
      <c r="D31" s="181" t="s">
        <v>341</v>
      </c>
      <c r="E31" s="181" t="s">
        <v>56</v>
      </c>
      <c r="F31" s="181" t="s">
        <v>409</v>
      </c>
      <c r="G31" s="370">
        <v>850000</v>
      </c>
      <c r="H31" s="166" t="s">
        <v>343</v>
      </c>
      <c r="I31" s="168" t="s">
        <v>448</v>
      </c>
      <c r="J31" s="169" t="s">
        <v>408</v>
      </c>
      <c r="K31" s="102">
        <v>25</v>
      </c>
      <c r="L31" s="58" t="s">
        <v>353</v>
      </c>
      <c r="M31" s="58" t="s">
        <v>410</v>
      </c>
      <c r="N31" s="58" t="s">
        <v>371</v>
      </c>
      <c r="O31" s="58" t="s">
        <v>346</v>
      </c>
      <c r="P31" s="58" t="s">
        <v>346</v>
      </c>
      <c r="Q31" s="58" t="s">
        <v>356</v>
      </c>
      <c r="R31" s="58" t="s">
        <v>346</v>
      </c>
      <c r="S31" s="58" t="s">
        <v>357</v>
      </c>
      <c r="T31" s="58" t="s">
        <v>346</v>
      </c>
      <c r="U31" s="56">
        <v>290</v>
      </c>
      <c r="V31" s="56"/>
      <c r="W31" s="56"/>
      <c r="X31" s="60"/>
    </row>
    <row r="32" spans="1:24" s="69" customFormat="1" ht="13.5" customHeight="1">
      <c r="A32" s="215">
        <v>26</v>
      </c>
      <c r="B32" s="222" t="s">
        <v>411</v>
      </c>
      <c r="C32" s="181" t="s">
        <v>396</v>
      </c>
      <c r="D32" s="181" t="s">
        <v>341</v>
      </c>
      <c r="E32" s="181" t="s">
        <v>56</v>
      </c>
      <c r="F32" s="181" t="s">
        <v>412</v>
      </c>
      <c r="G32" s="370">
        <v>2100000</v>
      </c>
      <c r="H32" s="166" t="s">
        <v>343</v>
      </c>
      <c r="I32" s="168" t="s">
        <v>626</v>
      </c>
      <c r="J32" s="169" t="s">
        <v>411</v>
      </c>
      <c r="K32" s="102">
        <v>26</v>
      </c>
      <c r="L32" s="58" t="s">
        <v>353</v>
      </c>
      <c r="M32" s="58" t="s">
        <v>353</v>
      </c>
      <c r="N32" s="58" t="s">
        <v>371</v>
      </c>
      <c r="O32" s="58" t="s">
        <v>346</v>
      </c>
      <c r="P32" s="58" t="s">
        <v>346</v>
      </c>
      <c r="Q32" s="58" t="s">
        <v>346</v>
      </c>
      <c r="R32" s="58" t="s">
        <v>346</v>
      </c>
      <c r="S32" s="58" t="s">
        <v>346</v>
      </c>
      <c r="T32" s="58" t="s">
        <v>346</v>
      </c>
      <c r="U32" s="56">
        <v>630</v>
      </c>
      <c r="V32" s="56"/>
      <c r="W32" s="56"/>
      <c r="X32" s="60"/>
    </row>
    <row r="33" spans="1:24" s="69" customFormat="1" ht="13.5" customHeight="1">
      <c r="A33" s="215">
        <v>27</v>
      </c>
      <c r="B33" s="222" t="s">
        <v>413</v>
      </c>
      <c r="C33" s="181" t="s">
        <v>403</v>
      </c>
      <c r="D33" s="181" t="s">
        <v>341</v>
      </c>
      <c r="E33" s="181" t="s">
        <v>56</v>
      </c>
      <c r="F33" s="181" t="s">
        <v>414</v>
      </c>
      <c r="G33" s="370">
        <v>350000</v>
      </c>
      <c r="H33" s="166" t="s">
        <v>343</v>
      </c>
      <c r="I33" s="168" t="s">
        <v>448</v>
      </c>
      <c r="J33" s="169" t="s">
        <v>413</v>
      </c>
      <c r="K33" s="102">
        <v>27</v>
      </c>
      <c r="L33" s="58" t="s">
        <v>415</v>
      </c>
      <c r="M33" s="58" t="s">
        <v>354</v>
      </c>
      <c r="N33" s="58" t="s">
        <v>371</v>
      </c>
      <c r="O33" s="58" t="s">
        <v>346</v>
      </c>
      <c r="P33" s="58" t="s">
        <v>346</v>
      </c>
      <c r="Q33" s="58" t="s">
        <v>416</v>
      </c>
      <c r="R33" s="58" t="s">
        <v>346</v>
      </c>
      <c r="S33" s="58" t="s">
        <v>346</v>
      </c>
      <c r="T33" s="58" t="s">
        <v>346</v>
      </c>
      <c r="U33" s="56">
        <v>94.6</v>
      </c>
      <c r="V33" s="56"/>
      <c r="W33" s="56"/>
      <c r="X33" s="60"/>
    </row>
    <row r="34" spans="1:24" s="69" customFormat="1" ht="13.5" customHeight="1">
      <c r="A34" s="215">
        <v>28</v>
      </c>
      <c r="B34" s="222" t="s">
        <v>417</v>
      </c>
      <c r="C34" s="181" t="s">
        <v>403</v>
      </c>
      <c r="D34" s="181" t="s">
        <v>341</v>
      </c>
      <c r="E34" s="181" t="s">
        <v>56</v>
      </c>
      <c r="F34" s="181" t="s">
        <v>418</v>
      </c>
      <c r="G34" s="370">
        <v>1800000</v>
      </c>
      <c r="H34" s="166" t="s">
        <v>343</v>
      </c>
      <c r="I34" s="168" t="s">
        <v>448</v>
      </c>
      <c r="J34" s="169" t="s">
        <v>417</v>
      </c>
      <c r="K34" s="102">
        <v>28</v>
      </c>
      <c r="L34" s="58" t="s">
        <v>353</v>
      </c>
      <c r="M34" s="58" t="s">
        <v>353</v>
      </c>
      <c r="N34" s="58" t="s">
        <v>371</v>
      </c>
      <c r="O34" s="58" t="s">
        <v>346</v>
      </c>
      <c r="P34" s="58" t="s">
        <v>346</v>
      </c>
      <c r="Q34" s="58" t="s">
        <v>416</v>
      </c>
      <c r="R34" s="58" t="s">
        <v>419</v>
      </c>
      <c r="S34" s="58" t="s">
        <v>346</v>
      </c>
      <c r="T34" s="58" t="s">
        <v>346</v>
      </c>
      <c r="U34" s="56">
        <v>530</v>
      </c>
      <c r="V34" s="56"/>
      <c r="W34" s="56"/>
      <c r="X34" s="60"/>
    </row>
    <row r="35" spans="1:24" s="69" customFormat="1" ht="13.5" customHeight="1">
      <c r="A35" s="215">
        <v>29</v>
      </c>
      <c r="B35" s="222" t="s">
        <v>71</v>
      </c>
      <c r="C35" s="181" t="s">
        <v>358</v>
      </c>
      <c r="D35" s="181" t="s">
        <v>341</v>
      </c>
      <c r="E35" s="181" t="s">
        <v>56</v>
      </c>
      <c r="F35" s="181" t="s">
        <v>374</v>
      </c>
      <c r="G35" s="370">
        <v>40000</v>
      </c>
      <c r="H35" s="166" t="s">
        <v>343</v>
      </c>
      <c r="I35" s="168" t="s">
        <v>56</v>
      </c>
      <c r="J35" s="169" t="s">
        <v>71</v>
      </c>
      <c r="K35" s="102">
        <v>29</v>
      </c>
      <c r="L35" s="58" t="s">
        <v>353</v>
      </c>
      <c r="M35" s="58" t="s">
        <v>353</v>
      </c>
      <c r="N35" s="58" t="s">
        <v>371</v>
      </c>
      <c r="O35" s="58" t="s">
        <v>361</v>
      </c>
      <c r="P35" s="58" t="s">
        <v>361</v>
      </c>
      <c r="Q35" s="58" t="s">
        <v>360</v>
      </c>
      <c r="R35" s="58" t="s">
        <v>361</v>
      </c>
      <c r="S35" s="58" t="s">
        <v>357</v>
      </c>
      <c r="T35" s="58" t="s">
        <v>357</v>
      </c>
      <c r="U35" s="56">
        <v>64</v>
      </c>
      <c r="V35" s="56"/>
      <c r="W35" s="56"/>
      <c r="X35" s="60"/>
    </row>
    <row r="36" spans="1:24" s="69" customFormat="1" ht="27" customHeight="1">
      <c r="A36" s="215">
        <v>30</v>
      </c>
      <c r="B36" s="222" t="s">
        <v>420</v>
      </c>
      <c r="C36" s="181" t="s">
        <v>396</v>
      </c>
      <c r="D36" s="181" t="s">
        <v>341</v>
      </c>
      <c r="E36" s="181" t="s">
        <v>56</v>
      </c>
      <c r="F36" s="181" t="s">
        <v>421</v>
      </c>
      <c r="G36" s="370">
        <v>500000</v>
      </c>
      <c r="H36" s="166" t="s">
        <v>343</v>
      </c>
      <c r="I36" s="168" t="s">
        <v>448</v>
      </c>
      <c r="J36" s="169" t="s">
        <v>420</v>
      </c>
      <c r="K36" s="102">
        <v>30</v>
      </c>
      <c r="L36" s="58" t="s">
        <v>353</v>
      </c>
      <c r="M36" s="58" t="s">
        <v>353</v>
      </c>
      <c r="N36" s="58" t="s">
        <v>371</v>
      </c>
      <c r="O36" s="58" t="s">
        <v>346</v>
      </c>
      <c r="P36" s="58" t="s">
        <v>346</v>
      </c>
      <c r="Q36" s="58" t="s">
        <v>422</v>
      </c>
      <c r="R36" s="58" t="s">
        <v>346</v>
      </c>
      <c r="S36" s="58" t="s">
        <v>357</v>
      </c>
      <c r="T36" s="58" t="s">
        <v>346</v>
      </c>
      <c r="U36" s="56">
        <v>155</v>
      </c>
      <c r="V36" s="56"/>
      <c r="W36" s="56"/>
      <c r="X36" s="60"/>
    </row>
    <row r="37" spans="1:24" s="69" customFormat="1" ht="13.5" customHeight="1">
      <c r="A37" s="215">
        <v>31</v>
      </c>
      <c r="B37" s="224" t="s">
        <v>423</v>
      </c>
      <c r="C37" s="181" t="s">
        <v>396</v>
      </c>
      <c r="D37" s="181" t="s">
        <v>341</v>
      </c>
      <c r="E37" s="181" t="s">
        <v>56</v>
      </c>
      <c r="F37" s="181" t="s">
        <v>424</v>
      </c>
      <c r="G37" s="370">
        <v>1200000</v>
      </c>
      <c r="H37" s="166" t="s">
        <v>343</v>
      </c>
      <c r="I37" s="168" t="s">
        <v>448</v>
      </c>
      <c r="J37" s="169" t="s">
        <v>423</v>
      </c>
      <c r="K37" s="102">
        <v>31</v>
      </c>
      <c r="L37" s="58" t="s">
        <v>353</v>
      </c>
      <c r="M37" s="58" t="s">
        <v>353</v>
      </c>
      <c r="N37" s="58" t="s">
        <v>371</v>
      </c>
      <c r="O37" s="58" t="s">
        <v>346</v>
      </c>
      <c r="P37" s="58" t="s">
        <v>346</v>
      </c>
      <c r="Q37" s="58" t="s">
        <v>425</v>
      </c>
      <c r="R37" s="58" t="s">
        <v>346</v>
      </c>
      <c r="S37" s="58" t="s">
        <v>346</v>
      </c>
      <c r="T37" s="58" t="s">
        <v>346</v>
      </c>
      <c r="U37" s="56">
        <v>400</v>
      </c>
      <c r="V37" s="56"/>
      <c r="W37" s="56"/>
      <c r="X37" s="60"/>
    </row>
    <row r="38" spans="1:24" s="69" customFormat="1" ht="40.5" customHeight="1">
      <c r="A38" s="215">
        <v>32</v>
      </c>
      <c r="B38" s="224" t="s">
        <v>426</v>
      </c>
      <c r="C38" s="181" t="s">
        <v>633</v>
      </c>
      <c r="D38" s="181" t="s">
        <v>341</v>
      </c>
      <c r="E38" s="181" t="s">
        <v>56</v>
      </c>
      <c r="F38" s="181" t="s">
        <v>427</v>
      </c>
      <c r="G38" s="370">
        <v>750000</v>
      </c>
      <c r="H38" s="166" t="s">
        <v>343</v>
      </c>
      <c r="I38" s="168" t="s">
        <v>448</v>
      </c>
      <c r="J38" s="169" t="s">
        <v>426</v>
      </c>
      <c r="K38" s="102">
        <v>32</v>
      </c>
      <c r="L38" s="58" t="s">
        <v>353</v>
      </c>
      <c r="M38" s="58" t="s">
        <v>354</v>
      </c>
      <c r="N38" s="58" t="s">
        <v>371</v>
      </c>
      <c r="O38" s="58" t="s">
        <v>346</v>
      </c>
      <c r="P38" s="58" t="s">
        <v>346</v>
      </c>
      <c r="Q38" s="58" t="s">
        <v>356</v>
      </c>
      <c r="R38" s="58" t="s">
        <v>346</v>
      </c>
      <c r="S38" s="58" t="s">
        <v>357</v>
      </c>
      <c r="T38" s="58" t="s">
        <v>346</v>
      </c>
      <c r="U38" s="56">
        <v>250</v>
      </c>
      <c r="V38" s="56"/>
      <c r="W38" s="56"/>
      <c r="X38" s="60"/>
    </row>
    <row r="39" spans="1:24" s="69" customFormat="1" ht="13.5" customHeight="1">
      <c r="A39" s="215">
        <v>33</v>
      </c>
      <c r="B39" s="224" t="s">
        <v>428</v>
      </c>
      <c r="C39" s="181" t="s">
        <v>429</v>
      </c>
      <c r="D39" s="181" t="s">
        <v>341</v>
      </c>
      <c r="E39" s="181" t="s">
        <v>56</v>
      </c>
      <c r="F39" s="181" t="s">
        <v>363</v>
      </c>
      <c r="G39" s="370">
        <v>320000</v>
      </c>
      <c r="H39" s="166" t="s">
        <v>343</v>
      </c>
      <c r="I39" s="168" t="s">
        <v>56</v>
      </c>
      <c r="J39" s="169" t="s">
        <v>428</v>
      </c>
      <c r="K39" s="102">
        <v>33</v>
      </c>
      <c r="L39" s="58" t="s">
        <v>353</v>
      </c>
      <c r="M39" s="58" t="s">
        <v>354</v>
      </c>
      <c r="N39" s="58" t="s">
        <v>355</v>
      </c>
      <c r="O39" s="58" t="s">
        <v>361</v>
      </c>
      <c r="P39" s="58" t="s">
        <v>346</v>
      </c>
      <c r="Q39" s="58" t="s">
        <v>356</v>
      </c>
      <c r="R39" s="58" t="s">
        <v>346</v>
      </c>
      <c r="S39" s="58" t="s">
        <v>357</v>
      </c>
      <c r="T39" s="58" t="s">
        <v>346</v>
      </c>
      <c r="U39" s="56">
        <v>98</v>
      </c>
      <c r="V39" s="56"/>
      <c r="W39" s="56"/>
      <c r="X39" s="60"/>
    </row>
    <row r="40" spans="1:24" s="69" customFormat="1" ht="13.5" customHeight="1">
      <c r="A40" s="215">
        <v>34</v>
      </c>
      <c r="B40" s="224" t="s">
        <v>430</v>
      </c>
      <c r="C40" s="181" t="s">
        <v>350</v>
      </c>
      <c r="D40" s="181" t="s">
        <v>341</v>
      </c>
      <c r="E40" s="181" t="s">
        <v>56</v>
      </c>
      <c r="F40" s="181" t="s">
        <v>431</v>
      </c>
      <c r="G40" s="370">
        <v>750000</v>
      </c>
      <c r="H40" s="166" t="s">
        <v>343</v>
      </c>
      <c r="I40" s="168" t="s">
        <v>56</v>
      </c>
      <c r="J40" s="169" t="s">
        <v>430</v>
      </c>
      <c r="K40" s="102">
        <v>34</v>
      </c>
      <c r="L40" s="58" t="s">
        <v>353</v>
      </c>
      <c r="M40" s="58" t="s">
        <v>432</v>
      </c>
      <c r="N40" s="58" t="s">
        <v>375</v>
      </c>
      <c r="O40" s="58" t="s">
        <v>419</v>
      </c>
      <c r="P40" s="58" t="s">
        <v>419</v>
      </c>
      <c r="Q40" s="58" t="s">
        <v>419</v>
      </c>
      <c r="R40" s="58" t="s">
        <v>419</v>
      </c>
      <c r="S40" s="58" t="s">
        <v>419</v>
      </c>
      <c r="T40" s="58" t="s">
        <v>419</v>
      </c>
      <c r="U40" s="56">
        <v>198</v>
      </c>
      <c r="V40" s="56"/>
      <c r="W40" s="56"/>
      <c r="X40" s="60"/>
    </row>
    <row r="41" spans="1:24" s="69" customFormat="1" ht="27" customHeight="1">
      <c r="A41" s="215">
        <v>35</v>
      </c>
      <c r="B41" s="224" t="s">
        <v>433</v>
      </c>
      <c r="C41" s="181" t="s">
        <v>434</v>
      </c>
      <c r="D41" s="181" t="s">
        <v>341</v>
      </c>
      <c r="E41" s="181" t="s">
        <v>56</v>
      </c>
      <c r="F41" s="181" t="s">
        <v>431</v>
      </c>
      <c r="G41" s="370">
        <v>400000</v>
      </c>
      <c r="H41" s="166" t="s">
        <v>343</v>
      </c>
      <c r="I41" s="168" t="s">
        <v>436</v>
      </c>
      <c r="J41" s="169" t="s">
        <v>433</v>
      </c>
      <c r="K41" s="102">
        <v>35</v>
      </c>
      <c r="L41" s="58" t="s">
        <v>353</v>
      </c>
      <c r="M41" s="58" t="s">
        <v>370</v>
      </c>
      <c r="N41" s="58" t="s">
        <v>355</v>
      </c>
      <c r="O41" s="58" t="s">
        <v>419</v>
      </c>
      <c r="P41" s="58" t="s">
        <v>419</v>
      </c>
      <c r="Q41" s="58" t="s">
        <v>419</v>
      </c>
      <c r="R41" s="58" t="s">
        <v>419</v>
      </c>
      <c r="S41" s="58" t="s">
        <v>357</v>
      </c>
      <c r="T41" s="58" t="s">
        <v>419</v>
      </c>
      <c r="U41" s="56">
        <v>134</v>
      </c>
      <c r="V41" s="56"/>
      <c r="W41" s="56"/>
      <c r="X41" s="60"/>
    </row>
    <row r="42" spans="1:24" s="69" customFormat="1" ht="13.5" customHeight="1">
      <c r="A42" s="215">
        <v>36</v>
      </c>
      <c r="B42" s="224" t="s">
        <v>437</v>
      </c>
      <c r="C42" s="181" t="s">
        <v>438</v>
      </c>
      <c r="D42" s="181" t="s">
        <v>341</v>
      </c>
      <c r="E42" s="181" t="s">
        <v>56</v>
      </c>
      <c r="F42" s="181" t="s">
        <v>439</v>
      </c>
      <c r="G42" s="370">
        <v>10000</v>
      </c>
      <c r="H42" s="166" t="s">
        <v>343</v>
      </c>
      <c r="I42" s="168" t="s">
        <v>56</v>
      </c>
      <c r="J42" s="169" t="s">
        <v>437</v>
      </c>
      <c r="K42" s="102">
        <v>36</v>
      </c>
      <c r="L42" s="58" t="s">
        <v>440</v>
      </c>
      <c r="M42" s="58" t="s">
        <v>441</v>
      </c>
      <c r="N42" s="58" t="s">
        <v>442</v>
      </c>
      <c r="O42" s="58" t="s">
        <v>419</v>
      </c>
      <c r="P42" s="58" t="s">
        <v>441</v>
      </c>
      <c r="Q42" s="58" t="s">
        <v>441</v>
      </c>
      <c r="R42" s="58" t="s">
        <v>441</v>
      </c>
      <c r="S42" s="58" t="s">
        <v>441</v>
      </c>
      <c r="T42" s="58" t="s">
        <v>441</v>
      </c>
      <c r="U42" s="56">
        <v>25</v>
      </c>
      <c r="V42" s="56"/>
      <c r="W42" s="56"/>
      <c r="X42" s="60"/>
    </row>
    <row r="43" spans="1:24" s="69" customFormat="1" ht="13.5" customHeight="1">
      <c r="A43" s="215">
        <v>37</v>
      </c>
      <c r="B43" s="224" t="s">
        <v>443</v>
      </c>
      <c r="C43" s="181" t="s">
        <v>438</v>
      </c>
      <c r="D43" s="181" t="s">
        <v>341</v>
      </c>
      <c r="E43" s="181" t="s">
        <v>56</v>
      </c>
      <c r="F43" s="181" t="s">
        <v>439</v>
      </c>
      <c r="G43" s="370">
        <v>10000</v>
      </c>
      <c r="H43" s="166" t="s">
        <v>343</v>
      </c>
      <c r="I43" s="168" t="s">
        <v>56</v>
      </c>
      <c r="J43" s="169" t="s">
        <v>443</v>
      </c>
      <c r="K43" s="102">
        <v>37</v>
      </c>
      <c r="L43" s="58" t="s">
        <v>440</v>
      </c>
      <c r="M43" s="58" t="s">
        <v>441</v>
      </c>
      <c r="N43" s="58" t="s">
        <v>442</v>
      </c>
      <c r="O43" s="58" t="s">
        <v>419</v>
      </c>
      <c r="P43" s="58" t="s">
        <v>441</v>
      </c>
      <c r="Q43" s="58" t="s">
        <v>441</v>
      </c>
      <c r="R43" s="58" t="s">
        <v>441</v>
      </c>
      <c r="S43" s="58" t="s">
        <v>441</v>
      </c>
      <c r="T43" s="58" t="s">
        <v>441</v>
      </c>
      <c r="U43" s="56">
        <v>25</v>
      </c>
      <c r="V43" s="56"/>
      <c r="W43" s="56"/>
      <c r="X43" s="60"/>
    </row>
    <row r="44" spans="1:24" s="69" customFormat="1" ht="13.5" customHeight="1">
      <c r="A44" s="215">
        <v>38</v>
      </c>
      <c r="B44" s="224" t="s">
        <v>444</v>
      </c>
      <c r="C44" s="181" t="s">
        <v>438</v>
      </c>
      <c r="D44" s="181" t="s">
        <v>341</v>
      </c>
      <c r="E44" s="181" t="s">
        <v>56</v>
      </c>
      <c r="F44" s="181" t="s">
        <v>445</v>
      </c>
      <c r="G44" s="370">
        <v>10000</v>
      </c>
      <c r="H44" s="166" t="s">
        <v>343</v>
      </c>
      <c r="I44" s="168" t="s">
        <v>56</v>
      </c>
      <c r="J44" s="169" t="s">
        <v>444</v>
      </c>
      <c r="K44" s="102">
        <v>38</v>
      </c>
      <c r="L44" s="58" t="s">
        <v>440</v>
      </c>
      <c r="M44" s="58" t="s">
        <v>441</v>
      </c>
      <c r="N44" s="58" t="s">
        <v>442</v>
      </c>
      <c r="O44" s="58" t="s">
        <v>419</v>
      </c>
      <c r="P44" s="58" t="s">
        <v>441</v>
      </c>
      <c r="Q44" s="58" t="s">
        <v>441</v>
      </c>
      <c r="R44" s="58" t="s">
        <v>441</v>
      </c>
      <c r="S44" s="58" t="s">
        <v>441</v>
      </c>
      <c r="T44" s="58" t="s">
        <v>441</v>
      </c>
      <c r="U44" s="56"/>
      <c r="V44" s="56"/>
      <c r="W44" s="56"/>
      <c r="X44" s="60"/>
    </row>
    <row r="45" spans="1:24" s="69" customFormat="1" ht="27" customHeight="1">
      <c r="A45" s="215">
        <v>39</v>
      </c>
      <c r="B45" s="224" t="s">
        <v>446</v>
      </c>
      <c r="C45" s="181" t="s">
        <v>438</v>
      </c>
      <c r="D45" s="181" t="s">
        <v>341</v>
      </c>
      <c r="E45" s="181" t="s">
        <v>56</v>
      </c>
      <c r="F45" s="181" t="s">
        <v>445</v>
      </c>
      <c r="G45" s="370">
        <v>120000</v>
      </c>
      <c r="H45" s="166" t="s">
        <v>343</v>
      </c>
      <c r="I45" s="168" t="s">
        <v>56</v>
      </c>
      <c r="J45" s="169" t="s">
        <v>446</v>
      </c>
      <c r="K45" s="102">
        <v>39</v>
      </c>
      <c r="L45" s="58" t="s">
        <v>440</v>
      </c>
      <c r="M45" s="58" t="s">
        <v>441</v>
      </c>
      <c r="N45" s="58" t="s">
        <v>442</v>
      </c>
      <c r="O45" s="58" t="s">
        <v>419</v>
      </c>
      <c r="P45" s="58" t="s">
        <v>419</v>
      </c>
      <c r="Q45" s="58" t="s">
        <v>441</v>
      </c>
      <c r="R45" s="58" t="s">
        <v>419</v>
      </c>
      <c r="S45" s="58" t="s">
        <v>441</v>
      </c>
      <c r="T45" s="58" t="s">
        <v>447</v>
      </c>
      <c r="U45" s="56">
        <v>83.5</v>
      </c>
      <c r="V45" s="56"/>
      <c r="W45" s="56"/>
      <c r="X45" s="60"/>
    </row>
    <row r="46" spans="1:24" s="69" customFormat="1" ht="13.5" customHeight="1">
      <c r="A46" s="215">
        <v>40</v>
      </c>
      <c r="B46" s="224" t="s">
        <v>449</v>
      </c>
      <c r="C46" s="181" t="s">
        <v>438</v>
      </c>
      <c r="D46" s="181" t="s">
        <v>341</v>
      </c>
      <c r="E46" s="181" t="s">
        <v>56</v>
      </c>
      <c r="F46" s="181" t="s">
        <v>450</v>
      </c>
      <c r="G46" s="370">
        <v>10000</v>
      </c>
      <c r="H46" s="166" t="s">
        <v>343</v>
      </c>
      <c r="I46" s="168" t="s">
        <v>56</v>
      </c>
      <c r="J46" s="169" t="s">
        <v>449</v>
      </c>
      <c r="K46" s="102">
        <v>40</v>
      </c>
      <c r="L46" s="58" t="s">
        <v>440</v>
      </c>
      <c r="M46" s="58" t="s">
        <v>441</v>
      </c>
      <c r="N46" s="58" t="s">
        <v>442</v>
      </c>
      <c r="O46" s="58" t="s">
        <v>419</v>
      </c>
      <c r="P46" s="58" t="s">
        <v>441</v>
      </c>
      <c r="Q46" s="58" t="s">
        <v>441</v>
      </c>
      <c r="R46" s="58" t="s">
        <v>441</v>
      </c>
      <c r="S46" s="58" t="s">
        <v>441</v>
      </c>
      <c r="T46" s="58" t="s">
        <v>441</v>
      </c>
      <c r="U46" s="56">
        <v>25</v>
      </c>
      <c r="V46" s="56"/>
      <c r="W46" s="56"/>
      <c r="X46" s="60"/>
    </row>
    <row r="47" spans="1:24" s="69" customFormat="1" ht="13.5" customHeight="1">
      <c r="A47" s="215">
        <v>41</v>
      </c>
      <c r="B47" s="224" t="s">
        <v>449</v>
      </c>
      <c r="C47" s="181" t="s">
        <v>451</v>
      </c>
      <c r="D47" s="181" t="s">
        <v>341</v>
      </c>
      <c r="E47" s="181" t="s">
        <v>56</v>
      </c>
      <c r="F47" s="181">
        <v>2014</v>
      </c>
      <c r="G47" s="370">
        <v>20507.95</v>
      </c>
      <c r="H47" s="166" t="s">
        <v>435</v>
      </c>
      <c r="I47" s="168"/>
      <c r="J47" s="169" t="s">
        <v>449</v>
      </c>
      <c r="K47" s="102">
        <v>41</v>
      </c>
      <c r="L47" s="58"/>
      <c r="M47" s="58"/>
      <c r="N47" s="58"/>
      <c r="O47" s="58"/>
      <c r="P47" s="58"/>
      <c r="Q47" s="58"/>
      <c r="R47" s="58"/>
      <c r="S47" s="58"/>
      <c r="T47" s="58"/>
      <c r="U47" s="56"/>
      <c r="V47" s="56"/>
      <c r="W47" s="56"/>
      <c r="X47" s="60"/>
    </row>
    <row r="48" spans="1:81" s="69" customFormat="1" ht="13.5" customHeight="1">
      <c r="A48" s="215">
        <v>42</v>
      </c>
      <c r="B48" s="224" t="s">
        <v>452</v>
      </c>
      <c r="C48" s="181" t="s">
        <v>451</v>
      </c>
      <c r="D48" s="181" t="s">
        <v>341</v>
      </c>
      <c r="E48" s="181" t="s">
        <v>56</v>
      </c>
      <c r="F48" s="181">
        <v>2014</v>
      </c>
      <c r="G48" s="370">
        <v>20507.95</v>
      </c>
      <c r="H48" s="166" t="s">
        <v>435</v>
      </c>
      <c r="I48" s="168"/>
      <c r="J48" s="169" t="s">
        <v>452</v>
      </c>
      <c r="K48" s="102">
        <v>42</v>
      </c>
      <c r="L48" s="58"/>
      <c r="M48" s="58"/>
      <c r="N48" s="58"/>
      <c r="O48" s="58"/>
      <c r="P48" s="58"/>
      <c r="Q48" s="58"/>
      <c r="R48" s="58"/>
      <c r="S48" s="58"/>
      <c r="T48" s="58"/>
      <c r="U48" s="56"/>
      <c r="V48" s="56"/>
      <c r="W48" s="56"/>
      <c r="X48" s="60"/>
      <c r="Y48" s="399"/>
      <c r="Z48" s="399"/>
      <c r="AA48" s="399"/>
      <c r="AB48" s="399"/>
      <c r="AC48" s="399"/>
      <c r="AD48" s="399"/>
      <c r="AE48" s="399"/>
      <c r="AF48" s="399"/>
      <c r="AG48" s="399"/>
      <c r="AH48" s="399"/>
      <c r="AI48" s="399"/>
      <c r="AJ48" s="399"/>
      <c r="AK48" s="399"/>
      <c r="AL48" s="399"/>
      <c r="AM48" s="399"/>
      <c r="AN48" s="399"/>
      <c r="AO48" s="399"/>
      <c r="AP48" s="399"/>
      <c r="AQ48" s="399"/>
      <c r="AR48" s="399"/>
      <c r="AS48" s="399"/>
      <c r="AT48" s="399"/>
      <c r="AU48" s="399"/>
      <c r="AV48" s="399"/>
      <c r="AW48" s="399"/>
      <c r="AX48" s="399"/>
      <c r="AY48" s="399"/>
      <c r="AZ48" s="399"/>
      <c r="BA48" s="399"/>
      <c r="BB48" s="399"/>
      <c r="BC48" s="399"/>
      <c r="BD48" s="399"/>
      <c r="BE48" s="399"/>
      <c r="BF48" s="399"/>
      <c r="BG48" s="399"/>
      <c r="BH48" s="399"/>
      <c r="BI48" s="399"/>
      <c r="BJ48" s="399"/>
      <c r="BK48" s="399"/>
      <c r="BL48" s="399"/>
      <c r="BM48" s="399"/>
      <c r="BN48" s="399"/>
      <c r="BO48" s="399"/>
      <c r="BP48" s="399"/>
      <c r="BQ48" s="399"/>
      <c r="BR48" s="399"/>
      <c r="BS48" s="399"/>
      <c r="BT48" s="399"/>
      <c r="BU48" s="399"/>
      <c r="BV48" s="399"/>
      <c r="BW48" s="399"/>
      <c r="BX48" s="399"/>
      <c r="BY48" s="399"/>
      <c r="BZ48" s="399"/>
      <c r="CA48" s="399"/>
      <c r="CB48" s="399"/>
      <c r="CC48" s="399"/>
    </row>
    <row r="49" spans="1:81" s="69" customFormat="1" ht="13.5" customHeight="1">
      <c r="A49" s="215">
        <v>43</v>
      </c>
      <c r="B49" s="224" t="s">
        <v>446</v>
      </c>
      <c r="C49" s="181" t="s">
        <v>451</v>
      </c>
      <c r="D49" s="181" t="s">
        <v>341</v>
      </c>
      <c r="E49" s="181" t="s">
        <v>56</v>
      </c>
      <c r="F49" s="181">
        <v>2014</v>
      </c>
      <c r="G49" s="370">
        <v>9149</v>
      </c>
      <c r="H49" s="166" t="s">
        <v>435</v>
      </c>
      <c r="I49" s="168"/>
      <c r="J49" s="169" t="s">
        <v>446</v>
      </c>
      <c r="K49" s="102">
        <v>43</v>
      </c>
      <c r="L49" s="58"/>
      <c r="M49" s="58"/>
      <c r="N49" s="58"/>
      <c r="O49" s="58"/>
      <c r="P49" s="58"/>
      <c r="Q49" s="58"/>
      <c r="R49" s="58"/>
      <c r="S49" s="58"/>
      <c r="T49" s="58"/>
      <c r="U49" s="56"/>
      <c r="V49" s="56"/>
      <c r="W49" s="56"/>
      <c r="X49" s="60"/>
      <c r="Y49" s="399"/>
      <c r="Z49" s="399"/>
      <c r="AA49" s="399"/>
      <c r="AB49" s="399"/>
      <c r="AC49" s="399"/>
      <c r="AD49" s="399"/>
      <c r="AE49" s="399"/>
      <c r="AF49" s="399"/>
      <c r="AG49" s="399"/>
      <c r="AH49" s="399"/>
      <c r="AI49" s="399"/>
      <c r="AJ49" s="399"/>
      <c r="AK49" s="399"/>
      <c r="AL49" s="399"/>
      <c r="AM49" s="399"/>
      <c r="AN49" s="399"/>
      <c r="AO49" s="399"/>
      <c r="AP49" s="399"/>
      <c r="AQ49" s="399"/>
      <c r="AR49" s="399"/>
      <c r="AS49" s="399"/>
      <c r="AT49" s="399"/>
      <c r="AU49" s="399"/>
      <c r="AV49" s="399"/>
      <c r="AW49" s="399"/>
      <c r="AX49" s="399"/>
      <c r="AY49" s="399"/>
      <c r="AZ49" s="399"/>
      <c r="BA49" s="399"/>
      <c r="BB49" s="399"/>
      <c r="BC49" s="399"/>
      <c r="BD49" s="399"/>
      <c r="BE49" s="399"/>
      <c r="BF49" s="399"/>
      <c r="BG49" s="399"/>
      <c r="BH49" s="399"/>
      <c r="BI49" s="399"/>
      <c r="BJ49" s="399"/>
      <c r="BK49" s="399"/>
      <c r="BL49" s="399"/>
      <c r="BM49" s="399"/>
      <c r="BN49" s="399"/>
      <c r="BO49" s="399"/>
      <c r="BP49" s="399"/>
      <c r="BQ49" s="399"/>
      <c r="BR49" s="399"/>
      <c r="BS49" s="399"/>
      <c r="BT49" s="399"/>
      <c r="BU49" s="399"/>
      <c r="BV49" s="399"/>
      <c r="BW49" s="399"/>
      <c r="BX49" s="399"/>
      <c r="BY49" s="399"/>
      <c r="BZ49" s="399"/>
      <c r="CA49" s="399"/>
      <c r="CB49" s="399"/>
      <c r="CC49" s="399"/>
    </row>
    <row r="50" spans="1:81" s="69" customFormat="1" ht="24" customHeight="1">
      <c r="A50" s="215">
        <v>44</v>
      </c>
      <c r="B50" s="224" t="s">
        <v>453</v>
      </c>
      <c r="C50" s="181" t="s">
        <v>454</v>
      </c>
      <c r="D50" s="181" t="s">
        <v>341</v>
      </c>
      <c r="E50" s="181" t="s">
        <v>56</v>
      </c>
      <c r="F50" s="181" t="s">
        <v>455</v>
      </c>
      <c r="G50" s="370">
        <v>80000</v>
      </c>
      <c r="H50" s="166" t="s">
        <v>343</v>
      </c>
      <c r="I50" s="168" t="s">
        <v>448</v>
      </c>
      <c r="J50" s="169" t="s">
        <v>453</v>
      </c>
      <c r="K50" s="102">
        <v>44</v>
      </c>
      <c r="L50" s="58" t="s">
        <v>353</v>
      </c>
      <c r="M50" s="58"/>
      <c r="N50" s="58" t="s">
        <v>371</v>
      </c>
      <c r="O50" s="58" t="s">
        <v>346</v>
      </c>
      <c r="P50" s="58" t="s">
        <v>346</v>
      </c>
      <c r="Q50" s="58" t="s">
        <v>456</v>
      </c>
      <c r="R50" s="58" t="s">
        <v>457</v>
      </c>
      <c r="S50" s="58" t="s">
        <v>441</v>
      </c>
      <c r="T50" s="58" t="s">
        <v>346</v>
      </c>
      <c r="U50" s="56">
        <v>70</v>
      </c>
      <c r="V50" s="56"/>
      <c r="W50" s="56"/>
      <c r="X50" s="60"/>
      <c r="Y50" s="399"/>
      <c r="Z50" s="399"/>
      <c r="AA50" s="399"/>
      <c r="AB50" s="399"/>
      <c r="AC50" s="399"/>
      <c r="AD50" s="399"/>
      <c r="AE50" s="399"/>
      <c r="AF50" s="399"/>
      <c r="AG50" s="399"/>
      <c r="AH50" s="399"/>
      <c r="AI50" s="399"/>
      <c r="AJ50" s="399"/>
      <c r="AK50" s="399"/>
      <c r="AL50" s="399"/>
      <c r="AM50" s="399"/>
      <c r="AN50" s="399"/>
      <c r="AO50" s="399"/>
      <c r="AP50" s="399"/>
      <c r="AQ50" s="399"/>
      <c r="AR50" s="399"/>
      <c r="AS50" s="399"/>
      <c r="AT50" s="399"/>
      <c r="AU50" s="399"/>
      <c r="AV50" s="399"/>
      <c r="AW50" s="399"/>
      <c r="AX50" s="399"/>
      <c r="AY50" s="399"/>
      <c r="AZ50" s="399"/>
      <c r="BA50" s="399"/>
      <c r="BB50" s="399"/>
      <c r="BC50" s="399"/>
      <c r="BD50" s="399"/>
      <c r="BE50" s="399"/>
      <c r="BF50" s="399"/>
      <c r="BG50" s="399"/>
      <c r="BH50" s="399"/>
      <c r="BI50" s="399"/>
      <c r="BJ50" s="399"/>
      <c r="BK50" s="399"/>
      <c r="BL50" s="399"/>
      <c r="BM50" s="399"/>
      <c r="BN50" s="399"/>
      <c r="BO50" s="399"/>
      <c r="BP50" s="399"/>
      <c r="BQ50" s="399"/>
      <c r="BR50" s="399"/>
      <c r="BS50" s="399"/>
      <c r="BT50" s="399"/>
      <c r="BU50" s="399"/>
      <c r="BV50" s="399"/>
      <c r="BW50" s="399"/>
      <c r="BX50" s="399"/>
      <c r="BY50" s="399"/>
      <c r="BZ50" s="399"/>
      <c r="CA50" s="399"/>
      <c r="CB50" s="399"/>
      <c r="CC50" s="399"/>
    </row>
    <row r="51" spans="1:81" s="176" customFormat="1" ht="13.5" customHeight="1">
      <c r="A51" s="215">
        <v>45</v>
      </c>
      <c r="B51" s="225" t="s">
        <v>458</v>
      </c>
      <c r="C51" s="183" t="s">
        <v>459</v>
      </c>
      <c r="D51" s="183" t="s">
        <v>341</v>
      </c>
      <c r="E51" s="183" t="s">
        <v>56</v>
      </c>
      <c r="F51" s="183" t="s">
        <v>460</v>
      </c>
      <c r="G51" s="371">
        <v>10000</v>
      </c>
      <c r="H51" s="166" t="s">
        <v>435</v>
      </c>
      <c r="I51" s="173"/>
      <c r="J51" s="169" t="s">
        <v>458</v>
      </c>
      <c r="K51" s="102">
        <v>45</v>
      </c>
      <c r="L51" s="58"/>
      <c r="M51" s="58"/>
      <c r="N51" s="58"/>
      <c r="O51" s="58"/>
      <c r="P51" s="58"/>
      <c r="Q51" s="58"/>
      <c r="R51" s="58"/>
      <c r="S51" s="58"/>
      <c r="T51" s="58"/>
      <c r="U51" s="56"/>
      <c r="V51" s="174"/>
      <c r="W51" s="174"/>
      <c r="X51" s="175"/>
      <c r="Y51" s="400"/>
      <c r="Z51" s="400"/>
      <c r="AA51" s="400"/>
      <c r="AB51" s="400"/>
      <c r="AC51" s="400"/>
      <c r="AD51" s="400"/>
      <c r="AE51" s="400"/>
      <c r="AF51" s="400"/>
      <c r="AG51" s="400"/>
      <c r="AH51" s="400"/>
      <c r="AI51" s="400"/>
      <c r="AJ51" s="400"/>
      <c r="AK51" s="400"/>
      <c r="AL51" s="400"/>
      <c r="AM51" s="400"/>
      <c r="AN51" s="400"/>
      <c r="AO51" s="400"/>
      <c r="AP51" s="400"/>
      <c r="AQ51" s="400"/>
      <c r="AR51" s="400"/>
      <c r="AS51" s="400"/>
      <c r="AT51" s="400"/>
      <c r="AU51" s="400"/>
      <c r="AV51" s="400"/>
      <c r="AW51" s="400"/>
      <c r="AX51" s="400"/>
      <c r="AY51" s="400"/>
      <c r="AZ51" s="400"/>
      <c r="BA51" s="400"/>
      <c r="BB51" s="400"/>
      <c r="BC51" s="400"/>
      <c r="BD51" s="400"/>
      <c r="BE51" s="400"/>
      <c r="BF51" s="400"/>
      <c r="BG51" s="400"/>
      <c r="BH51" s="400"/>
      <c r="BI51" s="400"/>
      <c r="BJ51" s="400"/>
      <c r="BK51" s="400"/>
      <c r="BL51" s="400"/>
      <c r="BM51" s="400"/>
      <c r="BN51" s="400"/>
      <c r="BO51" s="400"/>
      <c r="BP51" s="400"/>
      <c r="BQ51" s="400"/>
      <c r="BR51" s="400"/>
      <c r="BS51" s="400"/>
      <c r="BT51" s="400"/>
      <c r="BU51" s="400"/>
      <c r="BV51" s="400"/>
      <c r="BW51" s="400"/>
      <c r="BX51" s="400"/>
      <c r="BY51" s="400"/>
      <c r="BZ51" s="400"/>
      <c r="CA51" s="400"/>
      <c r="CB51" s="400"/>
      <c r="CC51" s="400"/>
    </row>
    <row r="52" spans="1:81" s="176" customFormat="1" ht="13.5" customHeight="1">
      <c r="A52" s="215">
        <v>46</v>
      </c>
      <c r="B52" s="61" t="s">
        <v>461</v>
      </c>
      <c r="C52" s="58" t="s">
        <v>462</v>
      </c>
      <c r="D52" s="58" t="s">
        <v>341</v>
      </c>
      <c r="E52" s="58" t="s">
        <v>56</v>
      </c>
      <c r="F52" s="58">
        <v>2016</v>
      </c>
      <c r="G52" s="371">
        <v>1400</v>
      </c>
      <c r="H52" s="166" t="s">
        <v>435</v>
      </c>
      <c r="I52" s="173" t="s">
        <v>56</v>
      </c>
      <c r="J52" s="169" t="s">
        <v>461</v>
      </c>
      <c r="K52" s="102">
        <v>46</v>
      </c>
      <c r="L52" s="181" t="s">
        <v>463</v>
      </c>
      <c r="M52" s="181" t="s">
        <v>441</v>
      </c>
      <c r="N52" s="181" t="s">
        <v>385</v>
      </c>
      <c r="O52" s="181" t="s">
        <v>464</v>
      </c>
      <c r="P52" s="181" t="s">
        <v>465</v>
      </c>
      <c r="Q52" s="181" t="s">
        <v>357</v>
      </c>
      <c r="R52" s="181" t="s">
        <v>357</v>
      </c>
      <c r="S52" s="181" t="s">
        <v>357</v>
      </c>
      <c r="T52" s="181" t="s">
        <v>357</v>
      </c>
      <c r="U52" s="259">
        <v>15</v>
      </c>
      <c r="V52" s="259"/>
      <c r="W52" s="259"/>
      <c r="X52" s="393"/>
      <c r="Y52" s="400"/>
      <c r="Z52" s="400"/>
      <c r="AA52" s="400"/>
      <c r="AB52" s="400"/>
      <c r="AC52" s="400"/>
      <c r="AD52" s="400"/>
      <c r="AE52" s="400"/>
      <c r="AF52" s="400"/>
      <c r="AG52" s="400"/>
      <c r="AH52" s="400"/>
      <c r="AI52" s="400"/>
      <c r="AJ52" s="400"/>
      <c r="AK52" s="400"/>
      <c r="AL52" s="400"/>
      <c r="AM52" s="400"/>
      <c r="AN52" s="400"/>
      <c r="AO52" s="400"/>
      <c r="AP52" s="400"/>
      <c r="AQ52" s="400"/>
      <c r="AR52" s="400"/>
      <c r="AS52" s="400"/>
      <c r="AT52" s="400"/>
      <c r="AU52" s="400"/>
      <c r="AV52" s="400"/>
      <c r="AW52" s="400"/>
      <c r="AX52" s="400"/>
      <c r="AY52" s="400"/>
      <c r="AZ52" s="400"/>
      <c r="BA52" s="400"/>
      <c r="BB52" s="400"/>
      <c r="BC52" s="400"/>
      <c r="BD52" s="400"/>
      <c r="BE52" s="400"/>
      <c r="BF52" s="400"/>
      <c r="BG52" s="400"/>
      <c r="BH52" s="400"/>
      <c r="BI52" s="400"/>
      <c r="BJ52" s="400"/>
      <c r="BK52" s="400"/>
      <c r="BL52" s="400"/>
      <c r="BM52" s="400"/>
      <c r="BN52" s="400"/>
      <c r="BO52" s="400"/>
      <c r="BP52" s="400"/>
      <c r="BQ52" s="400"/>
      <c r="BR52" s="400"/>
      <c r="BS52" s="400"/>
      <c r="BT52" s="400"/>
      <c r="BU52" s="400"/>
      <c r="BV52" s="400"/>
      <c r="BW52" s="400"/>
      <c r="BX52" s="400"/>
      <c r="BY52" s="400"/>
      <c r="BZ52" s="400"/>
      <c r="CA52" s="400"/>
      <c r="CB52" s="400"/>
      <c r="CC52" s="400"/>
    </row>
    <row r="53" spans="1:256" s="176" customFormat="1" ht="13.5" customHeight="1">
      <c r="A53" s="215">
        <v>47</v>
      </c>
      <c r="B53" s="61" t="s">
        <v>446</v>
      </c>
      <c r="C53" s="58" t="s">
        <v>466</v>
      </c>
      <c r="D53" s="58" t="s">
        <v>341</v>
      </c>
      <c r="E53" s="58" t="s">
        <v>56</v>
      </c>
      <c r="F53" s="58">
        <v>2001</v>
      </c>
      <c r="G53" s="371">
        <v>20000</v>
      </c>
      <c r="H53" s="166" t="s">
        <v>343</v>
      </c>
      <c r="I53" s="173" t="s">
        <v>56</v>
      </c>
      <c r="J53" s="178" t="s">
        <v>446</v>
      </c>
      <c r="K53" s="102">
        <v>47</v>
      </c>
      <c r="L53" s="181" t="s">
        <v>467</v>
      </c>
      <c r="M53" s="181" t="s">
        <v>441</v>
      </c>
      <c r="N53" s="181" t="s">
        <v>468</v>
      </c>
      <c r="O53" s="181" t="s">
        <v>346</v>
      </c>
      <c r="P53" s="181" t="s">
        <v>346</v>
      </c>
      <c r="Q53" s="181" t="s">
        <v>469</v>
      </c>
      <c r="R53" s="181" t="s">
        <v>346</v>
      </c>
      <c r="S53" s="181" t="s">
        <v>357</v>
      </c>
      <c r="T53" s="181" t="s">
        <v>357</v>
      </c>
      <c r="U53" s="259">
        <v>9</v>
      </c>
      <c r="V53" s="259"/>
      <c r="W53" s="259"/>
      <c r="X53" s="393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2"/>
      <c r="AK53" s="182"/>
      <c r="AL53" s="182"/>
      <c r="AM53" s="182"/>
      <c r="AN53" s="182"/>
      <c r="AO53" s="182"/>
      <c r="AP53" s="182"/>
      <c r="AQ53" s="182"/>
      <c r="AR53" s="182"/>
      <c r="AS53" s="182"/>
      <c r="AT53" s="182"/>
      <c r="AU53" s="182"/>
      <c r="AV53" s="182"/>
      <c r="AW53" s="182"/>
      <c r="AX53" s="182"/>
      <c r="AY53" s="182"/>
      <c r="AZ53" s="182"/>
      <c r="BA53" s="182"/>
      <c r="BB53" s="182"/>
      <c r="BC53" s="182"/>
      <c r="BD53" s="182"/>
      <c r="BE53" s="182"/>
      <c r="BF53" s="182"/>
      <c r="BG53" s="182"/>
      <c r="BH53" s="182"/>
      <c r="BI53" s="182"/>
      <c r="BJ53" s="182"/>
      <c r="BK53" s="182"/>
      <c r="BL53" s="182"/>
      <c r="BM53" s="182"/>
      <c r="BN53" s="182"/>
      <c r="BO53" s="182"/>
      <c r="BP53" s="182"/>
      <c r="BQ53" s="182"/>
      <c r="BR53" s="182"/>
      <c r="BS53" s="182"/>
      <c r="BT53" s="182"/>
      <c r="BU53" s="182"/>
      <c r="BV53" s="182"/>
      <c r="BW53" s="182"/>
      <c r="BX53" s="182"/>
      <c r="BY53" s="182"/>
      <c r="BZ53" s="182"/>
      <c r="CA53" s="182"/>
      <c r="CB53" s="182"/>
      <c r="CC53" s="182"/>
      <c r="CD53" s="390"/>
      <c r="CE53" s="179"/>
      <c r="CF53" s="179"/>
      <c r="CG53" s="179"/>
      <c r="CH53" s="179"/>
      <c r="CI53" s="179"/>
      <c r="CJ53" s="179"/>
      <c r="CK53" s="179"/>
      <c r="CL53" s="179"/>
      <c r="CM53" s="179"/>
      <c r="CN53" s="179"/>
      <c r="CO53" s="179"/>
      <c r="CP53" s="179"/>
      <c r="CQ53" s="179"/>
      <c r="CR53" s="179"/>
      <c r="CS53" s="179"/>
      <c r="CT53" s="179"/>
      <c r="CU53" s="179"/>
      <c r="CV53" s="179"/>
      <c r="CW53" s="179"/>
      <c r="CX53" s="179"/>
      <c r="CY53" s="179"/>
      <c r="CZ53" s="179"/>
      <c r="DA53" s="179"/>
      <c r="DB53" s="179"/>
      <c r="DC53" s="179"/>
      <c r="DD53" s="179"/>
      <c r="DE53" s="179"/>
      <c r="DF53" s="179"/>
      <c r="DG53" s="179"/>
      <c r="DH53" s="179"/>
      <c r="DI53" s="179"/>
      <c r="DJ53" s="179"/>
      <c r="DK53" s="179"/>
      <c r="DL53" s="179"/>
      <c r="DM53" s="179"/>
      <c r="DN53" s="179"/>
      <c r="DO53" s="179"/>
      <c r="DP53" s="179"/>
      <c r="DQ53" s="179"/>
      <c r="DR53" s="179"/>
      <c r="DS53" s="179"/>
      <c r="DT53" s="179"/>
      <c r="DU53" s="179"/>
      <c r="DV53" s="179"/>
      <c r="DW53" s="179"/>
      <c r="DX53" s="179"/>
      <c r="DY53" s="179"/>
      <c r="DZ53" s="179"/>
      <c r="EA53" s="179"/>
      <c r="EB53" s="179"/>
      <c r="EC53" s="179"/>
      <c r="ED53" s="179"/>
      <c r="EE53" s="179"/>
      <c r="EF53" s="179"/>
      <c r="EG53" s="179"/>
      <c r="EH53" s="179"/>
      <c r="EI53" s="179"/>
      <c r="EJ53" s="179"/>
      <c r="EK53" s="179"/>
      <c r="EL53" s="179"/>
      <c r="EM53" s="179"/>
      <c r="EN53" s="179"/>
      <c r="EO53" s="179"/>
      <c r="EP53" s="179"/>
      <c r="EQ53" s="179"/>
      <c r="ER53" s="179"/>
      <c r="ES53" s="179"/>
      <c r="ET53" s="179"/>
      <c r="EU53" s="179"/>
      <c r="EV53" s="179"/>
      <c r="EW53" s="179"/>
      <c r="EX53" s="179"/>
      <c r="EY53" s="179"/>
      <c r="EZ53" s="179"/>
      <c r="FA53" s="179"/>
      <c r="FB53" s="179"/>
      <c r="FC53" s="179"/>
      <c r="FD53" s="179"/>
      <c r="FE53" s="179"/>
      <c r="FF53" s="179"/>
      <c r="FG53" s="179"/>
      <c r="FH53" s="179"/>
      <c r="FI53" s="179"/>
      <c r="FJ53" s="179"/>
      <c r="FK53" s="179"/>
      <c r="FL53" s="179"/>
      <c r="FM53" s="179"/>
      <c r="FN53" s="179"/>
      <c r="FO53" s="179"/>
      <c r="FP53" s="179"/>
      <c r="FQ53" s="179"/>
      <c r="FR53" s="179"/>
      <c r="FS53" s="179"/>
      <c r="FT53" s="179"/>
      <c r="FU53" s="179"/>
      <c r="FV53" s="179"/>
      <c r="FW53" s="179"/>
      <c r="FX53" s="179"/>
      <c r="FY53" s="179"/>
      <c r="FZ53" s="179"/>
      <c r="GA53" s="179"/>
      <c r="GB53" s="179"/>
      <c r="GC53" s="179"/>
      <c r="GD53" s="179"/>
      <c r="GE53" s="179"/>
      <c r="GF53" s="179"/>
      <c r="GG53" s="179"/>
      <c r="GH53" s="179"/>
      <c r="GI53" s="179"/>
      <c r="GJ53" s="179"/>
      <c r="GK53" s="179"/>
      <c r="GL53" s="179"/>
      <c r="GM53" s="179"/>
      <c r="GN53" s="179"/>
      <c r="GO53" s="179"/>
      <c r="GP53" s="179"/>
      <c r="GQ53" s="179"/>
      <c r="GR53" s="179"/>
      <c r="GS53" s="179"/>
      <c r="GT53" s="179"/>
      <c r="GU53" s="179"/>
      <c r="GV53" s="179"/>
      <c r="GW53" s="179"/>
      <c r="GX53" s="179"/>
      <c r="GY53" s="179"/>
      <c r="GZ53" s="179"/>
      <c r="HA53" s="179"/>
      <c r="HB53" s="179"/>
      <c r="HC53" s="179"/>
      <c r="HD53" s="179"/>
      <c r="HE53" s="179"/>
      <c r="HF53" s="179"/>
      <c r="HG53" s="179"/>
      <c r="HH53" s="179"/>
      <c r="HI53" s="179"/>
      <c r="HJ53" s="179"/>
      <c r="HK53" s="179"/>
      <c r="HL53" s="179"/>
      <c r="HM53" s="179"/>
      <c r="HN53" s="179"/>
      <c r="HO53" s="179"/>
      <c r="HP53" s="179"/>
      <c r="HQ53" s="179"/>
      <c r="HR53" s="179"/>
      <c r="HS53" s="179"/>
      <c r="HT53" s="179"/>
      <c r="HU53" s="179"/>
      <c r="HV53" s="179"/>
      <c r="HW53" s="179"/>
      <c r="HX53" s="179"/>
      <c r="HY53" s="179"/>
      <c r="HZ53" s="179"/>
      <c r="IA53" s="179"/>
      <c r="IB53" s="179"/>
      <c r="IC53" s="179"/>
      <c r="ID53" s="179"/>
      <c r="IE53" s="179"/>
      <c r="IF53" s="179"/>
      <c r="IG53" s="179"/>
      <c r="IH53" s="179"/>
      <c r="II53" s="179"/>
      <c r="IJ53" s="179"/>
      <c r="IK53" s="179"/>
      <c r="IL53" s="179"/>
      <c r="IM53" s="179"/>
      <c r="IN53" s="179"/>
      <c r="IO53" s="179"/>
      <c r="IP53" s="179"/>
      <c r="IQ53" s="179"/>
      <c r="IR53" s="179"/>
      <c r="IS53" s="179"/>
      <c r="IT53" s="179"/>
      <c r="IU53" s="179"/>
      <c r="IV53" s="179"/>
    </row>
    <row r="54" spans="1:256" s="176" customFormat="1" ht="13.5" customHeight="1">
      <c r="A54" s="215">
        <v>48</v>
      </c>
      <c r="B54" s="226" t="s">
        <v>461</v>
      </c>
      <c r="C54" s="180" t="s">
        <v>470</v>
      </c>
      <c r="D54" s="180" t="s">
        <v>341</v>
      </c>
      <c r="E54" s="180" t="s">
        <v>56</v>
      </c>
      <c r="F54" s="58">
        <v>2017</v>
      </c>
      <c r="G54" s="371">
        <v>35000</v>
      </c>
      <c r="H54" s="166" t="s">
        <v>343</v>
      </c>
      <c r="I54" s="173" t="s">
        <v>56</v>
      </c>
      <c r="J54" s="181"/>
      <c r="K54" s="102">
        <v>48</v>
      </c>
      <c r="L54" s="181" t="s">
        <v>440</v>
      </c>
      <c r="M54" s="181" t="s">
        <v>441</v>
      </c>
      <c r="N54" s="181" t="s">
        <v>471</v>
      </c>
      <c r="O54" s="181" t="s">
        <v>464</v>
      </c>
      <c r="P54" s="181" t="s">
        <v>464</v>
      </c>
      <c r="Q54" s="181" t="s">
        <v>441</v>
      </c>
      <c r="R54" s="181" t="s">
        <v>464</v>
      </c>
      <c r="S54" s="181" t="s">
        <v>357</v>
      </c>
      <c r="T54" s="181" t="s">
        <v>357</v>
      </c>
      <c r="U54" s="259">
        <v>25</v>
      </c>
      <c r="V54" s="259"/>
      <c r="W54" s="259"/>
      <c r="X54" s="393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82"/>
      <c r="AP54" s="182"/>
      <c r="AQ54" s="182"/>
      <c r="AR54" s="182"/>
      <c r="AS54" s="182"/>
      <c r="AT54" s="182"/>
      <c r="AU54" s="182"/>
      <c r="AV54" s="182"/>
      <c r="AW54" s="182"/>
      <c r="AX54" s="182"/>
      <c r="AY54" s="182"/>
      <c r="AZ54" s="182"/>
      <c r="BA54" s="182"/>
      <c r="BB54" s="182"/>
      <c r="BC54" s="182"/>
      <c r="BD54" s="182"/>
      <c r="BE54" s="182"/>
      <c r="BF54" s="182"/>
      <c r="BG54" s="182"/>
      <c r="BH54" s="182"/>
      <c r="BI54" s="182"/>
      <c r="BJ54" s="182"/>
      <c r="BK54" s="182"/>
      <c r="BL54" s="182"/>
      <c r="BM54" s="182"/>
      <c r="BN54" s="182"/>
      <c r="BO54" s="182"/>
      <c r="BP54" s="182"/>
      <c r="BQ54" s="182"/>
      <c r="BR54" s="182"/>
      <c r="BS54" s="182"/>
      <c r="BT54" s="182"/>
      <c r="BU54" s="182"/>
      <c r="BV54" s="182"/>
      <c r="BW54" s="182"/>
      <c r="BX54" s="182"/>
      <c r="BY54" s="182"/>
      <c r="BZ54" s="182"/>
      <c r="CA54" s="182"/>
      <c r="CB54" s="182"/>
      <c r="CC54" s="182"/>
      <c r="CD54" s="391"/>
      <c r="CE54" s="177"/>
      <c r="CF54" s="177"/>
      <c r="CG54" s="177"/>
      <c r="CH54" s="177"/>
      <c r="CI54" s="177"/>
      <c r="CJ54" s="177"/>
      <c r="CK54" s="177"/>
      <c r="CL54" s="177"/>
      <c r="CM54" s="177"/>
      <c r="CN54" s="177"/>
      <c r="CO54" s="177"/>
      <c r="CP54" s="177"/>
      <c r="CQ54" s="177"/>
      <c r="CR54" s="177"/>
      <c r="CS54" s="177"/>
      <c r="CT54" s="177"/>
      <c r="CU54" s="177"/>
      <c r="CV54" s="177"/>
      <c r="CW54" s="177"/>
      <c r="CX54" s="177"/>
      <c r="CY54" s="177"/>
      <c r="CZ54" s="177"/>
      <c r="DA54" s="177"/>
      <c r="DB54" s="177"/>
      <c r="DC54" s="177"/>
      <c r="DD54" s="177"/>
      <c r="DE54" s="177"/>
      <c r="DF54" s="177"/>
      <c r="DG54" s="177"/>
      <c r="DH54" s="177"/>
      <c r="DI54" s="177"/>
      <c r="DJ54" s="177"/>
      <c r="DK54" s="177"/>
      <c r="DL54" s="177"/>
      <c r="DM54" s="177"/>
      <c r="DN54" s="177"/>
      <c r="DO54" s="177"/>
      <c r="DP54" s="177"/>
      <c r="DQ54" s="177"/>
      <c r="DR54" s="177"/>
      <c r="DS54" s="177"/>
      <c r="DT54" s="177"/>
      <c r="DU54" s="177"/>
      <c r="DV54" s="177"/>
      <c r="DW54" s="177"/>
      <c r="DX54" s="177"/>
      <c r="DY54" s="177"/>
      <c r="DZ54" s="177"/>
      <c r="EA54" s="177"/>
      <c r="EB54" s="177"/>
      <c r="EC54" s="177"/>
      <c r="ED54" s="177"/>
      <c r="EE54" s="177"/>
      <c r="EF54" s="177"/>
      <c r="EG54" s="177"/>
      <c r="EH54" s="177"/>
      <c r="EI54" s="177"/>
      <c r="EJ54" s="177"/>
      <c r="EK54" s="177"/>
      <c r="EL54" s="177"/>
      <c r="EM54" s="177"/>
      <c r="EN54" s="177"/>
      <c r="EO54" s="177"/>
      <c r="EP54" s="177"/>
      <c r="EQ54" s="177"/>
      <c r="ER54" s="177"/>
      <c r="ES54" s="177"/>
      <c r="ET54" s="177"/>
      <c r="EU54" s="177"/>
      <c r="EV54" s="177"/>
      <c r="EW54" s="177"/>
      <c r="EX54" s="177"/>
      <c r="EY54" s="177"/>
      <c r="EZ54" s="177"/>
      <c r="FA54" s="177"/>
      <c r="FB54" s="177"/>
      <c r="FC54" s="177"/>
      <c r="FD54" s="177"/>
      <c r="FE54" s="177"/>
      <c r="FF54" s="177"/>
      <c r="FG54" s="177"/>
      <c r="FH54" s="177"/>
      <c r="FI54" s="177"/>
      <c r="FJ54" s="177"/>
      <c r="FK54" s="177"/>
      <c r="FL54" s="177"/>
      <c r="FM54" s="177"/>
      <c r="FN54" s="177"/>
      <c r="FO54" s="177"/>
      <c r="FP54" s="177"/>
      <c r="FQ54" s="177"/>
      <c r="FR54" s="177"/>
      <c r="FS54" s="177"/>
      <c r="FT54" s="177"/>
      <c r="FU54" s="177"/>
      <c r="FV54" s="177"/>
      <c r="FW54" s="177"/>
      <c r="FX54" s="177"/>
      <c r="FY54" s="177"/>
      <c r="FZ54" s="177"/>
      <c r="GA54" s="177"/>
      <c r="GB54" s="177"/>
      <c r="GC54" s="177"/>
      <c r="GD54" s="177"/>
      <c r="GE54" s="177"/>
      <c r="GF54" s="177"/>
      <c r="GG54" s="177"/>
      <c r="GH54" s="177"/>
      <c r="GI54" s="177"/>
      <c r="GJ54" s="177"/>
      <c r="GK54" s="177"/>
      <c r="GL54" s="177"/>
      <c r="GM54" s="177"/>
      <c r="GN54" s="177"/>
      <c r="GO54" s="177"/>
      <c r="GP54" s="177"/>
      <c r="GQ54" s="177"/>
      <c r="GR54" s="177"/>
      <c r="GS54" s="177"/>
      <c r="GT54" s="177"/>
      <c r="GU54" s="177"/>
      <c r="GV54" s="177"/>
      <c r="GW54" s="177"/>
      <c r="GX54" s="177"/>
      <c r="GY54" s="177"/>
      <c r="GZ54" s="177"/>
      <c r="HA54" s="177"/>
      <c r="HB54" s="177"/>
      <c r="HC54" s="177"/>
      <c r="HD54" s="177"/>
      <c r="HE54" s="177"/>
      <c r="HF54" s="177"/>
      <c r="HG54" s="177"/>
      <c r="HH54" s="177"/>
      <c r="HI54" s="177"/>
      <c r="HJ54" s="177"/>
      <c r="HK54" s="177"/>
      <c r="HL54" s="177"/>
      <c r="HM54" s="177"/>
      <c r="HN54" s="177"/>
      <c r="HO54" s="177"/>
      <c r="HP54" s="177"/>
      <c r="HQ54" s="177"/>
      <c r="HR54" s="177"/>
      <c r="HS54" s="177"/>
      <c r="HT54" s="177"/>
      <c r="HU54" s="177"/>
      <c r="HV54" s="177"/>
      <c r="HW54" s="177"/>
      <c r="HX54" s="177"/>
      <c r="HY54" s="177"/>
      <c r="HZ54" s="177"/>
      <c r="IA54" s="177"/>
      <c r="IB54" s="177"/>
      <c r="IC54" s="177"/>
      <c r="ID54" s="177"/>
      <c r="IE54" s="177"/>
      <c r="IF54" s="177"/>
      <c r="IG54" s="177"/>
      <c r="IH54" s="177"/>
      <c r="II54" s="177"/>
      <c r="IJ54" s="177"/>
      <c r="IK54" s="177"/>
      <c r="IL54" s="177"/>
      <c r="IM54" s="177"/>
      <c r="IN54" s="177"/>
      <c r="IO54" s="177"/>
      <c r="IP54" s="177"/>
      <c r="IQ54" s="177"/>
      <c r="IR54" s="177"/>
      <c r="IS54" s="177"/>
      <c r="IT54" s="177"/>
      <c r="IU54" s="177"/>
      <c r="IV54" s="177"/>
    </row>
    <row r="55" spans="1:256" s="176" customFormat="1" ht="13.5" customHeight="1">
      <c r="A55" s="215">
        <v>49</v>
      </c>
      <c r="B55" s="227" t="s">
        <v>472</v>
      </c>
      <c r="C55" s="181" t="s">
        <v>473</v>
      </c>
      <c r="D55" s="181" t="s">
        <v>341</v>
      </c>
      <c r="E55" s="181" t="s">
        <v>56</v>
      </c>
      <c r="F55" s="181">
        <v>2019</v>
      </c>
      <c r="G55" s="373">
        <v>11000</v>
      </c>
      <c r="H55" s="166" t="s">
        <v>343</v>
      </c>
      <c r="I55" s="173" t="s">
        <v>56</v>
      </c>
      <c r="J55" s="181"/>
      <c r="K55" s="102">
        <v>49</v>
      </c>
      <c r="L55" s="181" t="s">
        <v>440</v>
      </c>
      <c r="M55" s="181" t="s">
        <v>441</v>
      </c>
      <c r="N55" s="181" t="s">
        <v>471</v>
      </c>
      <c r="O55" s="181" t="s">
        <v>464</v>
      </c>
      <c r="P55" s="181" t="s">
        <v>464</v>
      </c>
      <c r="Q55" s="181" t="s">
        <v>441</v>
      </c>
      <c r="R55" s="181" t="s">
        <v>464</v>
      </c>
      <c r="S55" s="181" t="s">
        <v>357</v>
      </c>
      <c r="T55" s="181" t="s">
        <v>357</v>
      </c>
      <c r="U55" s="259">
        <v>24</v>
      </c>
      <c r="V55" s="259"/>
      <c r="W55" s="259"/>
      <c r="X55" s="393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  <c r="AN55" s="182"/>
      <c r="AO55" s="182"/>
      <c r="AP55" s="182"/>
      <c r="AQ55" s="182"/>
      <c r="AR55" s="182"/>
      <c r="AS55" s="182"/>
      <c r="AT55" s="182"/>
      <c r="AU55" s="182"/>
      <c r="AV55" s="182"/>
      <c r="AW55" s="182"/>
      <c r="AX55" s="182"/>
      <c r="AY55" s="182"/>
      <c r="AZ55" s="182"/>
      <c r="BA55" s="182"/>
      <c r="BB55" s="182"/>
      <c r="BC55" s="182"/>
      <c r="BD55" s="182"/>
      <c r="BE55" s="182"/>
      <c r="BF55" s="182"/>
      <c r="BG55" s="182"/>
      <c r="BH55" s="182"/>
      <c r="BI55" s="182"/>
      <c r="BJ55" s="182"/>
      <c r="BK55" s="182"/>
      <c r="BL55" s="182"/>
      <c r="BM55" s="182"/>
      <c r="BN55" s="182"/>
      <c r="BO55" s="182"/>
      <c r="BP55" s="182"/>
      <c r="BQ55" s="182"/>
      <c r="BR55" s="182"/>
      <c r="BS55" s="182"/>
      <c r="BT55" s="182"/>
      <c r="BU55" s="182"/>
      <c r="BV55" s="182"/>
      <c r="BW55" s="182"/>
      <c r="BX55" s="182"/>
      <c r="BY55" s="182"/>
      <c r="BZ55" s="182"/>
      <c r="CA55" s="182"/>
      <c r="CB55" s="182"/>
      <c r="CC55" s="182"/>
      <c r="CD55" s="391"/>
      <c r="CE55" s="177"/>
      <c r="CF55" s="177"/>
      <c r="CG55" s="177"/>
      <c r="CH55" s="177"/>
      <c r="CI55" s="177"/>
      <c r="CJ55" s="177"/>
      <c r="CK55" s="177"/>
      <c r="CL55" s="177"/>
      <c r="CM55" s="177"/>
      <c r="CN55" s="177"/>
      <c r="CO55" s="177"/>
      <c r="CP55" s="177"/>
      <c r="CQ55" s="177"/>
      <c r="CR55" s="177"/>
      <c r="CS55" s="177"/>
      <c r="CT55" s="177"/>
      <c r="CU55" s="177"/>
      <c r="CV55" s="177"/>
      <c r="CW55" s="177"/>
      <c r="CX55" s="177"/>
      <c r="CY55" s="177"/>
      <c r="CZ55" s="177"/>
      <c r="DA55" s="177"/>
      <c r="DB55" s="177"/>
      <c r="DC55" s="177"/>
      <c r="DD55" s="177"/>
      <c r="DE55" s="177"/>
      <c r="DF55" s="177"/>
      <c r="DG55" s="177"/>
      <c r="DH55" s="177"/>
      <c r="DI55" s="177"/>
      <c r="DJ55" s="177"/>
      <c r="DK55" s="177"/>
      <c r="DL55" s="177"/>
      <c r="DM55" s="177"/>
      <c r="DN55" s="177"/>
      <c r="DO55" s="177"/>
      <c r="DP55" s="177"/>
      <c r="DQ55" s="177"/>
      <c r="DR55" s="177"/>
      <c r="DS55" s="177"/>
      <c r="DT55" s="177"/>
      <c r="DU55" s="177"/>
      <c r="DV55" s="177"/>
      <c r="DW55" s="177"/>
      <c r="DX55" s="177"/>
      <c r="DY55" s="177"/>
      <c r="DZ55" s="177"/>
      <c r="EA55" s="177"/>
      <c r="EB55" s="177"/>
      <c r="EC55" s="177"/>
      <c r="ED55" s="177"/>
      <c r="EE55" s="177"/>
      <c r="EF55" s="177"/>
      <c r="EG55" s="177"/>
      <c r="EH55" s="177"/>
      <c r="EI55" s="177"/>
      <c r="EJ55" s="177"/>
      <c r="EK55" s="177"/>
      <c r="EL55" s="177"/>
      <c r="EM55" s="177"/>
      <c r="EN55" s="177"/>
      <c r="EO55" s="177"/>
      <c r="EP55" s="177"/>
      <c r="EQ55" s="177"/>
      <c r="ER55" s="177"/>
      <c r="ES55" s="177"/>
      <c r="ET55" s="177"/>
      <c r="EU55" s="177"/>
      <c r="EV55" s="177"/>
      <c r="EW55" s="177"/>
      <c r="EX55" s="177"/>
      <c r="EY55" s="177"/>
      <c r="EZ55" s="177"/>
      <c r="FA55" s="177"/>
      <c r="FB55" s="177"/>
      <c r="FC55" s="177"/>
      <c r="FD55" s="177"/>
      <c r="FE55" s="177"/>
      <c r="FF55" s="177"/>
      <c r="FG55" s="177"/>
      <c r="FH55" s="177"/>
      <c r="FI55" s="177"/>
      <c r="FJ55" s="177"/>
      <c r="FK55" s="177"/>
      <c r="FL55" s="177"/>
      <c r="FM55" s="177"/>
      <c r="FN55" s="177"/>
      <c r="FO55" s="177"/>
      <c r="FP55" s="177"/>
      <c r="FQ55" s="177"/>
      <c r="FR55" s="177"/>
      <c r="FS55" s="177"/>
      <c r="FT55" s="177"/>
      <c r="FU55" s="177"/>
      <c r="FV55" s="177"/>
      <c r="FW55" s="177"/>
      <c r="FX55" s="177"/>
      <c r="FY55" s="177"/>
      <c r="FZ55" s="177"/>
      <c r="GA55" s="177"/>
      <c r="GB55" s="177"/>
      <c r="GC55" s="177"/>
      <c r="GD55" s="177"/>
      <c r="GE55" s="177"/>
      <c r="GF55" s="177"/>
      <c r="GG55" s="177"/>
      <c r="GH55" s="177"/>
      <c r="GI55" s="177"/>
      <c r="GJ55" s="177"/>
      <c r="GK55" s="177"/>
      <c r="GL55" s="177"/>
      <c r="GM55" s="177"/>
      <c r="GN55" s="177"/>
      <c r="GO55" s="177"/>
      <c r="GP55" s="177"/>
      <c r="GQ55" s="177"/>
      <c r="GR55" s="177"/>
      <c r="GS55" s="177"/>
      <c r="GT55" s="177"/>
      <c r="GU55" s="177"/>
      <c r="GV55" s="177"/>
      <c r="GW55" s="177"/>
      <c r="GX55" s="177"/>
      <c r="GY55" s="177"/>
      <c r="GZ55" s="177"/>
      <c r="HA55" s="177"/>
      <c r="HB55" s="177"/>
      <c r="HC55" s="177"/>
      <c r="HD55" s="177"/>
      <c r="HE55" s="177"/>
      <c r="HF55" s="177"/>
      <c r="HG55" s="177"/>
      <c r="HH55" s="177"/>
      <c r="HI55" s="177"/>
      <c r="HJ55" s="177"/>
      <c r="HK55" s="177"/>
      <c r="HL55" s="177"/>
      <c r="HM55" s="177"/>
      <c r="HN55" s="177"/>
      <c r="HO55" s="177"/>
      <c r="HP55" s="177"/>
      <c r="HQ55" s="177"/>
      <c r="HR55" s="177"/>
      <c r="HS55" s="177"/>
      <c r="HT55" s="177"/>
      <c r="HU55" s="177"/>
      <c r="HV55" s="177"/>
      <c r="HW55" s="177"/>
      <c r="HX55" s="177"/>
      <c r="HY55" s="177"/>
      <c r="HZ55" s="177"/>
      <c r="IA55" s="177"/>
      <c r="IB55" s="177"/>
      <c r="IC55" s="177"/>
      <c r="ID55" s="177"/>
      <c r="IE55" s="177"/>
      <c r="IF55" s="177"/>
      <c r="IG55" s="177"/>
      <c r="IH55" s="177"/>
      <c r="II55" s="177"/>
      <c r="IJ55" s="177"/>
      <c r="IK55" s="177"/>
      <c r="IL55" s="177"/>
      <c r="IM55" s="177"/>
      <c r="IN55" s="177"/>
      <c r="IO55" s="177"/>
      <c r="IP55" s="177"/>
      <c r="IQ55" s="177"/>
      <c r="IR55" s="177"/>
      <c r="IS55" s="177"/>
      <c r="IT55" s="177"/>
      <c r="IU55" s="177"/>
      <c r="IV55" s="177"/>
    </row>
    <row r="56" spans="1:256" s="176" customFormat="1" ht="13.5" customHeight="1">
      <c r="A56" s="215">
        <v>50</v>
      </c>
      <c r="B56" s="227" t="s">
        <v>475</v>
      </c>
      <c r="C56" s="181" t="s">
        <v>451</v>
      </c>
      <c r="D56" s="181" t="s">
        <v>341</v>
      </c>
      <c r="E56" s="181" t="s">
        <v>56</v>
      </c>
      <c r="F56" s="181">
        <v>2015</v>
      </c>
      <c r="G56" s="373">
        <v>7911.91</v>
      </c>
      <c r="H56" s="166" t="s">
        <v>435</v>
      </c>
      <c r="I56" s="173"/>
      <c r="J56" s="181"/>
      <c r="K56" s="102">
        <v>50</v>
      </c>
      <c r="L56" s="181"/>
      <c r="M56" s="181"/>
      <c r="N56" s="181"/>
      <c r="O56" s="181"/>
      <c r="P56" s="181"/>
      <c r="Q56" s="181"/>
      <c r="R56" s="181"/>
      <c r="S56" s="181"/>
      <c r="T56" s="181"/>
      <c r="U56" s="259"/>
      <c r="V56" s="259"/>
      <c r="W56" s="259"/>
      <c r="X56" s="393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N56" s="182"/>
      <c r="AO56" s="182"/>
      <c r="AP56" s="182"/>
      <c r="AQ56" s="182"/>
      <c r="AR56" s="182"/>
      <c r="AS56" s="182"/>
      <c r="AT56" s="182"/>
      <c r="AU56" s="182"/>
      <c r="AV56" s="182"/>
      <c r="AW56" s="182"/>
      <c r="AX56" s="182"/>
      <c r="AY56" s="182"/>
      <c r="AZ56" s="182"/>
      <c r="BA56" s="182"/>
      <c r="BB56" s="182"/>
      <c r="BC56" s="182"/>
      <c r="BD56" s="182"/>
      <c r="BE56" s="182"/>
      <c r="BF56" s="182"/>
      <c r="BG56" s="182"/>
      <c r="BH56" s="182"/>
      <c r="BI56" s="182"/>
      <c r="BJ56" s="182"/>
      <c r="BK56" s="182"/>
      <c r="BL56" s="182"/>
      <c r="BM56" s="182"/>
      <c r="BN56" s="182"/>
      <c r="BO56" s="182"/>
      <c r="BP56" s="182"/>
      <c r="BQ56" s="182"/>
      <c r="BR56" s="182"/>
      <c r="BS56" s="182"/>
      <c r="BT56" s="182"/>
      <c r="BU56" s="182"/>
      <c r="BV56" s="182"/>
      <c r="BW56" s="182"/>
      <c r="BX56" s="182"/>
      <c r="BY56" s="182"/>
      <c r="BZ56" s="182"/>
      <c r="CA56" s="182"/>
      <c r="CB56" s="182"/>
      <c r="CC56" s="182"/>
      <c r="CD56" s="391"/>
      <c r="CE56" s="177"/>
      <c r="CF56" s="177"/>
      <c r="CG56" s="177"/>
      <c r="CH56" s="177"/>
      <c r="CI56" s="177"/>
      <c r="CJ56" s="177"/>
      <c r="CK56" s="177"/>
      <c r="CL56" s="177"/>
      <c r="CM56" s="177"/>
      <c r="CN56" s="177"/>
      <c r="CO56" s="177"/>
      <c r="CP56" s="177"/>
      <c r="CQ56" s="177"/>
      <c r="CR56" s="177"/>
      <c r="CS56" s="177"/>
      <c r="CT56" s="177"/>
      <c r="CU56" s="177"/>
      <c r="CV56" s="177"/>
      <c r="CW56" s="177"/>
      <c r="CX56" s="177"/>
      <c r="CY56" s="177"/>
      <c r="CZ56" s="177"/>
      <c r="DA56" s="177"/>
      <c r="DB56" s="177"/>
      <c r="DC56" s="177"/>
      <c r="DD56" s="177"/>
      <c r="DE56" s="177"/>
      <c r="DF56" s="177"/>
      <c r="DG56" s="177"/>
      <c r="DH56" s="177"/>
      <c r="DI56" s="177"/>
      <c r="DJ56" s="177"/>
      <c r="DK56" s="177"/>
      <c r="DL56" s="177"/>
      <c r="DM56" s="177"/>
      <c r="DN56" s="177"/>
      <c r="DO56" s="177"/>
      <c r="DP56" s="177"/>
      <c r="DQ56" s="177"/>
      <c r="DR56" s="177"/>
      <c r="DS56" s="177"/>
      <c r="DT56" s="177"/>
      <c r="DU56" s="177"/>
      <c r="DV56" s="177"/>
      <c r="DW56" s="177"/>
      <c r="DX56" s="177"/>
      <c r="DY56" s="177"/>
      <c r="DZ56" s="177"/>
      <c r="EA56" s="177"/>
      <c r="EB56" s="177"/>
      <c r="EC56" s="177"/>
      <c r="ED56" s="177"/>
      <c r="EE56" s="177"/>
      <c r="EF56" s="177"/>
      <c r="EG56" s="177"/>
      <c r="EH56" s="177"/>
      <c r="EI56" s="177"/>
      <c r="EJ56" s="177"/>
      <c r="EK56" s="177"/>
      <c r="EL56" s="177"/>
      <c r="EM56" s="177"/>
      <c r="EN56" s="177"/>
      <c r="EO56" s="177"/>
      <c r="EP56" s="177"/>
      <c r="EQ56" s="177"/>
      <c r="ER56" s="177"/>
      <c r="ES56" s="177"/>
      <c r="ET56" s="177"/>
      <c r="EU56" s="177"/>
      <c r="EV56" s="177"/>
      <c r="EW56" s="177"/>
      <c r="EX56" s="177"/>
      <c r="EY56" s="177"/>
      <c r="EZ56" s="177"/>
      <c r="FA56" s="177"/>
      <c r="FB56" s="177"/>
      <c r="FC56" s="177"/>
      <c r="FD56" s="177"/>
      <c r="FE56" s="177"/>
      <c r="FF56" s="177"/>
      <c r="FG56" s="177"/>
      <c r="FH56" s="177"/>
      <c r="FI56" s="177"/>
      <c r="FJ56" s="177"/>
      <c r="FK56" s="177"/>
      <c r="FL56" s="177"/>
      <c r="FM56" s="177"/>
      <c r="FN56" s="177"/>
      <c r="FO56" s="177"/>
      <c r="FP56" s="177"/>
      <c r="FQ56" s="177"/>
      <c r="FR56" s="177"/>
      <c r="FS56" s="177"/>
      <c r="FT56" s="177"/>
      <c r="FU56" s="177"/>
      <c r="FV56" s="177"/>
      <c r="FW56" s="177"/>
      <c r="FX56" s="177"/>
      <c r="FY56" s="177"/>
      <c r="FZ56" s="177"/>
      <c r="GA56" s="177"/>
      <c r="GB56" s="177"/>
      <c r="GC56" s="177"/>
      <c r="GD56" s="177"/>
      <c r="GE56" s="177"/>
      <c r="GF56" s="177"/>
      <c r="GG56" s="177"/>
      <c r="GH56" s="177"/>
      <c r="GI56" s="177"/>
      <c r="GJ56" s="177"/>
      <c r="GK56" s="177"/>
      <c r="GL56" s="177"/>
      <c r="GM56" s="177"/>
      <c r="GN56" s="177"/>
      <c r="GO56" s="177"/>
      <c r="GP56" s="177"/>
      <c r="GQ56" s="177"/>
      <c r="GR56" s="177"/>
      <c r="GS56" s="177"/>
      <c r="GT56" s="177"/>
      <c r="GU56" s="177"/>
      <c r="GV56" s="177"/>
      <c r="GW56" s="177"/>
      <c r="GX56" s="177"/>
      <c r="GY56" s="177"/>
      <c r="GZ56" s="177"/>
      <c r="HA56" s="177"/>
      <c r="HB56" s="177"/>
      <c r="HC56" s="177"/>
      <c r="HD56" s="177"/>
      <c r="HE56" s="177"/>
      <c r="HF56" s="177"/>
      <c r="HG56" s="177"/>
      <c r="HH56" s="177"/>
      <c r="HI56" s="177"/>
      <c r="HJ56" s="177"/>
      <c r="HK56" s="177"/>
      <c r="HL56" s="177"/>
      <c r="HM56" s="177"/>
      <c r="HN56" s="177"/>
      <c r="HO56" s="177"/>
      <c r="HP56" s="177"/>
      <c r="HQ56" s="177"/>
      <c r="HR56" s="177"/>
      <c r="HS56" s="177"/>
      <c r="HT56" s="177"/>
      <c r="HU56" s="177"/>
      <c r="HV56" s="177"/>
      <c r="HW56" s="177"/>
      <c r="HX56" s="177"/>
      <c r="HY56" s="177"/>
      <c r="HZ56" s="177"/>
      <c r="IA56" s="177"/>
      <c r="IB56" s="177"/>
      <c r="IC56" s="177"/>
      <c r="ID56" s="177"/>
      <c r="IE56" s="177"/>
      <c r="IF56" s="177"/>
      <c r="IG56" s="177"/>
      <c r="IH56" s="177"/>
      <c r="II56" s="177"/>
      <c r="IJ56" s="177"/>
      <c r="IK56" s="177"/>
      <c r="IL56" s="177"/>
      <c r="IM56" s="177"/>
      <c r="IN56" s="177"/>
      <c r="IO56" s="177"/>
      <c r="IP56" s="177"/>
      <c r="IQ56" s="177"/>
      <c r="IR56" s="177"/>
      <c r="IS56" s="177"/>
      <c r="IT56" s="177"/>
      <c r="IU56" s="177"/>
      <c r="IV56" s="177"/>
    </row>
    <row r="57" spans="1:256" s="176" customFormat="1" ht="30" customHeight="1">
      <c r="A57" s="215">
        <v>51</v>
      </c>
      <c r="B57" s="227" t="s">
        <v>476</v>
      </c>
      <c r="C57" s="181" t="s">
        <v>477</v>
      </c>
      <c r="D57" s="181" t="s">
        <v>341</v>
      </c>
      <c r="E57" s="181" t="s">
        <v>478</v>
      </c>
      <c r="F57" s="181">
        <v>2019</v>
      </c>
      <c r="G57" s="373">
        <v>228285.41</v>
      </c>
      <c r="H57" s="166" t="s">
        <v>435</v>
      </c>
      <c r="I57" s="173" t="s">
        <v>479</v>
      </c>
      <c r="J57" s="181"/>
      <c r="K57" s="102">
        <v>51</v>
      </c>
      <c r="L57" s="181" t="s">
        <v>480</v>
      </c>
      <c r="M57" s="181" t="s">
        <v>481</v>
      </c>
      <c r="N57" s="181"/>
      <c r="O57" s="181" t="s">
        <v>419</v>
      </c>
      <c r="P57" s="181" t="s">
        <v>419</v>
      </c>
      <c r="Q57" s="181" t="s">
        <v>419</v>
      </c>
      <c r="R57" s="181"/>
      <c r="S57" s="181"/>
      <c r="T57" s="181" t="s">
        <v>419</v>
      </c>
      <c r="U57" s="259">
        <v>5.3</v>
      </c>
      <c r="V57" s="259">
        <v>2</v>
      </c>
      <c r="W57" s="406" t="s">
        <v>482</v>
      </c>
      <c r="X57" s="393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2"/>
      <c r="AK57" s="182"/>
      <c r="AL57" s="182"/>
      <c r="AM57" s="182"/>
      <c r="AN57" s="182"/>
      <c r="AO57" s="182"/>
      <c r="AP57" s="182"/>
      <c r="AQ57" s="182"/>
      <c r="AR57" s="182"/>
      <c r="AS57" s="182"/>
      <c r="AT57" s="182"/>
      <c r="AU57" s="182"/>
      <c r="AV57" s="182"/>
      <c r="AW57" s="182"/>
      <c r="AX57" s="182"/>
      <c r="AY57" s="182"/>
      <c r="AZ57" s="182"/>
      <c r="BA57" s="182"/>
      <c r="BB57" s="182"/>
      <c r="BC57" s="182"/>
      <c r="BD57" s="182"/>
      <c r="BE57" s="182"/>
      <c r="BF57" s="182"/>
      <c r="BG57" s="182"/>
      <c r="BH57" s="182"/>
      <c r="BI57" s="182"/>
      <c r="BJ57" s="182"/>
      <c r="BK57" s="182"/>
      <c r="BL57" s="182"/>
      <c r="BM57" s="182"/>
      <c r="BN57" s="182"/>
      <c r="BO57" s="182"/>
      <c r="BP57" s="182"/>
      <c r="BQ57" s="182"/>
      <c r="BR57" s="182"/>
      <c r="BS57" s="182"/>
      <c r="BT57" s="182"/>
      <c r="BU57" s="182"/>
      <c r="BV57" s="182"/>
      <c r="BW57" s="182"/>
      <c r="BX57" s="182"/>
      <c r="BY57" s="182"/>
      <c r="BZ57" s="182"/>
      <c r="CA57" s="182"/>
      <c r="CB57" s="182"/>
      <c r="CC57" s="182"/>
      <c r="CD57" s="391"/>
      <c r="CE57" s="177"/>
      <c r="CF57" s="177"/>
      <c r="CG57" s="177"/>
      <c r="CH57" s="177"/>
      <c r="CI57" s="177"/>
      <c r="CJ57" s="177"/>
      <c r="CK57" s="177"/>
      <c r="CL57" s="177"/>
      <c r="CM57" s="177"/>
      <c r="CN57" s="177"/>
      <c r="CO57" s="177"/>
      <c r="CP57" s="177"/>
      <c r="CQ57" s="177"/>
      <c r="CR57" s="177"/>
      <c r="CS57" s="177"/>
      <c r="CT57" s="177"/>
      <c r="CU57" s="177"/>
      <c r="CV57" s="177"/>
      <c r="CW57" s="177"/>
      <c r="CX57" s="177"/>
      <c r="CY57" s="177"/>
      <c r="CZ57" s="177"/>
      <c r="DA57" s="177"/>
      <c r="DB57" s="177"/>
      <c r="DC57" s="177"/>
      <c r="DD57" s="177"/>
      <c r="DE57" s="177"/>
      <c r="DF57" s="177"/>
      <c r="DG57" s="177"/>
      <c r="DH57" s="177"/>
      <c r="DI57" s="177"/>
      <c r="DJ57" s="177"/>
      <c r="DK57" s="177"/>
      <c r="DL57" s="177"/>
      <c r="DM57" s="177"/>
      <c r="DN57" s="177"/>
      <c r="DO57" s="177"/>
      <c r="DP57" s="177"/>
      <c r="DQ57" s="177"/>
      <c r="DR57" s="177"/>
      <c r="DS57" s="177"/>
      <c r="DT57" s="177"/>
      <c r="DU57" s="177"/>
      <c r="DV57" s="177"/>
      <c r="DW57" s="177"/>
      <c r="DX57" s="177"/>
      <c r="DY57" s="177"/>
      <c r="DZ57" s="177"/>
      <c r="EA57" s="177"/>
      <c r="EB57" s="177"/>
      <c r="EC57" s="177"/>
      <c r="ED57" s="177"/>
      <c r="EE57" s="177"/>
      <c r="EF57" s="177"/>
      <c r="EG57" s="177"/>
      <c r="EH57" s="177"/>
      <c r="EI57" s="177"/>
      <c r="EJ57" s="177"/>
      <c r="EK57" s="177"/>
      <c r="EL57" s="177"/>
      <c r="EM57" s="177"/>
      <c r="EN57" s="177"/>
      <c r="EO57" s="177"/>
      <c r="EP57" s="177"/>
      <c r="EQ57" s="177"/>
      <c r="ER57" s="177"/>
      <c r="ES57" s="177"/>
      <c r="ET57" s="177"/>
      <c r="EU57" s="177"/>
      <c r="EV57" s="177"/>
      <c r="EW57" s="177"/>
      <c r="EX57" s="177"/>
      <c r="EY57" s="177"/>
      <c r="EZ57" s="177"/>
      <c r="FA57" s="177"/>
      <c r="FB57" s="177"/>
      <c r="FC57" s="177"/>
      <c r="FD57" s="177"/>
      <c r="FE57" s="177"/>
      <c r="FF57" s="177"/>
      <c r="FG57" s="177"/>
      <c r="FH57" s="177"/>
      <c r="FI57" s="177"/>
      <c r="FJ57" s="177"/>
      <c r="FK57" s="177"/>
      <c r="FL57" s="177"/>
      <c r="FM57" s="177"/>
      <c r="FN57" s="177"/>
      <c r="FO57" s="177"/>
      <c r="FP57" s="177"/>
      <c r="FQ57" s="177"/>
      <c r="FR57" s="177"/>
      <c r="FS57" s="177"/>
      <c r="FT57" s="177"/>
      <c r="FU57" s="177"/>
      <c r="FV57" s="177"/>
      <c r="FW57" s="177"/>
      <c r="FX57" s="177"/>
      <c r="FY57" s="177"/>
      <c r="FZ57" s="177"/>
      <c r="GA57" s="177"/>
      <c r="GB57" s="177"/>
      <c r="GC57" s="177"/>
      <c r="GD57" s="177"/>
      <c r="GE57" s="177"/>
      <c r="GF57" s="177"/>
      <c r="GG57" s="177"/>
      <c r="GH57" s="177"/>
      <c r="GI57" s="177"/>
      <c r="GJ57" s="177"/>
      <c r="GK57" s="177"/>
      <c r="GL57" s="177"/>
      <c r="GM57" s="177"/>
      <c r="GN57" s="177"/>
      <c r="GO57" s="177"/>
      <c r="GP57" s="177"/>
      <c r="GQ57" s="177"/>
      <c r="GR57" s="177"/>
      <c r="GS57" s="177"/>
      <c r="GT57" s="177"/>
      <c r="GU57" s="177"/>
      <c r="GV57" s="177"/>
      <c r="GW57" s="177"/>
      <c r="GX57" s="177"/>
      <c r="GY57" s="177"/>
      <c r="GZ57" s="177"/>
      <c r="HA57" s="177"/>
      <c r="HB57" s="177"/>
      <c r="HC57" s="177"/>
      <c r="HD57" s="177"/>
      <c r="HE57" s="177"/>
      <c r="HF57" s="177"/>
      <c r="HG57" s="177"/>
      <c r="HH57" s="177"/>
      <c r="HI57" s="177"/>
      <c r="HJ57" s="177"/>
      <c r="HK57" s="177"/>
      <c r="HL57" s="177"/>
      <c r="HM57" s="177"/>
      <c r="HN57" s="177"/>
      <c r="HO57" s="177"/>
      <c r="HP57" s="177"/>
      <c r="HQ57" s="177"/>
      <c r="HR57" s="177"/>
      <c r="HS57" s="177"/>
      <c r="HT57" s="177"/>
      <c r="HU57" s="177"/>
      <c r="HV57" s="177"/>
      <c r="HW57" s="177"/>
      <c r="HX57" s="177"/>
      <c r="HY57" s="177"/>
      <c r="HZ57" s="177"/>
      <c r="IA57" s="177"/>
      <c r="IB57" s="177"/>
      <c r="IC57" s="177"/>
      <c r="ID57" s="177"/>
      <c r="IE57" s="177"/>
      <c r="IF57" s="177"/>
      <c r="IG57" s="177"/>
      <c r="IH57" s="177"/>
      <c r="II57" s="177"/>
      <c r="IJ57" s="177"/>
      <c r="IK57" s="177"/>
      <c r="IL57" s="177"/>
      <c r="IM57" s="177"/>
      <c r="IN57" s="177"/>
      <c r="IO57" s="177"/>
      <c r="IP57" s="177"/>
      <c r="IQ57" s="177"/>
      <c r="IR57" s="177"/>
      <c r="IS57" s="177"/>
      <c r="IT57" s="177"/>
      <c r="IU57" s="177"/>
      <c r="IV57" s="177"/>
    </row>
    <row r="58" spans="1:256" s="176" customFormat="1" ht="13.5" customHeight="1">
      <c r="A58" s="215">
        <v>52</v>
      </c>
      <c r="B58" s="228" t="s">
        <v>483</v>
      </c>
      <c r="C58" s="183" t="s">
        <v>484</v>
      </c>
      <c r="D58" s="183" t="s">
        <v>341</v>
      </c>
      <c r="E58" s="183" t="s">
        <v>56</v>
      </c>
      <c r="F58" s="183">
        <v>2019</v>
      </c>
      <c r="G58" s="374">
        <v>5000</v>
      </c>
      <c r="H58" s="195" t="s">
        <v>343</v>
      </c>
      <c r="I58" s="185" t="s">
        <v>56</v>
      </c>
      <c r="J58" s="183"/>
      <c r="K58" s="102">
        <v>52</v>
      </c>
      <c r="L58" s="183" t="s">
        <v>440</v>
      </c>
      <c r="M58" s="183" t="s">
        <v>441</v>
      </c>
      <c r="N58" s="183" t="s">
        <v>471</v>
      </c>
      <c r="O58" s="183" t="s">
        <v>464</v>
      </c>
      <c r="P58" s="183" t="s">
        <v>464</v>
      </c>
      <c r="Q58" s="183" t="s">
        <v>441</v>
      </c>
      <c r="R58" s="183" t="s">
        <v>464</v>
      </c>
      <c r="S58" s="183" t="s">
        <v>357</v>
      </c>
      <c r="T58" s="183" t="s">
        <v>357</v>
      </c>
      <c r="U58" s="260">
        <v>7</v>
      </c>
      <c r="V58" s="260"/>
      <c r="W58" s="260"/>
      <c r="X58" s="393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2"/>
      <c r="AK58" s="182"/>
      <c r="AL58" s="182"/>
      <c r="AM58" s="182"/>
      <c r="AN58" s="182"/>
      <c r="AO58" s="182"/>
      <c r="AP58" s="182"/>
      <c r="AQ58" s="182"/>
      <c r="AR58" s="182"/>
      <c r="AS58" s="182"/>
      <c r="AT58" s="182"/>
      <c r="AU58" s="182"/>
      <c r="AV58" s="182"/>
      <c r="AW58" s="182"/>
      <c r="AX58" s="182"/>
      <c r="AY58" s="182"/>
      <c r="AZ58" s="182"/>
      <c r="BA58" s="182"/>
      <c r="BB58" s="182"/>
      <c r="BC58" s="182"/>
      <c r="BD58" s="182"/>
      <c r="BE58" s="182"/>
      <c r="BF58" s="182"/>
      <c r="BG58" s="182"/>
      <c r="BH58" s="182"/>
      <c r="BI58" s="182"/>
      <c r="BJ58" s="182"/>
      <c r="BK58" s="182"/>
      <c r="BL58" s="182"/>
      <c r="BM58" s="182"/>
      <c r="BN58" s="182"/>
      <c r="BO58" s="182"/>
      <c r="BP58" s="182"/>
      <c r="BQ58" s="182"/>
      <c r="BR58" s="182"/>
      <c r="BS58" s="182"/>
      <c r="BT58" s="182"/>
      <c r="BU58" s="182"/>
      <c r="BV58" s="182"/>
      <c r="BW58" s="182"/>
      <c r="BX58" s="182"/>
      <c r="BY58" s="182"/>
      <c r="BZ58" s="182"/>
      <c r="CA58" s="182"/>
      <c r="CB58" s="182"/>
      <c r="CC58" s="182"/>
      <c r="CD58" s="391"/>
      <c r="CE58" s="177"/>
      <c r="CF58" s="177"/>
      <c r="CG58" s="177"/>
      <c r="CH58" s="177"/>
      <c r="CI58" s="177"/>
      <c r="CJ58" s="177"/>
      <c r="CK58" s="177"/>
      <c r="CL58" s="177"/>
      <c r="CM58" s="177"/>
      <c r="CN58" s="177"/>
      <c r="CO58" s="177"/>
      <c r="CP58" s="177"/>
      <c r="CQ58" s="177"/>
      <c r="CR58" s="177"/>
      <c r="CS58" s="177"/>
      <c r="CT58" s="177"/>
      <c r="CU58" s="177"/>
      <c r="CV58" s="177"/>
      <c r="CW58" s="177"/>
      <c r="CX58" s="177"/>
      <c r="CY58" s="177"/>
      <c r="CZ58" s="177"/>
      <c r="DA58" s="177"/>
      <c r="DB58" s="177"/>
      <c r="DC58" s="177"/>
      <c r="DD58" s="177"/>
      <c r="DE58" s="177"/>
      <c r="DF58" s="177"/>
      <c r="DG58" s="177"/>
      <c r="DH58" s="177"/>
      <c r="DI58" s="177"/>
      <c r="DJ58" s="177"/>
      <c r="DK58" s="177"/>
      <c r="DL58" s="177"/>
      <c r="DM58" s="177"/>
      <c r="DN58" s="177"/>
      <c r="DO58" s="177"/>
      <c r="DP58" s="177"/>
      <c r="DQ58" s="177"/>
      <c r="DR58" s="177"/>
      <c r="DS58" s="177"/>
      <c r="DT58" s="177"/>
      <c r="DU58" s="177"/>
      <c r="DV58" s="177"/>
      <c r="DW58" s="177"/>
      <c r="DX58" s="177"/>
      <c r="DY58" s="177"/>
      <c r="DZ58" s="177"/>
      <c r="EA58" s="177"/>
      <c r="EB58" s="177"/>
      <c r="EC58" s="177"/>
      <c r="ED58" s="177"/>
      <c r="EE58" s="177"/>
      <c r="EF58" s="177"/>
      <c r="EG58" s="177"/>
      <c r="EH58" s="177"/>
      <c r="EI58" s="177"/>
      <c r="EJ58" s="177"/>
      <c r="EK58" s="177"/>
      <c r="EL58" s="177"/>
      <c r="EM58" s="177"/>
      <c r="EN58" s="177"/>
      <c r="EO58" s="177"/>
      <c r="EP58" s="177"/>
      <c r="EQ58" s="177"/>
      <c r="ER58" s="177"/>
      <c r="ES58" s="177"/>
      <c r="ET58" s="177"/>
      <c r="EU58" s="177"/>
      <c r="EV58" s="177"/>
      <c r="EW58" s="177"/>
      <c r="EX58" s="177"/>
      <c r="EY58" s="177"/>
      <c r="EZ58" s="177"/>
      <c r="FA58" s="177"/>
      <c r="FB58" s="177"/>
      <c r="FC58" s="177"/>
      <c r="FD58" s="177"/>
      <c r="FE58" s="177"/>
      <c r="FF58" s="177"/>
      <c r="FG58" s="177"/>
      <c r="FH58" s="177"/>
      <c r="FI58" s="177"/>
      <c r="FJ58" s="177"/>
      <c r="FK58" s="177"/>
      <c r="FL58" s="177"/>
      <c r="FM58" s="177"/>
      <c r="FN58" s="177"/>
      <c r="FO58" s="177"/>
      <c r="FP58" s="177"/>
      <c r="FQ58" s="177"/>
      <c r="FR58" s="177"/>
      <c r="FS58" s="177"/>
      <c r="FT58" s="177"/>
      <c r="FU58" s="177"/>
      <c r="FV58" s="177"/>
      <c r="FW58" s="177"/>
      <c r="FX58" s="177"/>
      <c r="FY58" s="177"/>
      <c r="FZ58" s="177"/>
      <c r="GA58" s="177"/>
      <c r="GB58" s="177"/>
      <c r="GC58" s="177"/>
      <c r="GD58" s="177"/>
      <c r="GE58" s="177"/>
      <c r="GF58" s="177"/>
      <c r="GG58" s="177"/>
      <c r="GH58" s="177"/>
      <c r="GI58" s="177"/>
      <c r="GJ58" s="177"/>
      <c r="GK58" s="177"/>
      <c r="GL58" s="177"/>
      <c r="GM58" s="177"/>
      <c r="GN58" s="177"/>
      <c r="GO58" s="177"/>
      <c r="GP58" s="177"/>
      <c r="GQ58" s="177"/>
      <c r="GR58" s="177"/>
      <c r="GS58" s="177"/>
      <c r="GT58" s="177"/>
      <c r="GU58" s="177"/>
      <c r="GV58" s="177"/>
      <c r="GW58" s="177"/>
      <c r="GX58" s="177"/>
      <c r="GY58" s="177"/>
      <c r="GZ58" s="177"/>
      <c r="HA58" s="177"/>
      <c r="HB58" s="177"/>
      <c r="HC58" s="177"/>
      <c r="HD58" s="177"/>
      <c r="HE58" s="177"/>
      <c r="HF58" s="177"/>
      <c r="HG58" s="177"/>
      <c r="HH58" s="177"/>
      <c r="HI58" s="177"/>
      <c r="HJ58" s="177"/>
      <c r="HK58" s="177"/>
      <c r="HL58" s="177"/>
      <c r="HM58" s="177"/>
      <c r="HN58" s="177"/>
      <c r="HO58" s="177"/>
      <c r="HP58" s="177"/>
      <c r="HQ58" s="177"/>
      <c r="HR58" s="177"/>
      <c r="HS58" s="177"/>
      <c r="HT58" s="177"/>
      <c r="HU58" s="177"/>
      <c r="HV58" s="177"/>
      <c r="HW58" s="177"/>
      <c r="HX58" s="177"/>
      <c r="HY58" s="177"/>
      <c r="HZ58" s="177"/>
      <c r="IA58" s="177"/>
      <c r="IB58" s="177"/>
      <c r="IC58" s="177"/>
      <c r="ID58" s="177"/>
      <c r="IE58" s="177"/>
      <c r="IF58" s="177"/>
      <c r="IG58" s="177"/>
      <c r="IH58" s="177"/>
      <c r="II58" s="177"/>
      <c r="IJ58" s="177"/>
      <c r="IK58" s="177"/>
      <c r="IL58" s="177"/>
      <c r="IM58" s="177"/>
      <c r="IN58" s="177"/>
      <c r="IO58" s="177"/>
      <c r="IP58" s="177"/>
      <c r="IQ58" s="177"/>
      <c r="IR58" s="177"/>
      <c r="IS58" s="177"/>
      <c r="IT58" s="177"/>
      <c r="IU58" s="177"/>
      <c r="IV58" s="177"/>
    </row>
    <row r="59" spans="1:256" s="176" customFormat="1" ht="13.5" customHeight="1">
      <c r="A59" s="215">
        <v>53</v>
      </c>
      <c r="B59" s="61" t="s">
        <v>627</v>
      </c>
      <c r="C59" s="58" t="s">
        <v>628</v>
      </c>
      <c r="D59" s="58" t="s">
        <v>341</v>
      </c>
      <c r="E59" s="58" t="s">
        <v>56</v>
      </c>
      <c r="F59" s="58">
        <v>2020</v>
      </c>
      <c r="G59" s="372">
        <v>60000</v>
      </c>
      <c r="H59" s="58" t="s">
        <v>343</v>
      </c>
      <c r="I59" s="58"/>
      <c r="J59" s="58"/>
      <c r="K59" s="102">
        <v>53</v>
      </c>
      <c r="L59" s="58" t="s">
        <v>385</v>
      </c>
      <c r="M59" s="58" t="s">
        <v>441</v>
      </c>
      <c r="N59" s="58" t="s">
        <v>629</v>
      </c>
      <c r="O59" s="58" t="s">
        <v>464</v>
      </c>
      <c r="P59" s="58" t="s">
        <v>441</v>
      </c>
      <c r="Q59" s="58" t="s">
        <v>441</v>
      </c>
      <c r="R59" s="58" t="s">
        <v>464</v>
      </c>
      <c r="S59" s="58" t="s">
        <v>357</v>
      </c>
      <c r="T59" s="58" t="s">
        <v>357</v>
      </c>
      <c r="U59" s="58">
        <v>135</v>
      </c>
      <c r="V59" s="58"/>
      <c r="W59" s="58"/>
      <c r="X59" s="394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2"/>
      <c r="AK59" s="182"/>
      <c r="AL59" s="182"/>
      <c r="AM59" s="182"/>
      <c r="AN59" s="182"/>
      <c r="AO59" s="182"/>
      <c r="AP59" s="182"/>
      <c r="AQ59" s="182"/>
      <c r="AR59" s="182"/>
      <c r="AS59" s="182"/>
      <c r="AT59" s="182"/>
      <c r="AU59" s="182"/>
      <c r="AV59" s="182"/>
      <c r="AW59" s="182"/>
      <c r="AX59" s="182"/>
      <c r="AY59" s="182"/>
      <c r="AZ59" s="182"/>
      <c r="BA59" s="182"/>
      <c r="BB59" s="182"/>
      <c r="BC59" s="182"/>
      <c r="BD59" s="182"/>
      <c r="BE59" s="182"/>
      <c r="BF59" s="182"/>
      <c r="BG59" s="182"/>
      <c r="BH59" s="182"/>
      <c r="BI59" s="182"/>
      <c r="BJ59" s="182"/>
      <c r="BK59" s="182"/>
      <c r="BL59" s="182"/>
      <c r="BM59" s="182"/>
      <c r="BN59" s="182"/>
      <c r="BO59" s="182"/>
      <c r="BP59" s="182"/>
      <c r="BQ59" s="182"/>
      <c r="BR59" s="182"/>
      <c r="BS59" s="182"/>
      <c r="BT59" s="182"/>
      <c r="BU59" s="182"/>
      <c r="BV59" s="182"/>
      <c r="BW59" s="182"/>
      <c r="BX59" s="182"/>
      <c r="BY59" s="182"/>
      <c r="BZ59" s="182"/>
      <c r="CA59" s="182"/>
      <c r="CB59" s="182"/>
      <c r="CC59" s="182"/>
      <c r="CD59" s="182"/>
      <c r="CE59" s="182"/>
      <c r="CF59" s="182"/>
      <c r="CG59" s="182"/>
      <c r="CH59" s="182"/>
      <c r="CI59" s="182"/>
      <c r="CJ59" s="182"/>
      <c r="CK59" s="182"/>
      <c r="CL59" s="182"/>
      <c r="CM59" s="182"/>
      <c r="CN59" s="182"/>
      <c r="CO59" s="182"/>
      <c r="CP59" s="182"/>
      <c r="CQ59" s="182"/>
      <c r="CR59" s="182"/>
      <c r="CS59" s="182"/>
      <c r="CT59" s="182"/>
      <c r="CU59" s="182"/>
      <c r="CV59" s="182"/>
      <c r="CW59" s="182"/>
      <c r="CX59" s="182"/>
      <c r="CY59" s="182"/>
      <c r="CZ59" s="182"/>
      <c r="DA59" s="182"/>
      <c r="DB59" s="182"/>
      <c r="DC59" s="182"/>
      <c r="DD59" s="182"/>
      <c r="DE59" s="182"/>
      <c r="DF59" s="182"/>
      <c r="DG59" s="182"/>
      <c r="DH59" s="182"/>
      <c r="DI59" s="182"/>
      <c r="DJ59" s="182"/>
      <c r="DK59" s="182"/>
      <c r="DL59" s="182"/>
      <c r="DM59" s="182"/>
      <c r="DN59" s="182"/>
      <c r="DO59" s="182"/>
      <c r="DP59" s="182"/>
      <c r="DQ59" s="182"/>
      <c r="DR59" s="182"/>
      <c r="DS59" s="182"/>
      <c r="DT59" s="182"/>
      <c r="DU59" s="182"/>
      <c r="DV59" s="182"/>
      <c r="DW59" s="182"/>
      <c r="DX59" s="182"/>
      <c r="DY59" s="182"/>
      <c r="DZ59" s="182"/>
      <c r="EA59" s="182"/>
      <c r="EB59" s="182"/>
      <c r="EC59" s="182"/>
      <c r="ED59" s="182"/>
      <c r="EE59" s="182"/>
      <c r="EF59" s="182"/>
      <c r="EG59" s="182"/>
      <c r="EH59" s="182"/>
      <c r="EI59" s="182"/>
      <c r="EJ59" s="182"/>
      <c r="EK59" s="182"/>
      <c r="EL59" s="182"/>
      <c r="EM59" s="182"/>
      <c r="EN59" s="182"/>
      <c r="EO59" s="182"/>
      <c r="EP59" s="182"/>
      <c r="EQ59" s="182"/>
      <c r="ER59" s="182"/>
      <c r="ES59" s="182"/>
      <c r="ET59" s="182"/>
      <c r="EU59" s="182"/>
      <c r="EV59" s="182"/>
      <c r="EW59" s="182"/>
      <c r="EX59" s="182"/>
      <c r="EY59" s="182"/>
      <c r="EZ59" s="182"/>
      <c r="FA59" s="182"/>
      <c r="FB59" s="182"/>
      <c r="FC59" s="182"/>
      <c r="FD59" s="182"/>
      <c r="FE59" s="182"/>
      <c r="FF59" s="182"/>
      <c r="FG59" s="182"/>
      <c r="FH59" s="182"/>
      <c r="FI59" s="182"/>
      <c r="FJ59" s="182"/>
      <c r="FK59" s="182"/>
      <c r="FL59" s="182"/>
      <c r="FM59" s="182"/>
      <c r="FN59" s="182"/>
      <c r="FO59" s="182"/>
      <c r="FP59" s="182"/>
      <c r="FQ59" s="182"/>
      <c r="FR59" s="182"/>
      <c r="FS59" s="182"/>
      <c r="FT59" s="182"/>
      <c r="FU59" s="182"/>
      <c r="FV59" s="182"/>
      <c r="FW59" s="182"/>
      <c r="FX59" s="182"/>
      <c r="FY59" s="182"/>
      <c r="FZ59" s="182"/>
      <c r="GA59" s="182"/>
      <c r="GB59" s="182"/>
      <c r="GC59" s="182"/>
      <c r="GD59" s="182"/>
      <c r="GE59" s="182"/>
      <c r="GF59" s="182"/>
      <c r="GG59" s="182"/>
      <c r="GH59" s="182"/>
      <c r="GI59" s="182"/>
      <c r="GJ59" s="182"/>
      <c r="GK59" s="182"/>
      <c r="GL59" s="182"/>
      <c r="GM59" s="182"/>
      <c r="GN59" s="182"/>
      <c r="GO59" s="182"/>
      <c r="GP59" s="182"/>
      <c r="GQ59" s="182"/>
      <c r="GR59" s="182"/>
      <c r="GS59" s="182"/>
      <c r="GT59" s="182"/>
      <c r="GU59" s="182"/>
      <c r="GV59" s="182"/>
      <c r="GW59" s="182"/>
      <c r="GX59" s="182"/>
      <c r="GY59" s="182"/>
      <c r="GZ59" s="182"/>
      <c r="HA59" s="182"/>
      <c r="HB59" s="182"/>
      <c r="HC59" s="182"/>
      <c r="HD59" s="182"/>
      <c r="HE59" s="182"/>
      <c r="HF59" s="182"/>
      <c r="HG59" s="182"/>
      <c r="HH59" s="182"/>
      <c r="HI59" s="182"/>
      <c r="HJ59" s="182"/>
      <c r="HK59" s="182"/>
      <c r="HL59" s="182"/>
      <c r="HM59" s="182"/>
      <c r="HN59" s="182"/>
      <c r="HO59" s="182"/>
      <c r="HP59" s="182"/>
      <c r="HQ59" s="182"/>
      <c r="HR59" s="182"/>
      <c r="HS59" s="182"/>
      <c r="HT59" s="182"/>
      <c r="HU59" s="182"/>
      <c r="HV59" s="182"/>
      <c r="HW59" s="182"/>
      <c r="HX59" s="182"/>
      <c r="HY59" s="182"/>
      <c r="HZ59" s="182"/>
      <c r="IA59" s="182"/>
      <c r="IB59" s="182"/>
      <c r="IC59" s="182"/>
      <c r="ID59" s="182"/>
      <c r="IE59" s="182"/>
      <c r="IF59" s="182"/>
      <c r="IG59" s="182"/>
      <c r="IH59" s="182"/>
      <c r="II59" s="182"/>
      <c r="IJ59" s="182"/>
      <c r="IK59" s="182"/>
      <c r="IL59" s="182"/>
      <c r="IM59" s="182"/>
      <c r="IN59" s="182"/>
      <c r="IO59" s="182"/>
      <c r="IP59" s="182"/>
      <c r="IQ59" s="182"/>
      <c r="IR59" s="182"/>
      <c r="IS59" s="182"/>
      <c r="IT59" s="182"/>
      <c r="IU59" s="182"/>
      <c r="IV59" s="182"/>
    </row>
    <row r="60" spans="1:256" s="176" customFormat="1" ht="13.5" customHeight="1">
      <c r="A60" s="215">
        <v>54</v>
      </c>
      <c r="B60" s="229" t="s">
        <v>632</v>
      </c>
      <c r="C60" s="57" t="s">
        <v>462</v>
      </c>
      <c r="D60" s="57" t="s">
        <v>341</v>
      </c>
      <c r="E60" s="57" t="s">
        <v>56</v>
      </c>
      <c r="F60" s="57">
        <v>2022</v>
      </c>
      <c r="G60" s="375">
        <v>4000</v>
      </c>
      <c r="H60" s="58" t="s">
        <v>435</v>
      </c>
      <c r="I60" s="57"/>
      <c r="J60" s="174"/>
      <c r="K60" s="102">
        <v>54</v>
      </c>
      <c r="L60" s="57" t="s">
        <v>385</v>
      </c>
      <c r="M60" s="57" t="s">
        <v>441</v>
      </c>
      <c r="N60" s="57" t="s">
        <v>385</v>
      </c>
      <c r="O60" s="57" t="s">
        <v>419</v>
      </c>
      <c r="P60" s="57" t="s">
        <v>357</v>
      </c>
      <c r="Q60" s="57" t="s">
        <v>357</v>
      </c>
      <c r="R60" s="57" t="s">
        <v>357</v>
      </c>
      <c r="S60" s="57" t="s">
        <v>357</v>
      </c>
      <c r="T60" s="57" t="s">
        <v>357</v>
      </c>
      <c r="U60" s="59">
        <v>15</v>
      </c>
      <c r="V60" s="174"/>
      <c r="W60" s="174"/>
      <c r="X60" s="392"/>
      <c r="Y60" s="143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  <c r="AJ60" s="182"/>
      <c r="AK60" s="182"/>
      <c r="AL60" s="182"/>
      <c r="AM60" s="182"/>
      <c r="AN60" s="182"/>
      <c r="AO60" s="182"/>
      <c r="AP60" s="182"/>
      <c r="AQ60" s="182"/>
      <c r="AR60" s="182"/>
      <c r="AS60" s="182"/>
      <c r="AT60" s="182"/>
      <c r="AU60" s="182"/>
      <c r="AV60" s="182"/>
      <c r="AW60" s="182"/>
      <c r="AX60" s="182"/>
      <c r="AY60" s="182"/>
      <c r="AZ60" s="182"/>
      <c r="BA60" s="182"/>
      <c r="BB60" s="182"/>
      <c r="BC60" s="182"/>
      <c r="BD60" s="182"/>
      <c r="BE60" s="182"/>
      <c r="BF60" s="182"/>
      <c r="BG60" s="182"/>
      <c r="BH60" s="182"/>
      <c r="BI60" s="182"/>
      <c r="BJ60" s="182"/>
      <c r="BK60" s="182"/>
      <c r="BL60" s="182"/>
      <c r="BM60" s="182"/>
      <c r="BN60" s="182"/>
      <c r="BO60" s="182"/>
      <c r="BP60" s="182"/>
      <c r="BQ60" s="182"/>
      <c r="BR60" s="182"/>
      <c r="BS60" s="182"/>
      <c r="BT60" s="182"/>
      <c r="BU60" s="182"/>
      <c r="BV60" s="182"/>
      <c r="BW60" s="182"/>
      <c r="BX60" s="182"/>
      <c r="BY60" s="182"/>
      <c r="BZ60" s="182"/>
      <c r="CA60" s="182"/>
      <c r="CB60" s="182"/>
      <c r="CC60" s="182"/>
      <c r="CD60" s="182"/>
      <c r="CE60" s="182"/>
      <c r="CF60" s="182"/>
      <c r="CG60" s="182"/>
      <c r="CH60" s="182"/>
      <c r="CI60" s="182"/>
      <c r="CJ60" s="182"/>
      <c r="CK60" s="182"/>
      <c r="CL60" s="182"/>
      <c r="CM60" s="182"/>
      <c r="CN60" s="182"/>
      <c r="CO60" s="182"/>
      <c r="CP60" s="182"/>
      <c r="CQ60" s="182"/>
      <c r="CR60" s="182"/>
      <c r="CS60" s="182"/>
      <c r="CT60" s="182"/>
      <c r="CU60" s="182"/>
      <c r="CV60" s="182"/>
      <c r="CW60" s="182"/>
      <c r="CX60" s="182"/>
      <c r="CY60" s="182"/>
      <c r="CZ60" s="182"/>
      <c r="DA60" s="182"/>
      <c r="DB60" s="182"/>
      <c r="DC60" s="182"/>
      <c r="DD60" s="182"/>
      <c r="DE60" s="182"/>
      <c r="DF60" s="182"/>
      <c r="DG60" s="182"/>
      <c r="DH60" s="182"/>
      <c r="DI60" s="182"/>
      <c r="DJ60" s="182"/>
      <c r="DK60" s="182"/>
      <c r="DL60" s="182"/>
      <c r="DM60" s="182"/>
      <c r="DN60" s="182"/>
      <c r="DO60" s="182"/>
      <c r="DP60" s="182"/>
      <c r="DQ60" s="182"/>
      <c r="DR60" s="182"/>
      <c r="DS60" s="182"/>
      <c r="DT60" s="182"/>
      <c r="DU60" s="182"/>
      <c r="DV60" s="182"/>
      <c r="DW60" s="182"/>
      <c r="DX60" s="182"/>
      <c r="DY60" s="182"/>
      <c r="DZ60" s="182"/>
      <c r="EA60" s="182"/>
      <c r="EB60" s="182"/>
      <c r="EC60" s="182"/>
      <c r="ED60" s="182"/>
      <c r="EE60" s="182"/>
      <c r="EF60" s="182"/>
      <c r="EG60" s="182"/>
      <c r="EH60" s="182"/>
      <c r="EI60" s="182"/>
      <c r="EJ60" s="182"/>
      <c r="EK60" s="182"/>
      <c r="EL60" s="182"/>
      <c r="EM60" s="182"/>
      <c r="EN60" s="182"/>
      <c r="EO60" s="182"/>
      <c r="EP60" s="182"/>
      <c r="EQ60" s="182"/>
      <c r="ER60" s="182"/>
      <c r="ES60" s="182"/>
      <c r="ET60" s="182"/>
      <c r="EU60" s="182"/>
      <c r="EV60" s="182"/>
      <c r="EW60" s="182"/>
      <c r="EX60" s="182"/>
      <c r="EY60" s="182"/>
      <c r="EZ60" s="182"/>
      <c r="FA60" s="182"/>
      <c r="FB60" s="182"/>
      <c r="FC60" s="182"/>
      <c r="FD60" s="182"/>
      <c r="FE60" s="182"/>
      <c r="FF60" s="182"/>
      <c r="FG60" s="182"/>
      <c r="FH60" s="182"/>
      <c r="FI60" s="182"/>
      <c r="FJ60" s="182"/>
      <c r="FK60" s="182"/>
      <c r="FL60" s="182"/>
      <c r="FM60" s="182"/>
      <c r="FN60" s="182"/>
      <c r="FO60" s="182"/>
      <c r="FP60" s="182"/>
      <c r="FQ60" s="182"/>
      <c r="FR60" s="182"/>
      <c r="FS60" s="182"/>
      <c r="FT60" s="182"/>
      <c r="FU60" s="182"/>
      <c r="FV60" s="182"/>
      <c r="FW60" s="182"/>
      <c r="FX60" s="182"/>
      <c r="FY60" s="182"/>
      <c r="FZ60" s="182"/>
      <c r="GA60" s="182"/>
      <c r="GB60" s="182"/>
      <c r="GC60" s="182"/>
      <c r="GD60" s="182"/>
      <c r="GE60" s="182"/>
      <c r="GF60" s="182"/>
      <c r="GG60" s="182"/>
      <c r="GH60" s="182"/>
      <c r="GI60" s="182"/>
      <c r="GJ60" s="182"/>
      <c r="GK60" s="182"/>
      <c r="GL60" s="182"/>
      <c r="GM60" s="182"/>
      <c r="GN60" s="182"/>
      <c r="GO60" s="182"/>
      <c r="GP60" s="182"/>
      <c r="GQ60" s="182"/>
      <c r="GR60" s="182"/>
      <c r="GS60" s="182"/>
      <c r="GT60" s="182"/>
      <c r="GU60" s="182"/>
      <c r="GV60" s="182"/>
      <c r="GW60" s="182"/>
      <c r="GX60" s="182"/>
      <c r="GY60" s="182"/>
      <c r="GZ60" s="182"/>
      <c r="HA60" s="182"/>
      <c r="HB60" s="182"/>
      <c r="HC60" s="182"/>
      <c r="HD60" s="182"/>
      <c r="HE60" s="182"/>
      <c r="HF60" s="182"/>
      <c r="HG60" s="182"/>
      <c r="HH60" s="182"/>
      <c r="HI60" s="182"/>
      <c r="HJ60" s="182"/>
      <c r="HK60" s="182"/>
      <c r="HL60" s="182"/>
      <c r="HM60" s="182"/>
      <c r="HN60" s="182"/>
      <c r="HO60" s="182"/>
      <c r="HP60" s="182"/>
      <c r="HQ60" s="182"/>
      <c r="HR60" s="182"/>
      <c r="HS60" s="182"/>
      <c r="HT60" s="182"/>
      <c r="HU60" s="182"/>
      <c r="HV60" s="182"/>
      <c r="HW60" s="182"/>
      <c r="HX60" s="182"/>
      <c r="HY60" s="182"/>
      <c r="HZ60" s="182"/>
      <c r="IA60" s="182"/>
      <c r="IB60" s="182"/>
      <c r="IC60" s="182"/>
      <c r="ID60" s="182"/>
      <c r="IE60" s="182"/>
      <c r="IF60" s="182"/>
      <c r="IG60" s="182"/>
      <c r="IH60" s="182"/>
      <c r="II60" s="182"/>
      <c r="IJ60" s="182"/>
      <c r="IK60" s="182"/>
      <c r="IL60" s="182"/>
      <c r="IM60" s="182"/>
      <c r="IN60" s="182"/>
      <c r="IO60" s="182"/>
      <c r="IP60" s="182"/>
      <c r="IQ60" s="182"/>
      <c r="IR60" s="182"/>
      <c r="IS60" s="182"/>
      <c r="IT60" s="182"/>
      <c r="IU60" s="182"/>
      <c r="IV60" s="182"/>
    </row>
    <row r="61" spans="1:256" s="176" customFormat="1" ht="13.5">
      <c r="A61" s="215">
        <v>55</v>
      </c>
      <c r="B61" s="230" t="s">
        <v>461</v>
      </c>
      <c r="C61" s="111" t="s">
        <v>462</v>
      </c>
      <c r="D61" s="111" t="s">
        <v>341</v>
      </c>
      <c r="E61" s="111" t="s">
        <v>56</v>
      </c>
      <c r="F61" s="111">
        <v>2022</v>
      </c>
      <c r="G61" s="376">
        <v>4400</v>
      </c>
      <c r="H61" s="203" t="s">
        <v>435</v>
      </c>
      <c r="I61" s="111"/>
      <c r="J61" s="251"/>
      <c r="K61" s="102">
        <v>55</v>
      </c>
      <c r="L61" s="111" t="s">
        <v>385</v>
      </c>
      <c r="M61" s="111" t="s">
        <v>441</v>
      </c>
      <c r="N61" s="111" t="s">
        <v>385</v>
      </c>
      <c r="O61" s="111" t="s">
        <v>464</v>
      </c>
      <c r="P61" s="111" t="s">
        <v>357</v>
      </c>
      <c r="Q61" s="111" t="s">
        <v>357</v>
      </c>
      <c r="R61" s="111" t="s">
        <v>357</v>
      </c>
      <c r="S61" s="111" t="s">
        <v>357</v>
      </c>
      <c r="T61" s="111" t="s">
        <v>357</v>
      </c>
      <c r="U61" s="120">
        <v>20</v>
      </c>
      <c r="V61" s="251"/>
      <c r="W61" s="251"/>
      <c r="X61" s="395"/>
      <c r="Y61" s="143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82"/>
      <c r="AK61" s="182"/>
      <c r="AL61" s="182"/>
      <c r="AM61" s="182"/>
      <c r="AN61" s="182"/>
      <c r="AO61" s="182"/>
      <c r="AP61" s="182"/>
      <c r="AQ61" s="182"/>
      <c r="AR61" s="182"/>
      <c r="AS61" s="182"/>
      <c r="AT61" s="182"/>
      <c r="AU61" s="182"/>
      <c r="AV61" s="182"/>
      <c r="AW61" s="182"/>
      <c r="AX61" s="182"/>
      <c r="AY61" s="182"/>
      <c r="AZ61" s="182"/>
      <c r="BA61" s="182"/>
      <c r="BB61" s="182"/>
      <c r="BC61" s="182"/>
      <c r="BD61" s="182"/>
      <c r="BE61" s="182"/>
      <c r="BF61" s="182"/>
      <c r="BG61" s="182"/>
      <c r="BH61" s="182"/>
      <c r="BI61" s="182"/>
      <c r="BJ61" s="182"/>
      <c r="BK61" s="182"/>
      <c r="BL61" s="182"/>
      <c r="BM61" s="182"/>
      <c r="BN61" s="182"/>
      <c r="BO61" s="182"/>
      <c r="BP61" s="182"/>
      <c r="BQ61" s="182"/>
      <c r="BR61" s="182"/>
      <c r="BS61" s="182"/>
      <c r="BT61" s="182"/>
      <c r="BU61" s="182"/>
      <c r="BV61" s="182"/>
      <c r="BW61" s="182"/>
      <c r="BX61" s="182"/>
      <c r="BY61" s="182"/>
      <c r="BZ61" s="182"/>
      <c r="CA61" s="182"/>
      <c r="CB61" s="182"/>
      <c r="CC61" s="182"/>
      <c r="CD61" s="182"/>
      <c r="CE61" s="182"/>
      <c r="CF61" s="182"/>
      <c r="CG61" s="182"/>
      <c r="CH61" s="182"/>
      <c r="CI61" s="182"/>
      <c r="CJ61" s="182"/>
      <c r="CK61" s="182"/>
      <c r="CL61" s="182"/>
      <c r="CM61" s="182"/>
      <c r="CN61" s="182"/>
      <c r="CO61" s="182"/>
      <c r="CP61" s="182"/>
      <c r="CQ61" s="182"/>
      <c r="CR61" s="182"/>
      <c r="CS61" s="182"/>
      <c r="CT61" s="182"/>
      <c r="CU61" s="182"/>
      <c r="CV61" s="182"/>
      <c r="CW61" s="182"/>
      <c r="CX61" s="182"/>
      <c r="CY61" s="182"/>
      <c r="CZ61" s="182"/>
      <c r="DA61" s="182"/>
      <c r="DB61" s="182"/>
      <c r="DC61" s="182"/>
      <c r="DD61" s="182"/>
      <c r="DE61" s="182"/>
      <c r="DF61" s="182"/>
      <c r="DG61" s="182"/>
      <c r="DH61" s="182"/>
      <c r="DI61" s="182"/>
      <c r="DJ61" s="182"/>
      <c r="DK61" s="182"/>
      <c r="DL61" s="182"/>
      <c r="DM61" s="182"/>
      <c r="DN61" s="182"/>
      <c r="DO61" s="182"/>
      <c r="DP61" s="182"/>
      <c r="DQ61" s="182"/>
      <c r="DR61" s="182"/>
      <c r="DS61" s="182"/>
      <c r="DT61" s="182"/>
      <c r="DU61" s="182"/>
      <c r="DV61" s="182"/>
      <c r="DW61" s="182"/>
      <c r="DX61" s="182"/>
      <c r="DY61" s="182"/>
      <c r="DZ61" s="182"/>
      <c r="EA61" s="182"/>
      <c r="EB61" s="182"/>
      <c r="EC61" s="182"/>
      <c r="ED61" s="182"/>
      <c r="EE61" s="182"/>
      <c r="EF61" s="182"/>
      <c r="EG61" s="182"/>
      <c r="EH61" s="182"/>
      <c r="EI61" s="182"/>
      <c r="EJ61" s="182"/>
      <c r="EK61" s="182"/>
      <c r="EL61" s="182"/>
      <c r="EM61" s="182"/>
      <c r="EN61" s="182"/>
      <c r="EO61" s="182"/>
      <c r="EP61" s="182"/>
      <c r="EQ61" s="182"/>
      <c r="ER61" s="182"/>
      <c r="ES61" s="182"/>
      <c r="ET61" s="182"/>
      <c r="EU61" s="182"/>
      <c r="EV61" s="182"/>
      <c r="EW61" s="182"/>
      <c r="EX61" s="182"/>
      <c r="EY61" s="182"/>
      <c r="EZ61" s="182"/>
      <c r="FA61" s="182"/>
      <c r="FB61" s="182"/>
      <c r="FC61" s="182"/>
      <c r="FD61" s="182"/>
      <c r="FE61" s="182"/>
      <c r="FF61" s="182"/>
      <c r="FG61" s="182"/>
      <c r="FH61" s="182"/>
      <c r="FI61" s="182"/>
      <c r="FJ61" s="182"/>
      <c r="FK61" s="182"/>
      <c r="FL61" s="182"/>
      <c r="FM61" s="182"/>
      <c r="FN61" s="182"/>
      <c r="FO61" s="182"/>
      <c r="FP61" s="182"/>
      <c r="FQ61" s="182"/>
      <c r="FR61" s="182"/>
      <c r="FS61" s="182"/>
      <c r="FT61" s="182"/>
      <c r="FU61" s="182"/>
      <c r="FV61" s="182"/>
      <c r="FW61" s="182"/>
      <c r="FX61" s="182"/>
      <c r="FY61" s="182"/>
      <c r="FZ61" s="182"/>
      <c r="GA61" s="182"/>
      <c r="GB61" s="182"/>
      <c r="GC61" s="182"/>
      <c r="GD61" s="182"/>
      <c r="GE61" s="182"/>
      <c r="GF61" s="182"/>
      <c r="GG61" s="182"/>
      <c r="GH61" s="182"/>
      <c r="GI61" s="182"/>
      <c r="GJ61" s="182"/>
      <c r="GK61" s="182"/>
      <c r="GL61" s="182"/>
      <c r="GM61" s="182"/>
      <c r="GN61" s="182"/>
      <c r="GO61" s="182"/>
      <c r="GP61" s="182"/>
      <c r="GQ61" s="182"/>
      <c r="GR61" s="182"/>
      <c r="GS61" s="182"/>
      <c r="GT61" s="182"/>
      <c r="GU61" s="182"/>
      <c r="GV61" s="182"/>
      <c r="GW61" s="182"/>
      <c r="GX61" s="182"/>
      <c r="GY61" s="182"/>
      <c r="GZ61" s="182"/>
      <c r="HA61" s="182"/>
      <c r="HB61" s="182"/>
      <c r="HC61" s="182"/>
      <c r="HD61" s="182"/>
      <c r="HE61" s="182"/>
      <c r="HF61" s="182"/>
      <c r="HG61" s="182"/>
      <c r="HH61" s="182"/>
      <c r="HI61" s="182"/>
      <c r="HJ61" s="182"/>
      <c r="HK61" s="182"/>
      <c r="HL61" s="182"/>
      <c r="HM61" s="182"/>
      <c r="HN61" s="182"/>
      <c r="HO61" s="182"/>
      <c r="HP61" s="182"/>
      <c r="HQ61" s="182"/>
      <c r="HR61" s="182"/>
      <c r="HS61" s="182"/>
      <c r="HT61" s="182"/>
      <c r="HU61" s="182"/>
      <c r="HV61" s="182"/>
      <c r="HW61" s="182"/>
      <c r="HX61" s="182"/>
      <c r="HY61" s="182"/>
      <c r="HZ61" s="182"/>
      <c r="IA61" s="182"/>
      <c r="IB61" s="182"/>
      <c r="IC61" s="182"/>
      <c r="ID61" s="182"/>
      <c r="IE61" s="182"/>
      <c r="IF61" s="182"/>
      <c r="IG61" s="182"/>
      <c r="IH61" s="182"/>
      <c r="II61" s="182"/>
      <c r="IJ61" s="182"/>
      <c r="IK61" s="182"/>
      <c r="IL61" s="182"/>
      <c r="IM61" s="182"/>
      <c r="IN61" s="182"/>
      <c r="IO61" s="182"/>
      <c r="IP61" s="182"/>
      <c r="IQ61" s="182"/>
      <c r="IR61" s="182"/>
      <c r="IS61" s="182"/>
      <c r="IT61" s="182"/>
      <c r="IU61" s="182"/>
      <c r="IV61" s="182"/>
    </row>
    <row r="62" spans="1:81" ht="41.25">
      <c r="A62" s="215">
        <v>56</v>
      </c>
      <c r="B62" s="229" t="s">
        <v>680</v>
      </c>
      <c r="C62" s="57" t="s">
        <v>681</v>
      </c>
      <c r="D62" s="57" t="s">
        <v>341</v>
      </c>
      <c r="E62" s="57" t="s">
        <v>341</v>
      </c>
      <c r="F62" s="57" t="s">
        <v>682</v>
      </c>
      <c r="G62" s="375">
        <v>650000</v>
      </c>
      <c r="H62" s="203" t="s">
        <v>343</v>
      </c>
      <c r="I62" s="112" t="s">
        <v>56</v>
      </c>
      <c r="J62" s="59"/>
      <c r="K62" s="102">
        <v>56</v>
      </c>
      <c r="L62" s="57" t="s">
        <v>353</v>
      </c>
      <c r="M62" s="57" t="s">
        <v>354</v>
      </c>
      <c r="N62" s="57" t="s">
        <v>375</v>
      </c>
      <c r="O62" s="57" t="s">
        <v>346</v>
      </c>
      <c r="P62" s="57" t="s">
        <v>441</v>
      </c>
      <c r="Q62" s="57" t="s">
        <v>441</v>
      </c>
      <c r="R62" s="57" t="s">
        <v>361</v>
      </c>
      <c r="S62" s="57" t="s">
        <v>441</v>
      </c>
      <c r="T62" s="57" t="s">
        <v>441</v>
      </c>
      <c r="U62" s="59">
        <v>269</v>
      </c>
      <c r="V62" s="59"/>
      <c r="W62" s="59"/>
      <c r="X62" s="10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/>
      <c r="AR62" s="143"/>
      <c r="AS62" s="143"/>
      <c r="AT62" s="143"/>
      <c r="AU62" s="143"/>
      <c r="AV62" s="143"/>
      <c r="AW62" s="143"/>
      <c r="AX62" s="143"/>
      <c r="AY62" s="143"/>
      <c r="AZ62" s="143"/>
      <c r="BA62" s="143"/>
      <c r="BB62" s="143"/>
      <c r="BC62" s="143"/>
      <c r="BD62" s="143"/>
      <c r="BE62" s="143"/>
      <c r="BF62" s="143"/>
      <c r="BG62" s="143"/>
      <c r="BH62" s="143"/>
      <c r="BI62" s="143"/>
      <c r="BJ62" s="143"/>
      <c r="BK62" s="143"/>
      <c r="BL62" s="143"/>
      <c r="BM62" s="143"/>
      <c r="BN62" s="143"/>
      <c r="BO62" s="143"/>
      <c r="BP62" s="143"/>
      <c r="BQ62" s="143"/>
      <c r="BR62" s="143"/>
      <c r="BS62" s="143"/>
      <c r="BT62" s="143"/>
      <c r="BU62" s="143"/>
      <c r="BV62" s="143"/>
      <c r="BW62" s="143"/>
      <c r="BX62" s="143"/>
      <c r="BY62" s="143"/>
      <c r="BZ62" s="143"/>
      <c r="CA62" s="143"/>
      <c r="CB62" s="143"/>
      <c r="CC62" s="143"/>
    </row>
    <row r="63" spans="1:24" ht="41.25" customHeight="1">
      <c r="A63" s="215">
        <v>57</v>
      </c>
      <c r="B63" s="388" t="s">
        <v>683</v>
      </c>
      <c r="C63" s="57" t="s">
        <v>684</v>
      </c>
      <c r="D63" s="57" t="s">
        <v>341</v>
      </c>
      <c r="E63" s="57" t="s">
        <v>341</v>
      </c>
      <c r="F63" s="57">
        <v>1878</v>
      </c>
      <c r="G63" s="375">
        <v>180000</v>
      </c>
      <c r="H63" s="203" t="s">
        <v>343</v>
      </c>
      <c r="I63" s="112" t="s">
        <v>494</v>
      </c>
      <c r="J63" s="57" t="s">
        <v>495</v>
      </c>
      <c r="K63" s="102">
        <v>57</v>
      </c>
      <c r="L63" s="57" t="s">
        <v>496</v>
      </c>
      <c r="M63" s="57" t="s">
        <v>497</v>
      </c>
      <c r="N63" s="57" t="s">
        <v>498</v>
      </c>
      <c r="O63" s="57" t="s">
        <v>499</v>
      </c>
      <c r="P63" s="57" t="s">
        <v>474</v>
      </c>
      <c r="Q63" s="57" t="s">
        <v>474</v>
      </c>
      <c r="R63" s="57" t="s">
        <v>685</v>
      </c>
      <c r="S63" s="57" t="s">
        <v>347</v>
      </c>
      <c r="T63" s="57" t="s">
        <v>474</v>
      </c>
      <c r="U63" s="59">
        <v>380</v>
      </c>
      <c r="V63" s="59">
        <v>2</v>
      </c>
      <c r="W63" s="59" t="s">
        <v>56</v>
      </c>
      <c r="X63" s="103" t="s">
        <v>56</v>
      </c>
    </row>
    <row r="64" spans="1:24" ht="13.5" customHeight="1" thickBot="1">
      <c r="A64" s="525" t="s">
        <v>0</v>
      </c>
      <c r="B64" s="526" t="s">
        <v>0</v>
      </c>
      <c r="C64" s="527"/>
      <c r="D64" s="235"/>
      <c r="E64" s="196"/>
      <c r="F64" s="243"/>
      <c r="G64" s="377">
        <f>SUM(G7:G63)</f>
        <v>28042162.22</v>
      </c>
      <c r="H64" s="141"/>
      <c r="I64" s="423"/>
      <c r="J64" s="142"/>
      <c r="K64" s="258"/>
      <c r="L64" s="141"/>
      <c r="M64" s="141"/>
      <c r="N64" s="141"/>
      <c r="O64" s="141"/>
      <c r="P64" s="141"/>
      <c r="Q64" s="141"/>
      <c r="R64" s="141"/>
      <c r="S64" s="141"/>
      <c r="T64" s="141"/>
      <c r="U64" s="396"/>
      <c r="V64" s="141"/>
      <c r="W64" s="141"/>
      <c r="X64" s="142"/>
    </row>
    <row r="65" spans="1:24" ht="13.5" customHeight="1" thickBot="1">
      <c r="A65" s="528" t="s">
        <v>486</v>
      </c>
      <c r="B65" s="529"/>
      <c r="C65" s="529"/>
      <c r="D65" s="529"/>
      <c r="E65" s="529"/>
      <c r="F65" s="529"/>
      <c r="G65" s="529"/>
      <c r="H65" s="425"/>
      <c r="I65" s="426"/>
      <c r="J65" s="427"/>
      <c r="K65" s="428"/>
      <c r="L65" s="429"/>
      <c r="M65" s="429"/>
      <c r="N65" s="429"/>
      <c r="O65" s="429"/>
      <c r="P65" s="429"/>
      <c r="Q65" s="429"/>
      <c r="R65" s="429"/>
      <c r="S65" s="429"/>
      <c r="T65" s="429"/>
      <c r="U65" s="429"/>
      <c r="V65" s="429"/>
      <c r="W65" s="429"/>
      <c r="X65" s="430"/>
    </row>
    <row r="66" spans="1:24" ht="86.25">
      <c r="A66" s="216">
        <v>1</v>
      </c>
      <c r="B66" s="231" t="s">
        <v>717</v>
      </c>
      <c r="C66" s="197" t="s">
        <v>488</v>
      </c>
      <c r="D66" s="197" t="s">
        <v>341</v>
      </c>
      <c r="E66" s="197" t="s">
        <v>56</v>
      </c>
      <c r="F66" s="197">
        <v>1977</v>
      </c>
      <c r="G66" s="378">
        <v>9000000</v>
      </c>
      <c r="H66" s="197" t="s">
        <v>343</v>
      </c>
      <c r="I66" s="113" t="s">
        <v>489</v>
      </c>
      <c r="J66" s="114" t="s">
        <v>490</v>
      </c>
      <c r="K66" s="115">
        <v>1</v>
      </c>
      <c r="L66" s="213" t="s">
        <v>705</v>
      </c>
      <c r="M66" s="213" t="s">
        <v>706</v>
      </c>
      <c r="N66" s="57" t="s">
        <v>491</v>
      </c>
      <c r="O66" s="57" t="s">
        <v>492</v>
      </c>
      <c r="P66" s="57" t="s">
        <v>474</v>
      </c>
      <c r="Q66" s="57" t="s">
        <v>474</v>
      </c>
      <c r="R66" s="57" t="s">
        <v>493</v>
      </c>
      <c r="S66" s="57" t="s">
        <v>493</v>
      </c>
      <c r="T66" s="57" t="s">
        <v>493</v>
      </c>
      <c r="U66" s="56">
        <v>3029</v>
      </c>
      <c r="V66" s="59">
        <v>3</v>
      </c>
      <c r="W66" s="59" t="s">
        <v>56</v>
      </c>
      <c r="X66" s="103" t="s">
        <v>56</v>
      </c>
    </row>
    <row r="67" spans="1:24" ht="13.5" customHeight="1" thickBot="1">
      <c r="A67" s="110">
        <v>2</v>
      </c>
      <c r="B67" s="230" t="s">
        <v>487</v>
      </c>
      <c r="C67" s="111" t="s">
        <v>500</v>
      </c>
      <c r="D67" s="111" t="s">
        <v>341</v>
      </c>
      <c r="E67" s="111" t="s">
        <v>56</v>
      </c>
      <c r="F67" s="111">
        <v>1977</v>
      </c>
      <c r="G67" s="379">
        <v>6000</v>
      </c>
      <c r="H67" s="197" t="s">
        <v>343</v>
      </c>
      <c r="I67" s="116" t="s">
        <v>494</v>
      </c>
      <c r="J67" s="117" t="s">
        <v>501</v>
      </c>
      <c r="K67" s="115">
        <v>2</v>
      </c>
      <c r="L67" s="57" t="s">
        <v>502</v>
      </c>
      <c r="M67" s="57" t="s">
        <v>503</v>
      </c>
      <c r="N67" s="57" t="s">
        <v>504</v>
      </c>
      <c r="O67" s="57" t="s">
        <v>499</v>
      </c>
      <c r="P67" s="57" t="s">
        <v>474</v>
      </c>
      <c r="Q67" s="57" t="s">
        <v>474</v>
      </c>
      <c r="R67" s="57" t="s">
        <v>474</v>
      </c>
      <c r="S67" s="57" t="s">
        <v>347</v>
      </c>
      <c r="T67" s="57" t="s">
        <v>474</v>
      </c>
      <c r="U67" s="56">
        <v>72</v>
      </c>
      <c r="V67" s="59">
        <v>1</v>
      </c>
      <c r="W67" s="59" t="s">
        <v>56</v>
      </c>
      <c r="X67" s="103" t="s">
        <v>56</v>
      </c>
    </row>
    <row r="68" spans="1:24" ht="13.5" customHeight="1" thickBot="1">
      <c r="A68" s="530" t="s">
        <v>0</v>
      </c>
      <c r="B68" s="519" t="s">
        <v>0</v>
      </c>
      <c r="C68" s="519"/>
      <c r="D68" s="236"/>
      <c r="E68" s="199"/>
      <c r="F68" s="244"/>
      <c r="G68" s="380">
        <f>SUM(G66:G67)</f>
        <v>9006000</v>
      </c>
      <c r="H68" s="248"/>
      <c r="I68" s="248"/>
      <c r="J68" s="252"/>
      <c r="K68" s="256"/>
      <c r="L68" s="59"/>
      <c r="M68" s="59"/>
      <c r="N68" s="59"/>
      <c r="O68" s="59"/>
      <c r="P68" s="59"/>
      <c r="Q68" s="59"/>
      <c r="R68" s="59"/>
      <c r="S68" s="59"/>
      <c r="T68" s="59"/>
      <c r="U68" s="56"/>
      <c r="V68" s="59"/>
      <c r="W68" s="59"/>
      <c r="X68" s="103"/>
    </row>
    <row r="69" spans="1:24" ht="13.5" customHeight="1" thickBot="1">
      <c r="A69" s="522" t="s">
        <v>41</v>
      </c>
      <c r="B69" s="523"/>
      <c r="C69" s="523"/>
      <c r="D69" s="523"/>
      <c r="E69" s="523"/>
      <c r="F69" s="523"/>
      <c r="G69" s="523"/>
      <c r="H69" s="242"/>
      <c r="I69" s="246"/>
      <c r="J69" s="250"/>
      <c r="K69" s="255"/>
      <c r="L69" s="209"/>
      <c r="M69" s="209"/>
      <c r="N69" s="209"/>
      <c r="O69" s="209"/>
      <c r="P69" s="209"/>
      <c r="Q69" s="209"/>
      <c r="R69" s="209"/>
      <c r="S69" s="209"/>
      <c r="T69" s="209"/>
      <c r="U69" s="209"/>
      <c r="V69" s="209"/>
      <c r="W69" s="209"/>
      <c r="X69" s="210"/>
    </row>
    <row r="70" spans="1:24" ht="13.5" customHeight="1" thickBot="1">
      <c r="A70" s="200">
        <v>1</v>
      </c>
      <c r="B70" s="232" t="s">
        <v>505</v>
      </c>
      <c r="C70" s="201" t="s">
        <v>506</v>
      </c>
      <c r="D70" s="201" t="s">
        <v>507</v>
      </c>
      <c r="E70" s="201" t="s">
        <v>508</v>
      </c>
      <c r="F70" s="201">
        <v>1965</v>
      </c>
      <c r="G70" s="381">
        <v>5500000</v>
      </c>
      <c r="H70" s="201" t="s">
        <v>343</v>
      </c>
      <c r="I70" s="118" t="s">
        <v>543</v>
      </c>
      <c r="J70" s="119" t="s">
        <v>509</v>
      </c>
      <c r="K70" s="115">
        <v>1</v>
      </c>
      <c r="L70" s="59"/>
      <c r="M70" s="59"/>
      <c r="N70" s="59"/>
      <c r="O70" s="59"/>
      <c r="P70" s="59"/>
      <c r="Q70" s="59"/>
      <c r="R70" s="59"/>
      <c r="S70" s="59"/>
      <c r="T70" s="59"/>
      <c r="U70" s="56"/>
      <c r="V70" s="59"/>
      <c r="W70" s="59"/>
      <c r="X70" s="103"/>
    </row>
    <row r="71" spans="1:24" ht="13.5" customHeight="1" thickBot="1">
      <c r="A71" s="530" t="s">
        <v>0</v>
      </c>
      <c r="B71" s="519"/>
      <c r="C71" s="519"/>
      <c r="D71" s="236"/>
      <c r="E71" s="199"/>
      <c r="F71" s="244"/>
      <c r="G71" s="380">
        <f>SUM(G70)</f>
        <v>5500000</v>
      </c>
      <c r="H71" s="248"/>
      <c r="I71" s="248"/>
      <c r="J71" s="252"/>
      <c r="K71" s="257"/>
      <c r="L71" s="120"/>
      <c r="M71" s="120"/>
      <c r="N71" s="120"/>
      <c r="O71" s="120"/>
      <c r="P71" s="120"/>
      <c r="Q71" s="120"/>
      <c r="R71" s="120"/>
      <c r="S71" s="120"/>
      <c r="T71" s="120"/>
      <c r="U71" s="398"/>
      <c r="V71" s="120"/>
      <c r="W71" s="120"/>
      <c r="X71" s="121"/>
    </row>
    <row r="72" spans="1:24" ht="13.5" customHeight="1" thickBot="1">
      <c r="A72" s="522" t="s">
        <v>510</v>
      </c>
      <c r="B72" s="523"/>
      <c r="C72" s="523"/>
      <c r="D72" s="523"/>
      <c r="E72" s="523"/>
      <c r="F72" s="523"/>
      <c r="G72" s="523"/>
      <c r="H72" s="242"/>
      <c r="I72" s="246"/>
      <c r="J72" s="250"/>
      <c r="K72" s="420"/>
      <c r="L72" s="421"/>
      <c r="M72" s="421"/>
      <c r="N72" s="421"/>
      <c r="O72" s="421"/>
      <c r="P72" s="421"/>
      <c r="Q72" s="421"/>
      <c r="R72" s="421"/>
      <c r="S72" s="421"/>
      <c r="T72" s="421"/>
      <c r="U72" s="421"/>
      <c r="V72" s="421"/>
      <c r="W72" s="421"/>
      <c r="X72" s="422"/>
    </row>
    <row r="73" spans="1:24" ht="13.5" customHeight="1" thickBot="1">
      <c r="A73" s="515" t="s">
        <v>511</v>
      </c>
      <c r="B73" s="516"/>
      <c r="C73" s="516"/>
      <c r="D73" s="516"/>
      <c r="E73" s="516"/>
      <c r="F73" s="516"/>
      <c r="G73" s="516"/>
      <c r="H73" s="431"/>
      <c r="I73" s="432"/>
      <c r="J73" s="433"/>
      <c r="K73" s="428"/>
      <c r="L73" s="429"/>
      <c r="M73" s="429"/>
      <c r="N73" s="429"/>
      <c r="O73" s="429"/>
      <c r="P73" s="429"/>
      <c r="Q73" s="429"/>
      <c r="R73" s="429"/>
      <c r="S73" s="429"/>
      <c r="T73" s="429"/>
      <c r="U73" s="429"/>
      <c r="V73" s="429"/>
      <c r="W73" s="429"/>
      <c r="X73" s="430"/>
    </row>
    <row r="74" spans="1:24" ht="13.5" customHeight="1" thickBot="1">
      <c r="A74" s="517" t="s">
        <v>104</v>
      </c>
      <c r="B74" s="518"/>
      <c r="C74" s="518"/>
      <c r="D74" s="518"/>
      <c r="E74" s="518"/>
      <c r="F74" s="518"/>
      <c r="G74" s="518"/>
      <c r="H74" s="242"/>
      <c r="I74" s="246"/>
      <c r="J74" s="250"/>
      <c r="K74" s="255"/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09"/>
      <c r="W74" s="209"/>
      <c r="X74" s="210"/>
    </row>
    <row r="75" spans="1:24" ht="13.5" customHeight="1">
      <c r="A75" s="216">
        <v>1</v>
      </c>
      <c r="B75" s="231" t="s">
        <v>512</v>
      </c>
      <c r="C75" s="197" t="s">
        <v>513</v>
      </c>
      <c r="D75" s="197" t="s">
        <v>341</v>
      </c>
      <c r="E75" s="197" t="s">
        <v>56</v>
      </c>
      <c r="F75" s="197">
        <v>1988</v>
      </c>
      <c r="G75" s="382">
        <v>4500000</v>
      </c>
      <c r="H75" s="197" t="s">
        <v>343</v>
      </c>
      <c r="I75" s="122" t="s">
        <v>514</v>
      </c>
      <c r="J75" s="114" t="s">
        <v>515</v>
      </c>
      <c r="K75" s="115">
        <v>1</v>
      </c>
      <c r="L75" s="57" t="s">
        <v>485</v>
      </c>
      <c r="M75" s="57" t="s">
        <v>516</v>
      </c>
      <c r="N75" s="57" t="s">
        <v>517</v>
      </c>
      <c r="O75" s="57" t="s">
        <v>346</v>
      </c>
      <c r="P75" s="57" t="s">
        <v>346</v>
      </c>
      <c r="Q75" s="57" t="s">
        <v>346</v>
      </c>
      <c r="R75" s="57" t="s">
        <v>346</v>
      </c>
      <c r="S75" s="58" t="s">
        <v>346</v>
      </c>
      <c r="T75" s="58" t="s">
        <v>346</v>
      </c>
      <c r="U75" s="56">
        <v>1090</v>
      </c>
      <c r="V75" s="56">
        <v>2</v>
      </c>
      <c r="W75" s="56" t="s">
        <v>341</v>
      </c>
      <c r="X75" s="103" t="s">
        <v>56</v>
      </c>
    </row>
    <row r="76" spans="1:24" ht="13.5" customHeight="1" thickBot="1">
      <c r="A76" s="110">
        <v>2</v>
      </c>
      <c r="B76" s="230" t="s">
        <v>518</v>
      </c>
      <c r="C76" s="111" t="s">
        <v>519</v>
      </c>
      <c r="D76" s="111" t="s">
        <v>341</v>
      </c>
      <c r="E76" s="111" t="s">
        <v>56</v>
      </c>
      <c r="F76" s="111">
        <v>1983</v>
      </c>
      <c r="G76" s="379">
        <v>1200000</v>
      </c>
      <c r="H76" s="197" t="s">
        <v>343</v>
      </c>
      <c r="I76" s="123" t="s">
        <v>520</v>
      </c>
      <c r="J76" s="117" t="s">
        <v>71</v>
      </c>
      <c r="K76" s="115">
        <v>2</v>
      </c>
      <c r="L76" s="57" t="s">
        <v>485</v>
      </c>
      <c r="M76" s="57" t="s">
        <v>521</v>
      </c>
      <c r="N76" s="57" t="s">
        <v>371</v>
      </c>
      <c r="O76" s="57" t="s">
        <v>346</v>
      </c>
      <c r="P76" s="57" t="s">
        <v>346</v>
      </c>
      <c r="Q76" s="57" t="s">
        <v>346</v>
      </c>
      <c r="R76" s="57" t="s">
        <v>346</v>
      </c>
      <c r="S76" s="58" t="s">
        <v>346</v>
      </c>
      <c r="T76" s="58" t="s">
        <v>346</v>
      </c>
      <c r="U76" s="56">
        <v>450</v>
      </c>
      <c r="V76" s="56">
        <v>2</v>
      </c>
      <c r="W76" s="56" t="s">
        <v>341</v>
      </c>
      <c r="X76" s="103" t="s">
        <v>56</v>
      </c>
    </row>
    <row r="77" spans="1:24" ht="13.5" customHeight="1" thickBot="1">
      <c r="A77" s="198"/>
      <c r="B77" s="519" t="s">
        <v>0</v>
      </c>
      <c r="C77" s="519"/>
      <c r="D77" s="236"/>
      <c r="E77" s="199"/>
      <c r="F77" s="244"/>
      <c r="G77" s="380">
        <f>SUM(G75:G76)</f>
        <v>5700000</v>
      </c>
      <c r="H77" s="248"/>
      <c r="I77" s="248"/>
      <c r="J77" s="252"/>
      <c r="K77" s="257"/>
      <c r="L77" s="120"/>
      <c r="M77" s="120"/>
      <c r="N77" s="120"/>
      <c r="O77" s="120"/>
      <c r="P77" s="120"/>
      <c r="Q77" s="120"/>
      <c r="R77" s="120"/>
      <c r="S77" s="398"/>
      <c r="T77" s="398"/>
      <c r="U77" s="398"/>
      <c r="V77" s="398"/>
      <c r="W77" s="398"/>
      <c r="X77" s="121"/>
    </row>
    <row r="78" spans="1:24" ht="13.5" customHeight="1" thickBot="1">
      <c r="A78" s="520" t="s">
        <v>522</v>
      </c>
      <c r="B78" s="521"/>
      <c r="C78" s="521"/>
      <c r="D78" s="521"/>
      <c r="E78" s="521"/>
      <c r="F78" s="521"/>
      <c r="G78" s="521"/>
      <c r="H78" s="434"/>
      <c r="I78" s="407"/>
      <c r="J78" s="407"/>
      <c r="K78" s="408"/>
      <c r="L78" s="409"/>
      <c r="M78" s="409"/>
      <c r="N78" s="409"/>
      <c r="O78" s="409"/>
      <c r="P78" s="409"/>
      <c r="Q78" s="409"/>
      <c r="R78" s="409"/>
      <c r="S78" s="409"/>
      <c r="T78" s="409"/>
      <c r="U78" s="409"/>
      <c r="V78" s="409"/>
      <c r="W78" s="409"/>
      <c r="X78" s="435"/>
    </row>
    <row r="79" spans="1:24" ht="14.25" thickBot="1">
      <c r="A79" s="522" t="s">
        <v>44</v>
      </c>
      <c r="B79" s="523"/>
      <c r="C79" s="523"/>
      <c r="D79" s="523"/>
      <c r="E79" s="523"/>
      <c r="F79" s="523"/>
      <c r="G79" s="523"/>
      <c r="H79" s="242"/>
      <c r="I79" s="246"/>
      <c r="J79" s="246"/>
      <c r="K79" s="403"/>
      <c r="L79" s="404"/>
      <c r="M79" s="404"/>
      <c r="N79" s="404"/>
      <c r="O79" s="404"/>
      <c r="P79" s="404"/>
      <c r="Q79" s="404"/>
      <c r="R79" s="404"/>
      <c r="S79" s="404"/>
      <c r="T79" s="404"/>
      <c r="U79" s="404"/>
      <c r="V79" s="404"/>
      <c r="W79" s="404"/>
      <c r="X79" s="405"/>
    </row>
    <row r="80" spans="1:24" ht="42.75">
      <c r="A80" s="216">
        <v>1</v>
      </c>
      <c r="B80" s="231" t="s">
        <v>523</v>
      </c>
      <c r="C80" s="197" t="s">
        <v>524</v>
      </c>
      <c r="D80" s="197" t="s">
        <v>341</v>
      </c>
      <c r="E80" s="197" t="s">
        <v>56</v>
      </c>
      <c r="F80" s="197"/>
      <c r="G80" s="383">
        <v>150000</v>
      </c>
      <c r="H80" s="197" t="s">
        <v>343</v>
      </c>
      <c r="I80" s="122" t="s">
        <v>525</v>
      </c>
      <c r="J80" s="139" t="s">
        <v>526</v>
      </c>
      <c r="K80" s="115">
        <v>1</v>
      </c>
      <c r="L80" s="57" t="s">
        <v>353</v>
      </c>
      <c r="M80" s="57" t="s">
        <v>440</v>
      </c>
      <c r="N80" s="57" t="s">
        <v>527</v>
      </c>
      <c r="O80" s="57" t="s">
        <v>346</v>
      </c>
      <c r="P80" s="57" t="s">
        <v>341</v>
      </c>
      <c r="Q80" s="58" t="s">
        <v>341</v>
      </c>
      <c r="R80" s="58" t="s">
        <v>528</v>
      </c>
      <c r="S80" s="58" t="s">
        <v>341</v>
      </c>
      <c r="T80" s="58" t="s">
        <v>341</v>
      </c>
      <c r="U80" s="56">
        <v>61.9</v>
      </c>
      <c r="V80" s="56">
        <v>1</v>
      </c>
      <c r="W80" s="56" t="s">
        <v>56</v>
      </c>
      <c r="X80" s="60" t="s">
        <v>56</v>
      </c>
    </row>
    <row r="81" spans="1:24" ht="54.75">
      <c r="A81" s="102">
        <v>2</v>
      </c>
      <c r="B81" s="229" t="s">
        <v>529</v>
      </c>
      <c r="C81" s="57" t="s">
        <v>530</v>
      </c>
      <c r="D81" s="57" t="s">
        <v>341</v>
      </c>
      <c r="E81" s="57" t="s">
        <v>56</v>
      </c>
      <c r="F81" s="57">
        <v>1997</v>
      </c>
      <c r="G81" s="385">
        <v>3500000</v>
      </c>
      <c r="H81" s="57" t="s">
        <v>343</v>
      </c>
      <c r="I81" s="112" t="s">
        <v>531</v>
      </c>
      <c r="J81" s="139" t="s">
        <v>526</v>
      </c>
      <c r="K81" s="115">
        <v>2</v>
      </c>
      <c r="L81" s="57" t="s">
        <v>353</v>
      </c>
      <c r="M81" s="57" t="s">
        <v>532</v>
      </c>
      <c r="N81" s="57" t="s">
        <v>533</v>
      </c>
      <c r="O81" s="57" t="s">
        <v>346</v>
      </c>
      <c r="P81" s="57" t="s">
        <v>341</v>
      </c>
      <c r="Q81" s="58" t="s">
        <v>341</v>
      </c>
      <c r="R81" s="58" t="s">
        <v>528</v>
      </c>
      <c r="S81" s="58" t="s">
        <v>341</v>
      </c>
      <c r="T81" s="58" t="s">
        <v>341</v>
      </c>
      <c r="U81" s="56">
        <v>1088.14</v>
      </c>
      <c r="V81" s="56">
        <v>3</v>
      </c>
      <c r="W81" s="56" t="s">
        <v>341</v>
      </c>
      <c r="X81" s="60" t="s">
        <v>56</v>
      </c>
    </row>
    <row r="82" spans="1:24" ht="27">
      <c r="A82" s="102">
        <v>3</v>
      </c>
      <c r="B82" s="229" t="s">
        <v>534</v>
      </c>
      <c r="C82" s="57" t="s">
        <v>535</v>
      </c>
      <c r="D82" s="57" t="s">
        <v>341</v>
      </c>
      <c r="E82" s="57" t="s">
        <v>56</v>
      </c>
      <c r="F82" s="57">
        <v>2003</v>
      </c>
      <c r="G82" s="384">
        <v>300000</v>
      </c>
      <c r="H82" s="57" t="s">
        <v>343</v>
      </c>
      <c r="I82" s="112" t="s">
        <v>536</v>
      </c>
      <c r="J82" s="139" t="s">
        <v>526</v>
      </c>
      <c r="K82" s="115">
        <v>3</v>
      </c>
      <c r="L82" s="57" t="s">
        <v>353</v>
      </c>
      <c r="M82" s="57" t="s">
        <v>532</v>
      </c>
      <c r="N82" s="57" t="s">
        <v>537</v>
      </c>
      <c r="O82" s="57" t="s">
        <v>346</v>
      </c>
      <c r="P82" s="57" t="s">
        <v>341</v>
      </c>
      <c r="Q82" s="58" t="s">
        <v>341</v>
      </c>
      <c r="R82" s="58" t="s">
        <v>440</v>
      </c>
      <c r="S82" s="58" t="s">
        <v>341</v>
      </c>
      <c r="T82" s="58" t="s">
        <v>341</v>
      </c>
      <c r="U82" s="56">
        <v>103.4</v>
      </c>
      <c r="V82" s="56">
        <v>1</v>
      </c>
      <c r="W82" s="56" t="s">
        <v>56</v>
      </c>
      <c r="X82" s="60" t="s">
        <v>56</v>
      </c>
    </row>
    <row r="83" spans="1:27" ht="55.5" thickBot="1">
      <c r="A83" s="102">
        <v>4</v>
      </c>
      <c r="B83" s="229" t="s">
        <v>538</v>
      </c>
      <c r="C83" s="57" t="s">
        <v>539</v>
      </c>
      <c r="D83" s="57" t="s">
        <v>341</v>
      </c>
      <c r="E83" s="57" t="s">
        <v>56</v>
      </c>
      <c r="F83" s="57">
        <v>2003</v>
      </c>
      <c r="G83" s="384">
        <v>450000</v>
      </c>
      <c r="H83" s="57" t="s">
        <v>343</v>
      </c>
      <c r="I83" s="112" t="s">
        <v>540</v>
      </c>
      <c r="J83" s="140" t="s">
        <v>526</v>
      </c>
      <c r="K83" s="115">
        <v>4</v>
      </c>
      <c r="L83" s="57"/>
      <c r="M83" s="57"/>
      <c r="N83" s="57" t="s">
        <v>541</v>
      </c>
      <c r="O83" s="57" t="s">
        <v>346</v>
      </c>
      <c r="P83" s="57" t="s">
        <v>341</v>
      </c>
      <c r="Q83" s="58" t="s">
        <v>341</v>
      </c>
      <c r="R83" s="58" t="s">
        <v>347</v>
      </c>
      <c r="S83" s="58" t="s">
        <v>341</v>
      </c>
      <c r="T83" s="58" t="s">
        <v>341</v>
      </c>
      <c r="U83" s="56">
        <v>650.8</v>
      </c>
      <c r="V83" s="56">
        <v>1</v>
      </c>
      <c r="W83" s="56" t="s">
        <v>56</v>
      </c>
      <c r="X83" s="60" t="s">
        <v>56</v>
      </c>
      <c r="Y83" s="143"/>
      <c r="Z83" s="143"/>
      <c r="AA83" s="143"/>
    </row>
    <row r="84" spans="1:24" ht="13.5" customHeight="1" thickBot="1">
      <c r="A84" s="217"/>
      <c r="B84" s="524" t="s">
        <v>0</v>
      </c>
      <c r="C84" s="524"/>
      <c r="D84" s="237"/>
      <c r="E84" s="202"/>
      <c r="F84" s="245"/>
      <c r="G84" s="386">
        <f>SUM(G80:G83)</f>
        <v>4400000</v>
      </c>
      <c r="H84" s="249"/>
      <c r="I84" s="249"/>
      <c r="J84" s="253"/>
      <c r="K84" s="258"/>
      <c r="L84" s="141"/>
      <c r="M84" s="141"/>
      <c r="N84" s="141"/>
      <c r="O84" s="141"/>
      <c r="P84" s="141"/>
      <c r="Q84" s="396"/>
      <c r="R84" s="396"/>
      <c r="S84" s="396"/>
      <c r="T84" s="396"/>
      <c r="U84" s="396"/>
      <c r="V84" s="396"/>
      <c r="W84" s="396"/>
      <c r="X84" s="397"/>
    </row>
    <row r="85" spans="1:25" ht="13.5" customHeight="1" thickBot="1">
      <c r="A85" s="219"/>
      <c r="B85" s="233"/>
      <c r="C85" s="234"/>
      <c r="D85" s="234"/>
      <c r="E85" s="513" t="s">
        <v>542</v>
      </c>
      <c r="F85" s="514"/>
      <c r="G85" s="387">
        <f>SUM(G84,G77,G71,G68,G64)</f>
        <v>52648162.22</v>
      </c>
      <c r="H85" s="234"/>
      <c r="I85" s="234"/>
      <c r="J85" s="254"/>
      <c r="T85" s="144"/>
      <c r="U85" s="144"/>
      <c r="V85" s="144"/>
      <c r="W85" s="144"/>
      <c r="X85" s="144"/>
      <c r="Y85" s="69"/>
    </row>
    <row r="86" spans="20:25" ht="13.5" customHeight="1">
      <c r="T86" s="144"/>
      <c r="U86" s="144"/>
      <c r="V86" s="144"/>
      <c r="W86" s="144"/>
      <c r="X86" s="144"/>
      <c r="Y86" s="69"/>
    </row>
    <row r="87" spans="2:25" ht="13.5" customHeight="1">
      <c r="B87" s="67"/>
      <c r="C87" s="62"/>
      <c r="D87" s="239"/>
      <c r="E87" s="241"/>
      <c r="T87" s="144"/>
      <c r="U87" s="144"/>
      <c r="V87" s="144"/>
      <c r="W87" s="144"/>
      <c r="X87" s="144"/>
      <c r="Y87" s="69"/>
    </row>
    <row r="88" spans="2:25" ht="13.5" customHeight="1">
      <c r="B88" s="66"/>
      <c r="C88" s="62"/>
      <c r="D88" s="239"/>
      <c r="E88" s="241"/>
      <c r="T88" s="144"/>
      <c r="U88" s="144"/>
      <c r="V88" s="144"/>
      <c r="W88" s="144"/>
      <c r="X88" s="144"/>
      <c r="Y88" s="69"/>
    </row>
    <row r="89" spans="20:25" ht="13.5" customHeight="1">
      <c r="T89" s="144"/>
      <c r="U89" s="144"/>
      <c r="V89" s="144"/>
      <c r="W89" s="144"/>
      <c r="X89" s="144"/>
      <c r="Y89" s="69"/>
    </row>
    <row r="90" spans="20:25" ht="13.5" customHeight="1">
      <c r="T90" s="144"/>
      <c r="U90" s="144"/>
      <c r="V90" s="144"/>
      <c r="W90" s="144"/>
      <c r="X90" s="144"/>
      <c r="Y90" s="69"/>
    </row>
    <row r="91" spans="20:25" ht="13.5" customHeight="1">
      <c r="T91" s="144"/>
      <c r="U91" s="144"/>
      <c r="V91" s="144"/>
      <c r="W91" s="144"/>
      <c r="X91" s="144"/>
      <c r="Y91" s="69"/>
    </row>
    <row r="92" spans="20:25" ht="13.5" customHeight="1">
      <c r="T92" s="144"/>
      <c r="U92" s="144"/>
      <c r="V92" s="144"/>
      <c r="W92" s="144"/>
      <c r="X92" s="144"/>
      <c r="Y92" s="69"/>
    </row>
    <row r="93" spans="20:25" ht="13.5" customHeight="1">
      <c r="T93" s="144"/>
      <c r="U93" s="144"/>
      <c r="V93" s="144"/>
      <c r="W93" s="144"/>
      <c r="X93" s="144"/>
      <c r="Y93" s="69"/>
    </row>
    <row r="94" spans="20:25" ht="13.5" customHeight="1">
      <c r="T94" s="144"/>
      <c r="U94" s="144"/>
      <c r="V94" s="144"/>
      <c r="W94" s="144"/>
      <c r="X94" s="144"/>
      <c r="Y94" s="69"/>
    </row>
    <row r="95" spans="20:25" ht="13.5" customHeight="1">
      <c r="T95" s="144"/>
      <c r="U95" s="144"/>
      <c r="V95" s="144"/>
      <c r="W95" s="144"/>
      <c r="X95" s="144"/>
      <c r="Y95" s="69"/>
    </row>
    <row r="96" spans="20:25" ht="13.5" customHeight="1">
      <c r="T96" s="144"/>
      <c r="U96" s="144"/>
      <c r="V96" s="144"/>
      <c r="W96" s="144"/>
      <c r="X96" s="144"/>
      <c r="Y96" s="69"/>
    </row>
    <row r="97" spans="20:25" ht="13.5" customHeight="1">
      <c r="T97" s="144"/>
      <c r="U97" s="144"/>
      <c r="V97" s="144"/>
      <c r="W97" s="144"/>
      <c r="X97" s="144"/>
      <c r="Y97" s="69"/>
    </row>
    <row r="98" spans="20:25" ht="13.5" customHeight="1">
      <c r="T98" s="144"/>
      <c r="U98" s="144"/>
      <c r="V98" s="144"/>
      <c r="W98" s="144"/>
      <c r="X98" s="144"/>
      <c r="Y98" s="69"/>
    </row>
    <row r="99" spans="20:25" ht="13.5" customHeight="1">
      <c r="T99" s="144"/>
      <c r="U99" s="144"/>
      <c r="V99" s="144"/>
      <c r="W99" s="144"/>
      <c r="X99" s="144"/>
      <c r="Y99" s="69"/>
    </row>
    <row r="100" spans="20:25" ht="13.5" customHeight="1">
      <c r="T100" s="144"/>
      <c r="U100" s="144"/>
      <c r="V100" s="144"/>
      <c r="W100" s="144"/>
      <c r="X100" s="144"/>
      <c r="Y100" s="69"/>
    </row>
    <row r="101" spans="20:25" ht="13.5" customHeight="1">
      <c r="T101" s="144"/>
      <c r="U101" s="144"/>
      <c r="V101" s="144"/>
      <c r="W101" s="144"/>
      <c r="X101" s="144"/>
      <c r="Y101" s="69"/>
    </row>
    <row r="102" spans="20:25" ht="13.5" customHeight="1">
      <c r="T102" s="144"/>
      <c r="U102" s="144"/>
      <c r="V102" s="144"/>
      <c r="W102" s="144"/>
      <c r="X102" s="144"/>
      <c r="Y102" s="69"/>
    </row>
    <row r="103" spans="20:25" ht="13.5" customHeight="1">
      <c r="T103" s="144"/>
      <c r="U103" s="144"/>
      <c r="V103" s="144"/>
      <c r="W103" s="144"/>
      <c r="X103" s="144"/>
      <c r="Y103" s="69"/>
    </row>
    <row r="104" spans="20:25" ht="13.5" customHeight="1">
      <c r="T104" s="144"/>
      <c r="U104" s="144"/>
      <c r="V104" s="144"/>
      <c r="W104" s="144"/>
      <c r="X104" s="144"/>
      <c r="Y104" s="69"/>
    </row>
    <row r="105" spans="20:25" ht="13.5" customHeight="1">
      <c r="T105" s="144"/>
      <c r="U105" s="144"/>
      <c r="V105" s="144"/>
      <c r="W105" s="144"/>
      <c r="X105" s="144"/>
      <c r="Y105" s="69"/>
    </row>
    <row r="106" spans="20:25" ht="13.5" customHeight="1">
      <c r="T106" s="144"/>
      <c r="U106" s="144"/>
      <c r="V106" s="144"/>
      <c r="W106" s="144"/>
      <c r="X106" s="144"/>
      <c r="Y106" s="69"/>
    </row>
    <row r="107" spans="20:25" ht="13.5" customHeight="1">
      <c r="T107" s="144"/>
      <c r="U107" s="144"/>
      <c r="V107" s="144"/>
      <c r="W107" s="144"/>
      <c r="X107" s="144"/>
      <c r="Y107" s="69"/>
    </row>
    <row r="108" spans="20:25" ht="13.5" customHeight="1">
      <c r="T108" s="144"/>
      <c r="U108" s="144"/>
      <c r="V108" s="144"/>
      <c r="W108" s="144"/>
      <c r="X108" s="144"/>
      <c r="Y108" s="69"/>
    </row>
    <row r="109" spans="20:25" ht="13.5" customHeight="1">
      <c r="T109" s="144"/>
      <c r="U109" s="144"/>
      <c r="V109" s="144"/>
      <c r="W109" s="144"/>
      <c r="X109" s="144"/>
      <c r="Y109" s="69"/>
    </row>
    <row r="110" spans="20:25" ht="13.5" customHeight="1">
      <c r="T110" s="144"/>
      <c r="U110" s="144"/>
      <c r="V110" s="144"/>
      <c r="W110" s="144"/>
      <c r="X110" s="144"/>
      <c r="Y110" s="69"/>
    </row>
    <row r="111" spans="20:25" ht="13.5" customHeight="1">
      <c r="T111" s="144"/>
      <c r="U111" s="144"/>
      <c r="V111" s="144"/>
      <c r="W111" s="144"/>
      <c r="X111" s="144"/>
      <c r="Y111" s="69"/>
    </row>
  </sheetData>
  <sheetProtection/>
  <mergeCells count="32">
    <mergeCell ref="E4:E5"/>
    <mergeCell ref="F4:F5"/>
    <mergeCell ref="V4:V5"/>
    <mergeCell ref="W4:W5"/>
    <mergeCell ref="X4:X5"/>
    <mergeCell ref="A6:E6"/>
    <mergeCell ref="G4:G5"/>
    <mergeCell ref="H4:H5"/>
    <mergeCell ref="I4:I5"/>
    <mergeCell ref="J4:J5"/>
    <mergeCell ref="K4:K5"/>
    <mergeCell ref="L4:N4"/>
    <mergeCell ref="A68:C68"/>
    <mergeCell ref="A69:G69"/>
    <mergeCell ref="A71:C71"/>
    <mergeCell ref="A72:G72"/>
    <mergeCell ref="O4:T4"/>
    <mergeCell ref="U4:U5"/>
    <mergeCell ref="A4:A5"/>
    <mergeCell ref="B4:B5"/>
    <mergeCell ref="C4:C5"/>
    <mergeCell ref="D4:D5"/>
    <mergeCell ref="A3:D3"/>
    <mergeCell ref="E85:F85"/>
    <mergeCell ref="A73:G73"/>
    <mergeCell ref="A74:G74"/>
    <mergeCell ref="B77:C77"/>
    <mergeCell ref="A78:G78"/>
    <mergeCell ref="A79:G79"/>
    <mergeCell ref="B84:C84"/>
    <mergeCell ref="A64:C64"/>
    <mergeCell ref="A65:G6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72"/>
  <sheetViews>
    <sheetView view="pageBreakPreview" zoomScale="80" zoomScaleNormal="110" zoomScaleSheetLayoutView="80" zoomScalePageLayoutView="0" workbookViewId="0" topLeftCell="A1">
      <selection activeCell="D369" sqref="D369"/>
    </sheetView>
  </sheetViews>
  <sheetFormatPr defaultColWidth="9.140625" defaultRowHeight="12.75"/>
  <cols>
    <col min="1" max="1" width="4.421875" style="2" customWidth="1"/>
    <col min="2" max="2" width="58.421875" style="279" customWidth="1"/>
    <col min="3" max="3" width="13.7109375" style="14" customWidth="1"/>
    <col min="4" max="4" width="18.421875" style="6" customWidth="1"/>
    <col min="5" max="5" width="95.7109375" style="2" customWidth="1"/>
    <col min="6" max="6" width="11.140625" style="2" customWidth="1"/>
    <col min="7" max="16384" width="9.140625" style="2" customWidth="1"/>
  </cols>
  <sheetData>
    <row r="1" spans="1:4" ht="12.75">
      <c r="A1" s="4" t="s">
        <v>37</v>
      </c>
      <c r="D1" s="7"/>
    </row>
    <row r="2" ht="13.5" thickBot="1"/>
    <row r="3" spans="1:4" ht="27" thickBot="1">
      <c r="A3" s="23" t="s">
        <v>9</v>
      </c>
      <c r="B3" s="261" t="s">
        <v>10</v>
      </c>
      <c r="C3" s="23" t="s">
        <v>11</v>
      </c>
      <c r="D3" s="27" t="s">
        <v>12</v>
      </c>
    </row>
    <row r="4" spans="1:4" ht="13.5" thickBot="1">
      <c r="A4" s="547" t="s">
        <v>99</v>
      </c>
      <c r="B4" s="548"/>
      <c r="C4" s="548"/>
      <c r="D4" s="549"/>
    </row>
    <row r="5" spans="1:4" s="207" customFormat="1" ht="13.5" thickBot="1">
      <c r="A5" s="550" t="s">
        <v>40</v>
      </c>
      <c r="B5" s="551"/>
      <c r="C5" s="551"/>
      <c r="D5" s="552"/>
    </row>
    <row r="6" spans="1:4" s="76" customFormat="1" ht="12.75">
      <c r="A6" s="77">
        <v>1</v>
      </c>
      <c r="B6" s="280" t="s">
        <v>110</v>
      </c>
      <c r="C6" s="79">
        <v>2018</v>
      </c>
      <c r="D6" s="285">
        <v>1478</v>
      </c>
    </row>
    <row r="7" spans="1:4" s="76" customFormat="1" ht="12.75">
      <c r="A7" s="77">
        <v>2</v>
      </c>
      <c r="B7" s="280" t="s">
        <v>72</v>
      </c>
      <c r="C7" s="79">
        <v>2018</v>
      </c>
      <c r="D7" s="285">
        <v>498</v>
      </c>
    </row>
    <row r="8" spans="1:4" s="76" customFormat="1" ht="12.75">
      <c r="A8" s="77">
        <v>3</v>
      </c>
      <c r="B8" s="281" t="s">
        <v>111</v>
      </c>
      <c r="C8" s="82">
        <v>2018</v>
      </c>
      <c r="D8" s="286">
        <v>5547</v>
      </c>
    </row>
    <row r="9" spans="1:4" s="76" customFormat="1" ht="12.75">
      <c r="A9" s="77">
        <v>4</v>
      </c>
      <c r="B9" s="310" t="s">
        <v>112</v>
      </c>
      <c r="C9" s="311">
        <v>2018</v>
      </c>
      <c r="D9" s="312">
        <v>599</v>
      </c>
    </row>
    <row r="10" spans="1:4" s="205" customFormat="1" ht="12.75">
      <c r="A10" s="77">
        <v>5</v>
      </c>
      <c r="B10" s="310" t="s">
        <v>73</v>
      </c>
      <c r="C10" s="311">
        <v>2018</v>
      </c>
      <c r="D10" s="312">
        <v>2899</v>
      </c>
    </row>
    <row r="11" spans="1:5" s="3" customFormat="1" ht="12.75">
      <c r="A11" s="77">
        <v>6</v>
      </c>
      <c r="B11" s="267" t="s">
        <v>124</v>
      </c>
      <c r="C11" s="34">
        <v>2019</v>
      </c>
      <c r="D11" s="290">
        <v>10725.6</v>
      </c>
      <c r="E11" s="28"/>
    </row>
    <row r="12" spans="1:5" s="3" customFormat="1" ht="12.75">
      <c r="A12" s="77">
        <v>7</v>
      </c>
      <c r="B12" s="267" t="s">
        <v>112</v>
      </c>
      <c r="C12" s="34">
        <v>2019</v>
      </c>
      <c r="D12" s="290">
        <v>610</v>
      </c>
      <c r="E12" s="28"/>
    </row>
    <row r="13" spans="1:5" s="3" customFormat="1" ht="12.75">
      <c r="A13" s="77">
        <v>8</v>
      </c>
      <c r="B13" s="267" t="s">
        <v>125</v>
      </c>
      <c r="C13" s="34">
        <v>2019</v>
      </c>
      <c r="D13" s="290">
        <v>17218</v>
      </c>
      <c r="E13" s="28"/>
    </row>
    <row r="14" spans="1:5" s="3" customFormat="1" ht="12.75">
      <c r="A14" s="77">
        <v>9</v>
      </c>
      <c r="B14" s="267" t="s">
        <v>126</v>
      </c>
      <c r="C14" s="34">
        <v>2019</v>
      </c>
      <c r="D14" s="290">
        <v>2458</v>
      </c>
      <c r="E14" s="28"/>
    </row>
    <row r="15" spans="1:5" s="3" customFormat="1" ht="12.75">
      <c r="A15" s="77">
        <v>10</v>
      </c>
      <c r="B15" s="310" t="s">
        <v>49</v>
      </c>
      <c r="C15" s="311">
        <v>2019</v>
      </c>
      <c r="D15" s="313">
        <v>1143.9</v>
      </c>
      <c r="E15" s="28"/>
    </row>
    <row r="16" spans="1:5" s="3" customFormat="1" ht="12.75">
      <c r="A16" s="77">
        <v>11</v>
      </c>
      <c r="B16" s="310" t="s">
        <v>49</v>
      </c>
      <c r="C16" s="311">
        <v>2019</v>
      </c>
      <c r="D16" s="313">
        <v>1168.5</v>
      </c>
      <c r="E16" s="28"/>
    </row>
    <row r="17" spans="1:5" s="3" customFormat="1" ht="12.75">
      <c r="A17" s="77">
        <v>12</v>
      </c>
      <c r="B17" s="310" t="s">
        <v>286</v>
      </c>
      <c r="C17" s="311">
        <v>2019</v>
      </c>
      <c r="D17" s="313">
        <v>1813.02</v>
      </c>
      <c r="E17" s="28"/>
    </row>
    <row r="18" spans="1:5" s="3" customFormat="1" ht="12.75">
      <c r="A18" s="77">
        <v>13</v>
      </c>
      <c r="B18" s="310" t="s">
        <v>287</v>
      </c>
      <c r="C18" s="311">
        <v>2019</v>
      </c>
      <c r="D18" s="313">
        <v>301.35</v>
      </c>
      <c r="E18" s="28"/>
    </row>
    <row r="19" spans="1:5" s="3" customFormat="1" ht="12.75">
      <c r="A19" s="77">
        <v>14</v>
      </c>
      <c r="B19" s="267" t="s">
        <v>127</v>
      </c>
      <c r="C19" s="34">
        <v>2019</v>
      </c>
      <c r="D19" s="290">
        <v>14731</v>
      </c>
      <c r="E19" s="28"/>
    </row>
    <row r="20" spans="1:5" s="3" customFormat="1" ht="12.75">
      <c r="A20" s="77">
        <v>15</v>
      </c>
      <c r="B20" s="267" t="s">
        <v>128</v>
      </c>
      <c r="C20" s="34">
        <v>2019</v>
      </c>
      <c r="D20" s="290">
        <v>13530</v>
      </c>
      <c r="E20" s="28"/>
    </row>
    <row r="21" spans="1:5" s="3" customFormat="1" ht="12.75">
      <c r="A21" s="77">
        <v>16</v>
      </c>
      <c r="B21" s="307" t="s">
        <v>49</v>
      </c>
      <c r="C21" s="308">
        <v>2020</v>
      </c>
      <c r="D21" s="309">
        <v>1298.88</v>
      </c>
      <c r="E21" s="28"/>
    </row>
    <row r="22" spans="1:5" s="205" customFormat="1" ht="12.75">
      <c r="A22" s="77">
        <v>17</v>
      </c>
      <c r="B22" s="307" t="s">
        <v>49</v>
      </c>
      <c r="C22" s="308">
        <v>2021</v>
      </c>
      <c r="D22" s="309">
        <v>849</v>
      </c>
      <c r="E22" s="206"/>
    </row>
    <row r="23" spans="1:5" s="3" customFormat="1" ht="12.75">
      <c r="A23" s="77">
        <v>18</v>
      </c>
      <c r="B23" s="267" t="s">
        <v>94</v>
      </c>
      <c r="C23" s="34">
        <v>2021</v>
      </c>
      <c r="D23" s="290">
        <v>1285.01</v>
      </c>
      <c r="E23" s="28"/>
    </row>
    <row r="24" spans="1:5" s="205" customFormat="1" ht="12.75">
      <c r="A24" s="77">
        <v>19</v>
      </c>
      <c r="B24" s="267" t="s">
        <v>686</v>
      </c>
      <c r="C24" s="34">
        <v>2022</v>
      </c>
      <c r="D24" s="290">
        <v>75137.01</v>
      </c>
      <c r="E24" s="206"/>
    </row>
    <row r="25" spans="1:5" s="205" customFormat="1" ht="12.75">
      <c r="A25" s="77">
        <v>20</v>
      </c>
      <c r="B25" s="314" t="s">
        <v>687</v>
      </c>
      <c r="C25" s="34">
        <v>2022</v>
      </c>
      <c r="D25" s="290">
        <v>32287.5</v>
      </c>
      <c r="E25" s="206"/>
    </row>
    <row r="26" spans="1:5" s="205" customFormat="1" ht="12.75">
      <c r="A26" s="77">
        <v>21</v>
      </c>
      <c r="B26" s="314" t="s">
        <v>688</v>
      </c>
      <c r="C26" s="34">
        <v>2022</v>
      </c>
      <c r="D26" s="290">
        <v>6027</v>
      </c>
      <c r="E26" s="206"/>
    </row>
    <row r="27" spans="1:5" s="3" customFormat="1" ht="12.75">
      <c r="A27" s="77">
        <v>22</v>
      </c>
      <c r="B27" s="264" t="s">
        <v>634</v>
      </c>
      <c r="C27" s="186">
        <v>2022</v>
      </c>
      <c r="D27" s="288">
        <v>31980</v>
      </c>
      <c r="E27" s="28"/>
    </row>
    <row r="28" spans="1:4" s="3" customFormat="1" ht="12.75">
      <c r="A28" s="1"/>
      <c r="B28" s="265" t="s">
        <v>0</v>
      </c>
      <c r="C28" s="1"/>
      <c r="D28" s="187">
        <f>SUM(D6:D27)</f>
        <v>223584.77</v>
      </c>
    </row>
    <row r="29" spans="1:4" s="3" customFormat="1" ht="12.75">
      <c r="A29" s="557" t="s">
        <v>100</v>
      </c>
      <c r="B29" s="558"/>
      <c r="C29" s="558"/>
      <c r="D29" s="559"/>
    </row>
    <row r="30" spans="1:4" s="3" customFormat="1" ht="12.75">
      <c r="A30" s="1">
        <v>1</v>
      </c>
      <c r="B30" s="262" t="s">
        <v>624</v>
      </c>
      <c r="C30" s="1">
        <v>2020</v>
      </c>
      <c r="D30" s="126">
        <v>3972.9</v>
      </c>
    </row>
    <row r="31" spans="1:4" s="3" customFormat="1" ht="12.75">
      <c r="A31" s="1">
        <v>2</v>
      </c>
      <c r="B31" s="262" t="s">
        <v>625</v>
      </c>
      <c r="C31" s="1">
        <v>2020</v>
      </c>
      <c r="D31" s="126">
        <v>6598</v>
      </c>
    </row>
    <row r="32" spans="1:4" s="3" customFormat="1" ht="12.75">
      <c r="A32" s="1">
        <v>3</v>
      </c>
      <c r="B32" s="283" t="s">
        <v>635</v>
      </c>
      <c r="C32" s="97">
        <v>2021</v>
      </c>
      <c r="D32" s="304">
        <v>3849.9</v>
      </c>
    </row>
    <row r="33" spans="1:4" s="205" customFormat="1" ht="12.75">
      <c r="A33" s="1">
        <v>4</v>
      </c>
      <c r="B33" s="315" t="s">
        <v>689</v>
      </c>
      <c r="C33" s="316">
        <v>2022</v>
      </c>
      <c r="D33" s="317">
        <v>4943.37</v>
      </c>
    </row>
    <row r="34" spans="1:4" s="205" customFormat="1" ht="12.75">
      <c r="A34" s="1">
        <v>5</v>
      </c>
      <c r="B34" s="315" t="s">
        <v>690</v>
      </c>
      <c r="C34" s="316">
        <v>2022</v>
      </c>
      <c r="D34" s="317">
        <v>9579.24</v>
      </c>
    </row>
    <row r="35" spans="1:4" s="3" customFormat="1" ht="12.75">
      <c r="A35" s="1">
        <v>6</v>
      </c>
      <c r="B35" s="262" t="s">
        <v>623</v>
      </c>
      <c r="C35" s="1">
        <v>2020</v>
      </c>
      <c r="D35" s="287">
        <v>12996</v>
      </c>
    </row>
    <row r="36" spans="1:4" s="3" customFormat="1" ht="13.5" thickBot="1">
      <c r="A36" s="35"/>
      <c r="B36" s="266" t="s">
        <v>0</v>
      </c>
      <c r="C36" s="85"/>
      <c r="D36" s="86">
        <f>SUM(D30:D35)</f>
        <v>41939.409999999996</v>
      </c>
    </row>
    <row r="37" spans="1:4" ht="13.5" thickBot="1">
      <c r="A37" s="553" t="s">
        <v>116</v>
      </c>
      <c r="B37" s="554"/>
      <c r="C37" s="554"/>
      <c r="D37" s="555"/>
    </row>
    <row r="38" spans="1:4" ht="13.5" thickBot="1">
      <c r="A38" s="547" t="s">
        <v>99</v>
      </c>
      <c r="B38" s="548"/>
      <c r="C38" s="548"/>
      <c r="D38" s="549"/>
    </row>
    <row r="39" spans="1:4" s="3" customFormat="1" ht="12.75">
      <c r="A39" s="20">
        <v>1</v>
      </c>
      <c r="B39" s="262" t="s">
        <v>148</v>
      </c>
      <c r="C39" s="1">
        <v>2018</v>
      </c>
      <c r="D39" s="289">
        <v>8750</v>
      </c>
    </row>
    <row r="40" spans="1:4" s="3" customFormat="1" ht="12.75">
      <c r="A40" s="20">
        <v>2</v>
      </c>
      <c r="B40" s="262" t="s">
        <v>148</v>
      </c>
      <c r="C40" s="1">
        <v>2018</v>
      </c>
      <c r="D40" s="289">
        <v>8750</v>
      </c>
    </row>
    <row r="41" spans="1:5" s="3" customFormat="1" ht="12.75">
      <c r="A41" s="1">
        <v>3</v>
      </c>
      <c r="B41" s="262" t="s">
        <v>557</v>
      </c>
      <c r="C41" s="1">
        <v>2020</v>
      </c>
      <c r="D41" s="289">
        <v>8000</v>
      </c>
      <c r="E41" s="40"/>
    </row>
    <row r="42" spans="1:5" s="3" customFormat="1" ht="12.75">
      <c r="A42" s="1">
        <v>4</v>
      </c>
      <c r="B42" s="262" t="s">
        <v>559</v>
      </c>
      <c r="C42" s="1">
        <v>2020</v>
      </c>
      <c r="D42" s="289">
        <v>8000</v>
      </c>
      <c r="E42" s="40"/>
    </row>
    <row r="43" spans="1:5" s="3" customFormat="1" ht="12.75">
      <c r="A43" s="1">
        <v>5</v>
      </c>
      <c r="B43" s="262" t="s">
        <v>558</v>
      </c>
      <c r="C43" s="1">
        <v>2021</v>
      </c>
      <c r="D43" s="289">
        <v>1845</v>
      </c>
      <c r="E43" s="40"/>
    </row>
    <row r="44" spans="1:5" s="3" customFormat="1" ht="12.75">
      <c r="A44" s="1">
        <v>6</v>
      </c>
      <c r="B44" s="262" t="s">
        <v>658</v>
      </c>
      <c r="C44" s="1">
        <v>2021</v>
      </c>
      <c r="D44" s="289">
        <v>2500</v>
      </c>
      <c r="E44" s="40"/>
    </row>
    <row r="45" spans="1:5" s="3" customFormat="1" ht="12.75">
      <c r="A45" s="1">
        <v>7</v>
      </c>
      <c r="B45" s="262" t="s">
        <v>659</v>
      </c>
      <c r="C45" s="1">
        <v>2021</v>
      </c>
      <c r="D45" s="289">
        <v>1790</v>
      </c>
      <c r="E45" s="40"/>
    </row>
    <row r="46" spans="1:5" s="3" customFormat="1" ht="12.75">
      <c r="A46" s="1">
        <v>8</v>
      </c>
      <c r="B46" s="270" t="s">
        <v>707</v>
      </c>
      <c r="C46" s="214">
        <v>2023</v>
      </c>
      <c r="D46" s="292">
        <v>6900</v>
      </c>
      <c r="E46" s="40"/>
    </row>
    <row r="47" spans="1:4" s="3" customFormat="1" ht="12.75">
      <c r="A47" s="1"/>
      <c r="B47" s="265" t="s">
        <v>0</v>
      </c>
      <c r="C47" s="1"/>
      <c r="D47" s="37">
        <f>SUM(D39:D46)</f>
        <v>46535</v>
      </c>
    </row>
    <row r="48" spans="1:4" s="3" customFormat="1" ht="13.5" thickBot="1">
      <c r="A48" s="560" t="s">
        <v>100</v>
      </c>
      <c r="B48" s="561"/>
      <c r="C48" s="561"/>
      <c r="D48" s="562"/>
    </row>
    <row r="49" spans="1:4" s="3" customFormat="1" ht="12.75">
      <c r="A49" s="1">
        <v>1</v>
      </c>
      <c r="B49" s="267" t="s">
        <v>149</v>
      </c>
      <c r="C49" s="34">
        <v>2018</v>
      </c>
      <c r="D49" s="290">
        <v>870</v>
      </c>
    </row>
    <row r="50" spans="1:4" s="3" customFormat="1" ht="12.75">
      <c r="A50" s="1">
        <v>2</v>
      </c>
      <c r="B50" s="262" t="s">
        <v>150</v>
      </c>
      <c r="C50" s="1">
        <v>2018</v>
      </c>
      <c r="D50" s="287">
        <v>870</v>
      </c>
    </row>
    <row r="51" spans="1:4" s="3" customFormat="1" ht="12.75">
      <c r="A51" s="1">
        <v>3</v>
      </c>
      <c r="B51" s="262" t="s">
        <v>151</v>
      </c>
      <c r="C51" s="1">
        <v>2019</v>
      </c>
      <c r="D51" s="287">
        <v>1700</v>
      </c>
    </row>
    <row r="52" spans="1:4" s="3" customFormat="1" ht="12.75">
      <c r="A52" s="1">
        <v>4</v>
      </c>
      <c r="B52" s="262" t="s">
        <v>560</v>
      </c>
      <c r="C52" s="1">
        <v>2021</v>
      </c>
      <c r="D52" s="289">
        <v>2700</v>
      </c>
    </row>
    <row r="53" spans="1:4" s="3" customFormat="1" ht="12.75">
      <c r="A53" s="1">
        <v>5</v>
      </c>
      <c r="B53" s="268" t="s">
        <v>660</v>
      </c>
      <c r="C53" s="191">
        <v>2021</v>
      </c>
      <c r="D53" s="291">
        <v>1700</v>
      </c>
    </row>
    <row r="54" spans="1:4" s="3" customFormat="1" ht="12.75">
      <c r="A54" s="1">
        <v>6</v>
      </c>
      <c r="B54" s="269" t="s">
        <v>661</v>
      </c>
      <c r="C54" s="191">
        <v>2021</v>
      </c>
      <c r="D54" s="291">
        <v>1800</v>
      </c>
    </row>
    <row r="55" spans="1:4" s="3" customFormat="1" ht="12.75">
      <c r="A55" s="1">
        <v>7</v>
      </c>
      <c r="B55" s="269" t="s">
        <v>662</v>
      </c>
      <c r="C55" s="191">
        <v>2021</v>
      </c>
      <c r="D55" s="291">
        <v>360.16</v>
      </c>
    </row>
    <row r="56" spans="1:4" s="3" customFormat="1" ht="12.75">
      <c r="A56" s="1">
        <v>8</v>
      </c>
      <c r="B56" s="269" t="s">
        <v>663</v>
      </c>
      <c r="C56" s="191">
        <v>2021</v>
      </c>
      <c r="D56" s="291">
        <v>11700</v>
      </c>
    </row>
    <row r="57" spans="1:4" s="3" customFormat="1" ht="12.75">
      <c r="A57" s="1">
        <v>9</v>
      </c>
      <c r="B57" s="269" t="s">
        <v>664</v>
      </c>
      <c r="C57" s="191">
        <v>2021</v>
      </c>
      <c r="D57" s="291">
        <v>17699.18</v>
      </c>
    </row>
    <row r="58" spans="1:4" s="3" customFormat="1" ht="12.75">
      <c r="A58" s="1">
        <v>10</v>
      </c>
      <c r="B58" s="269" t="s">
        <v>665</v>
      </c>
      <c r="C58" s="191">
        <v>2021</v>
      </c>
      <c r="D58" s="291">
        <v>9799</v>
      </c>
    </row>
    <row r="59" spans="1:4" s="3" customFormat="1" ht="12.75">
      <c r="A59" s="1">
        <v>11</v>
      </c>
      <c r="B59" s="269" t="s">
        <v>666</v>
      </c>
      <c r="C59" s="191">
        <v>2021</v>
      </c>
      <c r="D59" s="291">
        <v>6100</v>
      </c>
    </row>
    <row r="60" spans="1:4" s="3" customFormat="1" ht="12.75">
      <c r="A60" s="1">
        <v>12</v>
      </c>
      <c r="B60" s="269" t="s">
        <v>667</v>
      </c>
      <c r="C60" s="191">
        <v>2021</v>
      </c>
      <c r="D60" s="291">
        <v>5040</v>
      </c>
    </row>
    <row r="61" spans="1:4" s="3" customFormat="1" ht="12.75">
      <c r="A61" s="1">
        <v>13</v>
      </c>
      <c r="B61" s="269" t="s">
        <v>668</v>
      </c>
      <c r="C61" s="191">
        <v>2021</v>
      </c>
      <c r="D61" s="291">
        <v>7000</v>
      </c>
    </row>
    <row r="62" spans="1:4" s="3" customFormat="1" ht="12.75">
      <c r="A62" s="1">
        <v>14</v>
      </c>
      <c r="B62" s="269" t="s">
        <v>669</v>
      </c>
      <c r="C62" s="191">
        <v>2021</v>
      </c>
      <c r="D62" s="291">
        <v>3500</v>
      </c>
    </row>
    <row r="63" spans="1:4" s="3" customFormat="1" ht="12.75">
      <c r="A63" s="1">
        <v>15</v>
      </c>
      <c r="B63" s="269" t="s">
        <v>670</v>
      </c>
      <c r="C63" s="191">
        <v>2021</v>
      </c>
      <c r="D63" s="291">
        <v>610</v>
      </c>
    </row>
    <row r="64" spans="1:4" s="3" customFormat="1" ht="12.75">
      <c r="A64" s="1">
        <v>16</v>
      </c>
      <c r="B64" s="269" t="s">
        <v>671</v>
      </c>
      <c r="C64" s="191">
        <v>2021</v>
      </c>
      <c r="D64" s="291">
        <v>690</v>
      </c>
    </row>
    <row r="65" spans="1:4" s="3" customFormat="1" ht="12.75">
      <c r="A65" s="1">
        <v>17</v>
      </c>
      <c r="B65" s="269" t="s">
        <v>672</v>
      </c>
      <c r="C65" s="191">
        <v>2021</v>
      </c>
      <c r="D65" s="291">
        <v>1920</v>
      </c>
    </row>
    <row r="66" spans="1:4" s="3" customFormat="1" ht="12.75">
      <c r="A66" s="1">
        <v>18</v>
      </c>
      <c r="B66" s="269" t="s">
        <v>662</v>
      </c>
      <c r="C66" s="191">
        <v>2021</v>
      </c>
      <c r="D66" s="291">
        <v>425</v>
      </c>
    </row>
    <row r="67" spans="1:4" s="3" customFormat="1" ht="12.75">
      <c r="A67" s="1">
        <v>19</v>
      </c>
      <c r="B67" s="269" t="s">
        <v>673</v>
      </c>
      <c r="C67" s="191">
        <v>2021</v>
      </c>
      <c r="D67" s="291">
        <v>1680</v>
      </c>
    </row>
    <row r="68" spans="1:4" s="3" customFormat="1" ht="12.75">
      <c r="A68" s="1">
        <v>20</v>
      </c>
      <c r="B68" s="269" t="s">
        <v>674</v>
      </c>
      <c r="C68" s="191">
        <v>2021</v>
      </c>
      <c r="D68" s="291">
        <v>1300</v>
      </c>
    </row>
    <row r="69" spans="1:4" s="3" customFormat="1" ht="12.75">
      <c r="A69" s="1">
        <v>21</v>
      </c>
      <c r="B69" s="269" t="s">
        <v>675</v>
      </c>
      <c r="C69" s="191">
        <v>2021</v>
      </c>
      <c r="D69" s="291">
        <v>15554</v>
      </c>
    </row>
    <row r="70" spans="1:4" s="3" customFormat="1" ht="12.75">
      <c r="A70" s="1">
        <v>22</v>
      </c>
      <c r="B70" s="269" t="s">
        <v>676</v>
      </c>
      <c r="C70" s="191">
        <v>2021</v>
      </c>
      <c r="D70" s="291">
        <v>795</v>
      </c>
    </row>
    <row r="71" spans="1:4" s="3" customFormat="1" ht="12.75">
      <c r="A71" s="1">
        <v>23</v>
      </c>
      <c r="B71" s="269" t="s">
        <v>677</v>
      </c>
      <c r="C71" s="191">
        <v>2021</v>
      </c>
      <c r="D71" s="291">
        <v>1499</v>
      </c>
    </row>
    <row r="72" spans="1:4" s="3" customFormat="1" ht="12.75">
      <c r="A72" s="1">
        <v>24</v>
      </c>
      <c r="B72" s="269" t="s">
        <v>678</v>
      </c>
      <c r="C72" s="191">
        <v>2021</v>
      </c>
      <c r="D72" s="291">
        <v>998</v>
      </c>
    </row>
    <row r="73" spans="1:4" s="3" customFormat="1" ht="12.75">
      <c r="A73" s="1">
        <v>25</v>
      </c>
      <c r="B73" s="269" t="s">
        <v>679</v>
      </c>
      <c r="C73" s="191">
        <v>2021</v>
      </c>
      <c r="D73" s="291">
        <v>520</v>
      </c>
    </row>
    <row r="74" spans="1:4" ht="12.75">
      <c r="A74" s="1">
        <v>26</v>
      </c>
      <c r="B74" s="269" t="s">
        <v>710</v>
      </c>
      <c r="C74" s="191">
        <v>2021</v>
      </c>
      <c r="D74" s="318">
        <v>3000</v>
      </c>
    </row>
    <row r="75" spans="1:4" s="3" customFormat="1" ht="12.75">
      <c r="A75" s="1">
        <v>27</v>
      </c>
      <c r="B75" s="270" t="s">
        <v>708</v>
      </c>
      <c r="C75" s="214">
        <v>2022</v>
      </c>
      <c r="D75" s="292">
        <v>3141.42</v>
      </c>
    </row>
    <row r="76" spans="1:4" s="3" customFormat="1" ht="12.75">
      <c r="A76" s="1">
        <v>28</v>
      </c>
      <c r="B76" s="270" t="s">
        <v>709</v>
      </c>
      <c r="C76" s="214">
        <v>2022</v>
      </c>
      <c r="D76" s="292">
        <v>2201.7</v>
      </c>
    </row>
    <row r="77" spans="1:4" s="3" customFormat="1" ht="13.5" thickBot="1">
      <c r="A77" s="24"/>
      <c r="B77" s="266" t="s">
        <v>0</v>
      </c>
      <c r="C77" s="85"/>
      <c r="D77" s="86">
        <f>SUM(D49:D76)</f>
        <v>105172.45999999999</v>
      </c>
    </row>
    <row r="78" spans="1:4" s="3" customFormat="1" ht="13.5" thickBot="1">
      <c r="A78" s="547" t="s">
        <v>19</v>
      </c>
      <c r="B78" s="548"/>
      <c r="C78" s="548"/>
      <c r="D78" s="549"/>
    </row>
    <row r="79" spans="1:4" s="3" customFormat="1" ht="13.5" thickBot="1">
      <c r="A79" s="29"/>
      <c r="B79" s="38" t="s">
        <v>0</v>
      </c>
      <c r="C79" s="30"/>
      <c r="D79" s="31"/>
    </row>
    <row r="80" spans="1:4" s="3" customFormat="1" ht="13.5" thickBot="1">
      <c r="A80" s="553" t="s">
        <v>41</v>
      </c>
      <c r="B80" s="554"/>
      <c r="C80" s="554"/>
      <c r="D80" s="555"/>
    </row>
    <row r="81" spans="1:4" ht="13.5" thickBot="1">
      <c r="A81" s="547" t="s">
        <v>99</v>
      </c>
      <c r="B81" s="548"/>
      <c r="C81" s="548"/>
      <c r="D81" s="549"/>
    </row>
    <row r="82" spans="1:4" s="3" customFormat="1" ht="12.75">
      <c r="A82" s="21">
        <v>1</v>
      </c>
      <c r="B82" s="271" t="s">
        <v>118</v>
      </c>
      <c r="C82" s="21">
        <v>2018</v>
      </c>
      <c r="D82" s="293">
        <v>1535</v>
      </c>
    </row>
    <row r="83" spans="1:4" s="3" customFormat="1" ht="12.75">
      <c r="A83" s="21">
        <v>2</v>
      </c>
      <c r="B83" s="271" t="s">
        <v>152</v>
      </c>
      <c r="C83" s="21">
        <v>2018</v>
      </c>
      <c r="D83" s="293">
        <v>750</v>
      </c>
    </row>
    <row r="84" spans="1:4" s="3" customFormat="1" ht="12.75">
      <c r="A84" s="21">
        <v>3</v>
      </c>
      <c r="B84" s="271" t="s">
        <v>153</v>
      </c>
      <c r="C84" s="21">
        <v>2018</v>
      </c>
      <c r="D84" s="293">
        <v>269</v>
      </c>
    </row>
    <row r="85" spans="1:4" s="3" customFormat="1" ht="12.75">
      <c r="A85" s="21">
        <v>4</v>
      </c>
      <c r="B85" s="271" t="s">
        <v>154</v>
      </c>
      <c r="C85" s="21">
        <v>2018</v>
      </c>
      <c r="D85" s="293">
        <v>314</v>
      </c>
    </row>
    <row r="86" spans="1:4" s="76" customFormat="1" ht="12.75">
      <c r="A86" s="21">
        <v>5</v>
      </c>
      <c r="B86" s="262" t="s">
        <v>544</v>
      </c>
      <c r="C86" s="125">
        <v>2020</v>
      </c>
      <c r="D86" s="294">
        <v>1616</v>
      </c>
    </row>
    <row r="87" spans="1:4" s="76" customFormat="1" ht="12.75">
      <c r="A87" s="21">
        <v>6</v>
      </c>
      <c r="B87" s="272" t="s">
        <v>545</v>
      </c>
      <c r="C87" s="125">
        <v>2020</v>
      </c>
      <c r="D87" s="294">
        <v>3095</v>
      </c>
    </row>
    <row r="88" spans="1:4" s="76" customFormat="1" ht="12.75">
      <c r="A88" s="21">
        <v>7</v>
      </c>
      <c r="B88" s="272" t="s">
        <v>546</v>
      </c>
      <c r="C88" s="125">
        <v>2020</v>
      </c>
      <c r="D88" s="294">
        <v>880</v>
      </c>
    </row>
    <row r="89" spans="1:4" s="76" customFormat="1" ht="12.75">
      <c r="A89" s="21">
        <v>8</v>
      </c>
      <c r="B89" s="272" t="s">
        <v>547</v>
      </c>
      <c r="C89" s="125">
        <v>2020</v>
      </c>
      <c r="D89" s="294">
        <v>310</v>
      </c>
    </row>
    <row r="90" spans="1:4" s="76" customFormat="1" ht="13.5" thickBot="1">
      <c r="A90" s="21">
        <v>9</v>
      </c>
      <c r="B90" s="272" t="s">
        <v>548</v>
      </c>
      <c r="C90" s="125">
        <v>2021</v>
      </c>
      <c r="D90" s="294">
        <v>11999.88</v>
      </c>
    </row>
    <row r="91" spans="1:4" s="3" customFormat="1" ht="13.5" thickBot="1">
      <c r="A91" s="44"/>
      <c r="B91" s="273" t="s">
        <v>0</v>
      </c>
      <c r="C91" s="124"/>
      <c r="D91" s="86">
        <f>SUM(D82:D90)</f>
        <v>20768.879999999997</v>
      </c>
    </row>
    <row r="92" spans="1:4" s="3" customFormat="1" ht="13.5" thickBot="1">
      <c r="A92" s="547" t="s">
        <v>100</v>
      </c>
      <c r="B92" s="548"/>
      <c r="C92" s="548"/>
      <c r="D92" s="549"/>
    </row>
    <row r="93" spans="1:4" s="3" customFormat="1" ht="12.75">
      <c r="A93" s="21">
        <v>1</v>
      </c>
      <c r="B93" s="271" t="s">
        <v>155</v>
      </c>
      <c r="C93" s="21">
        <v>2018</v>
      </c>
      <c r="D93" s="293">
        <v>469</v>
      </c>
    </row>
    <row r="94" spans="1:4" s="3" customFormat="1" ht="12.75">
      <c r="A94" s="21">
        <v>2</v>
      </c>
      <c r="B94" s="271" t="s">
        <v>156</v>
      </c>
      <c r="C94" s="21">
        <v>2018</v>
      </c>
      <c r="D94" s="293">
        <v>898.99</v>
      </c>
    </row>
    <row r="95" spans="1:4" s="3" customFormat="1" ht="12.75">
      <c r="A95" s="33">
        <v>3</v>
      </c>
      <c r="B95" s="263" t="s">
        <v>209</v>
      </c>
      <c r="C95" s="25">
        <v>2019</v>
      </c>
      <c r="D95" s="295">
        <v>1200</v>
      </c>
    </row>
    <row r="96" spans="1:4" s="3" customFormat="1" ht="12.75">
      <c r="A96" s="21">
        <v>4</v>
      </c>
      <c r="B96" s="262" t="s">
        <v>210</v>
      </c>
      <c r="C96" s="1">
        <v>2019</v>
      </c>
      <c r="D96" s="289">
        <v>430</v>
      </c>
    </row>
    <row r="97" spans="1:4" s="3" customFormat="1" ht="12.75">
      <c r="A97" s="33">
        <v>5</v>
      </c>
      <c r="B97" s="262" t="s">
        <v>211</v>
      </c>
      <c r="C97" s="1">
        <v>2019</v>
      </c>
      <c r="D97" s="289">
        <v>110</v>
      </c>
    </row>
    <row r="98" spans="1:4" s="3" customFormat="1" ht="12.75">
      <c r="A98" s="21">
        <v>6</v>
      </c>
      <c r="B98" s="262" t="s">
        <v>549</v>
      </c>
      <c r="C98" s="1">
        <v>2020</v>
      </c>
      <c r="D98" s="289">
        <v>699</v>
      </c>
    </row>
    <row r="99" spans="1:4" s="3" customFormat="1" ht="12.75">
      <c r="A99" s="33">
        <v>7</v>
      </c>
      <c r="B99" s="262" t="s">
        <v>550</v>
      </c>
      <c r="C99" s="1">
        <v>2020</v>
      </c>
      <c r="D99" s="289">
        <v>1007.37</v>
      </c>
    </row>
    <row r="100" spans="1:4" s="3" customFormat="1" ht="12.75">
      <c r="A100" s="21">
        <v>8</v>
      </c>
      <c r="B100" s="262" t="s">
        <v>551</v>
      </c>
      <c r="C100" s="1">
        <v>2018</v>
      </c>
      <c r="D100" s="289">
        <v>3500</v>
      </c>
    </row>
    <row r="101" spans="1:4" s="3" customFormat="1" ht="12.75">
      <c r="A101" s="33">
        <v>9</v>
      </c>
      <c r="B101" s="262" t="s">
        <v>552</v>
      </c>
      <c r="C101" s="1">
        <v>2021</v>
      </c>
      <c r="D101" s="289">
        <v>1199</v>
      </c>
    </row>
    <row r="102" spans="1:4" s="3" customFormat="1" ht="12.75">
      <c r="A102" s="21">
        <v>10</v>
      </c>
      <c r="B102" s="100" t="s">
        <v>553</v>
      </c>
      <c r="C102" s="26">
        <v>2021</v>
      </c>
      <c r="D102" s="296">
        <v>970</v>
      </c>
    </row>
    <row r="103" spans="1:4" s="205" customFormat="1" ht="12.75">
      <c r="A103" s="33">
        <v>11</v>
      </c>
      <c r="B103" s="315" t="s">
        <v>693</v>
      </c>
      <c r="C103" s="316">
        <v>2022</v>
      </c>
      <c r="D103" s="319">
        <v>1200</v>
      </c>
    </row>
    <row r="104" spans="1:4" s="205" customFormat="1" ht="12.75">
      <c r="A104" s="21">
        <v>12</v>
      </c>
      <c r="B104" s="315" t="s">
        <v>694</v>
      </c>
      <c r="C104" s="316">
        <v>2022</v>
      </c>
      <c r="D104" s="319">
        <v>2236</v>
      </c>
    </row>
    <row r="105" spans="1:4" s="205" customFormat="1" ht="12.75">
      <c r="A105" s="33">
        <v>13</v>
      </c>
      <c r="B105" s="315" t="s">
        <v>694</v>
      </c>
      <c r="C105" s="316">
        <v>2022</v>
      </c>
      <c r="D105" s="319">
        <v>2236</v>
      </c>
    </row>
    <row r="106" spans="1:4" s="205" customFormat="1" ht="12.75">
      <c r="A106" s="21">
        <v>14</v>
      </c>
      <c r="B106" s="315" t="s">
        <v>694</v>
      </c>
      <c r="C106" s="316">
        <v>2022</v>
      </c>
      <c r="D106" s="319">
        <v>2236</v>
      </c>
    </row>
    <row r="107" spans="1:4" s="205" customFormat="1" ht="12.75">
      <c r="A107" s="33">
        <v>15</v>
      </c>
      <c r="B107" s="315" t="s">
        <v>695</v>
      </c>
      <c r="C107" s="316">
        <v>2022</v>
      </c>
      <c r="D107" s="319">
        <v>1034.28</v>
      </c>
    </row>
    <row r="108" spans="1:4" s="205" customFormat="1" ht="12.75">
      <c r="A108" s="21">
        <v>16</v>
      </c>
      <c r="B108" s="315" t="s">
        <v>695</v>
      </c>
      <c r="C108" s="316">
        <v>2022</v>
      </c>
      <c r="D108" s="319">
        <v>1034.28</v>
      </c>
    </row>
    <row r="109" spans="1:4" s="205" customFormat="1" ht="12.75">
      <c r="A109" s="33">
        <v>17</v>
      </c>
      <c r="B109" s="315" t="s">
        <v>695</v>
      </c>
      <c r="C109" s="316">
        <v>2022</v>
      </c>
      <c r="D109" s="319">
        <v>1034.28</v>
      </c>
    </row>
    <row r="110" spans="1:4" s="205" customFormat="1" ht="12.75">
      <c r="A110" s="21">
        <v>18</v>
      </c>
      <c r="B110" s="315" t="s">
        <v>695</v>
      </c>
      <c r="C110" s="316">
        <v>2022</v>
      </c>
      <c r="D110" s="319">
        <v>1034.28</v>
      </c>
    </row>
    <row r="111" spans="1:4" s="205" customFormat="1" ht="12.75">
      <c r="A111" s="33">
        <v>19</v>
      </c>
      <c r="B111" s="315" t="s">
        <v>696</v>
      </c>
      <c r="C111" s="316">
        <v>2022</v>
      </c>
      <c r="D111" s="319">
        <v>997</v>
      </c>
    </row>
    <row r="112" spans="1:4" s="205" customFormat="1" ht="13.5" thickBot="1">
      <c r="A112" s="21">
        <v>20</v>
      </c>
      <c r="B112" s="315" t="s">
        <v>697</v>
      </c>
      <c r="C112" s="316">
        <v>2022</v>
      </c>
      <c r="D112" s="319">
        <v>399</v>
      </c>
    </row>
    <row r="113" spans="1:4" s="3" customFormat="1" ht="12.75">
      <c r="A113" s="45"/>
      <c r="B113" s="556" t="s">
        <v>0</v>
      </c>
      <c r="C113" s="556" t="s">
        <v>1</v>
      </c>
      <c r="D113" s="36">
        <f>SUM(D93:D112)</f>
        <v>23924.479999999996</v>
      </c>
    </row>
    <row r="114" spans="1:4" s="207" customFormat="1" ht="13.5" thickBot="1">
      <c r="A114" s="573" t="s">
        <v>42</v>
      </c>
      <c r="B114" s="573"/>
      <c r="C114" s="573"/>
      <c r="D114" s="573"/>
    </row>
    <row r="115" spans="1:4" ht="13.5" thickBot="1">
      <c r="A115" s="547" t="s">
        <v>99</v>
      </c>
      <c r="B115" s="548"/>
      <c r="C115" s="548"/>
      <c r="D115" s="549"/>
    </row>
    <row r="116" spans="1:4" s="3" customFormat="1" ht="12.75">
      <c r="A116" s="1">
        <v>1</v>
      </c>
      <c r="B116" s="262" t="s">
        <v>310</v>
      </c>
      <c r="C116" s="1">
        <v>2020</v>
      </c>
      <c r="D116" s="287">
        <v>1380</v>
      </c>
    </row>
    <row r="117" spans="1:4" s="3" customFormat="1" ht="12.75">
      <c r="A117" s="1">
        <v>2</v>
      </c>
      <c r="B117" s="262" t="s">
        <v>311</v>
      </c>
      <c r="C117" s="1">
        <v>2020</v>
      </c>
      <c r="D117" s="287">
        <v>1180</v>
      </c>
    </row>
    <row r="118" spans="1:4" s="3" customFormat="1" ht="12.75">
      <c r="A118" s="1">
        <v>3</v>
      </c>
      <c r="B118" s="262" t="s">
        <v>311</v>
      </c>
      <c r="C118" s="1">
        <v>2020</v>
      </c>
      <c r="D118" s="287">
        <v>1050</v>
      </c>
    </row>
    <row r="119" spans="1:4" s="3" customFormat="1" ht="12.75">
      <c r="A119" s="1">
        <v>4</v>
      </c>
      <c r="B119" s="262" t="s">
        <v>630</v>
      </c>
      <c r="C119" s="1">
        <v>2020</v>
      </c>
      <c r="D119" s="287">
        <v>1039</v>
      </c>
    </row>
    <row r="120" spans="1:4" s="3" customFormat="1" ht="13.5" thickBot="1">
      <c r="A120" s="568" t="s">
        <v>0</v>
      </c>
      <c r="B120" s="568" t="s">
        <v>1</v>
      </c>
      <c r="C120" s="1"/>
      <c r="D120" s="37">
        <f>SUM(D116:D119)</f>
        <v>4649</v>
      </c>
    </row>
    <row r="121" spans="1:4" s="3" customFormat="1" ht="13.5" thickBot="1">
      <c r="A121" s="547" t="s">
        <v>100</v>
      </c>
      <c r="B121" s="548"/>
      <c r="C121" s="548"/>
      <c r="D121" s="549"/>
    </row>
    <row r="122" spans="1:4" s="3" customFormat="1" ht="12.75">
      <c r="A122" s="94">
        <v>1</v>
      </c>
      <c r="B122" s="100" t="s">
        <v>312</v>
      </c>
      <c r="C122" s="26">
        <v>2020</v>
      </c>
      <c r="D122" s="99">
        <v>1400</v>
      </c>
    </row>
    <row r="123" spans="1:4" s="3" customFormat="1" ht="13.5" thickBot="1">
      <c r="A123" s="568" t="s">
        <v>0</v>
      </c>
      <c r="B123" s="568" t="s">
        <v>1</v>
      </c>
      <c r="C123" s="1"/>
      <c r="D123" s="37">
        <f>SUM(D122)</f>
        <v>1400</v>
      </c>
    </row>
    <row r="124" spans="1:4" s="3" customFormat="1" ht="13.5" thickBot="1">
      <c r="A124" s="553" t="s">
        <v>76</v>
      </c>
      <c r="B124" s="554"/>
      <c r="C124" s="554"/>
      <c r="D124" s="555"/>
    </row>
    <row r="125" spans="1:4" ht="13.5" thickBot="1">
      <c r="A125" s="547" t="s">
        <v>99</v>
      </c>
      <c r="B125" s="548"/>
      <c r="C125" s="548"/>
      <c r="D125" s="549"/>
    </row>
    <row r="126" spans="1:4" s="3" customFormat="1" ht="12.75">
      <c r="A126" s="32">
        <v>1</v>
      </c>
      <c r="B126" s="262" t="s">
        <v>692</v>
      </c>
      <c r="C126" s="1">
        <v>2018</v>
      </c>
      <c r="D126" s="287">
        <v>2179</v>
      </c>
    </row>
    <row r="127" spans="1:4" s="3" customFormat="1" ht="12.75">
      <c r="A127" s="32">
        <v>2</v>
      </c>
      <c r="B127" s="262" t="s">
        <v>157</v>
      </c>
      <c r="C127" s="1">
        <v>2018</v>
      </c>
      <c r="D127" s="287">
        <v>799.5</v>
      </c>
    </row>
    <row r="128" spans="1:4" s="3" customFormat="1" ht="12.75">
      <c r="A128" s="32">
        <v>3</v>
      </c>
      <c r="B128" s="274" t="s">
        <v>207</v>
      </c>
      <c r="C128" s="87">
        <v>2019</v>
      </c>
      <c r="D128" s="297">
        <v>1783.5</v>
      </c>
    </row>
    <row r="129" spans="1:4" s="3" customFormat="1" ht="12.75">
      <c r="A129" s="32">
        <v>4</v>
      </c>
      <c r="B129" s="275" t="s">
        <v>208</v>
      </c>
      <c r="C129" s="95">
        <v>2019</v>
      </c>
      <c r="D129" s="298">
        <v>2108.22</v>
      </c>
    </row>
    <row r="130" spans="1:4" s="3" customFormat="1" ht="12.75">
      <c r="A130" s="32">
        <v>5</v>
      </c>
      <c r="B130" s="263" t="s">
        <v>636</v>
      </c>
      <c r="C130" s="25">
        <v>2021</v>
      </c>
      <c r="D130" s="299">
        <v>1300</v>
      </c>
    </row>
    <row r="131" spans="1:4" s="205" customFormat="1" ht="13.5" thickBot="1">
      <c r="A131" s="32">
        <v>6</v>
      </c>
      <c r="B131" s="270" t="s">
        <v>691</v>
      </c>
      <c r="C131" s="214">
        <v>2022</v>
      </c>
      <c r="D131" s="292">
        <v>3400.95</v>
      </c>
    </row>
    <row r="132" spans="1:4" ht="13.5" thickBot="1">
      <c r="A132" s="29"/>
      <c r="B132" s="38" t="s">
        <v>0</v>
      </c>
      <c r="C132" s="22"/>
      <c r="D132" s="31">
        <f>SUM(D126:D131)</f>
        <v>11571.169999999998</v>
      </c>
    </row>
    <row r="133" spans="1:5" s="3" customFormat="1" ht="12.75">
      <c r="A133" s="565" t="s">
        <v>100</v>
      </c>
      <c r="B133" s="566"/>
      <c r="C133" s="566"/>
      <c r="D133" s="567"/>
      <c r="E133" s="13"/>
    </row>
    <row r="134" spans="1:4" s="3" customFormat="1" ht="12.75">
      <c r="A134" s="1">
        <v>1</v>
      </c>
      <c r="B134" s="262" t="s">
        <v>554</v>
      </c>
      <c r="C134" s="1">
        <v>2020</v>
      </c>
      <c r="D134" s="126">
        <v>3198</v>
      </c>
    </row>
    <row r="135" spans="1:4" s="3" customFormat="1" ht="12.75">
      <c r="A135" s="1">
        <v>2</v>
      </c>
      <c r="B135" s="262" t="s">
        <v>554</v>
      </c>
      <c r="C135" s="1">
        <v>2020</v>
      </c>
      <c r="D135" s="126">
        <v>3198</v>
      </c>
    </row>
    <row r="136" spans="1:4" s="3" customFormat="1" ht="12.75">
      <c r="A136" s="1">
        <v>3</v>
      </c>
      <c r="B136" s="262" t="s">
        <v>554</v>
      </c>
      <c r="C136" s="1">
        <v>2020</v>
      </c>
      <c r="D136" s="126">
        <v>3198</v>
      </c>
    </row>
    <row r="137" spans="1:4" ht="13.5" thickBot="1">
      <c r="A137" s="35"/>
      <c r="B137" s="572" t="s">
        <v>8</v>
      </c>
      <c r="C137" s="572"/>
      <c r="D137" s="86">
        <f>SUM(D134:D136)</f>
        <v>9594</v>
      </c>
    </row>
    <row r="138" spans="1:4" ht="13.5" thickBot="1">
      <c r="A138" s="553" t="s">
        <v>104</v>
      </c>
      <c r="B138" s="554"/>
      <c r="C138" s="554"/>
      <c r="D138" s="555"/>
    </row>
    <row r="139" spans="1:4" ht="13.5" thickBot="1">
      <c r="A139" s="565" t="s">
        <v>99</v>
      </c>
      <c r="B139" s="548"/>
      <c r="C139" s="548"/>
      <c r="D139" s="549"/>
    </row>
    <row r="140" spans="1:4" s="3" customFormat="1" ht="12.75">
      <c r="A140" s="1">
        <v>1</v>
      </c>
      <c r="B140" s="262" t="s">
        <v>121</v>
      </c>
      <c r="C140" s="1">
        <v>2018</v>
      </c>
      <c r="D140" s="287">
        <v>9500</v>
      </c>
    </row>
    <row r="141" spans="1:4" s="3" customFormat="1" ht="12.75">
      <c r="A141" s="1">
        <v>2</v>
      </c>
      <c r="B141" s="262" t="s">
        <v>122</v>
      </c>
      <c r="C141" s="1">
        <v>2018</v>
      </c>
      <c r="D141" s="287">
        <v>2000</v>
      </c>
    </row>
    <row r="142" spans="1:4" s="3" customFormat="1" ht="12.75">
      <c r="A142" s="1">
        <v>3</v>
      </c>
      <c r="B142" s="275" t="s">
        <v>78</v>
      </c>
      <c r="C142" s="95">
        <v>2019</v>
      </c>
      <c r="D142" s="298">
        <v>2108.22</v>
      </c>
    </row>
    <row r="143" spans="1:4" s="3" customFormat="1" ht="12.75">
      <c r="A143" s="1">
        <v>4</v>
      </c>
      <c r="B143" s="274" t="s">
        <v>122</v>
      </c>
      <c r="C143" s="87">
        <v>2019</v>
      </c>
      <c r="D143" s="297">
        <v>1102.5</v>
      </c>
    </row>
    <row r="144" spans="1:4" s="3" customFormat="1" ht="12.75">
      <c r="A144" s="1">
        <v>5</v>
      </c>
      <c r="B144" s="274" t="s">
        <v>122</v>
      </c>
      <c r="C144" s="87">
        <v>2019</v>
      </c>
      <c r="D144" s="297">
        <v>1200</v>
      </c>
    </row>
    <row r="145" spans="1:4" s="3" customFormat="1" ht="12.75">
      <c r="A145" s="1">
        <v>6</v>
      </c>
      <c r="B145" s="274" t="s">
        <v>556</v>
      </c>
      <c r="C145" s="87">
        <v>2019</v>
      </c>
      <c r="D145" s="297">
        <v>5157.89</v>
      </c>
    </row>
    <row r="146" spans="1:4" s="205" customFormat="1" ht="12.75">
      <c r="A146" s="1">
        <v>7</v>
      </c>
      <c r="B146" s="270" t="s">
        <v>704</v>
      </c>
      <c r="C146" s="214">
        <v>2023</v>
      </c>
      <c r="D146" s="292">
        <v>35000</v>
      </c>
    </row>
    <row r="147" spans="1:4" s="4" customFormat="1" ht="13.5" thickBot="1">
      <c r="A147" s="35"/>
      <c r="B147" s="266" t="s">
        <v>0</v>
      </c>
      <c r="C147" s="85"/>
      <c r="D147" s="86">
        <f>SUM(D140:D146)</f>
        <v>56068.61</v>
      </c>
    </row>
    <row r="148" spans="1:5" s="3" customFormat="1" ht="13.5" thickBot="1">
      <c r="A148" s="547" t="s">
        <v>100</v>
      </c>
      <c r="B148" s="548"/>
      <c r="C148" s="548"/>
      <c r="D148" s="549"/>
      <c r="E148" s="13"/>
    </row>
    <row r="149" spans="1:4" s="3" customFormat="1" ht="13.5" thickBot="1">
      <c r="A149" s="94">
        <v>1</v>
      </c>
      <c r="B149" s="100" t="s">
        <v>48</v>
      </c>
      <c r="C149" s="26">
        <v>2019</v>
      </c>
      <c r="D149" s="300">
        <v>3750</v>
      </c>
    </row>
    <row r="150" spans="1:4" s="4" customFormat="1" ht="13.5" thickBot="1">
      <c r="A150" s="29"/>
      <c r="B150" s="38" t="s">
        <v>0</v>
      </c>
      <c r="C150" s="30"/>
      <c r="D150" s="31">
        <f>SUM(D149:D149)</f>
        <v>3750</v>
      </c>
    </row>
    <row r="151" spans="1:4" s="3" customFormat="1" ht="13.5" thickBot="1">
      <c r="A151" s="553" t="s">
        <v>43</v>
      </c>
      <c r="B151" s="554"/>
      <c r="C151" s="554"/>
      <c r="D151" s="555"/>
    </row>
    <row r="152" spans="1:4" ht="13.5" thickBot="1">
      <c r="A152" s="547" t="s">
        <v>99</v>
      </c>
      <c r="B152" s="548"/>
      <c r="C152" s="548"/>
      <c r="D152" s="549"/>
    </row>
    <row r="153" spans="1:4" s="3" customFormat="1" ht="12.75">
      <c r="A153" s="21">
        <v>1</v>
      </c>
      <c r="B153" s="271" t="s">
        <v>160</v>
      </c>
      <c r="C153" s="21">
        <v>2018</v>
      </c>
      <c r="D153" s="293">
        <v>975</v>
      </c>
    </row>
    <row r="154" spans="1:4" s="3" customFormat="1" ht="12.75">
      <c r="A154" s="21">
        <v>2</v>
      </c>
      <c r="B154" s="274" t="s">
        <v>196</v>
      </c>
      <c r="C154" s="87">
        <v>2018</v>
      </c>
      <c r="D154" s="297">
        <v>1699.99</v>
      </c>
    </row>
    <row r="155" spans="1:5" s="76" customFormat="1" ht="12.75">
      <c r="A155" s="21">
        <v>3</v>
      </c>
      <c r="B155" s="274" t="s">
        <v>197</v>
      </c>
      <c r="C155" s="87">
        <v>2018</v>
      </c>
      <c r="D155" s="297">
        <v>1259.99</v>
      </c>
      <c r="E155" s="546"/>
    </row>
    <row r="156" spans="1:5" s="76" customFormat="1" ht="12.75">
      <c r="A156" s="21">
        <v>4</v>
      </c>
      <c r="B156" s="274" t="s">
        <v>198</v>
      </c>
      <c r="C156" s="87">
        <v>2018</v>
      </c>
      <c r="D156" s="297">
        <v>1349.99</v>
      </c>
      <c r="E156" s="546"/>
    </row>
    <row r="157" spans="1:4" s="3" customFormat="1" ht="12.75">
      <c r="A157" s="21">
        <v>5</v>
      </c>
      <c r="B157" s="274" t="s">
        <v>199</v>
      </c>
      <c r="C157" s="87">
        <v>2019</v>
      </c>
      <c r="D157" s="297">
        <v>1954.47</v>
      </c>
    </row>
    <row r="158" spans="1:4" s="3" customFormat="1" ht="12.75">
      <c r="A158" s="21">
        <v>6</v>
      </c>
      <c r="B158" s="274" t="s">
        <v>200</v>
      </c>
      <c r="C158" s="87">
        <v>2019</v>
      </c>
      <c r="D158" s="297">
        <v>1488.3</v>
      </c>
    </row>
    <row r="159" spans="1:4" s="3" customFormat="1" ht="12.75">
      <c r="A159" s="33">
        <v>7</v>
      </c>
      <c r="B159" s="275" t="s">
        <v>201</v>
      </c>
      <c r="C159" s="95">
        <v>2019</v>
      </c>
      <c r="D159" s="298">
        <v>1033.2</v>
      </c>
    </row>
    <row r="160" spans="1:4" s="3" customFormat="1" ht="12.75">
      <c r="A160" s="1">
        <v>8</v>
      </c>
      <c r="B160" s="274" t="s">
        <v>199</v>
      </c>
      <c r="C160" s="87">
        <v>2020</v>
      </c>
      <c r="D160" s="297">
        <v>2337</v>
      </c>
    </row>
    <row r="161" spans="1:4" s="3" customFormat="1" ht="12.75">
      <c r="A161" s="1">
        <v>9</v>
      </c>
      <c r="B161" s="274" t="s">
        <v>555</v>
      </c>
      <c r="C161" s="87">
        <v>2020</v>
      </c>
      <c r="D161" s="297">
        <v>7810.5</v>
      </c>
    </row>
    <row r="162" spans="1:4" s="205" customFormat="1" ht="13.5" thickBot="1">
      <c r="A162" s="1">
        <v>10</v>
      </c>
      <c r="B162" s="270" t="s">
        <v>702</v>
      </c>
      <c r="C162" s="214">
        <v>2022</v>
      </c>
      <c r="D162" s="292">
        <v>5755.86</v>
      </c>
    </row>
    <row r="163" spans="1:6" s="3" customFormat="1" ht="13.5" thickBot="1">
      <c r="A163" s="39"/>
      <c r="B163" s="282" t="s">
        <v>0</v>
      </c>
      <c r="C163" s="46"/>
      <c r="D163" s="47">
        <f>SUM(D153:D162)</f>
        <v>25664.300000000003</v>
      </c>
      <c r="F163" s="40"/>
    </row>
    <row r="164" spans="1:5" s="3" customFormat="1" ht="13.5" thickBot="1">
      <c r="A164" s="547" t="s">
        <v>100</v>
      </c>
      <c r="B164" s="548"/>
      <c r="C164" s="548"/>
      <c r="D164" s="549"/>
      <c r="E164" s="13"/>
    </row>
    <row r="165" spans="1:4" s="76" customFormat="1" ht="12.75">
      <c r="A165" s="78">
        <v>1</v>
      </c>
      <c r="B165" s="276" t="s">
        <v>158</v>
      </c>
      <c r="C165" s="78">
        <v>2018</v>
      </c>
      <c r="D165" s="301">
        <v>1849</v>
      </c>
    </row>
    <row r="166" spans="1:4" s="76" customFormat="1" ht="13.5" thickBot="1">
      <c r="A166" s="83">
        <v>2</v>
      </c>
      <c r="B166" s="277" t="s">
        <v>159</v>
      </c>
      <c r="C166" s="83">
        <v>2018</v>
      </c>
      <c r="D166" s="302">
        <v>779.99</v>
      </c>
    </row>
    <row r="167" spans="1:4" s="76" customFormat="1" ht="13.5" thickBot="1">
      <c r="A167" s="84"/>
      <c r="B167" s="38" t="s">
        <v>0</v>
      </c>
      <c r="C167" s="22"/>
      <c r="D167" s="303">
        <f>D166+D165</f>
        <v>2628.99</v>
      </c>
    </row>
    <row r="168" spans="1:6" s="3" customFormat="1" ht="13.5" thickBot="1">
      <c r="A168" s="569" t="s">
        <v>44</v>
      </c>
      <c r="B168" s="570"/>
      <c r="C168" s="570"/>
      <c r="D168" s="571"/>
      <c r="E168" s="2"/>
      <c r="F168" s="40"/>
    </row>
    <row r="169" spans="1:4" ht="13.5" thickBot="1">
      <c r="A169" s="547" t="s">
        <v>99</v>
      </c>
      <c r="B169" s="548"/>
      <c r="C169" s="548"/>
      <c r="D169" s="549"/>
    </row>
    <row r="170" spans="1:4" s="3" customFormat="1" ht="12.75">
      <c r="A170" s="1">
        <v>1</v>
      </c>
      <c r="B170" s="262" t="s">
        <v>193</v>
      </c>
      <c r="C170" s="1">
        <v>2018</v>
      </c>
      <c r="D170" s="287">
        <v>1300</v>
      </c>
    </row>
    <row r="171" spans="1:4" s="3" customFormat="1" ht="26.25">
      <c r="A171" s="1">
        <v>2</v>
      </c>
      <c r="B171" s="262" t="s">
        <v>162</v>
      </c>
      <c r="C171" s="1" t="s">
        <v>163</v>
      </c>
      <c r="D171" s="287">
        <v>2527.65</v>
      </c>
    </row>
    <row r="172" spans="1:4" s="3" customFormat="1" ht="12.75">
      <c r="A172" s="1">
        <v>3</v>
      </c>
      <c r="B172" s="262" t="s">
        <v>164</v>
      </c>
      <c r="C172" s="1" t="s">
        <v>163</v>
      </c>
      <c r="D172" s="287">
        <v>482.37</v>
      </c>
    </row>
    <row r="173" spans="1:4" s="3" customFormat="1" ht="26.25">
      <c r="A173" s="1">
        <v>4</v>
      </c>
      <c r="B173" s="262" t="s">
        <v>165</v>
      </c>
      <c r="C173" s="1" t="s">
        <v>163</v>
      </c>
      <c r="D173" s="287">
        <v>2527.65</v>
      </c>
    </row>
    <row r="174" spans="1:4" s="3" customFormat="1" ht="12.75">
      <c r="A174" s="1">
        <v>5</v>
      </c>
      <c r="B174" s="262" t="s">
        <v>166</v>
      </c>
      <c r="C174" s="1" t="s">
        <v>163</v>
      </c>
      <c r="D174" s="287">
        <v>482.37</v>
      </c>
    </row>
    <row r="175" spans="1:4" s="3" customFormat="1" ht="26.25">
      <c r="A175" s="1">
        <v>6</v>
      </c>
      <c r="B175" s="262" t="s">
        <v>167</v>
      </c>
      <c r="C175" s="1" t="s">
        <v>163</v>
      </c>
      <c r="D175" s="287">
        <v>2527.65</v>
      </c>
    </row>
    <row r="176" spans="1:4" s="3" customFormat="1" ht="12.75">
      <c r="A176" s="1">
        <v>7</v>
      </c>
      <c r="B176" s="262" t="s">
        <v>168</v>
      </c>
      <c r="C176" s="1" t="s">
        <v>163</v>
      </c>
      <c r="D176" s="287">
        <v>482.37</v>
      </c>
    </row>
    <row r="177" spans="1:4" s="3" customFormat="1" ht="26.25">
      <c r="A177" s="1">
        <v>8</v>
      </c>
      <c r="B177" s="262" t="s">
        <v>169</v>
      </c>
      <c r="C177" s="1" t="s">
        <v>163</v>
      </c>
      <c r="D177" s="287">
        <v>2527.65</v>
      </c>
    </row>
    <row r="178" spans="1:4" s="3" customFormat="1" ht="12.75">
      <c r="A178" s="1">
        <v>9</v>
      </c>
      <c r="B178" s="262" t="s">
        <v>170</v>
      </c>
      <c r="C178" s="1" t="s">
        <v>163</v>
      </c>
      <c r="D178" s="287">
        <v>482.37</v>
      </c>
    </row>
    <row r="179" spans="1:4" s="3" customFormat="1" ht="26.25">
      <c r="A179" s="1">
        <v>10</v>
      </c>
      <c r="B179" s="262" t="s">
        <v>171</v>
      </c>
      <c r="C179" s="1" t="s">
        <v>163</v>
      </c>
      <c r="D179" s="287">
        <v>2527.65</v>
      </c>
    </row>
    <row r="180" spans="1:4" s="3" customFormat="1" ht="12.75">
      <c r="A180" s="1">
        <v>11</v>
      </c>
      <c r="B180" s="262" t="s">
        <v>172</v>
      </c>
      <c r="C180" s="1" t="s">
        <v>163</v>
      </c>
      <c r="D180" s="287">
        <v>482.37</v>
      </c>
    </row>
    <row r="181" spans="1:4" s="3" customFormat="1" ht="26.25">
      <c r="A181" s="1">
        <v>12</v>
      </c>
      <c r="B181" s="262" t="s">
        <v>173</v>
      </c>
      <c r="C181" s="1" t="s">
        <v>163</v>
      </c>
      <c r="D181" s="287">
        <v>2527.65</v>
      </c>
    </row>
    <row r="182" spans="1:4" s="3" customFormat="1" ht="12.75">
      <c r="A182" s="1">
        <v>13</v>
      </c>
      <c r="B182" s="262" t="s">
        <v>174</v>
      </c>
      <c r="C182" s="1" t="s">
        <v>163</v>
      </c>
      <c r="D182" s="287">
        <v>482.37</v>
      </c>
    </row>
    <row r="183" spans="1:4" s="3" customFormat="1" ht="26.25">
      <c r="A183" s="1">
        <v>14</v>
      </c>
      <c r="B183" s="262" t="s">
        <v>175</v>
      </c>
      <c r="C183" s="1" t="s">
        <v>163</v>
      </c>
      <c r="D183" s="287">
        <v>2527.65</v>
      </c>
    </row>
    <row r="184" spans="1:4" s="3" customFormat="1" ht="12.75">
      <c r="A184" s="1">
        <v>15</v>
      </c>
      <c r="B184" s="262" t="s">
        <v>176</v>
      </c>
      <c r="C184" s="1" t="s">
        <v>163</v>
      </c>
      <c r="D184" s="287">
        <v>482.37</v>
      </c>
    </row>
    <row r="185" spans="1:4" s="3" customFormat="1" ht="26.25">
      <c r="A185" s="1">
        <v>16</v>
      </c>
      <c r="B185" s="262" t="s">
        <v>177</v>
      </c>
      <c r="C185" s="1" t="s">
        <v>163</v>
      </c>
      <c r="D185" s="287">
        <v>2527.65</v>
      </c>
    </row>
    <row r="186" spans="1:4" s="3" customFormat="1" ht="12.75">
      <c r="A186" s="1">
        <v>17</v>
      </c>
      <c r="B186" s="262" t="s">
        <v>178</v>
      </c>
      <c r="C186" s="1" t="s">
        <v>163</v>
      </c>
      <c r="D186" s="287">
        <v>482.37</v>
      </c>
    </row>
    <row r="187" spans="1:4" s="3" customFormat="1" ht="26.25">
      <c r="A187" s="1">
        <v>18</v>
      </c>
      <c r="B187" s="262" t="s">
        <v>179</v>
      </c>
      <c r="C187" s="1" t="s">
        <v>163</v>
      </c>
      <c r="D187" s="287">
        <v>2527.65</v>
      </c>
    </row>
    <row r="188" spans="1:4" s="3" customFormat="1" ht="12.75">
      <c r="A188" s="1">
        <v>19</v>
      </c>
      <c r="B188" s="262" t="s">
        <v>180</v>
      </c>
      <c r="C188" s="1" t="s">
        <v>163</v>
      </c>
      <c r="D188" s="287">
        <v>482.37</v>
      </c>
    </row>
    <row r="189" spans="1:4" s="3" customFormat="1" ht="26.25">
      <c r="A189" s="1">
        <v>20</v>
      </c>
      <c r="B189" s="262" t="s">
        <v>181</v>
      </c>
      <c r="C189" s="1" t="s">
        <v>163</v>
      </c>
      <c r="D189" s="287">
        <v>2527.65</v>
      </c>
    </row>
    <row r="190" spans="1:4" s="3" customFormat="1" ht="12.75">
      <c r="A190" s="1">
        <v>21</v>
      </c>
      <c r="B190" s="262" t="s">
        <v>182</v>
      </c>
      <c r="C190" s="1" t="s">
        <v>163</v>
      </c>
      <c r="D190" s="287">
        <v>482.37</v>
      </c>
    </row>
    <row r="191" spans="1:4" s="3" customFormat="1" ht="26.25">
      <c r="A191" s="1">
        <v>22</v>
      </c>
      <c r="B191" s="262" t="s">
        <v>183</v>
      </c>
      <c r="C191" s="1" t="s">
        <v>163</v>
      </c>
      <c r="D191" s="287">
        <v>2527.65</v>
      </c>
    </row>
    <row r="192" spans="1:4" s="3" customFormat="1" ht="12.75">
      <c r="A192" s="1">
        <v>23</v>
      </c>
      <c r="B192" s="262" t="s">
        <v>184</v>
      </c>
      <c r="C192" s="1" t="s">
        <v>163</v>
      </c>
      <c r="D192" s="287">
        <v>482.37</v>
      </c>
    </row>
    <row r="193" spans="1:4" s="3" customFormat="1" ht="26.25">
      <c r="A193" s="1">
        <v>24</v>
      </c>
      <c r="B193" s="262" t="s">
        <v>185</v>
      </c>
      <c r="C193" s="1" t="s">
        <v>163</v>
      </c>
      <c r="D193" s="287">
        <v>2527.65</v>
      </c>
    </row>
    <row r="194" spans="1:4" s="3" customFormat="1" ht="12.75">
      <c r="A194" s="1">
        <v>25</v>
      </c>
      <c r="B194" s="262" t="s">
        <v>186</v>
      </c>
      <c r="C194" s="1" t="s">
        <v>163</v>
      </c>
      <c r="D194" s="287">
        <v>482.37</v>
      </c>
    </row>
    <row r="195" spans="1:4" s="3" customFormat="1" ht="26.25">
      <c r="A195" s="1">
        <v>26</v>
      </c>
      <c r="B195" s="262" t="s">
        <v>187</v>
      </c>
      <c r="C195" s="1" t="s">
        <v>163</v>
      </c>
      <c r="D195" s="287">
        <v>2527.65</v>
      </c>
    </row>
    <row r="196" spans="1:4" s="3" customFormat="1" ht="12.75">
      <c r="A196" s="1">
        <v>27</v>
      </c>
      <c r="B196" s="262" t="s">
        <v>188</v>
      </c>
      <c r="C196" s="1" t="s">
        <v>163</v>
      </c>
      <c r="D196" s="287">
        <v>482.37</v>
      </c>
    </row>
    <row r="197" spans="1:4" s="3" customFormat="1" ht="26.25">
      <c r="A197" s="1">
        <v>28</v>
      </c>
      <c r="B197" s="262" t="s">
        <v>189</v>
      </c>
      <c r="C197" s="1" t="s">
        <v>163</v>
      </c>
      <c r="D197" s="287">
        <v>2527.65</v>
      </c>
    </row>
    <row r="198" spans="1:4" s="3" customFormat="1" ht="12.75">
      <c r="A198" s="1">
        <v>29</v>
      </c>
      <c r="B198" s="262" t="s">
        <v>190</v>
      </c>
      <c r="C198" s="1" t="s">
        <v>163</v>
      </c>
      <c r="D198" s="287">
        <v>482.37</v>
      </c>
    </row>
    <row r="199" spans="1:4" s="3" customFormat="1" ht="26.25">
      <c r="A199" s="1">
        <v>30</v>
      </c>
      <c r="B199" s="262" t="s">
        <v>191</v>
      </c>
      <c r="C199" s="1" t="s">
        <v>163</v>
      </c>
      <c r="D199" s="287">
        <v>2527.65</v>
      </c>
    </row>
    <row r="200" spans="1:4" s="3" customFormat="1" ht="12.75">
      <c r="A200" s="1">
        <v>31</v>
      </c>
      <c r="B200" s="262" t="s">
        <v>192</v>
      </c>
      <c r="C200" s="1" t="s">
        <v>163</v>
      </c>
      <c r="D200" s="287">
        <v>482.37</v>
      </c>
    </row>
    <row r="201" spans="1:4" s="3" customFormat="1" ht="12.75">
      <c r="A201" s="1">
        <v>32</v>
      </c>
      <c r="B201" s="283" t="s">
        <v>213</v>
      </c>
      <c r="C201" s="96">
        <v>2019</v>
      </c>
      <c r="D201" s="304">
        <v>1911.42</v>
      </c>
    </row>
    <row r="202" spans="1:4" s="3" customFormat="1" ht="12.75">
      <c r="A202" s="1">
        <v>33</v>
      </c>
      <c r="B202" s="283" t="s">
        <v>214</v>
      </c>
      <c r="C202" s="96">
        <v>2019</v>
      </c>
      <c r="D202" s="304">
        <v>3495.17</v>
      </c>
    </row>
    <row r="203" spans="1:4" s="3" customFormat="1" ht="12.75">
      <c r="A203" s="1">
        <v>34</v>
      </c>
      <c r="B203" s="283" t="s">
        <v>215</v>
      </c>
      <c r="C203" s="96">
        <v>2019</v>
      </c>
      <c r="D203" s="304">
        <v>8003.1</v>
      </c>
    </row>
    <row r="204" spans="1:4" s="3" customFormat="1" ht="12.75">
      <c r="A204" s="1">
        <v>35</v>
      </c>
      <c r="B204" s="283" t="s">
        <v>216</v>
      </c>
      <c r="C204" s="96">
        <v>2019</v>
      </c>
      <c r="D204" s="304">
        <f>2*1445.97</f>
        <v>2891.94</v>
      </c>
    </row>
    <row r="205" spans="1:4" s="3" customFormat="1" ht="12.75">
      <c r="A205" s="1">
        <v>36</v>
      </c>
      <c r="B205" s="283" t="s">
        <v>217</v>
      </c>
      <c r="C205" s="96">
        <v>2019</v>
      </c>
      <c r="D205" s="304">
        <f>2*1383.13</f>
        <v>2766.26</v>
      </c>
    </row>
    <row r="206" spans="1:4" s="3" customFormat="1" ht="12.75">
      <c r="A206" s="1">
        <v>37</v>
      </c>
      <c r="B206" s="283" t="s">
        <v>218</v>
      </c>
      <c r="C206" s="96">
        <v>2019</v>
      </c>
      <c r="D206" s="304">
        <v>1770.45</v>
      </c>
    </row>
    <row r="207" spans="1:4" s="3" customFormat="1" ht="12.75">
      <c r="A207" s="1">
        <v>38</v>
      </c>
      <c r="B207" s="283" t="s">
        <v>219</v>
      </c>
      <c r="C207" s="96">
        <v>2019</v>
      </c>
      <c r="D207" s="304">
        <v>1770.45</v>
      </c>
    </row>
    <row r="208" spans="1:4" s="3" customFormat="1" ht="12.75">
      <c r="A208" s="1">
        <v>39</v>
      </c>
      <c r="B208" s="283" t="s">
        <v>220</v>
      </c>
      <c r="C208" s="96">
        <v>2019</v>
      </c>
      <c r="D208" s="304">
        <v>1770.45</v>
      </c>
    </row>
    <row r="209" spans="1:4" s="3" customFormat="1" ht="12.75">
      <c r="A209" s="1">
        <v>40</v>
      </c>
      <c r="B209" s="283" t="s">
        <v>221</v>
      </c>
      <c r="C209" s="96">
        <v>2019</v>
      </c>
      <c r="D209" s="304">
        <v>1770.45</v>
      </c>
    </row>
    <row r="210" spans="1:4" s="3" customFormat="1" ht="12.75">
      <c r="A210" s="1">
        <v>41</v>
      </c>
      <c r="B210" s="283" t="s">
        <v>222</v>
      </c>
      <c r="C210" s="96">
        <v>2019</v>
      </c>
      <c r="D210" s="304">
        <v>1770.45</v>
      </c>
    </row>
    <row r="211" spans="1:4" s="3" customFormat="1" ht="12.75">
      <c r="A211" s="1">
        <v>42</v>
      </c>
      <c r="B211" s="283" t="s">
        <v>223</v>
      </c>
      <c r="C211" s="96">
        <v>2019</v>
      </c>
      <c r="D211" s="304">
        <v>1770.45</v>
      </c>
    </row>
    <row r="212" spans="1:4" s="3" customFormat="1" ht="12.75">
      <c r="A212" s="1">
        <v>43</v>
      </c>
      <c r="B212" s="283" t="s">
        <v>224</v>
      </c>
      <c r="C212" s="96">
        <v>2019</v>
      </c>
      <c r="D212" s="304">
        <v>1770.45</v>
      </c>
    </row>
    <row r="213" spans="1:4" s="3" customFormat="1" ht="12.75">
      <c r="A213" s="1">
        <v>44</v>
      </c>
      <c r="B213" s="283" t="s">
        <v>225</v>
      </c>
      <c r="C213" s="96">
        <v>2019</v>
      </c>
      <c r="D213" s="304">
        <v>1770.45</v>
      </c>
    </row>
    <row r="214" spans="1:4" s="3" customFormat="1" ht="12.75">
      <c r="A214" s="1">
        <v>45</v>
      </c>
      <c r="B214" s="283" t="s">
        <v>226</v>
      </c>
      <c r="C214" s="96">
        <v>2019</v>
      </c>
      <c r="D214" s="304">
        <v>1770.45</v>
      </c>
    </row>
    <row r="215" spans="1:4" s="3" customFormat="1" ht="12.75">
      <c r="A215" s="1">
        <v>46</v>
      </c>
      <c r="B215" s="283" t="s">
        <v>227</v>
      </c>
      <c r="C215" s="96">
        <v>2019</v>
      </c>
      <c r="D215" s="304">
        <v>1770.45</v>
      </c>
    </row>
    <row r="216" spans="1:4" s="3" customFormat="1" ht="12.75">
      <c r="A216" s="1">
        <v>47</v>
      </c>
      <c r="B216" s="283" t="s">
        <v>228</v>
      </c>
      <c r="C216" s="96">
        <v>2019</v>
      </c>
      <c r="D216" s="304">
        <v>1770.45</v>
      </c>
    </row>
    <row r="217" spans="1:4" s="3" customFormat="1" ht="12.75">
      <c r="A217" s="1">
        <v>48</v>
      </c>
      <c r="B217" s="283" t="s">
        <v>229</v>
      </c>
      <c r="C217" s="96">
        <v>2019</v>
      </c>
      <c r="D217" s="304">
        <v>1770.45</v>
      </c>
    </row>
    <row r="218" spans="1:4" s="3" customFormat="1" ht="12.75">
      <c r="A218" s="1">
        <v>49</v>
      </c>
      <c r="B218" s="283" t="s">
        <v>230</v>
      </c>
      <c r="C218" s="96">
        <v>2019</v>
      </c>
      <c r="D218" s="304">
        <v>1770.45</v>
      </c>
    </row>
    <row r="219" spans="1:4" s="3" customFormat="1" ht="12.75">
      <c r="A219" s="1">
        <v>50</v>
      </c>
      <c r="B219" s="283" t="s">
        <v>231</v>
      </c>
      <c r="C219" s="96">
        <v>2019</v>
      </c>
      <c r="D219" s="304">
        <v>1770.45</v>
      </c>
    </row>
    <row r="220" spans="1:4" s="3" customFormat="1" ht="12.75">
      <c r="A220" s="1">
        <v>51</v>
      </c>
      <c r="B220" s="283" t="s">
        <v>232</v>
      </c>
      <c r="C220" s="96">
        <v>2019</v>
      </c>
      <c r="D220" s="304">
        <v>1770.45</v>
      </c>
    </row>
    <row r="221" spans="1:4" s="3" customFormat="1" ht="12.75">
      <c r="A221" s="1">
        <v>52</v>
      </c>
      <c r="B221" s="283" t="s">
        <v>233</v>
      </c>
      <c r="C221" s="96">
        <v>2019</v>
      </c>
      <c r="D221" s="304">
        <v>341.88</v>
      </c>
    </row>
    <row r="222" spans="1:4" s="3" customFormat="1" ht="12.75">
      <c r="A222" s="1">
        <v>53</v>
      </c>
      <c r="B222" s="283" t="s">
        <v>234</v>
      </c>
      <c r="C222" s="96">
        <v>2019</v>
      </c>
      <c r="D222" s="304">
        <v>341.88</v>
      </c>
    </row>
    <row r="223" spans="1:4" s="3" customFormat="1" ht="12.75">
      <c r="A223" s="1">
        <v>54</v>
      </c>
      <c r="B223" s="283" t="s">
        <v>235</v>
      </c>
      <c r="C223" s="96">
        <v>2019</v>
      </c>
      <c r="D223" s="304">
        <v>341.88</v>
      </c>
    </row>
    <row r="224" spans="1:4" s="3" customFormat="1" ht="12.75">
      <c r="A224" s="1">
        <v>55</v>
      </c>
      <c r="B224" s="283" t="s">
        <v>236</v>
      </c>
      <c r="C224" s="96">
        <v>2019</v>
      </c>
      <c r="D224" s="304">
        <v>341.88</v>
      </c>
    </row>
    <row r="225" spans="1:4" s="3" customFormat="1" ht="12.75">
      <c r="A225" s="1">
        <v>56</v>
      </c>
      <c r="B225" s="283" t="s">
        <v>237</v>
      </c>
      <c r="C225" s="96">
        <v>2019</v>
      </c>
      <c r="D225" s="304">
        <v>341.88</v>
      </c>
    </row>
    <row r="226" spans="1:4" s="3" customFormat="1" ht="12.75">
      <c r="A226" s="1">
        <v>57</v>
      </c>
      <c r="B226" s="283" t="s">
        <v>238</v>
      </c>
      <c r="C226" s="96">
        <v>2019</v>
      </c>
      <c r="D226" s="304">
        <v>341.88</v>
      </c>
    </row>
    <row r="227" spans="1:4" s="3" customFormat="1" ht="12.75">
      <c r="A227" s="1">
        <v>58</v>
      </c>
      <c r="B227" s="283" t="s">
        <v>239</v>
      </c>
      <c r="C227" s="96">
        <v>2019</v>
      </c>
      <c r="D227" s="304">
        <v>341.88</v>
      </c>
    </row>
    <row r="228" spans="1:4" s="3" customFormat="1" ht="12.75">
      <c r="A228" s="1">
        <v>59</v>
      </c>
      <c r="B228" s="283" t="s">
        <v>240</v>
      </c>
      <c r="C228" s="96">
        <v>2019</v>
      </c>
      <c r="D228" s="304">
        <v>341.88</v>
      </c>
    </row>
    <row r="229" spans="1:4" s="3" customFormat="1" ht="12.75">
      <c r="A229" s="1">
        <v>60</v>
      </c>
      <c r="B229" s="283" t="s">
        <v>241</v>
      </c>
      <c r="C229" s="96">
        <v>2019</v>
      </c>
      <c r="D229" s="304">
        <v>341.88</v>
      </c>
    </row>
    <row r="230" spans="1:4" s="3" customFormat="1" ht="12.75">
      <c r="A230" s="1">
        <v>61</v>
      </c>
      <c r="B230" s="283" t="s">
        <v>242</v>
      </c>
      <c r="C230" s="96">
        <v>2019</v>
      </c>
      <c r="D230" s="304">
        <v>341.88</v>
      </c>
    </row>
    <row r="231" spans="1:4" s="3" customFormat="1" ht="12.75">
      <c r="A231" s="1">
        <v>62</v>
      </c>
      <c r="B231" s="283" t="s">
        <v>243</v>
      </c>
      <c r="C231" s="96">
        <v>2019</v>
      </c>
      <c r="D231" s="304">
        <v>341.88</v>
      </c>
    </row>
    <row r="232" spans="1:4" s="3" customFormat="1" ht="12.75">
      <c r="A232" s="1">
        <v>63</v>
      </c>
      <c r="B232" s="283" t="s">
        <v>244</v>
      </c>
      <c r="C232" s="96">
        <v>2019</v>
      </c>
      <c r="D232" s="304">
        <v>341.88</v>
      </c>
    </row>
    <row r="233" spans="1:4" s="3" customFormat="1" ht="12.75">
      <c r="A233" s="1">
        <v>64</v>
      </c>
      <c r="B233" s="283" t="s">
        <v>245</v>
      </c>
      <c r="C233" s="96">
        <v>2019</v>
      </c>
      <c r="D233" s="304">
        <v>341.88</v>
      </c>
    </row>
    <row r="234" spans="1:4" s="3" customFormat="1" ht="12.75">
      <c r="A234" s="1">
        <v>65</v>
      </c>
      <c r="B234" s="283" t="s">
        <v>246</v>
      </c>
      <c r="C234" s="96">
        <v>2019</v>
      </c>
      <c r="D234" s="304">
        <v>341.88</v>
      </c>
    </row>
    <row r="235" spans="1:4" s="3" customFormat="1" ht="12.75">
      <c r="A235" s="1">
        <v>66</v>
      </c>
      <c r="B235" s="283" t="s">
        <v>247</v>
      </c>
      <c r="C235" s="96">
        <v>2019</v>
      </c>
      <c r="D235" s="304">
        <v>341.88</v>
      </c>
    </row>
    <row r="236" spans="1:4" s="3" customFormat="1" ht="12.75">
      <c r="A236" s="1">
        <v>67</v>
      </c>
      <c r="B236" s="283" t="s">
        <v>248</v>
      </c>
      <c r="C236" s="97">
        <v>2020</v>
      </c>
      <c r="D236" s="304">
        <v>2275.5</v>
      </c>
    </row>
    <row r="237" spans="1:4" s="3" customFormat="1" ht="12.75">
      <c r="A237" s="1">
        <v>68</v>
      </c>
      <c r="B237" s="283" t="s">
        <v>249</v>
      </c>
      <c r="C237" s="97">
        <v>2020</v>
      </c>
      <c r="D237" s="304">
        <v>2853.6</v>
      </c>
    </row>
    <row r="238" spans="1:4" s="3" customFormat="1" ht="12.75">
      <c r="A238" s="1">
        <v>69</v>
      </c>
      <c r="B238" s="283" t="s">
        <v>250</v>
      </c>
      <c r="C238" s="97">
        <v>2020</v>
      </c>
      <c r="D238" s="304">
        <v>1159.89</v>
      </c>
    </row>
    <row r="239" spans="1:4" s="3" customFormat="1" ht="12.75">
      <c r="A239" s="1">
        <v>70</v>
      </c>
      <c r="B239" s="283" t="s">
        <v>251</v>
      </c>
      <c r="C239" s="97">
        <v>2020</v>
      </c>
      <c r="D239" s="304">
        <v>676.5</v>
      </c>
    </row>
    <row r="240" spans="1:4" s="3" customFormat="1" ht="12.75">
      <c r="A240" s="1">
        <v>71</v>
      </c>
      <c r="B240" s="283" t="s">
        <v>252</v>
      </c>
      <c r="C240" s="97">
        <v>2020</v>
      </c>
      <c r="D240" s="304">
        <f>6*830.25</f>
        <v>4981.5</v>
      </c>
    </row>
    <row r="241" spans="1:4" s="3" customFormat="1" ht="12.75">
      <c r="A241" s="1">
        <v>72</v>
      </c>
      <c r="B241" s="283" t="s">
        <v>561</v>
      </c>
      <c r="C241" s="97">
        <v>2020</v>
      </c>
      <c r="D241" s="304">
        <v>2689</v>
      </c>
    </row>
    <row r="242" spans="1:4" s="3" customFormat="1" ht="12.75">
      <c r="A242" s="1">
        <v>73</v>
      </c>
      <c r="B242" s="283" t="s">
        <v>562</v>
      </c>
      <c r="C242" s="97">
        <v>2020</v>
      </c>
      <c r="D242" s="304">
        <v>17500</v>
      </c>
    </row>
    <row r="243" spans="1:4" s="3" customFormat="1" ht="12.75">
      <c r="A243" s="1">
        <v>74</v>
      </c>
      <c r="B243" s="283" t="s">
        <v>562</v>
      </c>
      <c r="C243" s="97">
        <v>2020</v>
      </c>
      <c r="D243" s="304">
        <v>17500</v>
      </c>
    </row>
    <row r="244" spans="1:4" s="3" customFormat="1" ht="12.75">
      <c r="A244" s="1">
        <v>75</v>
      </c>
      <c r="B244" s="283" t="s">
        <v>562</v>
      </c>
      <c r="C244" s="97">
        <v>2020</v>
      </c>
      <c r="D244" s="304">
        <v>17500</v>
      </c>
    </row>
    <row r="245" spans="1:4" s="3" customFormat="1" ht="13.5" thickBot="1">
      <c r="A245" s="35"/>
      <c r="B245" s="266" t="s">
        <v>0</v>
      </c>
      <c r="C245" s="85"/>
      <c r="D245" s="86">
        <f>SUM(D170:D244)</f>
        <v>164339.13000000006</v>
      </c>
    </row>
    <row r="246" spans="1:5" s="3" customFormat="1" ht="13.5" thickBot="1">
      <c r="A246" s="547" t="s">
        <v>100</v>
      </c>
      <c r="B246" s="548"/>
      <c r="C246" s="548"/>
      <c r="D246" s="549"/>
      <c r="E246" s="13"/>
    </row>
    <row r="247" spans="1:4" s="3" customFormat="1" ht="12.75">
      <c r="A247" s="1">
        <v>1</v>
      </c>
      <c r="B247" s="262" t="s">
        <v>194</v>
      </c>
      <c r="C247" s="1" t="s">
        <v>195</v>
      </c>
      <c r="D247" s="287">
        <v>850</v>
      </c>
    </row>
    <row r="248" spans="1:4" s="3" customFormat="1" ht="12.75">
      <c r="A248" s="1">
        <v>2</v>
      </c>
      <c r="B248" s="284" t="s">
        <v>253</v>
      </c>
      <c r="C248" s="96">
        <v>2019</v>
      </c>
      <c r="D248" s="305">
        <v>2250</v>
      </c>
    </row>
    <row r="249" spans="1:4" s="3" customFormat="1" ht="12.75">
      <c r="A249" s="1">
        <v>3</v>
      </c>
      <c r="B249" s="284" t="s">
        <v>254</v>
      </c>
      <c r="C249" s="96">
        <v>2019</v>
      </c>
      <c r="D249" s="305">
        <v>2250</v>
      </c>
    </row>
    <row r="250" spans="1:4" s="3" customFormat="1" ht="12.75">
      <c r="A250" s="1">
        <v>4</v>
      </c>
      <c r="B250" s="284" t="s">
        <v>255</v>
      </c>
      <c r="C250" s="96">
        <v>2019</v>
      </c>
      <c r="D250" s="305">
        <v>2250</v>
      </c>
    </row>
    <row r="251" spans="1:4" s="3" customFormat="1" ht="12.75">
      <c r="A251" s="1">
        <v>5</v>
      </c>
      <c r="B251" s="284" t="s">
        <v>256</v>
      </c>
      <c r="C251" s="96">
        <v>2019</v>
      </c>
      <c r="D251" s="305">
        <v>2250</v>
      </c>
    </row>
    <row r="252" spans="1:4" s="212" customFormat="1" ht="12.75">
      <c r="A252" s="1">
        <v>6</v>
      </c>
      <c r="B252" s="284" t="s">
        <v>257</v>
      </c>
      <c r="C252" s="96">
        <v>2019</v>
      </c>
      <c r="D252" s="305">
        <v>2250</v>
      </c>
    </row>
    <row r="253" spans="1:4" s="3" customFormat="1" ht="12.75">
      <c r="A253" s="1">
        <v>7</v>
      </c>
      <c r="B253" s="284" t="s">
        <v>258</v>
      </c>
      <c r="C253" s="96">
        <v>2019</v>
      </c>
      <c r="D253" s="305">
        <v>2250</v>
      </c>
    </row>
    <row r="254" spans="1:4" s="3" customFormat="1" ht="12.75">
      <c r="A254" s="1">
        <v>8</v>
      </c>
      <c r="B254" s="284" t="s">
        <v>259</v>
      </c>
      <c r="C254" s="96">
        <v>2019</v>
      </c>
      <c r="D254" s="305">
        <v>2250</v>
      </c>
    </row>
    <row r="255" spans="1:4" s="3" customFormat="1" ht="12.75">
      <c r="A255" s="1">
        <v>9</v>
      </c>
      <c r="B255" s="284" t="s">
        <v>260</v>
      </c>
      <c r="C255" s="96">
        <v>2019</v>
      </c>
      <c r="D255" s="305">
        <v>2250</v>
      </c>
    </row>
    <row r="256" spans="1:4" s="3" customFormat="1" ht="12.75">
      <c r="A256" s="1">
        <v>10</v>
      </c>
      <c r="B256" s="284" t="s">
        <v>261</v>
      </c>
      <c r="C256" s="96">
        <v>2019</v>
      </c>
      <c r="D256" s="305">
        <v>2250</v>
      </c>
    </row>
    <row r="257" spans="1:4" s="3" customFormat="1" ht="12.75">
      <c r="A257" s="1">
        <v>11</v>
      </c>
      <c r="B257" s="284" t="s">
        <v>262</v>
      </c>
      <c r="C257" s="96">
        <v>2019</v>
      </c>
      <c r="D257" s="305">
        <v>2250</v>
      </c>
    </row>
    <row r="258" spans="1:4" s="3" customFormat="1" ht="12.75">
      <c r="A258" s="1">
        <v>12</v>
      </c>
      <c r="B258" s="284" t="s">
        <v>263</v>
      </c>
      <c r="C258" s="96">
        <v>2019</v>
      </c>
      <c r="D258" s="305">
        <v>2250</v>
      </c>
    </row>
    <row r="259" spans="1:4" s="3" customFormat="1" ht="12.75">
      <c r="A259" s="1">
        <v>13</v>
      </c>
      <c r="B259" s="284" t="s">
        <v>264</v>
      </c>
      <c r="C259" s="96">
        <v>2019</v>
      </c>
      <c r="D259" s="305">
        <v>2250.03</v>
      </c>
    </row>
    <row r="260" spans="1:4" s="3" customFormat="1" ht="12.75">
      <c r="A260" s="1">
        <v>14</v>
      </c>
      <c r="B260" s="283" t="s">
        <v>265</v>
      </c>
      <c r="C260" s="96">
        <v>2019</v>
      </c>
      <c r="D260" s="304">
        <v>2345.58</v>
      </c>
    </row>
    <row r="261" spans="1:4" s="3" customFormat="1" ht="12.75">
      <c r="A261" s="1">
        <v>15</v>
      </c>
      <c r="B261" s="283" t="s">
        <v>266</v>
      </c>
      <c r="C261" s="96">
        <v>2019</v>
      </c>
      <c r="D261" s="304">
        <v>2345.58</v>
      </c>
    </row>
    <row r="262" spans="1:4" s="3" customFormat="1" ht="12.75">
      <c r="A262" s="1">
        <v>16</v>
      </c>
      <c r="B262" s="283" t="s">
        <v>267</v>
      </c>
      <c r="C262" s="96">
        <v>2019</v>
      </c>
      <c r="D262" s="304">
        <v>2345.58</v>
      </c>
    </row>
    <row r="263" spans="1:4" s="3" customFormat="1" ht="12.75">
      <c r="A263" s="1">
        <v>17</v>
      </c>
      <c r="B263" s="283" t="s">
        <v>268</v>
      </c>
      <c r="C263" s="96">
        <v>2019</v>
      </c>
      <c r="D263" s="304">
        <v>2345.58</v>
      </c>
    </row>
    <row r="264" spans="1:4" s="3" customFormat="1" ht="12.75">
      <c r="A264" s="1">
        <v>18</v>
      </c>
      <c r="B264" s="283" t="s">
        <v>269</v>
      </c>
      <c r="C264" s="96">
        <v>2019</v>
      </c>
      <c r="D264" s="304">
        <v>2345.58</v>
      </c>
    </row>
    <row r="265" spans="1:4" s="3" customFormat="1" ht="12.75">
      <c r="A265" s="1">
        <v>19</v>
      </c>
      <c r="B265" s="283" t="s">
        <v>270</v>
      </c>
      <c r="C265" s="96">
        <v>2019</v>
      </c>
      <c r="D265" s="304">
        <v>2345.58</v>
      </c>
    </row>
    <row r="266" spans="1:4" s="3" customFormat="1" ht="12.75">
      <c r="A266" s="1">
        <v>20</v>
      </c>
      <c r="B266" s="283" t="s">
        <v>271</v>
      </c>
      <c r="C266" s="96">
        <v>2019</v>
      </c>
      <c r="D266" s="304">
        <v>2345.58</v>
      </c>
    </row>
    <row r="267" spans="1:4" s="3" customFormat="1" ht="12.75">
      <c r="A267" s="1">
        <v>21</v>
      </c>
      <c r="B267" s="283" t="s">
        <v>272</v>
      </c>
      <c r="C267" s="96">
        <v>2019</v>
      </c>
      <c r="D267" s="304">
        <v>2345.58</v>
      </c>
    </row>
    <row r="268" spans="1:4" s="3" customFormat="1" ht="12.75">
      <c r="A268" s="1">
        <v>22</v>
      </c>
      <c r="B268" s="283" t="s">
        <v>273</v>
      </c>
      <c r="C268" s="96">
        <v>2019</v>
      </c>
      <c r="D268" s="304">
        <v>2345.58</v>
      </c>
    </row>
    <row r="269" spans="1:4" s="3" customFormat="1" ht="12.75">
      <c r="A269" s="1">
        <v>23</v>
      </c>
      <c r="B269" s="283" t="s">
        <v>274</v>
      </c>
      <c r="C269" s="96">
        <v>2019</v>
      </c>
      <c r="D269" s="304">
        <v>2345.58</v>
      </c>
    </row>
    <row r="270" spans="1:4" s="3" customFormat="1" ht="12.75">
      <c r="A270" s="1">
        <v>24</v>
      </c>
      <c r="B270" s="283" t="s">
        <v>275</v>
      </c>
      <c r="C270" s="96">
        <v>2019</v>
      </c>
      <c r="D270" s="304">
        <v>2345.58</v>
      </c>
    </row>
    <row r="271" spans="1:4" s="3" customFormat="1" ht="12.75">
      <c r="A271" s="1">
        <v>25</v>
      </c>
      <c r="B271" s="283" t="s">
        <v>276</v>
      </c>
      <c r="C271" s="96">
        <v>2019</v>
      </c>
      <c r="D271" s="304">
        <v>2345.58</v>
      </c>
    </row>
    <row r="272" spans="1:4" s="3" customFormat="1" ht="12.75">
      <c r="A272" s="1">
        <v>26</v>
      </c>
      <c r="B272" s="283" t="s">
        <v>277</v>
      </c>
      <c r="C272" s="96">
        <v>2019</v>
      </c>
      <c r="D272" s="304">
        <v>2345.58</v>
      </c>
    </row>
    <row r="273" spans="1:4" s="3" customFormat="1" ht="12.75">
      <c r="A273" s="1">
        <v>27</v>
      </c>
      <c r="B273" s="283" t="s">
        <v>278</v>
      </c>
      <c r="C273" s="96">
        <v>2019</v>
      </c>
      <c r="D273" s="304">
        <v>3372.29</v>
      </c>
    </row>
    <row r="274" spans="1:4" s="3" customFormat="1" ht="12.75">
      <c r="A274" s="1">
        <v>28</v>
      </c>
      <c r="B274" s="283" t="s">
        <v>279</v>
      </c>
      <c r="C274" s="96">
        <v>2019</v>
      </c>
      <c r="D274" s="304">
        <v>3078.75</v>
      </c>
    </row>
    <row r="275" spans="1:4" s="3" customFormat="1" ht="12.75">
      <c r="A275" s="1">
        <v>29</v>
      </c>
      <c r="B275" s="283" t="s">
        <v>280</v>
      </c>
      <c r="C275" s="96">
        <v>2019</v>
      </c>
      <c r="D275" s="304">
        <v>993.93</v>
      </c>
    </row>
    <row r="276" spans="1:4" s="3" customFormat="1" ht="12.75">
      <c r="A276" s="1">
        <v>30</v>
      </c>
      <c r="B276" s="283" t="s">
        <v>281</v>
      </c>
      <c r="C276" s="96">
        <v>2019</v>
      </c>
      <c r="D276" s="304">
        <v>729.41</v>
      </c>
    </row>
    <row r="277" spans="1:4" s="3" customFormat="1" ht="12.75">
      <c r="A277" s="1">
        <v>31</v>
      </c>
      <c r="B277" s="283" t="s">
        <v>282</v>
      </c>
      <c r="C277" s="97">
        <v>2020</v>
      </c>
      <c r="D277" s="304">
        <v>4589.13</v>
      </c>
    </row>
    <row r="278" spans="1:4" s="3" customFormat="1" ht="12.75">
      <c r="A278" s="1">
        <v>32</v>
      </c>
      <c r="B278" s="283" t="s">
        <v>283</v>
      </c>
      <c r="C278" s="97">
        <v>2020</v>
      </c>
      <c r="D278" s="304">
        <v>2450</v>
      </c>
    </row>
    <row r="279" spans="1:4" s="3" customFormat="1" ht="12.75">
      <c r="A279" s="1">
        <v>33</v>
      </c>
      <c r="B279" s="283" t="s">
        <v>284</v>
      </c>
      <c r="C279" s="97">
        <v>2020</v>
      </c>
      <c r="D279" s="304">
        <v>2000</v>
      </c>
    </row>
    <row r="280" spans="1:4" s="3" customFormat="1" ht="12.75">
      <c r="A280" s="1">
        <v>34</v>
      </c>
      <c r="B280" s="283" t="s">
        <v>284</v>
      </c>
      <c r="C280" s="97">
        <v>2020</v>
      </c>
      <c r="D280" s="304">
        <v>2000</v>
      </c>
    </row>
    <row r="281" spans="1:4" s="3" customFormat="1" ht="12.75">
      <c r="A281" s="1">
        <v>35</v>
      </c>
      <c r="B281" s="283" t="s">
        <v>284</v>
      </c>
      <c r="C281" s="97">
        <v>2020</v>
      </c>
      <c r="D281" s="304">
        <v>1999.99</v>
      </c>
    </row>
    <row r="282" spans="1:4" s="3" customFormat="1" ht="12.75">
      <c r="A282" s="1">
        <v>36</v>
      </c>
      <c r="B282" s="283" t="s">
        <v>284</v>
      </c>
      <c r="C282" s="97">
        <v>2020</v>
      </c>
      <c r="D282" s="304">
        <v>2000</v>
      </c>
    </row>
    <row r="283" spans="1:4" s="3" customFormat="1" ht="12.75">
      <c r="A283" s="1">
        <v>37</v>
      </c>
      <c r="B283" s="283" t="s">
        <v>284</v>
      </c>
      <c r="C283" s="97">
        <v>2020</v>
      </c>
      <c r="D283" s="304">
        <v>1999.99</v>
      </c>
    </row>
    <row r="284" spans="1:4" s="3" customFormat="1" ht="12.75">
      <c r="A284" s="1">
        <v>38</v>
      </c>
      <c r="B284" s="283" t="s">
        <v>284</v>
      </c>
      <c r="C284" s="97">
        <v>2020</v>
      </c>
      <c r="D284" s="304">
        <v>2000</v>
      </c>
    </row>
    <row r="285" spans="1:4" s="3" customFormat="1" ht="12.75">
      <c r="A285" s="1">
        <v>39</v>
      </c>
      <c r="B285" s="283" t="s">
        <v>284</v>
      </c>
      <c r="C285" s="97">
        <v>2020</v>
      </c>
      <c r="D285" s="304">
        <v>1999.99</v>
      </c>
    </row>
    <row r="286" spans="1:4" s="3" customFormat="1" ht="12.75">
      <c r="A286" s="1">
        <v>40</v>
      </c>
      <c r="B286" s="283" t="s">
        <v>285</v>
      </c>
      <c r="C286" s="97">
        <v>2020</v>
      </c>
      <c r="D286" s="304">
        <v>2000</v>
      </c>
    </row>
    <row r="287" spans="1:4" s="3" customFormat="1" ht="12.75">
      <c r="A287" s="1">
        <v>41</v>
      </c>
      <c r="B287" s="283" t="s">
        <v>285</v>
      </c>
      <c r="C287" s="97">
        <v>2020</v>
      </c>
      <c r="D287" s="304">
        <v>2000.03</v>
      </c>
    </row>
    <row r="288" spans="1:4" s="3" customFormat="1" ht="12.75">
      <c r="A288" s="1">
        <v>42</v>
      </c>
      <c r="B288" s="283" t="s">
        <v>293</v>
      </c>
      <c r="C288" s="97">
        <v>2020</v>
      </c>
      <c r="D288" s="304">
        <v>2950</v>
      </c>
    </row>
    <row r="289" spans="1:4" s="3" customFormat="1" ht="12.75">
      <c r="A289" s="1">
        <v>43</v>
      </c>
      <c r="B289" s="283" t="s">
        <v>294</v>
      </c>
      <c r="C289" s="97">
        <v>2020</v>
      </c>
      <c r="D289" s="304">
        <v>2950</v>
      </c>
    </row>
    <row r="290" spans="1:4" s="3" customFormat="1" ht="12.75">
      <c r="A290" s="1">
        <v>44</v>
      </c>
      <c r="B290" s="283" t="s">
        <v>295</v>
      </c>
      <c r="C290" s="97">
        <v>2020</v>
      </c>
      <c r="D290" s="304">
        <v>2950</v>
      </c>
    </row>
    <row r="291" spans="1:4" s="3" customFormat="1" ht="12.75">
      <c r="A291" s="1">
        <v>45</v>
      </c>
      <c r="B291" s="283" t="s">
        <v>296</v>
      </c>
      <c r="C291" s="97">
        <v>2020</v>
      </c>
      <c r="D291" s="304">
        <v>2950</v>
      </c>
    </row>
    <row r="292" spans="1:4" s="3" customFormat="1" ht="12.75">
      <c r="A292" s="1">
        <v>46</v>
      </c>
      <c r="B292" s="283" t="s">
        <v>297</v>
      </c>
      <c r="C292" s="97">
        <v>2020</v>
      </c>
      <c r="D292" s="304">
        <v>2950</v>
      </c>
    </row>
    <row r="293" spans="1:4" s="3" customFormat="1" ht="12.75">
      <c r="A293" s="1">
        <v>47</v>
      </c>
      <c r="B293" s="283" t="s">
        <v>298</v>
      </c>
      <c r="C293" s="97">
        <v>2020</v>
      </c>
      <c r="D293" s="304">
        <v>2950</v>
      </c>
    </row>
    <row r="294" spans="1:4" s="3" customFormat="1" ht="12.75">
      <c r="A294" s="1">
        <v>48</v>
      </c>
      <c r="B294" s="283" t="s">
        <v>299</v>
      </c>
      <c r="C294" s="97">
        <v>2020</v>
      </c>
      <c r="D294" s="304">
        <v>2950</v>
      </c>
    </row>
    <row r="295" spans="1:4" s="3" customFormat="1" ht="12.75">
      <c r="A295" s="1">
        <v>49</v>
      </c>
      <c r="B295" s="283" t="s">
        <v>300</v>
      </c>
      <c r="C295" s="97">
        <v>2020</v>
      </c>
      <c r="D295" s="304">
        <v>2950</v>
      </c>
    </row>
    <row r="296" spans="1:4" s="3" customFormat="1" ht="12.75">
      <c r="A296" s="1">
        <v>50</v>
      </c>
      <c r="B296" s="283" t="s">
        <v>301</v>
      </c>
      <c r="C296" s="97">
        <v>2020</v>
      </c>
      <c r="D296" s="304">
        <v>2950</v>
      </c>
    </row>
    <row r="297" spans="1:4" s="3" customFormat="1" ht="12.75">
      <c r="A297" s="1">
        <v>51</v>
      </c>
      <c r="B297" s="283" t="s">
        <v>302</v>
      </c>
      <c r="C297" s="97">
        <v>2020</v>
      </c>
      <c r="D297" s="304">
        <v>2950</v>
      </c>
    </row>
    <row r="298" spans="1:4" s="3" customFormat="1" ht="12.75">
      <c r="A298" s="1">
        <v>52</v>
      </c>
      <c r="B298" s="283" t="s">
        <v>303</v>
      </c>
      <c r="C298" s="97">
        <v>2020</v>
      </c>
      <c r="D298" s="304">
        <v>2950</v>
      </c>
    </row>
    <row r="299" spans="1:4" s="3" customFormat="1" ht="12.75">
      <c r="A299" s="1">
        <v>53</v>
      </c>
      <c r="B299" s="283" t="s">
        <v>304</v>
      </c>
      <c r="C299" s="97">
        <v>2020</v>
      </c>
      <c r="D299" s="304">
        <v>2950</v>
      </c>
    </row>
    <row r="300" spans="1:4" s="3" customFormat="1" ht="12.75">
      <c r="A300" s="1">
        <v>54</v>
      </c>
      <c r="B300" s="283" t="s">
        <v>305</v>
      </c>
      <c r="C300" s="97">
        <v>2020</v>
      </c>
      <c r="D300" s="304">
        <v>2950</v>
      </c>
    </row>
    <row r="301" spans="1:4" s="3" customFormat="1" ht="12.75">
      <c r="A301" s="1">
        <v>55</v>
      </c>
      <c r="B301" s="283" t="s">
        <v>306</v>
      </c>
      <c r="C301" s="97">
        <v>2020</v>
      </c>
      <c r="D301" s="304">
        <v>2950</v>
      </c>
    </row>
    <row r="302" spans="1:4" s="3" customFormat="1" ht="12.75">
      <c r="A302" s="1">
        <v>56</v>
      </c>
      <c r="B302" s="283" t="s">
        <v>307</v>
      </c>
      <c r="C302" s="97">
        <v>2020</v>
      </c>
      <c r="D302" s="304">
        <v>2950</v>
      </c>
    </row>
    <row r="303" spans="1:4" s="3" customFormat="1" ht="12.75">
      <c r="A303" s="1">
        <v>57</v>
      </c>
      <c r="B303" s="283" t="s">
        <v>308</v>
      </c>
      <c r="C303" s="97">
        <v>2020</v>
      </c>
      <c r="D303" s="304">
        <v>2950</v>
      </c>
    </row>
    <row r="304" spans="1:4" s="3" customFormat="1" ht="12.75">
      <c r="A304" s="1">
        <v>58</v>
      </c>
      <c r="B304" s="283" t="s">
        <v>309</v>
      </c>
      <c r="C304" s="97">
        <v>2020</v>
      </c>
      <c r="D304" s="304">
        <v>2450</v>
      </c>
    </row>
    <row r="305" spans="1:4" s="3" customFormat="1" ht="12.75">
      <c r="A305" s="1">
        <v>59</v>
      </c>
      <c r="B305" s="283" t="s">
        <v>563</v>
      </c>
      <c r="C305" s="97">
        <v>2020</v>
      </c>
      <c r="D305" s="304">
        <v>5608.8</v>
      </c>
    </row>
    <row r="306" spans="1:4" s="3" customFormat="1" ht="26.25">
      <c r="A306" s="1">
        <v>60</v>
      </c>
      <c r="B306" s="269" t="s">
        <v>564</v>
      </c>
      <c r="C306" s="97">
        <v>2021</v>
      </c>
      <c r="D306" s="304">
        <v>4560</v>
      </c>
    </row>
    <row r="307" spans="1:4" s="3" customFormat="1" ht="26.25">
      <c r="A307" s="1">
        <v>61</v>
      </c>
      <c r="B307" s="269" t="s">
        <v>565</v>
      </c>
      <c r="C307" s="97">
        <v>2021</v>
      </c>
      <c r="D307" s="304">
        <v>4560</v>
      </c>
    </row>
    <row r="308" spans="1:4" s="3" customFormat="1" ht="26.25">
      <c r="A308" s="1">
        <v>62</v>
      </c>
      <c r="B308" s="269" t="s">
        <v>566</v>
      </c>
      <c r="C308" s="97">
        <v>2021</v>
      </c>
      <c r="D308" s="304">
        <v>4560</v>
      </c>
    </row>
    <row r="309" spans="1:4" s="3" customFormat="1" ht="26.25">
      <c r="A309" s="1">
        <v>63</v>
      </c>
      <c r="B309" s="269" t="s">
        <v>567</v>
      </c>
      <c r="C309" s="97">
        <v>2021</v>
      </c>
      <c r="D309" s="304">
        <v>4560</v>
      </c>
    </row>
    <row r="310" spans="1:4" s="3" customFormat="1" ht="26.25">
      <c r="A310" s="1">
        <v>64</v>
      </c>
      <c r="B310" s="269" t="s">
        <v>568</v>
      </c>
      <c r="C310" s="97">
        <v>2021</v>
      </c>
      <c r="D310" s="304">
        <v>4560</v>
      </c>
    </row>
    <row r="311" spans="1:4" s="3" customFormat="1" ht="26.25">
      <c r="A311" s="1">
        <v>65</v>
      </c>
      <c r="B311" s="269" t="s">
        <v>569</v>
      </c>
      <c r="C311" s="97">
        <v>2021</v>
      </c>
      <c r="D311" s="304">
        <v>4560</v>
      </c>
    </row>
    <row r="312" spans="1:4" s="3" customFormat="1" ht="26.25">
      <c r="A312" s="1">
        <v>66</v>
      </c>
      <c r="B312" s="269" t="s">
        <v>570</v>
      </c>
      <c r="C312" s="97">
        <v>2021</v>
      </c>
      <c r="D312" s="304">
        <v>4560</v>
      </c>
    </row>
    <row r="313" spans="1:4" s="3" customFormat="1" ht="26.25">
      <c r="A313" s="1">
        <v>67</v>
      </c>
      <c r="B313" s="269" t="s">
        <v>571</v>
      </c>
      <c r="C313" s="97">
        <v>2021</v>
      </c>
      <c r="D313" s="304">
        <v>4560</v>
      </c>
    </row>
    <row r="314" spans="1:4" s="3" customFormat="1" ht="26.25">
      <c r="A314" s="1">
        <v>68</v>
      </c>
      <c r="B314" s="269" t="s">
        <v>572</v>
      </c>
      <c r="C314" s="97">
        <v>2021</v>
      </c>
      <c r="D314" s="304">
        <v>4560</v>
      </c>
    </row>
    <row r="315" spans="1:4" s="3" customFormat="1" ht="26.25">
      <c r="A315" s="1">
        <v>69</v>
      </c>
      <c r="B315" s="269" t="s">
        <v>573</v>
      </c>
      <c r="C315" s="97">
        <v>2021</v>
      </c>
      <c r="D315" s="304">
        <v>4560</v>
      </c>
    </row>
    <row r="316" spans="1:4" s="3" customFormat="1" ht="26.25">
      <c r="A316" s="1">
        <v>70</v>
      </c>
      <c r="B316" s="269" t="s">
        <v>574</v>
      </c>
      <c r="C316" s="97">
        <v>2021</v>
      </c>
      <c r="D316" s="304">
        <v>4560</v>
      </c>
    </row>
    <row r="317" spans="1:4" s="3" customFormat="1" ht="26.25">
      <c r="A317" s="1">
        <v>71</v>
      </c>
      <c r="B317" s="269" t="s">
        <v>575</v>
      </c>
      <c r="C317" s="97">
        <v>2021</v>
      </c>
      <c r="D317" s="304">
        <v>4560</v>
      </c>
    </row>
    <row r="318" spans="1:4" s="3" customFormat="1" ht="26.25">
      <c r="A318" s="1">
        <v>72</v>
      </c>
      <c r="B318" s="269" t="s">
        <v>576</v>
      </c>
      <c r="C318" s="97">
        <v>2021</v>
      </c>
      <c r="D318" s="304">
        <v>4560</v>
      </c>
    </row>
    <row r="319" spans="1:4" s="3" customFormat="1" ht="26.25">
      <c r="A319" s="1">
        <v>73</v>
      </c>
      <c r="B319" s="269" t="s">
        <v>577</v>
      </c>
      <c r="C319" s="97">
        <v>2021</v>
      </c>
      <c r="D319" s="304">
        <v>4560</v>
      </c>
    </row>
    <row r="320" spans="1:4" s="3" customFormat="1" ht="26.25">
      <c r="A320" s="1">
        <v>74</v>
      </c>
      <c r="B320" s="269" t="s">
        <v>578</v>
      </c>
      <c r="C320" s="97">
        <v>2021</v>
      </c>
      <c r="D320" s="304">
        <v>4560</v>
      </c>
    </row>
    <row r="321" spans="1:4" s="3" customFormat="1" ht="26.25">
      <c r="A321" s="1">
        <v>75</v>
      </c>
      <c r="B321" s="269" t="s">
        <v>579</v>
      </c>
      <c r="C321" s="97">
        <v>2021</v>
      </c>
      <c r="D321" s="304">
        <v>4560</v>
      </c>
    </row>
    <row r="322" spans="1:4" s="3" customFormat="1" ht="26.25">
      <c r="A322" s="1">
        <v>76</v>
      </c>
      <c r="B322" s="269" t="s">
        <v>580</v>
      </c>
      <c r="C322" s="97">
        <v>2021</v>
      </c>
      <c r="D322" s="304">
        <v>4560</v>
      </c>
    </row>
    <row r="323" spans="1:4" s="3" customFormat="1" ht="26.25">
      <c r="A323" s="1">
        <v>77</v>
      </c>
      <c r="B323" s="269" t="s">
        <v>581</v>
      </c>
      <c r="C323" s="97">
        <v>2021</v>
      </c>
      <c r="D323" s="304">
        <v>4560</v>
      </c>
    </row>
    <row r="324" spans="1:4" s="3" customFormat="1" ht="26.25">
      <c r="A324" s="1">
        <v>78</v>
      </c>
      <c r="B324" s="269" t="s">
        <v>582</v>
      </c>
      <c r="C324" s="97">
        <v>2021</v>
      </c>
      <c r="D324" s="304">
        <v>4560</v>
      </c>
    </row>
    <row r="325" spans="1:4" s="3" customFormat="1" ht="26.25">
      <c r="A325" s="1">
        <v>79</v>
      </c>
      <c r="B325" s="269" t="s">
        <v>583</v>
      </c>
      <c r="C325" s="97">
        <v>2021</v>
      </c>
      <c r="D325" s="304">
        <v>4560</v>
      </c>
    </row>
    <row r="326" spans="1:4" s="3" customFormat="1" ht="26.25">
      <c r="A326" s="1">
        <v>80</v>
      </c>
      <c r="B326" s="269" t="s">
        <v>584</v>
      </c>
      <c r="C326" s="97">
        <v>2021</v>
      </c>
      <c r="D326" s="304">
        <v>4560</v>
      </c>
    </row>
    <row r="327" spans="1:4" s="3" customFormat="1" ht="26.25">
      <c r="A327" s="1">
        <v>81</v>
      </c>
      <c r="B327" s="269" t="s">
        <v>585</v>
      </c>
      <c r="C327" s="97">
        <v>2021</v>
      </c>
      <c r="D327" s="304">
        <v>4560</v>
      </c>
    </row>
    <row r="328" spans="1:4" s="3" customFormat="1" ht="26.25">
      <c r="A328" s="1">
        <v>82</v>
      </c>
      <c r="B328" s="269" t="s">
        <v>586</v>
      </c>
      <c r="C328" s="97">
        <v>2021</v>
      </c>
      <c r="D328" s="304">
        <v>4560</v>
      </c>
    </row>
    <row r="329" spans="1:4" s="3" customFormat="1" ht="26.25">
      <c r="A329" s="1">
        <v>83</v>
      </c>
      <c r="B329" s="269" t="s">
        <v>587</v>
      </c>
      <c r="C329" s="97">
        <v>2021</v>
      </c>
      <c r="D329" s="304">
        <v>4560</v>
      </c>
    </row>
    <row r="330" spans="1:4" s="3" customFormat="1" ht="26.25">
      <c r="A330" s="1">
        <v>84</v>
      </c>
      <c r="B330" s="269" t="s">
        <v>588</v>
      </c>
      <c r="C330" s="97">
        <v>2021</v>
      </c>
      <c r="D330" s="304">
        <v>4560</v>
      </c>
    </row>
    <row r="331" spans="1:4" s="3" customFormat="1" ht="26.25">
      <c r="A331" s="1">
        <v>85</v>
      </c>
      <c r="B331" s="269" t="s">
        <v>589</v>
      </c>
      <c r="C331" s="97">
        <v>2021</v>
      </c>
      <c r="D331" s="304">
        <v>4560</v>
      </c>
    </row>
    <row r="332" spans="1:4" s="3" customFormat="1" ht="26.25">
      <c r="A332" s="1">
        <v>86</v>
      </c>
      <c r="B332" s="269" t="s">
        <v>590</v>
      </c>
      <c r="C332" s="97">
        <v>2021</v>
      </c>
      <c r="D332" s="304">
        <v>4560</v>
      </c>
    </row>
    <row r="333" spans="1:4" s="3" customFormat="1" ht="26.25">
      <c r="A333" s="1">
        <v>87</v>
      </c>
      <c r="B333" s="269" t="s">
        <v>591</v>
      </c>
      <c r="C333" s="97">
        <v>2021</v>
      </c>
      <c r="D333" s="304">
        <v>4560</v>
      </c>
    </row>
    <row r="334" spans="1:4" s="3" customFormat="1" ht="26.25">
      <c r="A334" s="1">
        <v>88</v>
      </c>
      <c r="B334" s="269" t="s">
        <v>592</v>
      </c>
      <c r="C334" s="97">
        <v>2021</v>
      </c>
      <c r="D334" s="304">
        <v>4560</v>
      </c>
    </row>
    <row r="335" spans="1:4" s="3" customFormat="1" ht="26.25">
      <c r="A335" s="1">
        <v>89</v>
      </c>
      <c r="B335" s="269" t="s">
        <v>593</v>
      </c>
      <c r="C335" s="97">
        <v>2021</v>
      </c>
      <c r="D335" s="304">
        <v>4560</v>
      </c>
    </row>
    <row r="336" spans="1:4" s="3" customFormat="1" ht="26.25">
      <c r="A336" s="1">
        <v>90</v>
      </c>
      <c r="B336" s="269" t="s">
        <v>594</v>
      </c>
      <c r="C336" s="97">
        <v>2021</v>
      </c>
      <c r="D336" s="304">
        <v>4560</v>
      </c>
    </row>
    <row r="337" spans="1:4" s="3" customFormat="1" ht="12.75">
      <c r="A337" s="1">
        <v>91</v>
      </c>
      <c r="B337" s="283" t="s">
        <v>595</v>
      </c>
      <c r="C337" s="97">
        <v>2021</v>
      </c>
      <c r="D337" s="304">
        <v>1000</v>
      </c>
    </row>
    <row r="338" spans="1:4" s="3" customFormat="1" ht="12.75">
      <c r="A338" s="1">
        <v>92</v>
      </c>
      <c r="B338" s="283" t="s">
        <v>596</v>
      </c>
      <c r="C338" s="97">
        <v>2021</v>
      </c>
      <c r="D338" s="304">
        <v>1000</v>
      </c>
    </row>
    <row r="339" spans="1:4" s="3" customFormat="1" ht="12.75">
      <c r="A339" s="1">
        <v>93</v>
      </c>
      <c r="B339" s="283" t="s">
        <v>597</v>
      </c>
      <c r="C339" s="97">
        <v>2021</v>
      </c>
      <c r="D339" s="304">
        <v>1000</v>
      </c>
    </row>
    <row r="340" spans="1:4" s="3" customFormat="1" ht="12.75">
      <c r="A340" s="1">
        <v>94</v>
      </c>
      <c r="B340" s="283" t="s">
        <v>598</v>
      </c>
      <c r="C340" s="97">
        <v>2021</v>
      </c>
      <c r="D340" s="304">
        <v>1000</v>
      </c>
    </row>
    <row r="341" spans="1:4" s="3" customFormat="1" ht="12.75">
      <c r="A341" s="1">
        <v>95</v>
      </c>
      <c r="B341" s="283" t="s">
        <v>599</v>
      </c>
      <c r="C341" s="97">
        <v>2021</v>
      </c>
      <c r="D341" s="304">
        <v>1000</v>
      </c>
    </row>
    <row r="342" spans="1:4" s="3" customFormat="1" ht="12.75">
      <c r="A342" s="1">
        <v>96</v>
      </c>
      <c r="B342" s="283" t="s">
        <v>600</v>
      </c>
      <c r="C342" s="97">
        <v>2021</v>
      </c>
      <c r="D342" s="304">
        <v>1000</v>
      </c>
    </row>
    <row r="343" spans="1:4" s="3" customFormat="1" ht="12.75">
      <c r="A343" s="1">
        <v>97</v>
      </c>
      <c r="B343" s="283" t="s">
        <v>601</v>
      </c>
      <c r="C343" s="97">
        <v>2021</v>
      </c>
      <c r="D343" s="304">
        <v>1000</v>
      </c>
    </row>
    <row r="344" spans="1:4" s="3" customFormat="1" ht="12.75">
      <c r="A344" s="1">
        <v>98</v>
      </c>
      <c r="B344" s="283" t="s">
        <v>602</v>
      </c>
      <c r="C344" s="97">
        <v>2021</v>
      </c>
      <c r="D344" s="304">
        <v>1000</v>
      </c>
    </row>
    <row r="345" spans="1:4" s="3" customFormat="1" ht="12.75">
      <c r="A345" s="1">
        <v>99</v>
      </c>
      <c r="B345" s="283" t="s">
        <v>603</v>
      </c>
      <c r="C345" s="97">
        <v>2021</v>
      </c>
      <c r="D345" s="304">
        <v>1000</v>
      </c>
    </row>
    <row r="346" spans="1:4" s="3" customFormat="1" ht="12.75">
      <c r="A346" s="1">
        <v>100</v>
      </c>
      <c r="B346" s="283" t="s">
        <v>604</v>
      </c>
      <c r="C346" s="97">
        <v>2021</v>
      </c>
      <c r="D346" s="304">
        <v>1000</v>
      </c>
    </row>
    <row r="347" spans="1:4" s="3" customFormat="1" ht="12.75">
      <c r="A347" s="1">
        <v>101</v>
      </c>
      <c r="B347" s="283" t="s">
        <v>605</v>
      </c>
      <c r="C347" s="97">
        <v>2021</v>
      </c>
      <c r="D347" s="304">
        <v>1000</v>
      </c>
    </row>
    <row r="348" spans="1:4" s="3" customFormat="1" ht="12.75">
      <c r="A348" s="1">
        <v>102</v>
      </c>
      <c r="B348" s="283" t="s">
        <v>606</v>
      </c>
      <c r="C348" s="97">
        <v>2021</v>
      </c>
      <c r="D348" s="304">
        <v>1000</v>
      </c>
    </row>
    <row r="349" spans="1:4" s="3" customFormat="1" ht="12.75">
      <c r="A349" s="1">
        <v>103</v>
      </c>
      <c r="B349" s="283" t="s">
        <v>607</v>
      </c>
      <c r="C349" s="97">
        <v>2021</v>
      </c>
      <c r="D349" s="304">
        <v>1000</v>
      </c>
    </row>
    <row r="350" spans="1:4" s="3" customFormat="1" ht="12.75">
      <c r="A350" s="1">
        <v>104</v>
      </c>
      <c r="B350" s="283" t="s">
        <v>608</v>
      </c>
      <c r="C350" s="97">
        <v>2021</v>
      </c>
      <c r="D350" s="304">
        <v>1000</v>
      </c>
    </row>
    <row r="351" spans="1:4" s="3" customFormat="1" ht="12.75">
      <c r="A351" s="1">
        <v>105</v>
      </c>
      <c r="B351" s="283" t="s">
        <v>609</v>
      </c>
      <c r="C351" s="97">
        <v>2021</v>
      </c>
      <c r="D351" s="304">
        <v>1000</v>
      </c>
    </row>
    <row r="352" spans="1:4" s="3" customFormat="1" ht="12.75">
      <c r="A352" s="1">
        <v>106</v>
      </c>
      <c r="B352" s="283" t="s">
        <v>610</v>
      </c>
      <c r="C352" s="97">
        <v>2021</v>
      </c>
      <c r="D352" s="304">
        <v>1000</v>
      </c>
    </row>
    <row r="353" spans="1:4" s="3" customFormat="1" ht="12.75">
      <c r="A353" s="1">
        <v>107</v>
      </c>
      <c r="B353" s="283" t="s">
        <v>611</v>
      </c>
      <c r="C353" s="97">
        <v>2021</v>
      </c>
      <c r="D353" s="304">
        <v>1000</v>
      </c>
    </row>
    <row r="354" spans="1:4" s="3" customFormat="1" ht="12.75">
      <c r="A354" s="1">
        <v>108</v>
      </c>
      <c r="B354" s="283" t="s">
        <v>612</v>
      </c>
      <c r="C354" s="97">
        <v>2021</v>
      </c>
      <c r="D354" s="304">
        <v>1000</v>
      </c>
    </row>
    <row r="355" spans="1:4" s="3" customFormat="1" ht="12.75">
      <c r="A355" s="1">
        <v>109</v>
      </c>
      <c r="B355" s="283" t="s">
        <v>613</v>
      </c>
      <c r="C355" s="97">
        <v>2021</v>
      </c>
      <c r="D355" s="304">
        <v>1000</v>
      </c>
    </row>
    <row r="356" spans="1:4" s="3" customFormat="1" ht="12.75">
      <c r="A356" s="1">
        <v>110</v>
      </c>
      <c r="B356" s="283" t="s">
        <v>614</v>
      </c>
      <c r="C356" s="97">
        <v>2021</v>
      </c>
      <c r="D356" s="304">
        <v>1000</v>
      </c>
    </row>
    <row r="357" spans="1:4" s="3" customFormat="1" ht="12.75">
      <c r="A357" s="1">
        <v>111</v>
      </c>
      <c r="B357" s="283" t="s">
        <v>615</v>
      </c>
      <c r="C357" s="97">
        <v>2021</v>
      </c>
      <c r="D357" s="304">
        <v>1000</v>
      </c>
    </row>
    <row r="358" spans="1:4" s="3" customFormat="1" ht="12.75">
      <c r="A358" s="1">
        <v>112</v>
      </c>
      <c r="B358" s="283" t="s">
        <v>616</v>
      </c>
      <c r="C358" s="97">
        <v>2021</v>
      </c>
      <c r="D358" s="304">
        <v>1000</v>
      </c>
    </row>
    <row r="359" spans="1:4" s="3" customFormat="1" ht="12.75">
      <c r="A359" s="1">
        <v>113</v>
      </c>
      <c r="B359" s="283" t="s">
        <v>617</v>
      </c>
      <c r="C359" s="97">
        <v>2021</v>
      </c>
      <c r="D359" s="304">
        <v>1000</v>
      </c>
    </row>
    <row r="360" spans="1:4" s="3" customFormat="1" ht="12.75">
      <c r="A360" s="1">
        <v>114</v>
      </c>
      <c r="B360" s="283" t="s">
        <v>618</v>
      </c>
      <c r="C360" s="97">
        <v>2021</v>
      </c>
      <c r="D360" s="304">
        <v>1000</v>
      </c>
    </row>
    <row r="361" spans="1:4" s="3" customFormat="1" ht="12.75">
      <c r="A361" s="1">
        <v>115</v>
      </c>
      <c r="B361" s="283" t="s">
        <v>619</v>
      </c>
      <c r="C361" s="97">
        <v>2021</v>
      </c>
      <c r="D361" s="304">
        <v>1000</v>
      </c>
    </row>
    <row r="362" spans="1:4" s="3" customFormat="1" ht="12.75">
      <c r="A362" s="1">
        <v>116</v>
      </c>
      <c r="B362" s="283" t="s">
        <v>620</v>
      </c>
      <c r="C362" s="97">
        <v>2021</v>
      </c>
      <c r="D362" s="304">
        <v>1800</v>
      </c>
    </row>
    <row r="363" spans="1:4" s="3" customFormat="1" ht="13.5" thickBot="1">
      <c r="A363" s="1">
        <v>117</v>
      </c>
      <c r="B363" s="283" t="s">
        <v>621</v>
      </c>
      <c r="C363" s="97">
        <v>2021</v>
      </c>
      <c r="D363" s="304">
        <v>2000</v>
      </c>
    </row>
    <row r="364" spans="1:4" s="3" customFormat="1" ht="13.5" thickBot="1">
      <c r="A364" s="29"/>
      <c r="B364" s="266" t="s">
        <v>0</v>
      </c>
      <c r="C364" s="85"/>
      <c r="D364" s="86">
        <f>SUM(D247:D363)</f>
        <v>316974.88</v>
      </c>
    </row>
    <row r="365" spans="1:4" s="3" customFormat="1" ht="12.75">
      <c r="A365" s="41"/>
      <c r="B365" s="278"/>
      <c r="C365" s="42"/>
      <c r="D365" s="43"/>
    </row>
    <row r="366" spans="1:4" s="3" customFormat="1" ht="13.5" thickBot="1">
      <c r="A366" s="5"/>
      <c r="B366" s="279"/>
      <c r="C366" s="15"/>
      <c r="D366" s="8"/>
    </row>
    <row r="367" spans="1:4" s="3" customFormat="1" ht="13.5" thickBot="1">
      <c r="A367" s="5"/>
      <c r="B367" s="563" t="s">
        <v>13</v>
      </c>
      <c r="C367" s="564"/>
      <c r="D367" s="48">
        <f>D245+D163+D147+D132+D120+D91+D47+D28</f>
        <v>553180.86</v>
      </c>
    </row>
    <row r="368" spans="1:4" s="3" customFormat="1" ht="13.5" thickBot="1">
      <c r="A368" s="5"/>
      <c r="B368" s="563" t="s">
        <v>14</v>
      </c>
      <c r="C368" s="564"/>
      <c r="D368" s="48">
        <f>D364+D167+D150+D113+D77+D36+D123+D137</f>
        <v>505384.2199999999</v>
      </c>
    </row>
    <row r="369" spans="1:4" s="3" customFormat="1" ht="13.5" thickBot="1">
      <c r="A369" s="5"/>
      <c r="B369" s="563" t="s">
        <v>15</v>
      </c>
      <c r="C369" s="564"/>
      <c r="D369" s="48">
        <f>D79</f>
        <v>0</v>
      </c>
    </row>
    <row r="370" spans="1:4" s="3" customFormat="1" ht="12.75">
      <c r="A370" s="5"/>
      <c r="B370" s="279"/>
      <c r="C370" s="15"/>
      <c r="D370" s="8"/>
    </row>
    <row r="371" spans="1:4" s="3" customFormat="1" ht="12.75">
      <c r="A371" s="5"/>
      <c r="B371" s="279"/>
      <c r="C371" s="15"/>
      <c r="D371" s="8"/>
    </row>
    <row r="372" spans="1:4" ht="12.75">
      <c r="A372" s="5"/>
      <c r="C372" s="15"/>
      <c r="D372" s="8"/>
    </row>
    <row r="373" spans="1:4" s="3" customFormat="1" ht="12.75">
      <c r="A373" s="5"/>
      <c r="B373" s="279"/>
      <c r="C373" s="15"/>
      <c r="D373" s="8"/>
    </row>
    <row r="374" spans="1:4" s="3" customFormat="1" ht="12.75">
      <c r="A374" s="5"/>
      <c r="B374" s="279"/>
      <c r="C374" s="15"/>
      <c r="D374" s="8"/>
    </row>
    <row r="375" spans="1:4" ht="12.75">
      <c r="A375" s="5"/>
      <c r="C375" s="15"/>
      <c r="D375" s="8"/>
    </row>
    <row r="376" spans="1:4" s="3" customFormat="1" ht="12.75">
      <c r="A376" s="5"/>
      <c r="B376" s="279"/>
      <c r="C376" s="15"/>
      <c r="D376" s="8"/>
    </row>
    <row r="377" spans="1:4" s="3" customFormat="1" ht="12.75">
      <c r="A377" s="5"/>
      <c r="B377" s="279"/>
      <c r="C377" s="15"/>
      <c r="D377" s="8"/>
    </row>
    <row r="378" spans="1:4" s="3" customFormat="1" ht="12.75">
      <c r="A378" s="5"/>
      <c r="B378" s="279"/>
      <c r="C378" s="15"/>
      <c r="D378" s="8"/>
    </row>
    <row r="379" spans="1:4" s="3" customFormat="1" ht="12.75">
      <c r="A379" s="5"/>
      <c r="B379" s="279"/>
      <c r="C379" s="15"/>
      <c r="D379" s="8"/>
    </row>
    <row r="380" spans="1:4" s="3" customFormat="1" ht="12.75">
      <c r="A380" s="5"/>
      <c r="B380" s="279"/>
      <c r="C380" s="15"/>
      <c r="D380" s="8"/>
    </row>
    <row r="381" spans="1:4" s="3" customFormat="1" ht="12.75">
      <c r="A381" s="5"/>
      <c r="B381" s="279"/>
      <c r="C381" s="15"/>
      <c r="D381" s="8"/>
    </row>
    <row r="382" spans="1:4" s="3" customFormat="1" ht="12.75">
      <c r="A382" s="5"/>
      <c r="B382" s="279"/>
      <c r="C382" s="15"/>
      <c r="D382" s="8"/>
    </row>
    <row r="383" spans="1:4" s="3" customFormat="1" ht="12.75">
      <c r="A383" s="5"/>
      <c r="B383" s="279"/>
      <c r="C383" s="15"/>
      <c r="D383" s="8"/>
    </row>
    <row r="384" spans="1:4" s="3" customFormat="1" ht="12.75">
      <c r="A384" s="5"/>
      <c r="B384" s="279"/>
      <c r="C384" s="15"/>
      <c r="D384" s="8"/>
    </row>
    <row r="385" spans="1:4" s="3" customFormat="1" ht="12.75">
      <c r="A385" s="5"/>
      <c r="B385" s="279"/>
      <c r="C385" s="15"/>
      <c r="D385" s="8"/>
    </row>
    <row r="386" spans="1:4" s="3" customFormat="1" ht="12.75">
      <c r="A386" s="5"/>
      <c r="B386" s="279"/>
      <c r="C386" s="15"/>
      <c r="D386" s="8"/>
    </row>
    <row r="387" spans="1:4" ht="12.75">
      <c r="A387" s="5"/>
      <c r="C387" s="15"/>
      <c r="D387" s="8"/>
    </row>
    <row r="388" spans="1:4" ht="12.75">
      <c r="A388" s="5"/>
      <c r="C388" s="15"/>
      <c r="D388" s="8"/>
    </row>
    <row r="389" spans="1:4" ht="12.75">
      <c r="A389" s="5"/>
      <c r="C389" s="15"/>
      <c r="D389" s="8"/>
    </row>
    <row r="390" spans="1:4" ht="12.75">
      <c r="A390" s="5"/>
      <c r="C390" s="15"/>
      <c r="D390" s="8"/>
    </row>
    <row r="391" spans="1:4" ht="12.75">
      <c r="A391" s="5"/>
      <c r="C391" s="15"/>
      <c r="D391" s="8"/>
    </row>
    <row r="392" spans="1:4" ht="12.75">
      <c r="A392" s="5"/>
      <c r="C392" s="15"/>
      <c r="D392" s="8"/>
    </row>
    <row r="393" spans="1:4" ht="12.75">
      <c r="A393" s="5"/>
      <c r="C393" s="15"/>
      <c r="D393" s="8"/>
    </row>
    <row r="394" spans="1:4" ht="12.75">
      <c r="A394" s="5"/>
      <c r="C394" s="15"/>
      <c r="D394" s="8"/>
    </row>
    <row r="395" spans="1:4" ht="12.75">
      <c r="A395" s="5"/>
      <c r="C395" s="15"/>
      <c r="D395" s="8"/>
    </row>
    <row r="396" spans="1:4" ht="12.75">
      <c r="A396" s="5"/>
      <c r="C396" s="15"/>
      <c r="D396" s="8"/>
    </row>
    <row r="397" spans="1:4" ht="12.75">
      <c r="A397" s="5"/>
      <c r="C397" s="15"/>
      <c r="D397" s="8"/>
    </row>
    <row r="398" spans="1:4" ht="12.75">
      <c r="A398" s="5"/>
      <c r="C398" s="15"/>
      <c r="D398" s="8"/>
    </row>
    <row r="399" spans="1:4" ht="12.75">
      <c r="A399" s="5"/>
      <c r="C399" s="15"/>
      <c r="D399" s="8"/>
    </row>
    <row r="400" spans="1:4" ht="12.75">
      <c r="A400" s="5"/>
      <c r="C400" s="15"/>
      <c r="D400" s="8"/>
    </row>
    <row r="401" spans="1:4" ht="12.75">
      <c r="A401" s="5"/>
      <c r="C401" s="15"/>
      <c r="D401" s="8"/>
    </row>
    <row r="402" spans="1:4" ht="12.75">
      <c r="A402" s="5"/>
      <c r="C402" s="15"/>
      <c r="D402" s="8"/>
    </row>
    <row r="403" spans="1:4" ht="12.75">
      <c r="A403" s="5"/>
      <c r="C403" s="15"/>
      <c r="D403" s="8"/>
    </row>
    <row r="404" spans="1:4" s="3" customFormat="1" ht="12.75">
      <c r="A404" s="5"/>
      <c r="B404" s="279"/>
      <c r="C404" s="15"/>
      <c r="D404" s="8"/>
    </row>
    <row r="405" spans="1:4" s="3" customFormat="1" ht="12.75">
      <c r="A405" s="5"/>
      <c r="B405" s="279"/>
      <c r="C405" s="15"/>
      <c r="D405" s="8"/>
    </row>
    <row r="406" spans="1:4" s="3" customFormat="1" ht="12.75">
      <c r="A406" s="5"/>
      <c r="B406" s="279"/>
      <c r="C406" s="15"/>
      <c r="D406" s="8"/>
    </row>
    <row r="407" spans="1:4" s="3" customFormat="1" ht="12.75">
      <c r="A407" s="5"/>
      <c r="B407" s="279"/>
      <c r="C407" s="15"/>
      <c r="D407" s="8"/>
    </row>
    <row r="408" spans="1:4" s="3" customFormat="1" ht="12.75">
      <c r="A408" s="5"/>
      <c r="B408" s="279"/>
      <c r="C408" s="15"/>
      <c r="D408" s="8"/>
    </row>
    <row r="409" spans="1:4" s="3" customFormat="1" ht="12.75">
      <c r="A409" s="5"/>
      <c r="B409" s="279"/>
      <c r="C409" s="15"/>
      <c r="D409" s="8"/>
    </row>
    <row r="410" spans="1:4" s="3" customFormat="1" ht="12.75">
      <c r="A410" s="5"/>
      <c r="B410" s="279"/>
      <c r="C410" s="15"/>
      <c r="D410" s="8"/>
    </row>
    <row r="411" spans="1:4" ht="12.75">
      <c r="A411" s="5"/>
      <c r="C411" s="15"/>
      <c r="D411" s="8"/>
    </row>
    <row r="412" spans="1:4" s="3" customFormat="1" ht="12.75">
      <c r="A412" s="5"/>
      <c r="B412" s="279"/>
      <c r="C412" s="15"/>
      <c r="D412" s="8"/>
    </row>
    <row r="413" spans="1:4" s="3" customFormat="1" ht="12.75">
      <c r="A413" s="5"/>
      <c r="B413" s="279"/>
      <c r="C413" s="15"/>
      <c r="D413" s="8"/>
    </row>
    <row r="414" spans="1:4" s="3" customFormat="1" ht="12.75">
      <c r="A414" s="5"/>
      <c r="B414" s="279"/>
      <c r="C414" s="15"/>
      <c r="D414" s="8"/>
    </row>
    <row r="415" spans="1:4" s="3" customFormat="1" ht="12.75">
      <c r="A415" s="5"/>
      <c r="B415" s="279"/>
      <c r="C415" s="15"/>
      <c r="D415" s="8"/>
    </row>
    <row r="416" spans="1:4" s="3" customFormat="1" ht="12.75">
      <c r="A416" s="5"/>
      <c r="B416" s="279"/>
      <c r="C416" s="15"/>
      <c r="D416" s="8"/>
    </row>
    <row r="417" spans="1:4" s="3" customFormat="1" ht="12.75">
      <c r="A417" s="5"/>
      <c r="B417" s="279"/>
      <c r="C417" s="15"/>
      <c r="D417" s="8"/>
    </row>
    <row r="418" spans="1:4" s="3" customFormat="1" ht="12.75">
      <c r="A418" s="5"/>
      <c r="B418" s="279"/>
      <c r="C418" s="15"/>
      <c r="D418" s="8"/>
    </row>
    <row r="419" spans="1:4" s="3" customFormat="1" ht="12.75">
      <c r="A419" s="5"/>
      <c r="B419" s="279"/>
      <c r="C419" s="15"/>
      <c r="D419" s="8"/>
    </row>
    <row r="420" spans="1:4" ht="12.75">
      <c r="A420" s="5"/>
      <c r="C420" s="15"/>
      <c r="D420" s="8"/>
    </row>
    <row r="421" spans="1:4" s="3" customFormat="1" ht="12.75">
      <c r="A421" s="5"/>
      <c r="B421" s="279"/>
      <c r="C421" s="15"/>
      <c r="D421" s="8"/>
    </row>
    <row r="422" spans="1:4" s="3" customFormat="1" ht="12.75">
      <c r="A422" s="5"/>
      <c r="B422" s="279"/>
      <c r="C422" s="15"/>
      <c r="D422" s="8"/>
    </row>
    <row r="423" spans="1:4" s="3" customFormat="1" ht="12.75">
      <c r="A423" s="5"/>
      <c r="B423" s="279"/>
      <c r="C423" s="15"/>
      <c r="D423" s="8"/>
    </row>
    <row r="424" spans="1:4" ht="12.75">
      <c r="A424" s="5"/>
      <c r="C424" s="15"/>
      <c r="D424" s="8"/>
    </row>
    <row r="425" spans="1:4" s="3" customFormat="1" ht="12.75">
      <c r="A425" s="5"/>
      <c r="B425" s="279"/>
      <c r="C425" s="15"/>
      <c r="D425" s="8"/>
    </row>
    <row r="426" spans="1:4" s="3" customFormat="1" ht="12.75">
      <c r="A426" s="5"/>
      <c r="B426" s="279"/>
      <c r="C426" s="15"/>
      <c r="D426" s="8"/>
    </row>
    <row r="427" spans="1:4" s="3" customFormat="1" ht="12.75">
      <c r="A427" s="5"/>
      <c r="B427" s="279"/>
      <c r="C427" s="15"/>
      <c r="D427" s="8"/>
    </row>
    <row r="428" spans="1:4" s="3" customFormat="1" ht="12.75">
      <c r="A428" s="5"/>
      <c r="B428" s="279"/>
      <c r="C428" s="15"/>
      <c r="D428" s="8"/>
    </row>
    <row r="429" spans="1:4" s="3" customFormat="1" ht="12.75">
      <c r="A429" s="5"/>
      <c r="B429" s="279"/>
      <c r="C429" s="15"/>
      <c r="D429" s="8"/>
    </row>
    <row r="430" spans="1:4" s="3" customFormat="1" ht="12.75">
      <c r="A430" s="5"/>
      <c r="B430" s="279"/>
      <c r="C430" s="15"/>
      <c r="D430" s="8"/>
    </row>
    <row r="431" spans="1:4" ht="12.75">
      <c r="A431" s="5"/>
      <c r="C431" s="15"/>
      <c r="D431" s="8"/>
    </row>
    <row r="432" spans="1:4" ht="12.75">
      <c r="A432" s="5"/>
      <c r="C432" s="15"/>
      <c r="D432" s="8"/>
    </row>
    <row r="433" spans="1:4" ht="12.75">
      <c r="A433" s="5"/>
      <c r="C433" s="15"/>
      <c r="D433" s="8"/>
    </row>
    <row r="434" spans="1:4" ht="12.75">
      <c r="A434" s="5"/>
      <c r="C434" s="15"/>
      <c r="D434" s="8"/>
    </row>
    <row r="435" spans="1:4" ht="12.75">
      <c r="A435" s="5"/>
      <c r="C435" s="15"/>
      <c r="D435" s="8"/>
    </row>
    <row r="436" spans="1:4" ht="12.75">
      <c r="A436" s="5"/>
      <c r="C436" s="15"/>
      <c r="D436" s="8"/>
    </row>
    <row r="437" spans="1:4" ht="12.75">
      <c r="A437" s="5"/>
      <c r="C437" s="15"/>
      <c r="D437" s="8"/>
    </row>
    <row r="438" spans="1:4" ht="12.75">
      <c r="A438" s="5"/>
      <c r="C438" s="15"/>
      <c r="D438" s="8"/>
    </row>
    <row r="439" spans="1:4" ht="12.75">
      <c r="A439" s="5"/>
      <c r="C439" s="15"/>
      <c r="D439" s="8"/>
    </row>
    <row r="440" spans="1:4" ht="12.75">
      <c r="A440" s="5"/>
      <c r="C440" s="15"/>
      <c r="D440" s="8"/>
    </row>
    <row r="441" spans="1:4" ht="12.75">
      <c r="A441" s="5"/>
      <c r="C441" s="15"/>
      <c r="D441" s="8"/>
    </row>
    <row r="442" spans="1:4" ht="12.75">
      <c r="A442" s="5"/>
      <c r="C442" s="15"/>
      <c r="D442" s="8"/>
    </row>
    <row r="443" spans="1:4" ht="12.75">
      <c r="A443" s="5"/>
      <c r="C443" s="15"/>
      <c r="D443" s="8"/>
    </row>
    <row r="444" spans="1:4" ht="12.75">
      <c r="A444" s="5"/>
      <c r="C444" s="15"/>
      <c r="D444" s="8"/>
    </row>
    <row r="445" spans="1:4" ht="12.75">
      <c r="A445" s="5"/>
      <c r="C445" s="15"/>
      <c r="D445" s="8"/>
    </row>
    <row r="446" spans="1:4" ht="12.75">
      <c r="A446" s="5"/>
      <c r="C446" s="15"/>
      <c r="D446" s="8"/>
    </row>
    <row r="447" spans="1:4" ht="12.75">
      <c r="A447" s="5"/>
      <c r="C447" s="15"/>
      <c r="D447" s="8"/>
    </row>
    <row r="448" spans="1:4" ht="12.75">
      <c r="A448" s="5"/>
      <c r="C448" s="15"/>
      <c r="D448" s="8"/>
    </row>
    <row r="449" spans="1:4" ht="12.75">
      <c r="A449" s="5"/>
      <c r="C449" s="15"/>
      <c r="D449" s="8"/>
    </row>
    <row r="450" spans="1:4" ht="12.75">
      <c r="A450" s="5"/>
      <c r="C450" s="15"/>
      <c r="D450" s="8"/>
    </row>
    <row r="451" spans="1:4" ht="12.75">
      <c r="A451" s="5"/>
      <c r="C451" s="15"/>
      <c r="D451" s="8"/>
    </row>
    <row r="452" spans="1:4" ht="12.75">
      <c r="A452" s="5"/>
      <c r="C452" s="15"/>
      <c r="D452" s="8"/>
    </row>
    <row r="453" spans="1:4" ht="12.75">
      <c r="A453" s="5"/>
      <c r="C453" s="15"/>
      <c r="D453" s="8"/>
    </row>
    <row r="454" spans="1:4" ht="12.75">
      <c r="A454" s="5"/>
      <c r="C454" s="15"/>
      <c r="D454" s="8"/>
    </row>
    <row r="455" spans="1:4" ht="12.75">
      <c r="A455" s="5"/>
      <c r="C455" s="15"/>
      <c r="D455" s="8"/>
    </row>
    <row r="456" spans="1:4" ht="12.75">
      <c r="A456" s="5"/>
      <c r="C456" s="15"/>
      <c r="D456" s="8"/>
    </row>
    <row r="457" spans="1:4" ht="12.75">
      <c r="A457" s="5"/>
      <c r="C457" s="15"/>
      <c r="D457" s="8"/>
    </row>
    <row r="458" spans="1:4" ht="12.75">
      <c r="A458" s="5"/>
      <c r="C458" s="15"/>
      <c r="D458" s="8"/>
    </row>
    <row r="459" spans="1:4" ht="12.75">
      <c r="A459" s="5"/>
      <c r="C459" s="15"/>
      <c r="D459" s="8"/>
    </row>
    <row r="460" spans="1:4" ht="12.75">
      <c r="A460" s="5"/>
      <c r="C460" s="15"/>
      <c r="D460" s="8"/>
    </row>
    <row r="461" spans="1:4" ht="12.75">
      <c r="A461" s="5"/>
      <c r="C461" s="15"/>
      <c r="D461" s="8"/>
    </row>
    <row r="462" spans="1:4" ht="12.75">
      <c r="A462" s="5"/>
      <c r="C462" s="15"/>
      <c r="D462" s="8"/>
    </row>
    <row r="463" spans="1:4" ht="12.75">
      <c r="A463" s="5"/>
      <c r="C463" s="15"/>
      <c r="D463" s="8"/>
    </row>
    <row r="464" spans="1:4" ht="12.75">
      <c r="A464" s="5"/>
      <c r="C464" s="15"/>
      <c r="D464" s="8"/>
    </row>
    <row r="465" spans="1:4" ht="12.75">
      <c r="A465" s="5"/>
      <c r="C465" s="15"/>
      <c r="D465" s="8"/>
    </row>
    <row r="466" spans="1:4" ht="12.75">
      <c r="A466" s="5"/>
      <c r="C466" s="15"/>
      <c r="D466" s="8"/>
    </row>
    <row r="467" spans="1:4" s="3" customFormat="1" ht="12.75">
      <c r="A467" s="5"/>
      <c r="B467" s="279"/>
      <c r="C467" s="15"/>
      <c r="D467" s="8"/>
    </row>
    <row r="468" spans="1:4" s="3" customFormat="1" ht="12.75">
      <c r="A468" s="5"/>
      <c r="B468" s="279"/>
      <c r="C468" s="15"/>
      <c r="D468" s="8"/>
    </row>
    <row r="469" spans="1:4" s="3" customFormat="1" ht="12.75">
      <c r="A469" s="5"/>
      <c r="B469" s="279"/>
      <c r="C469" s="15"/>
      <c r="D469" s="8"/>
    </row>
    <row r="470" spans="1:4" s="3" customFormat="1" ht="12.75">
      <c r="A470" s="5"/>
      <c r="B470" s="279"/>
      <c r="C470" s="15"/>
      <c r="D470" s="8"/>
    </row>
    <row r="471" spans="1:4" s="3" customFormat="1" ht="12.75">
      <c r="A471" s="5"/>
      <c r="B471" s="279"/>
      <c r="C471" s="15"/>
      <c r="D471" s="8"/>
    </row>
    <row r="472" spans="1:4" s="3" customFormat="1" ht="12.75">
      <c r="A472" s="5"/>
      <c r="B472" s="279"/>
      <c r="C472" s="15"/>
      <c r="D472" s="8"/>
    </row>
    <row r="473" spans="1:4" s="3" customFormat="1" ht="12.75">
      <c r="A473" s="5"/>
      <c r="B473" s="279"/>
      <c r="C473" s="15"/>
      <c r="D473" s="8"/>
    </row>
    <row r="474" spans="1:4" s="3" customFormat="1" ht="12.75">
      <c r="A474" s="5"/>
      <c r="B474" s="279"/>
      <c r="C474" s="15"/>
      <c r="D474" s="8"/>
    </row>
    <row r="475" spans="1:4" s="3" customFormat="1" ht="12.75">
      <c r="A475" s="5"/>
      <c r="B475" s="279"/>
      <c r="C475" s="15"/>
      <c r="D475" s="8"/>
    </row>
    <row r="476" spans="1:4" s="3" customFormat="1" ht="12.75">
      <c r="A476" s="5"/>
      <c r="B476" s="279"/>
      <c r="C476" s="15"/>
      <c r="D476" s="8"/>
    </row>
    <row r="477" spans="1:4" s="3" customFormat="1" ht="12.75">
      <c r="A477" s="5"/>
      <c r="B477" s="279"/>
      <c r="C477" s="15"/>
      <c r="D477" s="8"/>
    </row>
    <row r="478" spans="1:4" s="3" customFormat="1" ht="12.75">
      <c r="A478" s="5"/>
      <c r="B478" s="279"/>
      <c r="C478" s="15"/>
      <c r="D478" s="8"/>
    </row>
    <row r="479" spans="1:4" s="3" customFormat="1" ht="12.75">
      <c r="A479" s="5"/>
      <c r="B479" s="279"/>
      <c r="C479" s="15"/>
      <c r="D479" s="8"/>
    </row>
    <row r="480" spans="1:4" s="3" customFormat="1" ht="12.75">
      <c r="A480" s="5"/>
      <c r="B480" s="279"/>
      <c r="C480" s="15"/>
      <c r="D480" s="8"/>
    </row>
    <row r="481" spans="1:4" s="3" customFormat="1" ht="12.75">
      <c r="A481" s="5"/>
      <c r="B481" s="279"/>
      <c r="C481" s="15"/>
      <c r="D481" s="8"/>
    </row>
    <row r="482" spans="1:4" s="3" customFormat="1" ht="12.75">
      <c r="A482" s="5"/>
      <c r="B482" s="279"/>
      <c r="C482" s="15"/>
      <c r="D482" s="8"/>
    </row>
    <row r="483" spans="1:4" s="3" customFormat="1" ht="12.75">
      <c r="A483" s="5"/>
      <c r="B483" s="279"/>
      <c r="C483" s="15"/>
      <c r="D483" s="8"/>
    </row>
    <row r="484" spans="1:4" s="3" customFormat="1" ht="12.75">
      <c r="A484" s="5"/>
      <c r="B484" s="279"/>
      <c r="C484" s="15"/>
      <c r="D484" s="8"/>
    </row>
    <row r="485" spans="1:4" s="3" customFormat="1" ht="12.75">
      <c r="A485" s="5"/>
      <c r="B485" s="279"/>
      <c r="C485" s="15"/>
      <c r="D485" s="8"/>
    </row>
    <row r="486" spans="1:4" s="3" customFormat="1" ht="12.75">
      <c r="A486" s="5"/>
      <c r="B486" s="279"/>
      <c r="C486" s="15"/>
      <c r="D486" s="8"/>
    </row>
    <row r="487" spans="1:4" s="3" customFormat="1" ht="12.75">
      <c r="A487" s="5"/>
      <c r="B487" s="279"/>
      <c r="C487" s="15"/>
      <c r="D487" s="8"/>
    </row>
    <row r="488" spans="1:4" s="3" customFormat="1" ht="12.75">
      <c r="A488" s="5"/>
      <c r="B488" s="279"/>
      <c r="C488" s="15"/>
      <c r="D488" s="8"/>
    </row>
    <row r="489" spans="1:4" s="3" customFormat="1" ht="12.75">
      <c r="A489" s="5"/>
      <c r="B489" s="279"/>
      <c r="C489" s="15"/>
      <c r="D489" s="8"/>
    </row>
    <row r="490" spans="1:4" s="3" customFormat="1" ht="12.75">
      <c r="A490" s="5"/>
      <c r="B490" s="279"/>
      <c r="C490" s="15"/>
      <c r="D490" s="8"/>
    </row>
    <row r="491" spans="1:4" s="3" customFormat="1" ht="12.75">
      <c r="A491" s="5"/>
      <c r="B491" s="279"/>
      <c r="C491" s="15"/>
      <c r="D491" s="8"/>
    </row>
    <row r="492" spans="1:4" s="3" customFormat="1" ht="12.75">
      <c r="A492" s="5"/>
      <c r="B492" s="279"/>
      <c r="C492" s="15"/>
      <c r="D492" s="8"/>
    </row>
    <row r="493" spans="1:4" s="3" customFormat="1" ht="12.75">
      <c r="A493" s="5"/>
      <c r="B493" s="279"/>
      <c r="C493" s="15"/>
      <c r="D493" s="8"/>
    </row>
    <row r="494" spans="1:4" s="3" customFormat="1" ht="12.75">
      <c r="A494" s="5"/>
      <c r="B494" s="279"/>
      <c r="C494" s="15"/>
      <c r="D494" s="8"/>
    </row>
    <row r="495" spans="1:4" s="3" customFormat="1" ht="12.75">
      <c r="A495" s="5"/>
      <c r="B495" s="279"/>
      <c r="C495" s="15"/>
      <c r="D495" s="8"/>
    </row>
    <row r="496" spans="1:4" ht="12.75">
      <c r="A496" s="5"/>
      <c r="C496" s="15"/>
      <c r="D496" s="8"/>
    </row>
    <row r="497" spans="1:4" s="3" customFormat="1" ht="12.75">
      <c r="A497" s="5"/>
      <c r="B497" s="279"/>
      <c r="C497" s="15"/>
      <c r="D497" s="8"/>
    </row>
    <row r="498" spans="1:4" s="3" customFormat="1" ht="12.75">
      <c r="A498" s="5"/>
      <c r="B498" s="279"/>
      <c r="C498" s="15"/>
      <c r="D498" s="8"/>
    </row>
    <row r="499" spans="1:4" s="3" customFormat="1" ht="12.75">
      <c r="A499" s="5"/>
      <c r="B499" s="279"/>
      <c r="C499" s="15"/>
      <c r="D499" s="8"/>
    </row>
    <row r="500" spans="1:4" s="3" customFormat="1" ht="12.75">
      <c r="A500" s="5"/>
      <c r="B500" s="279"/>
      <c r="C500" s="15"/>
      <c r="D500" s="8"/>
    </row>
    <row r="501" spans="1:4" ht="12.75">
      <c r="A501" s="5"/>
      <c r="C501" s="15"/>
      <c r="D501" s="8"/>
    </row>
    <row r="502" spans="1:4" ht="12.75">
      <c r="A502" s="5"/>
      <c r="C502" s="15"/>
      <c r="D502" s="8"/>
    </row>
    <row r="503" spans="1:4" ht="12.75">
      <c r="A503" s="5"/>
      <c r="C503" s="15"/>
      <c r="D503" s="8"/>
    </row>
    <row r="504" spans="1:4" ht="12.75">
      <c r="A504" s="5"/>
      <c r="C504" s="15"/>
      <c r="D504" s="8"/>
    </row>
    <row r="505" spans="1:4" ht="12.75">
      <c r="A505" s="5"/>
      <c r="C505" s="15"/>
      <c r="D505" s="8"/>
    </row>
    <row r="506" spans="1:4" ht="12.75">
      <c r="A506" s="5"/>
      <c r="C506" s="15"/>
      <c r="D506" s="8"/>
    </row>
    <row r="507" spans="1:4" ht="12.75">
      <c r="A507" s="5"/>
      <c r="C507" s="15"/>
      <c r="D507" s="8"/>
    </row>
    <row r="508" spans="1:4" ht="12.75">
      <c r="A508" s="5"/>
      <c r="C508" s="15"/>
      <c r="D508" s="8"/>
    </row>
    <row r="509" spans="1:4" ht="12.75">
      <c r="A509" s="5"/>
      <c r="C509" s="15"/>
      <c r="D509" s="8"/>
    </row>
    <row r="510" spans="1:4" s="3" customFormat="1" ht="12.75">
      <c r="A510" s="5"/>
      <c r="B510" s="279"/>
      <c r="C510" s="15"/>
      <c r="D510" s="8"/>
    </row>
    <row r="511" spans="1:4" s="3" customFormat="1" ht="12.75">
      <c r="A511" s="5"/>
      <c r="B511" s="279"/>
      <c r="C511" s="15"/>
      <c r="D511" s="8"/>
    </row>
    <row r="512" spans="1:4" s="3" customFormat="1" ht="12.75">
      <c r="A512" s="5"/>
      <c r="B512" s="279"/>
      <c r="C512" s="15"/>
      <c r="D512" s="8"/>
    </row>
    <row r="513" spans="1:4" s="3" customFormat="1" ht="12.75">
      <c r="A513" s="5"/>
      <c r="B513" s="279"/>
      <c r="C513" s="15"/>
      <c r="D513" s="8"/>
    </row>
    <row r="514" spans="1:4" s="3" customFormat="1" ht="12.75">
      <c r="A514" s="5"/>
      <c r="B514" s="279"/>
      <c r="C514" s="15"/>
      <c r="D514" s="8"/>
    </row>
    <row r="515" spans="1:4" s="3" customFormat="1" ht="12.75">
      <c r="A515" s="5"/>
      <c r="B515" s="279"/>
      <c r="C515" s="15"/>
      <c r="D515" s="8"/>
    </row>
    <row r="516" spans="1:4" s="3" customFormat="1" ht="12.75">
      <c r="A516" s="5"/>
      <c r="B516" s="279"/>
      <c r="C516" s="15"/>
      <c r="D516" s="8"/>
    </row>
    <row r="517" spans="1:4" s="3" customFormat="1" ht="12.75">
      <c r="A517" s="5"/>
      <c r="B517" s="279"/>
      <c r="C517" s="15"/>
      <c r="D517" s="8"/>
    </row>
    <row r="518" spans="1:4" s="3" customFormat="1" ht="12.75">
      <c r="A518" s="5"/>
      <c r="B518" s="279"/>
      <c r="C518" s="15"/>
      <c r="D518" s="8"/>
    </row>
    <row r="519" spans="1:4" s="3" customFormat="1" ht="12.75">
      <c r="A519" s="5"/>
      <c r="B519" s="279"/>
      <c r="C519" s="15"/>
      <c r="D519" s="8"/>
    </row>
    <row r="520" spans="1:4" s="3" customFormat="1" ht="12.75">
      <c r="A520" s="5"/>
      <c r="B520" s="279"/>
      <c r="C520" s="15"/>
      <c r="D520" s="8"/>
    </row>
    <row r="521" spans="1:4" s="3" customFormat="1" ht="12.75">
      <c r="A521" s="5"/>
      <c r="B521" s="279"/>
      <c r="C521" s="15"/>
      <c r="D521" s="8"/>
    </row>
    <row r="522" spans="1:4" s="3" customFormat="1" ht="12.75">
      <c r="A522" s="5"/>
      <c r="B522" s="279"/>
      <c r="C522" s="15"/>
      <c r="D522" s="8"/>
    </row>
    <row r="523" spans="1:4" s="3" customFormat="1" ht="12.75">
      <c r="A523" s="5"/>
      <c r="B523" s="279"/>
      <c r="C523" s="15"/>
      <c r="D523" s="8"/>
    </row>
    <row r="524" spans="1:4" s="3" customFormat="1" ht="12.75">
      <c r="A524" s="5"/>
      <c r="B524" s="279"/>
      <c r="C524" s="15"/>
      <c r="D524" s="8"/>
    </row>
    <row r="525" spans="1:4" ht="12.75">
      <c r="A525" s="5"/>
      <c r="C525" s="15"/>
      <c r="D525" s="8"/>
    </row>
    <row r="526" spans="1:4" ht="12.75">
      <c r="A526" s="5"/>
      <c r="C526" s="15"/>
      <c r="D526" s="8"/>
    </row>
    <row r="527" spans="1:4" ht="12.75">
      <c r="A527" s="5"/>
      <c r="C527" s="15"/>
      <c r="D527" s="8"/>
    </row>
    <row r="528" spans="1:4" ht="12.75">
      <c r="A528" s="5"/>
      <c r="C528" s="15"/>
      <c r="D528" s="8"/>
    </row>
    <row r="529" spans="1:4" ht="12.75">
      <c r="A529" s="5"/>
      <c r="C529" s="15"/>
      <c r="D529" s="8"/>
    </row>
    <row r="530" spans="1:4" ht="12.75">
      <c r="A530" s="5"/>
      <c r="C530" s="15"/>
      <c r="D530" s="8"/>
    </row>
    <row r="531" spans="1:4" ht="12.75">
      <c r="A531" s="5"/>
      <c r="C531" s="15"/>
      <c r="D531" s="8"/>
    </row>
    <row r="532" spans="1:4" ht="12.75">
      <c r="A532" s="5"/>
      <c r="C532" s="15"/>
      <c r="D532" s="8"/>
    </row>
    <row r="533" spans="1:4" ht="12.75">
      <c r="A533" s="5"/>
      <c r="C533" s="15"/>
      <c r="D533" s="8"/>
    </row>
    <row r="534" spans="1:4" ht="12.75">
      <c r="A534" s="5"/>
      <c r="C534" s="15"/>
      <c r="D534" s="8"/>
    </row>
    <row r="535" spans="1:4" ht="12.75">
      <c r="A535" s="5"/>
      <c r="C535" s="15"/>
      <c r="D535" s="8"/>
    </row>
    <row r="536" spans="1:4" ht="12.75">
      <c r="A536" s="5"/>
      <c r="C536" s="15"/>
      <c r="D536" s="8"/>
    </row>
    <row r="537" spans="1:4" ht="12.75">
      <c r="A537" s="5"/>
      <c r="C537" s="15"/>
      <c r="D537" s="8"/>
    </row>
    <row r="538" spans="1:4" ht="12.75">
      <c r="A538" s="5"/>
      <c r="C538" s="15"/>
      <c r="D538" s="8"/>
    </row>
    <row r="539" spans="1:4" ht="12.75">
      <c r="A539" s="5"/>
      <c r="C539" s="15"/>
      <c r="D539" s="8"/>
    </row>
    <row r="540" spans="1:4" ht="12.75">
      <c r="A540" s="5"/>
      <c r="C540" s="15"/>
      <c r="D540" s="8"/>
    </row>
    <row r="541" spans="1:4" ht="12.75">
      <c r="A541" s="5"/>
      <c r="C541" s="15"/>
      <c r="D541" s="8"/>
    </row>
    <row r="542" spans="1:4" ht="12.75">
      <c r="A542" s="5"/>
      <c r="C542" s="15"/>
      <c r="D542" s="8"/>
    </row>
    <row r="543" spans="1:4" ht="12.75">
      <c r="A543" s="5"/>
      <c r="C543" s="15"/>
      <c r="D543" s="8"/>
    </row>
    <row r="544" spans="1:4" ht="12.75">
      <c r="A544" s="5"/>
      <c r="C544" s="15"/>
      <c r="D544" s="8"/>
    </row>
    <row r="545" spans="1:4" ht="12.75">
      <c r="A545" s="5"/>
      <c r="C545" s="15"/>
      <c r="D545" s="8"/>
    </row>
    <row r="546" spans="1:4" ht="12.75">
      <c r="A546" s="5"/>
      <c r="C546" s="15"/>
      <c r="D546" s="8"/>
    </row>
    <row r="547" spans="1:4" ht="12.75">
      <c r="A547" s="5"/>
      <c r="C547" s="15"/>
      <c r="D547" s="8"/>
    </row>
    <row r="548" spans="1:4" ht="12.75">
      <c r="A548" s="5"/>
      <c r="C548" s="15"/>
      <c r="D548" s="8"/>
    </row>
    <row r="549" spans="1:4" ht="12.75">
      <c r="A549" s="5"/>
      <c r="C549" s="15"/>
      <c r="D549" s="8"/>
    </row>
    <row r="550" spans="1:4" ht="12.75">
      <c r="A550" s="5"/>
      <c r="C550" s="15"/>
      <c r="D550" s="8"/>
    </row>
    <row r="551" spans="1:4" ht="12.75">
      <c r="A551" s="5"/>
      <c r="C551" s="15"/>
      <c r="D551" s="8"/>
    </row>
    <row r="552" spans="1:4" ht="12.75">
      <c r="A552" s="5"/>
      <c r="C552" s="15"/>
      <c r="D552" s="8"/>
    </row>
    <row r="553" spans="1:4" ht="12.75">
      <c r="A553" s="5"/>
      <c r="C553" s="15"/>
      <c r="D553" s="8"/>
    </row>
    <row r="554" spans="1:4" ht="12.75">
      <c r="A554" s="5"/>
      <c r="C554" s="15"/>
      <c r="D554" s="8"/>
    </row>
    <row r="555" spans="1:4" ht="12.75">
      <c r="A555" s="5"/>
      <c r="C555" s="15"/>
      <c r="D555" s="8"/>
    </row>
    <row r="556" spans="1:4" ht="12.75">
      <c r="A556" s="5"/>
      <c r="C556" s="15"/>
      <c r="D556" s="8"/>
    </row>
    <row r="557" spans="1:4" ht="12.75">
      <c r="A557" s="5"/>
      <c r="C557" s="15"/>
      <c r="D557" s="8"/>
    </row>
    <row r="558" spans="1:4" ht="12.75">
      <c r="A558" s="5"/>
      <c r="C558" s="15"/>
      <c r="D558" s="8"/>
    </row>
    <row r="559" spans="1:4" ht="12.75">
      <c r="A559" s="5"/>
      <c r="C559" s="15"/>
      <c r="D559" s="8"/>
    </row>
    <row r="560" spans="1:4" ht="12.75">
      <c r="A560" s="5"/>
      <c r="C560" s="15"/>
      <c r="D560" s="8"/>
    </row>
    <row r="561" spans="1:4" ht="12.75">
      <c r="A561" s="5"/>
      <c r="C561" s="15"/>
      <c r="D561" s="8"/>
    </row>
    <row r="562" spans="1:4" ht="12.75">
      <c r="A562" s="5"/>
      <c r="C562" s="15"/>
      <c r="D562" s="8"/>
    </row>
    <row r="563" spans="1:4" ht="12.75">
      <c r="A563" s="5"/>
      <c r="C563" s="15"/>
      <c r="D563" s="8"/>
    </row>
    <row r="564" spans="1:4" ht="12.75">
      <c r="A564" s="5"/>
      <c r="C564" s="15"/>
      <c r="D564" s="8"/>
    </row>
    <row r="565" spans="1:4" ht="12.75">
      <c r="A565" s="5"/>
      <c r="C565" s="15"/>
      <c r="D565" s="8"/>
    </row>
    <row r="566" spans="1:4" ht="12.75">
      <c r="A566" s="5"/>
      <c r="C566" s="15"/>
      <c r="D566" s="8"/>
    </row>
    <row r="567" spans="1:4" ht="12.75">
      <c r="A567" s="5"/>
      <c r="C567" s="15"/>
      <c r="D567" s="8"/>
    </row>
    <row r="568" spans="1:4" ht="12.75">
      <c r="A568" s="5"/>
      <c r="C568" s="15"/>
      <c r="D568" s="8"/>
    </row>
    <row r="569" spans="1:4" ht="12.75">
      <c r="A569" s="5"/>
      <c r="C569" s="15"/>
      <c r="D569" s="8"/>
    </row>
    <row r="570" spans="1:4" ht="12.75">
      <c r="A570" s="5"/>
      <c r="C570" s="15"/>
      <c r="D570" s="8"/>
    </row>
    <row r="571" spans="1:4" ht="12.75">
      <c r="A571" s="5"/>
      <c r="C571" s="15"/>
      <c r="D571" s="8"/>
    </row>
    <row r="572" spans="1:4" ht="12.75">
      <c r="A572" s="5"/>
      <c r="C572" s="15"/>
      <c r="D572" s="8"/>
    </row>
    <row r="573" spans="1:4" ht="12.75">
      <c r="A573" s="5"/>
      <c r="C573" s="15"/>
      <c r="D573" s="8"/>
    </row>
    <row r="574" spans="1:4" ht="12.75">
      <c r="A574" s="5"/>
      <c r="C574" s="15"/>
      <c r="D574" s="8"/>
    </row>
    <row r="575" spans="1:4" ht="12.75">
      <c r="A575" s="5"/>
      <c r="C575" s="15"/>
      <c r="D575" s="8"/>
    </row>
    <row r="576" spans="1:4" ht="12.75">
      <c r="A576" s="5"/>
      <c r="C576" s="15"/>
      <c r="D576" s="8"/>
    </row>
    <row r="577" spans="1:4" ht="12.75">
      <c r="A577" s="5"/>
      <c r="C577" s="15"/>
      <c r="D577" s="8"/>
    </row>
    <row r="578" spans="1:4" ht="12.75">
      <c r="A578" s="5"/>
      <c r="C578" s="15"/>
      <c r="D578" s="8"/>
    </row>
    <row r="579" spans="1:4" ht="12.75">
      <c r="A579" s="5"/>
      <c r="C579" s="15"/>
      <c r="D579" s="8"/>
    </row>
    <row r="580" spans="1:4" ht="12.75">
      <c r="A580" s="5"/>
      <c r="C580" s="15"/>
      <c r="D580" s="8"/>
    </row>
    <row r="581" spans="1:4" ht="12.75">
      <c r="A581" s="5"/>
      <c r="C581" s="15"/>
      <c r="D581" s="8"/>
    </row>
    <row r="582" spans="1:4" ht="12.75">
      <c r="A582" s="5"/>
      <c r="C582" s="15"/>
      <c r="D582" s="8"/>
    </row>
    <row r="583" spans="1:4" ht="12.75">
      <c r="A583" s="5"/>
      <c r="C583" s="15"/>
      <c r="D583" s="8"/>
    </row>
    <row r="584" spans="1:4" ht="12.75">
      <c r="A584" s="5"/>
      <c r="C584" s="15"/>
      <c r="D584" s="8"/>
    </row>
    <row r="585" spans="1:4" ht="12.75">
      <c r="A585" s="5"/>
      <c r="C585" s="15"/>
      <c r="D585" s="8"/>
    </row>
    <row r="586" spans="1:4" ht="12.75">
      <c r="A586" s="5"/>
      <c r="C586" s="15"/>
      <c r="D586" s="8"/>
    </row>
    <row r="587" spans="1:4" ht="12.75">
      <c r="A587" s="5"/>
      <c r="C587" s="15"/>
      <c r="D587" s="8"/>
    </row>
    <row r="588" spans="1:4" ht="12.75">
      <c r="A588" s="5"/>
      <c r="C588" s="15"/>
      <c r="D588" s="8"/>
    </row>
    <row r="589" spans="1:4" ht="12.75">
      <c r="A589" s="5"/>
      <c r="C589" s="15"/>
      <c r="D589" s="8"/>
    </row>
    <row r="590" spans="1:4" ht="12.75">
      <c r="A590" s="5"/>
      <c r="C590" s="15"/>
      <c r="D590" s="8"/>
    </row>
    <row r="591" spans="1:4" ht="12.75">
      <c r="A591" s="5"/>
      <c r="C591" s="15"/>
      <c r="D591" s="8"/>
    </row>
    <row r="592" spans="1:4" ht="12.75">
      <c r="A592" s="5"/>
      <c r="C592" s="15"/>
      <c r="D592" s="8"/>
    </row>
    <row r="593" spans="1:4" ht="12.75">
      <c r="A593" s="5"/>
      <c r="C593" s="15"/>
      <c r="D593" s="8"/>
    </row>
    <row r="594" spans="1:4" ht="12.75">
      <c r="A594" s="5"/>
      <c r="C594" s="15"/>
      <c r="D594" s="8"/>
    </row>
    <row r="595" spans="1:4" ht="12.75">
      <c r="A595" s="5"/>
      <c r="C595" s="15"/>
      <c r="D595" s="8"/>
    </row>
    <row r="596" spans="1:4" ht="12.75">
      <c r="A596" s="5"/>
      <c r="C596" s="15"/>
      <c r="D596" s="8"/>
    </row>
    <row r="597" spans="1:4" ht="12.75">
      <c r="A597" s="5"/>
      <c r="C597" s="15"/>
      <c r="D597" s="8"/>
    </row>
    <row r="598" spans="1:4" ht="12.75">
      <c r="A598" s="5"/>
      <c r="C598" s="15"/>
      <c r="D598" s="8"/>
    </row>
    <row r="599" spans="1:4" ht="12.75">
      <c r="A599" s="5"/>
      <c r="C599" s="15"/>
      <c r="D599" s="8"/>
    </row>
    <row r="600" spans="1:4" ht="12.75">
      <c r="A600" s="5"/>
      <c r="C600" s="15"/>
      <c r="D600" s="8"/>
    </row>
    <row r="601" spans="1:4" ht="12.75">
      <c r="A601" s="5"/>
      <c r="C601" s="15"/>
      <c r="D601" s="8"/>
    </row>
    <row r="602" spans="1:4" ht="12.75">
      <c r="A602" s="5"/>
      <c r="C602" s="15"/>
      <c r="D602" s="8"/>
    </row>
    <row r="603" spans="1:4" ht="12.75">
      <c r="A603" s="5"/>
      <c r="C603" s="15"/>
      <c r="D603" s="8"/>
    </row>
    <row r="604" spans="1:4" ht="12.75">
      <c r="A604" s="5"/>
      <c r="C604" s="15"/>
      <c r="D604" s="8"/>
    </row>
    <row r="605" spans="1:4" ht="12.75">
      <c r="A605" s="5"/>
      <c r="C605" s="15"/>
      <c r="D605" s="8"/>
    </row>
    <row r="606" spans="1:4" ht="12.75">
      <c r="A606" s="5"/>
      <c r="C606" s="15"/>
      <c r="D606" s="8"/>
    </row>
    <row r="607" spans="1:4" ht="12.75">
      <c r="A607" s="5"/>
      <c r="C607" s="15"/>
      <c r="D607" s="8"/>
    </row>
    <row r="608" spans="1:4" ht="12.75">
      <c r="A608" s="5"/>
      <c r="C608" s="15"/>
      <c r="D608" s="8"/>
    </row>
    <row r="609" spans="1:4" ht="12.75">
      <c r="A609" s="5"/>
      <c r="C609" s="15"/>
      <c r="D609" s="8"/>
    </row>
    <row r="610" spans="1:4" ht="12.75">
      <c r="A610" s="5"/>
      <c r="C610" s="15"/>
      <c r="D610" s="8"/>
    </row>
    <row r="611" spans="1:4" ht="12.75">
      <c r="A611" s="5"/>
      <c r="C611" s="15"/>
      <c r="D611" s="8"/>
    </row>
    <row r="612" spans="1:4" ht="12.75">
      <c r="A612" s="5"/>
      <c r="C612" s="15"/>
      <c r="D612" s="8"/>
    </row>
    <row r="613" spans="1:4" ht="12.75">
      <c r="A613" s="5"/>
      <c r="C613" s="15"/>
      <c r="D613" s="8"/>
    </row>
    <row r="614" spans="1:4" ht="12.75">
      <c r="A614" s="5"/>
      <c r="C614" s="15"/>
      <c r="D614" s="8"/>
    </row>
    <row r="615" spans="1:4" ht="12.75">
      <c r="A615" s="5"/>
      <c r="C615" s="15"/>
      <c r="D615" s="8"/>
    </row>
    <row r="616" spans="1:4" ht="12.75">
      <c r="A616" s="5"/>
      <c r="C616" s="15"/>
      <c r="D616" s="8"/>
    </row>
    <row r="617" spans="1:4" ht="12.75">
      <c r="A617" s="5"/>
      <c r="C617" s="15"/>
      <c r="D617" s="8"/>
    </row>
    <row r="618" spans="1:4" ht="12.75">
      <c r="A618" s="5"/>
      <c r="C618" s="15"/>
      <c r="D618" s="8"/>
    </row>
    <row r="619" spans="1:4" ht="12.75">
      <c r="A619" s="5"/>
      <c r="C619" s="15"/>
      <c r="D619" s="8"/>
    </row>
    <row r="620" spans="1:4" ht="12.75">
      <c r="A620" s="5"/>
      <c r="C620" s="15"/>
      <c r="D620" s="8"/>
    </row>
    <row r="621" spans="1:4" ht="12.75">
      <c r="A621" s="5"/>
      <c r="C621" s="15"/>
      <c r="D621" s="8"/>
    </row>
    <row r="622" spans="1:4" ht="12.75">
      <c r="A622" s="5"/>
      <c r="C622" s="15"/>
      <c r="D622" s="8"/>
    </row>
    <row r="623" spans="1:4" ht="12.75">
      <c r="A623" s="5"/>
      <c r="C623" s="15"/>
      <c r="D623" s="8"/>
    </row>
    <row r="624" spans="1:4" ht="12.75">
      <c r="A624" s="5"/>
      <c r="C624" s="15"/>
      <c r="D624" s="8"/>
    </row>
    <row r="625" spans="1:4" ht="12.75">
      <c r="A625" s="5"/>
      <c r="C625" s="15"/>
      <c r="D625" s="8"/>
    </row>
    <row r="626" spans="1:4" ht="12.75">
      <c r="A626" s="5"/>
      <c r="C626" s="15"/>
      <c r="D626" s="8"/>
    </row>
    <row r="627" spans="1:4" ht="12.75">
      <c r="A627" s="5"/>
      <c r="C627" s="15"/>
      <c r="D627" s="8"/>
    </row>
    <row r="628" spans="1:4" ht="12.75">
      <c r="A628" s="5"/>
      <c r="C628" s="15"/>
      <c r="D628" s="8"/>
    </row>
    <row r="629" spans="1:4" ht="12.75">
      <c r="A629" s="5"/>
      <c r="C629" s="15"/>
      <c r="D629" s="8"/>
    </row>
    <row r="630" spans="1:4" ht="12.75">
      <c r="A630" s="5"/>
      <c r="C630" s="15"/>
      <c r="D630" s="8"/>
    </row>
    <row r="631" spans="1:4" ht="12.75">
      <c r="A631" s="5"/>
      <c r="C631" s="15"/>
      <c r="D631" s="8"/>
    </row>
    <row r="632" spans="1:4" ht="12.75">
      <c r="A632" s="5"/>
      <c r="C632" s="15"/>
      <c r="D632" s="8"/>
    </row>
    <row r="633" spans="1:4" ht="12.75">
      <c r="A633" s="5"/>
      <c r="C633" s="15"/>
      <c r="D633" s="8"/>
    </row>
    <row r="634" spans="1:4" ht="12.75">
      <c r="A634" s="5"/>
      <c r="C634" s="15"/>
      <c r="D634" s="8"/>
    </row>
    <row r="635" spans="1:4" ht="12.75">
      <c r="A635" s="5"/>
      <c r="C635" s="15"/>
      <c r="D635" s="8"/>
    </row>
    <row r="636" spans="1:4" ht="12.75">
      <c r="A636" s="5"/>
      <c r="C636" s="15"/>
      <c r="D636" s="8"/>
    </row>
    <row r="637" spans="1:4" ht="12.75">
      <c r="A637" s="5"/>
      <c r="C637" s="15"/>
      <c r="D637" s="8"/>
    </row>
    <row r="638" spans="1:4" ht="12.75">
      <c r="A638" s="5"/>
      <c r="C638" s="15"/>
      <c r="D638" s="8"/>
    </row>
    <row r="639" spans="1:4" ht="12.75">
      <c r="A639" s="5"/>
      <c r="C639" s="15"/>
      <c r="D639" s="8"/>
    </row>
    <row r="640" spans="1:4" ht="12.75">
      <c r="A640" s="5"/>
      <c r="C640" s="15"/>
      <c r="D640" s="8"/>
    </row>
    <row r="641" spans="1:4" ht="12.75">
      <c r="A641" s="5"/>
      <c r="C641" s="15"/>
      <c r="D641" s="8"/>
    </row>
    <row r="642" spans="1:4" ht="12.75">
      <c r="A642" s="5"/>
      <c r="C642" s="15"/>
      <c r="D642" s="8"/>
    </row>
    <row r="643" spans="1:4" ht="12.75">
      <c r="A643" s="5"/>
      <c r="C643" s="15"/>
      <c r="D643" s="8"/>
    </row>
    <row r="644" spans="1:4" ht="12.75">
      <c r="A644" s="5"/>
      <c r="C644" s="15"/>
      <c r="D644" s="8"/>
    </row>
    <row r="645" spans="1:4" ht="12.75">
      <c r="A645" s="5"/>
      <c r="C645" s="15"/>
      <c r="D645" s="8"/>
    </row>
    <row r="646" spans="1:4" ht="12.75">
      <c r="A646" s="5"/>
      <c r="C646" s="15"/>
      <c r="D646" s="8"/>
    </row>
    <row r="647" spans="1:4" ht="12.75">
      <c r="A647" s="5"/>
      <c r="C647" s="15"/>
      <c r="D647" s="8"/>
    </row>
    <row r="648" spans="1:4" ht="12.75">
      <c r="A648" s="5"/>
      <c r="C648" s="15"/>
      <c r="D648" s="8"/>
    </row>
    <row r="649" spans="1:4" ht="12.75">
      <c r="A649" s="5"/>
      <c r="C649" s="15"/>
      <c r="D649" s="8"/>
    </row>
    <row r="650" spans="1:4" ht="12.75">
      <c r="A650" s="5"/>
      <c r="C650" s="15"/>
      <c r="D650" s="8"/>
    </row>
    <row r="651" spans="1:4" ht="12.75">
      <c r="A651" s="5"/>
      <c r="C651" s="15"/>
      <c r="D651" s="8"/>
    </row>
    <row r="652" spans="1:4" ht="12.75">
      <c r="A652" s="5"/>
      <c r="C652" s="15"/>
      <c r="D652" s="8"/>
    </row>
    <row r="653" spans="1:4" ht="12.75">
      <c r="A653" s="5"/>
      <c r="C653" s="15"/>
      <c r="D653" s="8"/>
    </row>
    <row r="654" spans="1:4" ht="12.75">
      <c r="A654" s="5"/>
      <c r="C654" s="15"/>
      <c r="D654" s="8"/>
    </row>
    <row r="655" spans="1:4" ht="12.75">
      <c r="A655" s="5"/>
      <c r="C655" s="15"/>
      <c r="D655" s="8"/>
    </row>
    <row r="656" spans="1:4" ht="12.75">
      <c r="A656" s="5"/>
      <c r="C656" s="15"/>
      <c r="D656" s="8"/>
    </row>
    <row r="657" spans="1:4" ht="12.75">
      <c r="A657" s="5"/>
      <c r="C657" s="15"/>
      <c r="D657" s="8"/>
    </row>
    <row r="658" spans="1:4" ht="12.75">
      <c r="A658" s="5"/>
      <c r="C658" s="15"/>
      <c r="D658" s="8"/>
    </row>
    <row r="659" spans="1:4" ht="12.75">
      <c r="A659" s="5"/>
      <c r="C659" s="15"/>
      <c r="D659" s="8"/>
    </row>
    <row r="660" spans="1:4" ht="12.75">
      <c r="A660" s="5"/>
      <c r="C660" s="15"/>
      <c r="D660" s="8"/>
    </row>
    <row r="661" spans="1:4" ht="12.75">
      <c r="A661" s="5"/>
      <c r="C661" s="15"/>
      <c r="D661" s="8"/>
    </row>
    <row r="662" spans="1:4" ht="12.75">
      <c r="A662" s="5"/>
      <c r="C662" s="15"/>
      <c r="D662" s="8"/>
    </row>
    <row r="663" spans="1:4" ht="12.75">
      <c r="A663" s="5"/>
      <c r="C663" s="15"/>
      <c r="D663" s="8"/>
    </row>
    <row r="664" spans="1:4" ht="12.75">
      <c r="A664" s="5"/>
      <c r="C664" s="15"/>
      <c r="D664" s="8"/>
    </row>
    <row r="665" spans="1:4" ht="12.75">
      <c r="A665" s="5"/>
      <c r="C665" s="15"/>
      <c r="D665" s="8"/>
    </row>
    <row r="666" spans="1:4" ht="12.75">
      <c r="A666" s="5"/>
      <c r="C666" s="15"/>
      <c r="D666" s="8"/>
    </row>
    <row r="667" spans="1:4" ht="12.75">
      <c r="A667" s="5"/>
      <c r="C667" s="15"/>
      <c r="D667" s="8"/>
    </row>
    <row r="668" spans="1:4" ht="12.75">
      <c r="A668" s="5"/>
      <c r="C668" s="15"/>
      <c r="D668" s="8"/>
    </row>
    <row r="669" spans="1:4" ht="12.75">
      <c r="A669" s="5"/>
      <c r="C669" s="15"/>
      <c r="D669" s="8"/>
    </row>
    <row r="670" spans="1:4" ht="12.75">
      <c r="A670" s="5"/>
      <c r="C670" s="15"/>
      <c r="D670" s="8"/>
    </row>
    <row r="671" spans="1:4" ht="12.75">
      <c r="A671" s="5"/>
      <c r="C671" s="15"/>
      <c r="D671" s="8"/>
    </row>
    <row r="672" spans="1:4" ht="12.75">
      <c r="A672" s="5"/>
      <c r="C672" s="15"/>
      <c r="D672" s="8"/>
    </row>
    <row r="673" spans="1:4" ht="12.75">
      <c r="A673" s="5"/>
      <c r="C673" s="15"/>
      <c r="D673" s="8"/>
    </row>
    <row r="674" spans="1:4" ht="12.75">
      <c r="A674" s="5"/>
      <c r="C674" s="15"/>
      <c r="D674" s="8"/>
    </row>
    <row r="675" spans="1:4" ht="12.75">
      <c r="A675" s="5"/>
      <c r="C675" s="15"/>
      <c r="D675" s="8"/>
    </row>
    <row r="676" spans="1:4" ht="12.75">
      <c r="A676" s="5"/>
      <c r="C676" s="15"/>
      <c r="D676" s="8"/>
    </row>
    <row r="677" spans="1:4" ht="12.75">
      <c r="A677" s="5"/>
      <c r="C677" s="15"/>
      <c r="D677" s="8"/>
    </row>
    <row r="678" spans="1:4" ht="12.75">
      <c r="A678" s="5"/>
      <c r="C678" s="15"/>
      <c r="D678" s="8"/>
    </row>
    <row r="679" spans="1:4" ht="12.75">
      <c r="A679" s="5"/>
      <c r="C679" s="15"/>
      <c r="D679" s="8"/>
    </row>
    <row r="680" spans="1:4" ht="12.75">
      <c r="A680" s="5"/>
      <c r="C680" s="15"/>
      <c r="D680" s="8"/>
    </row>
    <row r="681" spans="1:4" ht="12.75">
      <c r="A681" s="5"/>
      <c r="C681" s="15"/>
      <c r="D681" s="8"/>
    </row>
    <row r="682" spans="1:4" ht="12.75">
      <c r="A682" s="5"/>
      <c r="C682" s="15"/>
      <c r="D682" s="8"/>
    </row>
    <row r="683" spans="1:4" ht="12.75">
      <c r="A683" s="5"/>
      <c r="C683" s="15"/>
      <c r="D683" s="8"/>
    </row>
    <row r="684" spans="1:4" ht="12.75">
      <c r="A684" s="5"/>
      <c r="C684" s="15"/>
      <c r="D684" s="8"/>
    </row>
    <row r="685" spans="1:4" ht="12.75">
      <c r="A685" s="5"/>
      <c r="C685" s="15"/>
      <c r="D685" s="8"/>
    </row>
    <row r="686" spans="1:4" ht="12.75">
      <c r="A686" s="5"/>
      <c r="C686" s="15"/>
      <c r="D686" s="8"/>
    </row>
    <row r="687" spans="1:4" ht="12.75">
      <c r="A687" s="5"/>
      <c r="C687" s="15"/>
      <c r="D687" s="8"/>
    </row>
    <row r="688" spans="1:4" ht="12.75">
      <c r="A688" s="5"/>
      <c r="C688" s="15"/>
      <c r="D688" s="8"/>
    </row>
    <row r="689" spans="1:4" ht="12.75">
      <c r="A689" s="5"/>
      <c r="C689" s="15"/>
      <c r="D689" s="8"/>
    </row>
    <row r="690" spans="1:4" ht="12.75">
      <c r="A690" s="5"/>
      <c r="C690" s="15"/>
      <c r="D690" s="8"/>
    </row>
    <row r="691" spans="1:4" ht="12.75">
      <c r="A691" s="5"/>
      <c r="C691" s="15"/>
      <c r="D691" s="8"/>
    </row>
    <row r="692" spans="1:4" ht="12.75">
      <c r="A692" s="5"/>
      <c r="C692" s="15"/>
      <c r="D692" s="8"/>
    </row>
    <row r="693" spans="1:4" ht="12.75">
      <c r="A693" s="5"/>
      <c r="C693" s="15"/>
      <c r="D693" s="8"/>
    </row>
    <row r="694" spans="1:4" ht="12.75">
      <c r="A694" s="5"/>
      <c r="C694" s="15"/>
      <c r="D694" s="8"/>
    </row>
    <row r="695" spans="1:4" ht="12.75">
      <c r="A695" s="5"/>
      <c r="C695" s="15"/>
      <c r="D695" s="8"/>
    </row>
    <row r="696" spans="1:4" ht="12.75">
      <c r="A696" s="5"/>
      <c r="C696" s="15"/>
      <c r="D696" s="8"/>
    </row>
    <row r="697" spans="1:4" ht="12.75">
      <c r="A697" s="5"/>
      <c r="C697" s="15"/>
      <c r="D697" s="8"/>
    </row>
    <row r="698" spans="1:4" ht="12.75">
      <c r="A698" s="5"/>
      <c r="C698" s="15"/>
      <c r="D698" s="8"/>
    </row>
    <row r="699" spans="1:4" ht="12.75">
      <c r="A699" s="5"/>
      <c r="C699" s="15"/>
      <c r="D699" s="8"/>
    </row>
    <row r="700" spans="1:4" ht="12.75">
      <c r="A700" s="5"/>
      <c r="C700" s="15"/>
      <c r="D700" s="8"/>
    </row>
    <row r="701" spans="1:4" ht="12.75">
      <c r="A701" s="5"/>
      <c r="C701" s="15"/>
      <c r="D701" s="8"/>
    </row>
    <row r="702" spans="1:4" ht="12.75">
      <c r="A702" s="5"/>
      <c r="C702" s="15"/>
      <c r="D702" s="8"/>
    </row>
    <row r="703" spans="1:4" ht="12.75">
      <c r="A703" s="5"/>
      <c r="C703" s="15"/>
      <c r="D703" s="8"/>
    </row>
    <row r="704" spans="1:4" ht="12.75">
      <c r="A704" s="5"/>
      <c r="C704" s="15"/>
      <c r="D704" s="8"/>
    </row>
    <row r="705" spans="1:4" ht="12.75">
      <c r="A705" s="5"/>
      <c r="C705" s="15"/>
      <c r="D705" s="8"/>
    </row>
    <row r="706" spans="1:4" ht="12.75">
      <c r="A706" s="5"/>
      <c r="C706" s="15"/>
      <c r="D706" s="8"/>
    </row>
    <row r="707" spans="1:4" ht="12.75">
      <c r="A707" s="5"/>
      <c r="C707" s="15"/>
      <c r="D707" s="8"/>
    </row>
    <row r="708" spans="1:4" ht="12.75">
      <c r="A708" s="5"/>
      <c r="C708" s="15"/>
      <c r="D708" s="8"/>
    </row>
    <row r="709" spans="1:4" ht="12.75">
      <c r="A709" s="5"/>
      <c r="C709" s="15"/>
      <c r="D709" s="8"/>
    </row>
    <row r="710" spans="1:4" ht="12.75">
      <c r="A710" s="5"/>
      <c r="C710" s="15"/>
      <c r="D710" s="8"/>
    </row>
    <row r="711" spans="1:4" ht="12.75">
      <c r="A711" s="5"/>
      <c r="C711" s="15"/>
      <c r="D711" s="8"/>
    </row>
    <row r="712" spans="1:4" ht="12.75">
      <c r="A712" s="5"/>
      <c r="C712" s="15"/>
      <c r="D712" s="8"/>
    </row>
    <row r="713" spans="1:4" ht="12.75">
      <c r="A713" s="5"/>
      <c r="C713" s="15"/>
      <c r="D713" s="8"/>
    </row>
    <row r="714" spans="1:4" ht="12.75">
      <c r="A714" s="5"/>
      <c r="C714" s="15"/>
      <c r="D714" s="8"/>
    </row>
    <row r="715" spans="1:4" ht="12.75">
      <c r="A715" s="5"/>
      <c r="C715" s="15"/>
      <c r="D715" s="8"/>
    </row>
    <row r="716" spans="1:4" ht="12.75">
      <c r="A716" s="5"/>
      <c r="C716" s="15"/>
      <c r="D716" s="8"/>
    </row>
    <row r="717" spans="1:4" ht="12.75">
      <c r="A717" s="5"/>
      <c r="C717" s="15"/>
      <c r="D717" s="8"/>
    </row>
    <row r="718" spans="1:4" ht="12.75">
      <c r="A718" s="5"/>
      <c r="C718" s="15"/>
      <c r="D718" s="8"/>
    </row>
    <row r="719" spans="1:4" ht="12.75">
      <c r="A719" s="5"/>
      <c r="C719" s="15"/>
      <c r="D719" s="8"/>
    </row>
    <row r="720" spans="1:4" ht="12.75">
      <c r="A720" s="5"/>
      <c r="C720" s="15"/>
      <c r="D720" s="8"/>
    </row>
    <row r="721" spans="1:4" ht="12.75">
      <c r="A721" s="5"/>
      <c r="C721" s="15"/>
      <c r="D721" s="8"/>
    </row>
    <row r="722" spans="1:4" ht="12.75">
      <c r="A722" s="5"/>
      <c r="C722" s="15"/>
      <c r="D722" s="8"/>
    </row>
    <row r="723" spans="1:4" ht="12.75">
      <c r="A723" s="5"/>
      <c r="C723" s="15"/>
      <c r="D723" s="8"/>
    </row>
    <row r="724" spans="1:4" ht="12.75">
      <c r="A724" s="5"/>
      <c r="C724" s="15"/>
      <c r="D724" s="8"/>
    </row>
    <row r="725" spans="1:4" ht="12.75">
      <c r="A725" s="5"/>
      <c r="C725" s="15"/>
      <c r="D725" s="8"/>
    </row>
    <row r="726" spans="1:4" ht="12.75">
      <c r="A726" s="5"/>
      <c r="C726" s="15"/>
      <c r="D726" s="8"/>
    </row>
    <row r="727" spans="1:4" ht="12.75">
      <c r="A727" s="5"/>
      <c r="C727" s="15"/>
      <c r="D727" s="8"/>
    </row>
    <row r="728" spans="1:4" ht="12.75">
      <c r="A728" s="5"/>
      <c r="C728" s="15"/>
      <c r="D728" s="8"/>
    </row>
    <row r="729" spans="1:4" ht="12.75">
      <c r="A729" s="5"/>
      <c r="C729" s="15"/>
      <c r="D729" s="8"/>
    </row>
    <row r="730" spans="1:4" ht="12.75">
      <c r="A730" s="5"/>
      <c r="C730" s="15"/>
      <c r="D730" s="8"/>
    </row>
    <row r="731" spans="1:4" ht="12.75">
      <c r="A731" s="5"/>
      <c r="C731" s="15"/>
      <c r="D731" s="8"/>
    </row>
    <row r="732" spans="1:4" ht="12.75">
      <c r="A732" s="5"/>
      <c r="C732" s="15"/>
      <c r="D732" s="8"/>
    </row>
    <row r="733" spans="1:4" ht="12.75">
      <c r="A733" s="5"/>
      <c r="C733" s="15"/>
      <c r="D733" s="8"/>
    </row>
    <row r="734" spans="1:4" ht="12.75">
      <c r="A734" s="5"/>
      <c r="C734" s="15"/>
      <c r="D734" s="8"/>
    </row>
    <row r="735" spans="1:4" ht="12.75">
      <c r="A735" s="5"/>
      <c r="C735" s="15"/>
      <c r="D735" s="8"/>
    </row>
    <row r="736" spans="1:4" ht="12.75">
      <c r="A736" s="5"/>
      <c r="C736" s="15"/>
      <c r="D736" s="8"/>
    </row>
    <row r="737" spans="1:4" ht="12.75">
      <c r="A737" s="5"/>
      <c r="C737" s="15"/>
      <c r="D737" s="8"/>
    </row>
    <row r="738" spans="1:4" ht="12.75">
      <c r="A738" s="5"/>
      <c r="C738" s="15"/>
      <c r="D738" s="8"/>
    </row>
    <row r="739" spans="1:4" ht="12.75">
      <c r="A739" s="5"/>
      <c r="C739" s="15"/>
      <c r="D739" s="8"/>
    </row>
    <row r="740" spans="1:4" ht="12.75">
      <c r="A740" s="5"/>
      <c r="C740" s="15"/>
      <c r="D740" s="8"/>
    </row>
    <row r="741" spans="1:4" ht="12.75">
      <c r="A741" s="5"/>
      <c r="C741" s="15"/>
      <c r="D741" s="8"/>
    </row>
    <row r="742" spans="1:4" ht="12.75">
      <c r="A742" s="5"/>
      <c r="C742" s="15"/>
      <c r="D742" s="8"/>
    </row>
    <row r="743" spans="1:4" ht="12.75">
      <c r="A743" s="5"/>
      <c r="C743" s="15"/>
      <c r="D743" s="8"/>
    </row>
    <row r="744" spans="1:4" ht="12.75">
      <c r="A744" s="5"/>
      <c r="C744" s="15"/>
      <c r="D744" s="8"/>
    </row>
    <row r="745" spans="1:4" ht="12.75">
      <c r="A745" s="5"/>
      <c r="C745" s="15"/>
      <c r="D745" s="8"/>
    </row>
    <row r="746" spans="1:4" ht="12.75">
      <c r="A746" s="5"/>
      <c r="C746" s="15"/>
      <c r="D746" s="8"/>
    </row>
    <row r="747" spans="1:4" ht="12.75">
      <c r="A747" s="5"/>
      <c r="C747" s="15"/>
      <c r="D747" s="8"/>
    </row>
    <row r="748" spans="1:4" ht="12.75">
      <c r="A748" s="5"/>
      <c r="C748" s="15"/>
      <c r="D748" s="8"/>
    </row>
    <row r="749" spans="1:4" ht="12.75">
      <c r="A749" s="5"/>
      <c r="C749" s="15"/>
      <c r="D749" s="8"/>
    </row>
    <row r="750" spans="1:4" ht="12.75">
      <c r="A750" s="5"/>
      <c r="C750" s="15"/>
      <c r="D750" s="8"/>
    </row>
    <row r="751" spans="1:4" ht="12.75">
      <c r="A751" s="5"/>
      <c r="C751" s="15"/>
      <c r="D751" s="8"/>
    </row>
    <row r="752" spans="1:4" ht="12.75">
      <c r="A752" s="5"/>
      <c r="C752" s="15"/>
      <c r="D752" s="8"/>
    </row>
    <row r="753" spans="1:4" ht="12.75">
      <c r="A753" s="5"/>
      <c r="C753" s="15"/>
      <c r="D753" s="8"/>
    </row>
    <row r="754" spans="1:4" ht="12.75">
      <c r="A754" s="5"/>
      <c r="C754" s="15"/>
      <c r="D754" s="8"/>
    </row>
    <row r="755" spans="1:4" ht="12.75">
      <c r="A755" s="5"/>
      <c r="C755" s="15"/>
      <c r="D755" s="8"/>
    </row>
    <row r="756" spans="1:4" ht="12.75">
      <c r="A756" s="5"/>
      <c r="C756" s="15"/>
      <c r="D756" s="8"/>
    </row>
    <row r="757" spans="1:4" ht="12.75">
      <c r="A757" s="5"/>
      <c r="C757" s="15"/>
      <c r="D757" s="8"/>
    </row>
    <row r="758" spans="1:4" ht="12.75">
      <c r="A758" s="5"/>
      <c r="C758" s="15"/>
      <c r="D758" s="8"/>
    </row>
    <row r="759" spans="1:4" ht="12.75">
      <c r="A759" s="5"/>
      <c r="C759" s="15"/>
      <c r="D759" s="8"/>
    </row>
    <row r="760" spans="1:4" ht="12.75">
      <c r="A760" s="5"/>
      <c r="C760" s="15"/>
      <c r="D760" s="8"/>
    </row>
    <row r="761" spans="1:4" ht="12.75">
      <c r="A761" s="5"/>
      <c r="C761" s="15"/>
      <c r="D761" s="8"/>
    </row>
    <row r="762" spans="1:4" ht="12.75">
      <c r="A762" s="5"/>
      <c r="C762" s="15"/>
      <c r="D762" s="8"/>
    </row>
    <row r="763" spans="1:4" ht="12.75">
      <c r="A763" s="5"/>
      <c r="C763" s="15"/>
      <c r="D763" s="8"/>
    </row>
    <row r="764" spans="1:4" ht="12.75">
      <c r="A764" s="5"/>
      <c r="C764" s="15"/>
      <c r="D764" s="8"/>
    </row>
    <row r="765" spans="1:4" ht="12.75">
      <c r="A765" s="5"/>
      <c r="C765" s="15"/>
      <c r="D765" s="8"/>
    </row>
    <row r="766" spans="1:4" ht="12.75">
      <c r="A766" s="5"/>
      <c r="C766" s="15"/>
      <c r="D766" s="8"/>
    </row>
    <row r="767" spans="1:4" ht="12.75">
      <c r="A767" s="5"/>
      <c r="C767" s="15"/>
      <c r="D767" s="8"/>
    </row>
    <row r="768" spans="1:4" ht="12.75">
      <c r="A768" s="5"/>
      <c r="C768" s="15"/>
      <c r="D768" s="8"/>
    </row>
    <row r="769" spans="1:4" ht="12.75">
      <c r="A769" s="5"/>
      <c r="C769" s="15"/>
      <c r="D769" s="8"/>
    </row>
    <row r="770" spans="1:4" ht="12.75">
      <c r="A770" s="5"/>
      <c r="C770" s="15"/>
      <c r="D770" s="8"/>
    </row>
    <row r="771" spans="1:4" ht="12.75">
      <c r="A771" s="5"/>
      <c r="C771" s="15"/>
      <c r="D771" s="8"/>
    </row>
    <row r="772" spans="1:4" ht="12.75">
      <c r="A772" s="5"/>
      <c r="C772" s="15"/>
      <c r="D772" s="8"/>
    </row>
    <row r="773" spans="1:4" ht="12.75">
      <c r="A773" s="5"/>
      <c r="C773" s="15"/>
      <c r="D773" s="8"/>
    </row>
    <row r="774" spans="1:4" ht="12.75">
      <c r="A774" s="5"/>
      <c r="C774" s="15"/>
      <c r="D774" s="8"/>
    </row>
    <row r="775" spans="1:4" ht="12.75">
      <c r="A775" s="5"/>
      <c r="C775" s="15"/>
      <c r="D775" s="8"/>
    </row>
    <row r="776" spans="1:4" ht="12.75">
      <c r="A776" s="5"/>
      <c r="C776" s="15"/>
      <c r="D776" s="8"/>
    </row>
    <row r="777" spans="1:4" ht="12.75">
      <c r="A777" s="5"/>
      <c r="C777" s="15"/>
      <c r="D777" s="8"/>
    </row>
    <row r="778" spans="1:4" ht="12.75">
      <c r="A778" s="5"/>
      <c r="C778" s="15"/>
      <c r="D778" s="8"/>
    </row>
    <row r="779" spans="1:4" ht="12.75">
      <c r="A779" s="5"/>
      <c r="C779" s="15"/>
      <c r="D779" s="8"/>
    </row>
    <row r="780" spans="1:4" ht="12.75">
      <c r="A780" s="5"/>
      <c r="C780" s="15"/>
      <c r="D780" s="8"/>
    </row>
    <row r="781" spans="1:4" ht="12.75">
      <c r="A781" s="5"/>
      <c r="C781" s="15"/>
      <c r="D781" s="8"/>
    </row>
    <row r="782" spans="1:4" ht="12.75">
      <c r="A782" s="5"/>
      <c r="C782" s="15"/>
      <c r="D782" s="8"/>
    </row>
    <row r="783" spans="1:4" ht="12.75">
      <c r="A783" s="5"/>
      <c r="C783" s="15"/>
      <c r="D783" s="8"/>
    </row>
    <row r="784" spans="1:4" ht="12.75">
      <c r="A784" s="5"/>
      <c r="C784" s="15"/>
      <c r="D784" s="8"/>
    </row>
    <row r="785" spans="1:4" ht="12.75">
      <c r="A785" s="5"/>
      <c r="C785" s="15"/>
      <c r="D785" s="8"/>
    </row>
    <row r="786" spans="1:4" ht="12.75">
      <c r="A786" s="5"/>
      <c r="C786" s="15"/>
      <c r="D786" s="8"/>
    </row>
    <row r="787" spans="1:4" ht="12.75">
      <c r="A787" s="5"/>
      <c r="C787" s="15"/>
      <c r="D787" s="8"/>
    </row>
    <row r="788" spans="1:4" ht="12.75">
      <c r="A788" s="5"/>
      <c r="C788" s="15"/>
      <c r="D788" s="8"/>
    </row>
    <row r="789" spans="1:4" ht="12.75">
      <c r="A789" s="5"/>
      <c r="C789" s="15"/>
      <c r="D789" s="8"/>
    </row>
    <row r="790" spans="1:4" ht="12.75">
      <c r="A790" s="5"/>
      <c r="C790" s="15"/>
      <c r="D790" s="8"/>
    </row>
    <row r="791" spans="1:4" ht="12.75">
      <c r="A791" s="5"/>
      <c r="C791" s="15"/>
      <c r="D791" s="8"/>
    </row>
    <row r="792" spans="1:4" ht="12.75">
      <c r="A792" s="5"/>
      <c r="C792" s="15"/>
      <c r="D792" s="8"/>
    </row>
    <row r="793" spans="1:4" ht="12.75">
      <c r="A793" s="5"/>
      <c r="C793" s="15"/>
      <c r="D793" s="8"/>
    </row>
    <row r="794" spans="1:4" ht="12.75">
      <c r="A794" s="5"/>
      <c r="C794" s="15"/>
      <c r="D794" s="8"/>
    </row>
    <row r="795" spans="1:4" ht="12.75">
      <c r="A795" s="5"/>
      <c r="C795" s="15"/>
      <c r="D795" s="8"/>
    </row>
    <row r="796" spans="1:4" ht="12.75">
      <c r="A796" s="5"/>
      <c r="C796" s="15"/>
      <c r="D796" s="8"/>
    </row>
    <row r="797" spans="1:4" ht="12.75">
      <c r="A797" s="5"/>
      <c r="C797" s="15"/>
      <c r="D797" s="8"/>
    </row>
    <row r="798" spans="1:4" ht="12.75">
      <c r="A798" s="5"/>
      <c r="C798" s="15"/>
      <c r="D798" s="8"/>
    </row>
    <row r="799" spans="1:4" ht="12.75">
      <c r="A799" s="5"/>
      <c r="C799" s="15"/>
      <c r="D799" s="8"/>
    </row>
    <row r="800" spans="1:4" ht="12.75">
      <c r="A800" s="5"/>
      <c r="C800" s="15"/>
      <c r="D800" s="8"/>
    </row>
    <row r="801" spans="1:4" ht="12.75">
      <c r="A801" s="5"/>
      <c r="C801" s="15"/>
      <c r="D801" s="8"/>
    </row>
    <row r="802" spans="1:4" ht="12.75">
      <c r="A802" s="5"/>
      <c r="C802" s="15"/>
      <c r="D802" s="8"/>
    </row>
    <row r="803" spans="1:4" ht="12.75">
      <c r="A803" s="5"/>
      <c r="C803" s="15"/>
      <c r="D803" s="8"/>
    </row>
    <row r="804" spans="1:4" ht="12.75">
      <c r="A804" s="5"/>
      <c r="C804" s="15"/>
      <c r="D804" s="8"/>
    </row>
    <row r="805" spans="1:4" ht="12.75">
      <c r="A805" s="5"/>
      <c r="C805" s="15"/>
      <c r="D805" s="8"/>
    </row>
    <row r="806" spans="1:4" ht="12.75">
      <c r="A806" s="5"/>
      <c r="C806" s="15"/>
      <c r="D806" s="8"/>
    </row>
    <row r="807" spans="1:4" ht="12.75">
      <c r="A807" s="5"/>
      <c r="C807" s="15"/>
      <c r="D807" s="8"/>
    </row>
    <row r="808" spans="1:4" ht="12.75">
      <c r="A808" s="5"/>
      <c r="C808" s="15"/>
      <c r="D808" s="8"/>
    </row>
    <row r="809" spans="1:4" ht="12.75">
      <c r="A809" s="5"/>
      <c r="C809" s="15"/>
      <c r="D809" s="8"/>
    </row>
    <row r="810" spans="1:4" ht="12.75">
      <c r="A810" s="5"/>
      <c r="C810" s="15"/>
      <c r="D810" s="8"/>
    </row>
    <row r="811" spans="1:4" ht="12.75">
      <c r="A811" s="5"/>
      <c r="C811" s="15"/>
      <c r="D811" s="8"/>
    </row>
    <row r="812" spans="1:4" ht="12.75">
      <c r="A812" s="5"/>
      <c r="C812" s="15"/>
      <c r="D812" s="8"/>
    </row>
    <row r="813" spans="1:4" ht="12.75">
      <c r="A813" s="5"/>
      <c r="C813" s="15"/>
      <c r="D813" s="8"/>
    </row>
    <row r="814" spans="1:4" ht="12.75">
      <c r="A814" s="5"/>
      <c r="C814" s="15"/>
      <c r="D814" s="8"/>
    </row>
    <row r="815" spans="1:4" ht="12.75">
      <c r="A815" s="5"/>
      <c r="C815" s="15"/>
      <c r="D815" s="8"/>
    </row>
    <row r="816" spans="1:4" ht="12.75">
      <c r="A816" s="5"/>
      <c r="C816" s="15"/>
      <c r="D816" s="8"/>
    </row>
    <row r="817" spans="1:4" ht="12.75">
      <c r="A817" s="5"/>
      <c r="C817" s="15"/>
      <c r="D817" s="8"/>
    </row>
    <row r="818" spans="1:4" ht="12.75">
      <c r="A818" s="5"/>
      <c r="C818" s="15"/>
      <c r="D818" s="8"/>
    </row>
    <row r="819" spans="1:4" ht="12.75">
      <c r="A819" s="5"/>
      <c r="C819" s="15"/>
      <c r="D819" s="8"/>
    </row>
    <row r="820" spans="1:4" ht="12.75">
      <c r="A820" s="5"/>
      <c r="C820" s="15"/>
      <c r="D820" s="8"/>
    </row>
    <row r="821" spans="1:4" ht="12.75">
      <c r="A821" s="5"/>
      <c r="C821" s="15"/>
      <c r="D821" s="8"/>
    </row>
    <row r="822" spans="1:4" ht="12.75">
      <c r="A822" s="5"/>
      <c r="C822" s="15"/>
      <c r="D822" s="8"/>
    </row>
    <row r="823" spans="1:4" ht="12.75">
      <c r="A823" s="5"/>
      <c r="C823" s="15"/>
      <c r="D823" s="8"/>
    </row>
    <row r="824" spans="1:4" ht="12.75">
      <c r="A824" s="5"/>
      <c r="C824" s="15"/>
      <c r="D824" s="8"/>
    </row>
    <row r="825" spans="1:4" ht="12.75">
      <c r="A825" s="5"/>
      <c r="C825" s="15"/>
      <c r="D825" s="8"/>
    </row>
    <row r="826" spans="1:4" ht="12.75">
      <c r="A826" s="5"/>
      <c r="C826" s="15"/>
      <c r="D826" s="8"/>
    </row>
    <row r="827" spans="1:4" ht="12.75">
      <c r="A827" s="5"/>
      <c r="C827" s="15"/>
      <c r="D827" s="8"/>
    </row>
    <row r="828" spans="1:4" ht="12.75">
      <c r="A828" s="5"/>
      <c r="C828" s="15"/>
      <c r="D828" s="8"/>
    </row>
    <row r="829" spans="1:4" ht="12.75">
      <c r="A829" s="5"/>
      <c r="C829" s="15"/>
      <c r="D829" s="8"/>
    </row>
    <row r="830" spans="1:4" ht="12.75">
      <c r="A830" s="5"/>
      <c r="C830" s="15"/>
      <c r="D830" s="8"/>
    </row>
    <row r="831" spans="1:4" ht="12.75">
      <c r="A831" s="5"/>
      <c r="C831" s="15"/>
      <c r="D831" s="8"/>
    </row>
    <row r="832" spans="1:4" ht="12.75">
      <c r="A832" s="5"/>
      <c r="C832" s="15"/>
      <c r="D832" s="8"/>
    </row>
    <row r="833" spans="1:4" ht="12.75">
      <c r="A833" s="5"/>
      <c r="C833" s="15"/>
      <c r="D833" s="8"/>
    </row>
    <row r="834" spans="1:4" ht="12.75">
      <c r="A834" s="5"/>
      <c r="C834" s="15"/>
      <c r="D834" s="8"/>
    </row>
    <row r="835" spans="1:4" ht="12.75">
      <c r="A835" s="5"/>
      <c r="C835" s="15"/>
      <c r="D835" s="8"/>
    </row>
    <row r="836" spans="1:4" ht="12.75">
      <c r="A836" s="5"/>
      <c r="C836" s="15"/>
      <c r="D836" s="8"/>
    </row>
    <row r="837" spans="1:4" ht="12.75">
      <c r="A837" s="5"/>
      <c r="C837" s="15"/>
      <c r="D837" s="8"/>
    </row>
    <row r="838" spans="1:4" ht="12.75">
      <c r="A838" s="5"/>
      <c r="C838" s="15"/>
      <c r="D838" s="8"/>
    </row>
    <row r="839" spans="1:4" ht="12.75">
      <c r="A839" s="5"/>
      <c r="C839" s="15"/>
      <c r="D839" s="8"/>
    </row>
    <row r="840" spans="1:4" ht="12.75">
      <c r="A840" s="5"/>
      <c r="C840" s="15"/>
      <c r="D840" s="8"/>
    </row>
    <row r="841" spans="1:4" ht="12.75">
      <c r="A841" s="5"/>
      <c r="C841" s="15"/>
      <c r="D841" s="8"/>
    </row>
    <row r="842" spans="1:4" ht="12.75">
      <c r="A842" s="5"/>
      <c r="C842" s="15"/>
      <c r="D842" s="8"/>
    </row>
    <row r="843" spans="1:4" ht="12.75">
      <c r="A843" s="5"/>
      <c r="C843" s="15"/>
      <c r="D843" s="8"/>
    </row>
    <row r="844" spans="1:4" ht="12.75">
      <c r="A844" s="5"/>
      <c r="C844" s="15"/>
      <c r="D844" s="8"/>
    </row>
    <row r="845" spans="1:4" ht="12.75">
      <c r="A845" s="5"/>
      <c r="C845" s="15"/>
      <c r="D845" s="8"/>
    </row>
    <row r="846" spans="1:4" ht="12.75">
      <c r="A846" s="5"/>
      <c r="C846" s="15"/>
      <c r="D846" s="8"/>
    </row>
    <row r="847" spans="1:4" ht="12.75">
      <c r="A847" s="5"/>
      <c r="C847" s="15"/>
      <c r="D847" s="8"/>
    </row>
    <row r="848" spans="1:4" ht="12.75">
      <c r="A848" s="5"/>
      <c r="C848" s="15"/>
      <c r="D848" s="8"/>
    </row>
    <row r="849" spans="1:4" ht="12.75">
      <c r="A849" s="5"/>
      <c r="C849" s="15"/>
      <c r="D849" s="8"/>
    </row>
    <row r="850" spans="1:4" ht="12.75">
      <c r="A850" s="5"/>
      <c r="C850" s="15"/>
      <c r="D850" s="8"/>
    </row>
    <row r="851" spans="1:4" ht="12.75">
      <c r="A851" s="5"/>
      <c r="C851" s="15"/>
      <c r="D851" s="8"/>
    </row>
    <row r="852" spans="1:4" ht="12.75">
      <c r="A852" s="5"/>
      <c r="C852" s="15"/>
      <c r="D852" s="8"/>
    </row>
    <row r="853" spans="1:4" ht="12.75">
      <c r="A853" s="5"/>
      <c r="C853" s="15"/>
      <c r="D853" s="8"/>
    </row>
    <row r="854" spans="1:4" ht="12.75">
      <c r="A854" s="5"/>
      <c r="C854" s="15"/>
      <c r="D854" s="8"/>
    </row>
    <row r="855" spans="1:4" ht="12.75">
      <c r="A855" s="5"/>
      <c r="C855" s="15"/>
      <c r="D855" s="8"/>
    </row>
    <row r="856" spans="1:4" ht="12.75">
      <c r="A856" s="5"/>
      <c r="C856" s="15"/>
      <c r="D856" s="8"/>
    </row>
    <row r="857" spans="1:4" ht="12.75">
      <c r="A857" s="5"/>
      <c r="C857" s="15"/>
      <c r="D857" s="8"/>
    </row>
    <row r="858" spans="1:4" ht="12.75">
      <c r="A858" s="5"/>
      <c r="C858" s="15"/>
      <c r="D858" s="8"/>
    </row>
    <row r="859" spans="1:4" ht="12.75">
      <c r="A859" s="5"/>
      <c r="C859" s="15"/>
      <c r="D859" s="8"/>
    </row>
    <row r="860" spans="1:4" ht="12.75">
      <c r="A860" s="5"/>
      <c r="C860" s="15"/>
      <c r="D860" s="8"/>
    </row>
    <row r="861" spans="1:4" ht="12.75">
      <c r="A861" s="5"/>
      <c r="C861" s="15"/>
      <c r="D861" s="8"/>
    </row>
    <row r="862" spans="1:4" ht="12.75">
      <c r="A862" s="5"/>
      <c r="C862" s="15"/>
      <c r="D862" s="8"/>
    </row>
    <row r="863" spans="1:4" ht="12.75">
      <c r="A863" s="5"/>
      <c r="C863" s="15"/>
      <c r="D863" s="8"/>
    </row>
    <row r="864" spans="1:4" ht="12.75">
      <c r="A864" s="5"/>
      <c r="C864" s="15"/>
      <c r="D864" s="8"/>
    </row>
    <row r="865" spans="1:4" ht="12.75">
      <c r="A865" s="5"/>
      <c r="C865" s="15"/>
      <c r="D865" s="8"/>
    </row>
    <row r="866" spans="1:4" ht="12.75">
      <c r="A866" s="5"/>
      <c r="C866" s="15"/>
      <c r="D866" s="8"/>
    </row>
    <row r="867" spans="1:4" ht="12.75">
      <c r="A867" s="5"/>
      <c r="C867" s="15"/>
      <c r="D867" s="8"/>
    </row>
    <row r="868" spans="1:4" ht="12.75">
      <c r="A868" s="5"/>
      <c r="C868" s="15"/>
      <c r="D868" s="8"/>
    </row>
    <row r="869" spans="1:4" ht="12.75">
      <c r="A869" s="5"/>
      <c r="C869" s="15"/>
      <c r="D869" s="8"/>
    </row>
    <row r="870" spans="1:4" ht="12.75">
      <c r="A870" s="5"/>
      <c r="C870" s="15"/>
      <c r="D870" s="8"/>
    </row>
    <row r="871" spans="1:4" ht="12.75">
      <c r="A871" s="5"/>
      <c r="C871" s="15"/>
      <c r="D871" s="8"/>
    </row>
    <row r="872" spans="1:4" ht="12.75">
      <c r="A872" s="5"/>
      <c r="C872" s="15"/>
      <c r="D872" s="8"/>
    </row>
  </sheetData>
  <sheetProtection/>
  <mergeCells count="33">
    <mergeCell ref="A168:D168"/>
    <mergeCell ref="A246:D246"/>
    <mergeCell ref="B137:C137"/>
    <mergeCell ref="A114:D114"/>
    <mergeCell ref="A120:B120"/>
    <mergeCell ref="A139:D139"/>
    <mergeCell ref="A78:D78"/>
    <mergeCell ref="A115:D115"/>
    <mergeCell ref="A148:D148"/>
    <mergeCell ref="A138:D138"/>
    <mergeCell ref="A121:D121"/>
    <mergeCell ref="A123:B123"/>
    <mergeCell ref="A92:D92"/>
    <mergeCell ref="B369:C369"/>
    <mergeCell ref="B367:C367"/>
    <mergeCell ref="A152:D152"/>
    <mergeCell ref="A169:D169"/>
    <mergeCell ref="A151:D151"/>
    <mergeCell ref="A124:D124"/>
    <mergeCell ref="A125:D125"/>
    <mergeCell ref="A133:D133"/>
    <mergeCell ref="A164:D164"/>
    <mergeCell ref="B368:C368"/>
    <mergeCell ref="E155:E156"/>
    <mergeCell ref="A4:D4"/>
    <mergeCell ref="A5:D5"/>
    <mergeCell ref="A37:D37"/>
    <mergeCell ref="A80:D80"/>
    <mergeCell ref="B113:C113"/>
    <mergeCell ref="A29:D29"/>
    <mergeCell ref="A38:D38"/>
    <mergeCell ref="A48:D48"/>
    <mergeCell ref="A81:D81"/>
  </mergeCells>
  <printOptions horizontalCentered="1"/>
  <pageMargins left="0.5905511811023623" right="0" top="0.3937007874015748" bottom="0.1968503937007874" header="0.7086614173228347" footer="0.5118110236220472"/>
  <pageSetup horizontalDpi="600" verticalDpi="600" orientation="portrait" paperSize="9" scale="69" r:id="rId1"/>
  <headerFooter alignWithMargins="0">
    <oddFooter>&amp;CStrona &amp;P z &amp;N</oddFooter>
  </headerFooter>
  <rowBreaks count="3" manualBreakCount="3">
    <brk id="77" max="3" man="1"/>
    <brk id="167" max="3" man="1"/>
    <brk id="245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8">
      <selection activeCell="C7" sqref="C7"/>
    </sheetView>
  </sheetViews>
  <sheetFormatPr defaultColWidth="9.140625" defaultRowHeight="12.75"/>
  <cols>
    <col min="1" max="1" width="5.8515625" style="63" customWidth="1"/>
    <col min="2" max="2" width="42.421875" style="50" customWidth="1"/>
    <col min="3" max="4" width="20.140625" style="68" customWidth="1"/>
    <col min="5" max="5" width="16.8515625" style="50" customWidth="1"/>
    <col min="6" max="7" width="9.140625" style="50" customWidth="1"/>
    <col min="8" max="8" width="12.140625" style="50" bestFit="1" customWidth="1"/>
    <col min="9" max="16384" width="9.140625" style="50" customWidth="1"/>
  </cols>
  <sheetData>
    <row r="1" spans="2:4" ht="13.5">
      <c r="B1" s="49" t="s">
        <v>291</v>
      </c>
      <c r="D1" s="70"/>
    </row>
    <row r="2" ht="13.5">
      <c r="B2" s="49"/>
    </row>
    <row r="3" spans="2:4" ht="12.75" customHeight="1" thickBot="1">
      <c r="B3" s="574" t="s">
        <v>29</v>
      </c>
      <c r="C3" s="574"/>
      <c r="D3" s="574"/>
    </row>
    <row r="4" spans="1:5" ht="27.75" thickBot="1">
      <c r="A4" s="71" t="s">
        <v>9</v>
      </c>
      <c r="B4" s="71" t="s">
        <v>7</v>
      </c>
      <c r="C4" s="72" t="s">
        <v>18</v>
      </c>
      <c r="D4" s="72" t="s">
        <v>6</v>
      </c>
      <c r="E4" s="73" t="s">
        <v>109</v>
      </c>
    </row>
    <row r="5" spans="1:6" s="69" customFormat="1" ht="13.5">
      <c r="A5" s="98">
        <v>1</v>
      </c>
      <c r="B5" s="364" t="s">
        <v>30</v>
      </c>
      <c r="C5" s="306">
        <v>321067.63</v>
      </c>
      <c r="D5" s="147" t="s">
        <v>57</v>
      </c>
      <c r="E5" s="148">
        <f>1765+2498</f>
        <v>4263</v>
      </c>
      <c r="F5" s="69" t="s">
        <v>622</v>
      </c>
    </row>
    <row r="6" spans="1:5" s="69" customFormat="1" ht="132" customHeight="1">
      <c r="A6" s="98"/>
      <c r="B6" s="364" t="s">
        <v>146</v>
      </c>
      <c r="C6" s="149">
        <v>58087.74</v>
      </c>
      <c r="D6" s="150"/>
      <c r="E6" s="148"/>
    </row>
    <row r="7" spans="1:6" s="69" customFormat="1" ht="27.75" customHeight="1">
      <c r="A7" s="151">
        <v>2</v>
      </c>
      <c r="B7" s="61" t="s">
        <v>147</v>
      </c>
      <c r="C7" s="154">
        <v>660810.76</v>
      </c>
      <c r="D7" s="158">
        <v>101000</v>
      </c>
      <c r="E7" s="152" t="s">
        <v>57</v>
      </c>
      <c r="F7" s="153"/>
    </row>
    <row r="8" spans="1:5" s="69" customFormat="1" ht="27.75" customHeight="1">
      <c r="A8" s="151">
        <v>3</v>
      </c>
      <c r="B8" s="365" t="s">
        <v>31</v>
      </c>
      <c r="C8" s="154">
        <v>200000</v>
      </c>
      <c r="D8" s="155" t="s">
        <v>57</v>
      </c>
      <c r="E8" s="152" t="s">
        <v>57</v>
      </c>
    </row>
    <row r="9" spans="1:5" s="69" customFormat="1" ht="27.75" customHeight="1">
      <c r="A9" s="151">
        <v>4</v>
      </c>
      <c r="B9" s="61" t="s">
        <v>32</v>
      </c>
      <c r="C9" s="154">
        <v>488500.76</v>
      </c>
      <c r="D9" s="155">
        <v>389050.41</v>
      </c>
      <c r="E9" s="152" t="s">
        <v>57</v>
      </c>
    </row>
    <row r="10" spans="1:8" s="69" customFormat="1" ht="27.75" customHeight="1">
      <c r="A10" s="151">
        <v>5</v>
      </c>
      <c r="B10" s="61" t="s">
        <v>74</v>
      </c>
      <c r="C10" s="154">
        <v>39368.09</v>
      </c>
      <c r="D10" s="155" t="s">
        <v>57</v>
      </c>
      <c r="E10" s="152" t="s">
        <v>57</v>
      </c>
      <c r="F10" s="156"/>
      <c r="H10" s="74"/>
    </row>
    <row r="11" spans="1:5" s="69" customFormat="1" ht="27.75" customHeight="1">
      <c r="A11" s="151">
        <v>6</v>
      </c>
      <c r="B11" s="61" t="s">
        <v>103</v>
      </c>
      <c r="C11" s="154">
        <v>250647.23</v>
      </c>
      <c r="D11" s="155" t="s">
        <v>57</v>
      </c>
      <c r="E11" s="152" t="s">
        <v>57</v>
      </c>
    </row>
    <row r="12" spans="1:5" s="69" customFormat="1" ht="27.75" customHeight="1">
      <c r="A12" s="151">
        <v>7</v>
      </c>
      <c r="B12" s="61" t="s">
        <v>33</v>
      </c>
      <c r="C12" s="155">
        <v>73909.25</v>
      </c>
      <c r="D12" s="155" t="s">
        <v>57</v>
      </c>
      <c r="E12" s="152" t="s">
        <v>57</v>
      </c>
    </row>
    <row r="13" spans="1:5" s="69" customFormat="1" ht="55.5" thickBot="1">
      <c r="A13" s="157">
        <v>8</v>
      </c>
      <c r="B13" s="366" t="s">
        <v>34</v>
      </c>
      <c r="C13" s="149">
        <v>794917.78</v>
      </c>
      <c r="D13" s="158">
        <v>61421.99</v>
      </c>
      <c r="E13" s="152" t="s">
        <v>161</v>
      </c>
    </row>
    <row r="14" spans="1:5" s="69" customFormat="1" ht="18" customHeight="1" thickBot="1">
      <c r="A14" s="159"/>
      <c r="B14" s="160" t="s">
        <v>8</v>
      </c>
      <c r="C14" s="161">
        <f>SUM(C5:C13)</f>
        <v>2887309.24</v>
      </c>
      <c r="D14" s="161">
        <f>SUM(D5:D13)</f>
        <v>551472.4</v>
      </c>
      <c r="E14" s="162">
        <f>1765+313474.3</f>
        <v>315239.3</v>
      </c>
    </row>
    <row r="15" spans="2:4" ht="13.5">
      <c r="B15" s="69"/>
      <c r="C15" s="74"/>
      <c r="D15" s="74"/>
    </row>
    <row r="16" spans="2:4" ht="13.5">
      <c r="B16" s="69"/>
      <c r="C16" s="74"/>
      <c r="D16" s="74"/>
    </row>
    <row r="17" spans="2:4" ht="13.5">
      <c r="B17" s="69"/>
      <c r="C17" s="74"/>
      <c r="D17" s="74"/>
    </row>
    <row r="18" spans="2:4" ht="13.5">
      <c r="B18" s="69"/>
      <c r="C18" s="74"/>
      <c r="D18" s="74"/>
    </row>
    <row r="19" spans="2:4" ht="13.5">
      <c r="B19" s="69"/>
      <c r="C19" s="74"/>
      <c r="D19" s="74"/>
    </row>
    <row r="20" spans="2:4" ht="13.5">
      <c r="B20" s="69"/>
      <c r="C20" s="74"/>
      <c r="D20" s="74"/>
    </row>
    <row r="21" spans="2:4" ht="13.5">
      <c r="B21" s="69"/>
      <c r="C21" s="74"/>
      <c r="D21" s="74"/>
    </row>
    <row r="22" spans="2:4" ht="13.5">
      <c r="B22" s="69"/>
      <c r="C22" s="74"/>
      <c r="D22" s="74"/>
    </row>
    <row r="23" spans="2:4" ht="13.5">
      <c r="B23" s="69"/>
      <c r="C23" s="74"/>
      <c r="D23" s="74"/>
    </row>
    <row r="24" spans="2:4" ht="13.5">
      <c r="B24" s="69"/>
      <c r="C24" s="74"/>
      <c r="D24" s="74"/>
    </row>
  </sheetData>
  <sheetProtection/>
  <mergeCells count="1">
    <mergeCell ref="B3:D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5.00390625" style="14" customWidth="1"/>
    <col min="2" max="2" width="37.7109375" style="14" customWidth="1"/>
    <col min="3" max="3" width="28.28125" style="14" customWidth="1"/>
    <col min="4" max="4" width="25.8515625" style="14" customWidth="1"/>
    <col min="5" max="5" width="13.421875" style="14" customWidth="1"/>
    <col min="6" max="6" width="20.00390625" style="14" customWidth="1"/>
    <col min="7" max="7" width="19.00390625" style="14" customWidth="1"/>
    <col min="8" max="8" width="32.28125" style="14" customWidth="1"/>
    <col min="9" max="9" width="19.421875" style="14" customWidth="1"/>
    <col min="10" max="10" width="35.421875" style="14" customWidth="1"/>
    <col min="11" max="16384" width="9.140625" style="2" customWidth="1"/>
  </cols>
  <sheetData>
    <row r="1" spans="1:9" ht="12.75">
      <c r="A1" s="578" t="s">
        <v>292</v>
      </c>
      <c r="B1" s="578"/>
      <c r="C1" s="578"/>
      <c r="D1" s="578"/>
      <c r="E1" s="578"/>
      <c r="F1" s="578"/>
      <c r="G1" s="578"/>
      <c r="I1" s="127"/>
    </row>
    <row r="2" spans="2:9" ht="12.75">
      <c r="B2" s="127"/>
      <c r="I2" s="127"/>
    </row>
    <row r="3" spans="1:10" ht="52.5">
      <c r="A3" s="320" t="s">
        <v>2</v>
      </c>
      <c r="B3" s="321" t="s">
        <v>20</v>
      </c>
      <c r="C3" s="322" t="s">
        <v>21</v>
      </c>
      <c r="D3" s="322" t="s">
        <v>22</v>
      </c>
      <c r="E3" s="322" t="s">
        <v>11</v>
      </c>
      <c r="F3" s="322" t="s">
        <v>23</v>
      </c>
      <c r="G3" s="322" t="s">
        <v>24</v>
      </c>
      <c r="H3" s="322" t="s">
        <v>25</v>
      </c>
      <c r="I3" s="322" t="s">
        <v>26</v>
      </c>
      <c r="J3" s="322" t="s">
        <v>27</v>
      </c>
    </row>
    <row r="4" spans="1:10" ht="12.75">
      <c r="A4" s="573" t="s">
        <v>212</v>
      </c>
      <c r="B4" s="573"/>
      <c r="C4" s="573"/>
      <c r="D4" s="573"/>
      <c r="E4" s="323"/>
      <c r="F4" s="323"/>
      <c r="G4" s="323"/>
      <c r="H4" s="323"/>
      <c r="I4" s="323"/>
      <c r="J4" s="323"/>
    </row>
    <row r="5" spans="1:10" ht="12.75">
      <c r="A5" s="128">
        <v>1</v>
      </c>
      <c r="B5" s="128" t="s">
        <v>58</v>
      </c>
      <c r="C5" s="324" t="s">
        <v>59</v>
      </c>
      <c r="D5" s="324" t="s">
        <v>60</v>
      </c>
      <c r="E5" s="325" t="s">
        <v>61</v>
      </c>
      <c r="F5" s="325"/>
      <c r="G5" s="326">
        <v>3694</v>
      </c>
      <c r="H5" s="325"/>
      <c r="I5" s="325" t="s">
        <v>56</v>
      </c>
      <c r="J5" s="325"/>
    </row>
    <row r="6" spans="1:10" ht="12.75">
      <c r="A6" s="575" t="s">
        <v>0</v>
      </c>
      <c r="B6" s="575"/>
      <c r="C6" s="575"/>
      <c r="D6" s="575"/>
      <c r="E6" s="575"/>
      <c r="F6" s="575"/>
      <c r="G6" s="327">
        <f>SUM(G5:G5)</f>
        <v>3694</v>
      </c>
      <c r="H6" s="328"/>
      <c r="I6" s="328"/>
      <c r="J6" s="328"/>
    </row>
    <row r="7" spans="1:10" ht="12.75">
      <c r="A7" s="573" t="s">
        <v>101</v>
      </c>
      <c r="B7" s="573"/>
      <c r="C7" s="573"/>
      <c r="D7" s="573"/>
      <c r="E7" s="323"/>
      <c r="F7" s="323"/>
      <c r="G7" s="323"/>
      <c r="H7" s="323"/>
      <c r="I7" s="323"/>
      <c r="J7" s="323"/>
    </row>
    <row r="8" spans="1:10" ht="39">
      <c r="A8" s="128">
        <v>1</v>
      </c>
      <c r="B8" s="128" t="s">
        <v>62</v>
      </c>
      <c r="C8" s="130">
        <v>5857090</v>
      </c>
      <c r="D8" s="131" t="s">
        <v>63</v>
      </c>
      <c r="E8" s="132">
        <v>2014</v>
      </c>
      <c r="F8" s="133" t="s">
        <v>64</v>
      </c>
      <c r="G8" s="134">
        <v>20224.7</v>
      </c>
      <c r="H8" s="129" t="s">
        <v>65</v>
      </c>
      <c r="I8" s="133"/>
      <c r="J8" s="329" t="s">
        <v>66</v>
      </c>
    </row>
    <row r="9" spans="1:10" ht="39">
      <c r="A9" s="128">
        <v>2</v>
      </c>
      <c r="B9" s="128" t="s">
        <v>62</v>
      </c>
      <c r="C9" s="135">
        <v>5857093</v>
      </c>
      <c r="D9" s="131" t="s">
        <v>63</v>
      </c>
      <c r="E9" s="80">
        <v>2014</v>
      </c>
      <c r="F9" s="133" t="s">
        <v>64</v>
      </c>
      <c r="G9" s="134">
        <v>20224.7</v>
      </c>
      <c r="H9" s="129" t="s">
        <v>65</v>
      </c>
      <c r="I9" s="81"/>
      <c r="J9" s="329" t="s">
        <v>701</v>
      </c>
    </row>
    <row r="10" spans="1:10" ht="12.75">
      <c r="A10" s="128">
        <v>3</v>
      </c>
      <c r="B10" s="128" t="s">
        <v>117</v>
      </c>
      <c r="C10" s="330" t="s">
        <v>698</v>
      </c>
      <c r="D10" s="331" t="s">
        <v>699</v>
      </c>
      <c r="E10" s="80">
        <v>2018</v>
      </c>
      <c r="F10" s="332" t="s">
        <v>700</v>
      </c>
      <c r="G10" s="134">
        <v>12915.1</v>
      </c>
      <c r="H10" s="129"/>
      <c r="I10" s="81"/>
      <c r="J10" s="333" t="str">
        <f>J8</f>
        <v>Pogorzela, ul. Plac Powstańców wlkp. 1 </v>
      </c>
    </row>
    <row r="11" spans="1:10" ht="12.75">
      <c r="A11" s="575" t="s">
        <v>0</v>
      </c>
      <c r="B11" s="575"/>
      <c r="C11" s="575"/>
      <c r="D11" s="575"/>
      <c r="E11" s="575"/>
      <c r="F11" s="575"/>
      <c r="G11" s="327">
        <f>SUM(G8:G10)</f>
        <v>53364.5</v>
      </c>
      <c r="H11" s="328"/>
      <c r="I11" s="328"/>
      <c r="J11" s="328"/>
    </row>
    <row r="12" spans="1:10" ht="12.75" customHeight="1">
      <c r="A12" s="573" t="s">
        <v>105</v>
      </c>
      <c r="B12" s="573"/>
      <c r="C12" s="573"/>
      <c r="D12" s="573"/>
      <c r="E12" s="323"/>
      <c r="F12" s="323"/>
      <c r="G12" s="323" t="s">
        <v>45</v>
      </c>
      <c r="H12" s="323"/>
      <c r="I12" s="323"/>
      <c r="J12" s="323"/>
    </row>
    <row r="13" spans="1:10" ht="12.75">
      <c r="A13" s="128">
        <v>1</v>
      </c>
      <c r="B13" s="128" t="s">
        <v>644</v>
      </c>
      <c r="C13" s="334" t="s">
        <v>645</v>
      </c>
      <c r="D13" s="335" t="s">
        <v>646</v>
      </c>
      <c r="E13" s="336" t="s">
        <v>647</v>
      </c>
      <c r="F13" s="337" t="s">
        <v>648</v>
      </c>
      <c r="G13" s="337">
        <v>35000</v>
      </c>
      <c r="H13" s="337" t="s">
        <v>649</v>
      </c>
      <c r="I13" s="337" t="s">
        <v>650</v>
      </c>
      <c r="J13" s="337" t="s">
        <v>651</v>
      </c>
    </row>
    <row r="14" spans="1:10" s="14" customFormat="1" ht="12.75">
      <c r="A14" s="128">
        <v>2</v>
      </c>
      <c r="B14" s="128" t="s">
        <v>652</v>
      </c>
      <c r="C14" s="189" t="s">
        <v>123</v>
      </c>
      <c r="D14" s="189" t="s">
        <v>653</v>
      </c>
      <c r="E14" s="190" t="s">
        <v>654</v>
      </c>
      <c r="F14" s="190" t="s">
        <v>655</v>
      </c>
      <c r="G14" s="190">
        <v>3500</v>
      </c>
      <c r="H14" s="190" t="s">
        <v>79</v>
      </c>
      <c r="I14" s="190" t="s">
        <v>81</v>
      </c>
      <c r="J14" s="190" t="s">
        <v>71</v>
      </c>
    </row>
    <row r="15" spans="1:10" ht="12.75">
      <c r="A15" s="128">
        <v>3</v>
      </c>
      <c r="B15" s="338" t="s">
        <v>644</v>
      </c>
      <c r="C15" s="339" t="s">
        <v>656</v>
      </c>
      <c r="D15" s="340" t="s">
        <v>646</v>
      </c>
      <c r="E15" s="336" t="s">
        <v>647</v>
      </c>
      <c r="F15" s="336" t="s">
        <v>657</v>
      </c>
      <c r="G15" s="336">
        <v>35000</v>
      </c>
      <c r="H15" s="336" t="s">
        <v>79</v>
      </c>
      <c r="I15" s="336" t="s">
        <v>81</v>
      </c>
      <c r="J15" s="336" t="s">
        <v>80</v>
      </c>
    </row>
    <row r="16" spans="1:10" ht="12.75">
      <c r="A16" s="575" t="s">
        <v>0</v>
      </c>
      <c r="B16" s="575"/>
      <c r="C16" s="575"/>
      <c r="D16" s="575"/>
      <c r="E16" s="575"/>
      <c r="F16" s="575"/>
      <c r="G16" s="341">
        <f>SUM(G13:G15)</f>
        <v>73500</v>
      </c>
      <c r="H16" s="328"/>
      <c r="I16" s="328"/>
      <c r="J16" s="328"/>
    </row>
    <row r="17" spans="1:10" ht="12.75">
      <c r="A17" s="573" t="s">
        <v>102</v>
      </c>
      <c r="B17" s="573"/>
      <c r="C17" s="573"/>
      <c r="D17" s="573"/>
      <c r="E17" s="323"/>
      <c r="F17" s="323"/>
      <c r="G17" s="323"/>
      <c r="H17" s="323"/>
      <c r="I17" s="323"/>
      <c r="J17" s="323"/>
    </row>
    <row r="18" spans="1:10" ht="12.75">
      <c r="A18" s="128">
        <v>1</v>
      </c>
      <c r="B18" s="342" t="s">
        <v>83</v>
      </c>
      <c r="C18" s="343"/>
      <c r="D18" s="131"/>
      <c r="E18" s="344"/>
      <c r="F18" s="133"/>
      <c r="G18" s="345">
        <v>20000</v>
      </c>
      <c r="H18" s="133"/>
      <c r="I18" s="133" t="s">
        <v>84</v>
      </c>
      <c r="J18" s="133" t="s">
        <v>85</v>
      </c>
    </row>
    <row r="19" spans="1:10" ht="66">
      <c r="A19" s="128">
        <v>2</v>
      </c>
      <c r="B19" s="346" t="s">
        <v>637</v>
      </c>
      <c r="C19" s="347" t="s">
        <v>638</v>
      </c>
      <c r="D19" s="348" t="s">
        <v>639</v>
      </c>
      <c r="E19" s="349">
        <v>2021</v>
      </c>
      <c r="F19" s="350" t="s">
        <v>640</v>
      </c>
      <c r="G19" s="576">
        <v>49112.67</v>
      </c>
      <c r="H19" s="351"/>
      <c r="I19" s="351"/>
      <c r="J19" s="351" t="s">
        <v>641</v>
      </c>
    </row>
    <row r="20" spans="1:10" ht="66">
      <c r="A20" s="128">
        <v>3</v>
      </c>
      <c r="B20" s="346" t="s">
        <v>637</v>
      </c>
      <c r="C20" s="347" t="s">
        <v>642</v>
      </c>
      <c r="D20" s="348" t="s">
        <v>643</v>
      </c>
      <c r="E20" s="349">
        <v>2021</v>
      </c>
      <c r="F20" s="350" t="s">
        <v>640</v>
      </c>
      <c r="G20" s="577"/>
      <c r="H20" s="188"/>
      <c r="I20" s="188"/>
      <c r="J20" s="351" t="s">
        <v>641</v>
      </c>
    </row>
    <row r="21" spans="1:10" ht="12.75">
      <c r="A21" s="575" t="s">
        <v>0</v>
      </c>
      <c r="B21" s="575"/>
      <c r="C21" s="575"/>
      <c r="D21" s="575"/>
      <c r="E21" s="575"/>
      <c r="F21" s="575"/>
      <c r="G21" s="327">
        <f>SUM(G18:G20)</f>
        <v>69112.67</v>
      </c>
      <c r="H21" s="352"/>
      <c r="I21" s="352"/>
      <c r="J21" s="352"/>
    </row>
    <row r="22" spans="1:10" ht="12.75">
      <c r="A22" s="579" t="s">
        <v>30</v>
      </c>
      <c r="B22" s="579"/>
      <c r="C22" s="579"/>
      <c r="D22" s="579"/>
      <c r="E22" s="579"/>
      <c r="F22" s="579"/>
      <c r="G22" s="579"/>
      <c r="H22" s="579"/>
      <c r="I22" s="353"/>
      <c r="J22" s="353"/>
    </row>
    <row r="23" spans="1:10" ht="52.5">
      <c r="A23" s="320" t="s">
        <v>129</v>
      </c>
      <c r="B23" s="321" t="s">
        <v>20</v>
      </c>
      <c r="C23" s="354" t="s">
        <v>21</v>
      </c>
      <c r="D23" s="354" t="s">
        <v>22</v>
      </c>
      <c r="E23" s="354" t="s">
        <v>11</v>
      </c>
      <c r="F23" s="354" t="s">
        <v>23</v>
      </c>
      <c r="G23" s="354" t="s">
        <v>130</v>
      </c>
      <c r="H23" s="354" t="s">
        <v>25</v>
      </c>
      <c r="I23" s="354" t="s">
        <v>26</v>
      </c>
      <c r="J23" s="354" t="s">
        <v>27</v>
      </c>
    </row>
    <row r="24" spans="1:10" s="14" customFormat="1" ht="12.75">
      <c r="A24" s="342">
        <v>1</v>
      </c>
      <c r="B24" s="128" t="s">
        <v>131</v>
      </c>
      <c r="C24" s="343" t="s">
        <v>132</v>
      </c>
      <c r="D24" s="131"/>
      <c r="E24" s="132">
        <v>2016</v>
      </c>
      <c r="F24" s="133" t="s">
        <v>133</v>
      </c>
      <c r="G24" s="133">
        <v>11316</v>
      </c>
      <c r="H24" s="133"/>
      <c r="I24" s="133"/>
      <c r="J24" s="133" t="s">
        <v>134</v>
      </c>
    </row>
    <row r="25" spans="1:10" s="14" customFormat="1" ht="12.75">
      <c r="A25" s="128">
        <v>2</v>
      </c>
      <c r="B25" s="128" t="s">
        <v>135</v>
      </c>
      <c r="C25" s="355" t="s">
        <v>136</v>
      </c>
      <c r="D25" s="355"/>
      <c r="E25" s="132">
        <v>2016</v>
      </c>
      <c r="F25" s="356" t="s">
        <v>137</v>
      </c>
      <c r="G25" s="356">
        <v>7564.5</v>
      </c>
      <c r="H25" s="356"/>
      <c r="I25" s="356"/>
      <c r="J25" s="133" t="s">
        <v>134</v>
      </c>
    </row>
    <row r="26" spans="1:10" s="14" customFormat="1" ht="12.75">
      <c r="A26" s="128">
        <v>3</v>
      </c>
      <c r="B26" s="338" t="s">
        <v>138</v>
      </c>
      <c r="C26" s="357" t="s">
        <v>139</v>
      </c>
      <c r="D26" s="358"/>
      <c r="E26" s="132">
        <v>2016</v>
      </c>
      <c r="F26" s="356" t="s">
        <v>137</v>
      </c>
      <c r="G26" s="356">
        <v>14637</v>
      </c>
      <c r="H26" s="356"/>
      <c r="I26" s="356"/>
      <c r="J26" s="133" t="s">
        <v>134</v>
      </c>
    </row>
    <row r="27" spans="1:10" s="14" customFormat="1" ht="39">
      <c r="A27" s="128">
        <v>4</v>
      </c>
      <c r="B27" s="342" t="s">
        <v>140</v>
      </c>
      <c r="C27" s="359" t="s">
        <v>141</v>
      </c>
      <c r="D27" s="360"/>
      <c r="E27" s="132">
        <v>2013</v>
      </c>
      <c r="F27" s="361" t="s">
        <v>142</v>
      </c>
      <c r="G27" s="356">
        <v>5400</v>
      </c>
      <c r="H27" s="356"/>
      <c r="I27" s="356"/>
      <c r="J27" s="133" t="s">
        <v>134</v>
      </c>
    </row>
    <row r="28" spans="1:10" s="14" customFormat="1" ht="12.75">
      <c r="A28" s="128">
        <v>5</v>
      </c>
      <c r="B28" s="128" t="s">
        <v>143</v>
      </c>
      <c r="C28" s="324"/>
      <c r="D28" s="324"/>
      <c r="E28" s="132">
        <v>2017</v>
      </c>
      <c r="F28" s="356"/>
      <c r="G28" s="356">
        <v>1750</v>
      </c>
      <c r="H28" s="356"/>
      <c r="I28" s="356"/>
      <c r="J28" s="133" t="s">
        <v>134</v>
      </c>
    </row>
    <row r="29" spans="1:10" s="14" customFormat="1" ht="12.75">
      <c r="A29" s="128">
        <v>6</v>
      </c>
      <c r="B29" s="128" t="s">
        <v>144</v>
      </c>
      <c r="C29" s="359"/>
      <c r="D29" s="359"/>
      <c r="E29" s="132">
        <v>2017</v>
      </c>
      <c r="F29" s="356"/>
      <c r="G29" s="356">
        <v>1800</v>
      </c>
      <c r="H29" s="356"/>
      <c r="I29" s="356"/>
      <c r="J29" s="133" t="s">
        <v>134</v>
      </c>
    </row>
    <row r="30" spans="1:10" s="14" customFormat="1" ht="12.75">
      <c r="A30" s="128">
        <v>7</v>
      </c>
      <c r="B30" s="128" t="s">
        <v>145</v>
      </c>
      <c r="C30" s="359"/>
      <c r="D30" s="359"/>
      <c r="E30" s="132">
        <v>2017</v>
      </c>
      <c r="F30" s="356"/>
      <c r="G30" s="356">
        <v>2500</v>
      </c>
      <c r="H30" s="362"/>
      <c r="I30" s="356"/>
      <c r="J30" s="133" t="s">
        <v>134</v>
      </c>
    </row>
    <row r="31" spans="1:7" ht="12.75">
      <c r="A31" s="575" t="s">
        <v>0</v>
      </c>
      <c r="B31" s="575"/>
      <c r="C31" s="575"/>
      <c r="D31" s="575"/>
      <c r="E31" s="575"/>
      <c r="F31" s="575"/>
      <c r="G31" s="363">
        <f>SUM(G24:G30)</f>
        <v>44967.5</v>
      </c>
    </row>
    <row r="32" ht="13.5" thickBot="1"/>
    <row r="33" spans="6:7" ht="13.5" thickBot="1">
      <c r="F33" s="136" t="s">
        <v>288</v>
      </c>
      <c r="G33" s="137">
        <f>G31+G21+G16+G11+G6</f>
        <v>244638.66999999998</v>
      </c>
    </row>
    <row r="38" ht="12.75">
      <c r="H38" s="138"/>
    </row>
  </sheetData>
  <sheetProtection/>
  <mergeCells count="12">
    <mergeCell ref="A1:G1"/>
    <mergeCell ref="A12:D12"/>
    <mergeCell ref="A16:F16"/>
    <mergeCell ref="A17:D17"/>
    <mergeCell ref="A21:F21"/>
    <mergeCell ref="A22:H22"/>
    <mergeCell ref="A4:D4"/>
    <mergeCell ref="A6:F6"/>
    <mergeCell ref="A7:D7"/>
    <mergeCell ref="G19:G20"/>
    <mergeCell ref="A31:F31"/>
    <mergeCell ref="A11:F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4"/>
  <sheetViews>
    <sheetView zoomScale="55" zoomScaleNormal="55" zoomScalePageLayoutView="0" workbookViewId="0" topLeftCell="A1">
      <selection activeCell="P39" sqref="P39"/>
    </sheetView>
  </sheetViews>
  <sheetFormatPr defaultColWidth="9.140625" defaultRowHeight="12.75"/>
  <cols>
    <col min="1" max="1" width="4.28125" style="0" customWidth="1"/>
    <col min="2" max="2" width="13.421875" style="0" customWidth="1"/>
    <col min="3" max="3" width="14.140625" style="0" customWidth="1"/>
    <col min="4" max="4" width="23.28125" style="0" customWidth="1"/>
    <col min="5" max="5" width="12.7109375" style="0" customWidth="1"/>
    <col min="6" max="6" width="16.57421875" style="0" customWidth="1"/>
    <col min="7" max="7" width="27.57421875" style="0" customWidth="1"/>
    <col min="8" max="8" width="19.140625" style="0" customWidth="1"/>
    <col min="9" max="9" width="24.00390625" style="0" customWidth="1"/>
    <col min="10" max="10" width="10.8515625" style="0" customWidth="1"/>
    <col min="11" max="11" width="11.00390625" style="0" customWidth="1"/>
    <col min="12" max="12" width="12.7109375" style="0" customWidth="1"/>
    <col min="13" max="13" width="14.28125" style="0" customWidth="1"/>
    <col min="15" max="15" width="12.8515625" style="0" customWidth="1"/>
    <col min="16" max="16" width="12.140625" style="0" customWidth="1"/>
    <col min="17" max="17" width="13.7109375" style="0" customWidth="1"/>
    <col min="18" max="18" width="12.57421875" style="0" customWidth="1"/>
    <col min="19" max="19" width="18.00390625" style="0" customWidth="1"/>
    <col min="20" max="23" width="12.28125" style="0" customWidth="1"/>
  </cols>
  <sheetData>
    <row r="1" spans="1:27" ht="14.25" thickBot="1">
      <c r="A1" s="436" t="s">
        <v>885</v>
      </c>
      <c r="B1" s="437"/>
      <c r="C1" s="437"/>
      <c r="D1" s="438"/>
      <c r="E1" s="437"/>
      <c r="F1" s="437"/>
      <c r="G1" s="437"/>
      <c r="H1" s="437"/>
      <c r="I1" s="437"/>
      <c r="J1" s="437"/>
      <c r="K1" s="437"/>
      <c r="L1" s="580"/>
      <c r="M1" s="580"/>
      <c r="N1" s="51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</row>
    <row r="2" spans="1:27" ht="14.25" thickBot="1">
      <c r="A2" s="581" t="s">
        <v>721</v>
      </c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2"/>
      <c r="N2" s="582"/>
      <c r="O2" s="582"/>
      <c r="P2" s="582"/>
      <c r="Q2" s="582"/>
      <c r="R2" s="582"/>
      <c r="S2" s="439"/>
      <c r="T2" s="440"/>
      <c r="U2" s="440"/>
      <c r="V2" s="440"/>
      <c r="W2" s="440"/>
      <c r="X2" s="440"/>
      <c r="Y2" s="440"/>
      <c r="Z2" s="440"/>
      <c r="AA2" s="441"/>
    </row>
    <row r="3" spans="1:27" ht="12.75">
      <c r="A3" s="583" t="s">
        <v>9</v>
      </c>
      <c r="B3" s="584" t="s">
        <v>722</v>
      </c>
      <c r="C3" s="584" t="s">
        <v>723</v>
      </c>
      <c r="D3" s="584" t="s">
        <v>724</v>
      </c>
      <c r="E3" s="584" t="s">
        <v>725</v>
      </c>
      <c r="F3" s="584" t="s">
        <v>726</v>
      </c>
      <c r="G3" s="585" t="s">
        <v>727</v>
      </c>
      <c r="H3" s="586"/>
      <c r="I3" s="584" t="s">
        <v>728</v>
      </c>
      <c r="J3" s="584" t="s">
        <v>729</v>
      </c>
      <c r="K3" s="584" t="s">
        <v>730</v>
      </c>
      <c r="L3" s="584" t="s">
        <v>731</v>
      </c>
      <c r="M3" s="584" t="s">
        <v>732</v>
      </c>
      <c r="N3" s="584" t="s">
        <v>733</v>
      </c>
      <c r="O3" s="584" t="s">
        <v>734</v>
      </c>
      <c r="P3" s="584" t="s">
        <v>735</v>
      </c>
      <c r="Q3" s="584" t="s">
        <v>736</v>
      </c>
      <c r="R3" s="584" t="s">
        <v>737</v>
      </c>
      <c r="S3" s="535" t="s">
        <v>738</v>
      </c>
      <c r="T3" s="584" t="s">
        <v>739</v>
      </c>
      <c r="U3" s="584"/>
      <c r="V3" s="584" t="s">
        <v>740</v>
      </c>
      <c r="W3" s="584"/>
      <c r="X3" s="584" t="s">
        <v>741</v>
      </c>
      <c r="Y3" s="584"/>
      <c r="Z3" s="584"/>
      <c r="AA3" s="589"/>
    </row>
    <row r="4" spans="1:27" ht="21.75" customHeight="1" thickBot="1">
      <c r="A4" s="583"/>
      <c r="B4" s="584"/>
      <c r="C4" s="584"/>
      <c r="D4" s="584"/>
      <c r="E4" s="584"/>
      <c r="F4" s="584"/>
      <c r="G4" s="587"/>
      <c r="H4" s="588"/>
      <c r="I4" s="584"/>
      <c r="J4" s="584"/>
      <c r="K4" s="584"/>
      <c r="L4" s="584"/>
      <c r="M4" s="584"/>
      <c r="N4" s="584"/>
      <c r="O4" s="584"/>
      <c r="P4" s="584"/>
      <c r="Q4" s="584"/>
      <c r="R4" s="584"/>
      <c r="S4" s="596"/>
      <c r="T4" s="584"/>
      <c r="U4" s="584"/>
      <c r="V4" s="584"/>
      <c r="W4" s="584"/>
      <c r="X4" s="584"/>
      <c r="Y4" s="584"/>
      <c r="Z4" s="584"/>
      <c r="AA4" s="589"/>
    </row>
    <row r="5" spans="1:27" ht="24.75" customHeight="1" thickBot="1">
      <c r="A5" s="583"/>
      <c r="B5" s="584"/>
      <c r="C5" s="584"/>
      <c r="D5" s="584"/>
      <c r="E5" s="584"/>
      <c r="F5" s="584"/>
      <c r="G5" s="444" t="s">
        <v>742</v>
      </c>
      <c r="H5" s="445" t="s">
        <v>743</v>
      </c>
      <c r="I5" s="584"/>
      <c r="J5" s="584"/>
      <c r="K5" s="584"/>
      <c r="L5" s="584"/>
      <c r="M5" s="584"/>
      <c r="N5" s="584"/>
      <c r="O5" s="584"/>
      <c r="P5" s="584"/>
      <c r="Q5" s="584"/>
      <c r="R5" s="584"/>
      <c r="S5" s="597"/>
      <c r="T5" s="442" t="s">
        <v>744</v>
      </c>
      <c r="U5" s="442" t="s">
        <v>745</v>
      </c>
      <c r="V5" s="442" t="s">
        <v>744</v>
      </c>
      <c r="W5" s="442" t="s">
        <v>745</v>
      </c>
      <c r="X5" s="442" t="s">
        <v>746</v>
      </c>
      <c r="Y5" s="442" t="s">
        <v>747</v>
      </c>
      <c r="Z5" s="442" t="s">
        <v>748</v>
      </c>
      <c r="AA5" s="443" t="s">
        <v>749</v>
      </c>
    </row>
    <row r="6" spans="1:27" ht="13.5">
      <c r="A6" s="590" t="s">
        <v>750</v>
      </c>
      <c r="B6" s="591"/>
      <c r="C6" s="591"/>
      <c r="D6" s="591"/>
      <c r="E6" s="591"/>
      <c r="F6" s="591"/>
      <c r="G6" s="591"/>
      <c r="H6" s="591"/>
      <c r="I6" s="591"/>
      <c r="J6" s="591"/>
      <c r="K6" s="591"/>
      <c r="L6" s="591"/>
      <c r="M6" s="591"/>
      <c r="N6" s="591"/>
      <c r="O6" s="591"/>
      <c r="P6" s="591"/>
      <c r="Q6" s="591"/>
      <c r="R6" s="591"/>
      <c r="S6" s="591"/>
      <c r="T6" s="591"/>
      <c r="U6" s="591"/>
      <c r="V6" s="591"/>
      <c r="W6" s="591"/>
      <c r="X6" s="591"/>
      <c r="Y6" s="591"/>
      <c r="Z6" s="591"/>
      <c r="AA6" s="592"/>
    </row>
    <row r="7" spans="1:27" ht="63" customHeight="1">
      <c r="A7" s="446">
        <v>1</v>
      </c>
      <c r="B7" s="447" t="s">
        <v>751</v>
      </c>
      <c r="C7" s="447" t="s">
        <v>752</v>
      </c>
      <c r="D7" s="447">
        <v>610684</v>
      </c>
      <c r="E7" s="447" t="s">
        <v>753</v>
      </c>
      <c r="F7" s="447" t="s">
        <v>754</v>
      </c>
      <c r="G7" s="447"/>
      <c r="H7" s="447"/>
      <c r="I7" s="447" t="s">
        <v>755</v>
      </c>
      <c r="J7" s="447">
        <v>2502</v>
      </c>
      <c r="K7" s="447">
        <v>1987</v>
      </c>
      <c r="L7" s="447" t="s">
        <v>756</v>
      </c>
      <c r="M7" s="447"/>
      <c r="N7" s="447">
        <v>2</v>
      </c>
      <c r="O7" s="447"/>
      <c r="P7" s="447">
        <v>2886</v>
      </c>
      <c r="Q7" s="447" t="s">
        <v>47</v>
      </c>
      <c r="R7" s="447"/>
      <c r="S7" s="447"/>
      <c r="T7" s="448" t="s">
        <v>914</v>
      </c>
      <c r="U7" s="448" t="s">
        <v>915</v>
      </c>
      <c r="V7" s="448"/>
      <c r="W7" s="448"/>
      <c r="X7" s="449" t="s">
        <v>1</v>
      </c>
      <c r="Y7" s="449" t="s">
        <v>1</v>
      </c>
      <c r="Z7" s="449"/>
      <c r="AA7" s="450"/>
    </row>
    <row r="8" spans="1:27" ht="63" customHeight="1">
      <c r="A8" s="446">
        <v>2</v>
      </c>
      <c r="B8" s="447" t="s">
        <v>751</v>
      </c>
      <c r="C8" s="447" t="s">
        <v>757</v>
      </c>
      <c r="D8" s="447">
        <v>414351</v>
      </c>
      <c r="E8" s="447" t="s">
        <v>758</v>
      </c>
      <c r="F8" s="447" t="s">
        <v>754</v>
      </c>
      <c r="G8" s="447"/>
      <c r="H8" s="447"/>
      <c r="I8" s="447" t="s">
        <v>755</v>
      </c>
      <c r="J8" s="447">
        <v>3120</v>
      </c>
      <c r="K8" s="447">
        <v>1981</v>
      </c>
      <c r="L8" s="447" t="s">
        <v>759</v>
      </c>
      <c r="M8" s="447"/>
      <c r="N8" s="447">
        <v>2</v>
      </c>
      <c r="O8" s="447"/>
      <c r="P8" s="447">
        <v>2955</v>
      </c>
      <c r="Q8" s="447" t="s">
        <v>47</v>
      </c>
      <c r="R8" s="447"/>
      <c r="S8" s="447"/>
      <c r="T8" s="448" t="s">
        <v>914</v>
      </c>
      <c r="U8" s="448" t="s">
        <v>915</v>
      </c>
      <c r="V8" s="448"/>
      <c r="W8" s="448"/>
      <c r="X8" s="449" t="s">
        <v>1</v>
      </c>
      <c r="Y8" s="449" t="s">
        <v>1</v>
      </c>
      <c r="Z8" s="449"/>
      <c r="AA8" s="450"/>
    </row>
    <row r="9" spans="1:27" ht="63" customHeight="1">
      <c r="A9" s="446">
        <v>3</v>
      </c>
      <c r="B9" s="447" t="s">
        <v>751</v>
      </c>
      <c r="C9" s="447" t="s">
        <v>760</v>
      </c>
      <c r="D9" s="447">
        <v>284939</v>
      </c>
      <c r="E9" s="447" t="s">
        <v>761</v>
      </c>
      <c r="F9" s="447" t="s">
        <v>762</v>
      </c>
      <c r="G9" s="447"/>
      <c r="H9" s="447"/>
      <c r="I9" s="447" t="s">
        <v>755</v>
      </c>
      <c r="J9" s="447">
        <v>1960</v>
      </c>
      <c r="K9" s="447">
        <v>1981</v>
      </c>
      <c r="L9" s="447" t="s">
        <v>763</v>
      </c>
      <c r="M9" s="447"/>
      <c r="N9" s="447">
        <v>2</v>
      </c>
      <c r="O9" s="447"/>
      <c r="P9" s="447">
        <v>2240</v>
      </c>
      <c r="Q9" s="447" t="s">
        <v>47</v>
      </c>
      <c r="R9" s="447"/>
      <c r="S9" s="447"/>
      <c r="T9" s="448" t="s">
        <v>914</v>
      </c>
      <c r="U9" s="448" t="s">
        <v>915</v>
      </c>
      <c r="V9" s="448"/>
      <c r="W9" s="448"/>
      <c r="X9" s="449" t="s">
        <v>1</v>
      </c>
      <c r="Y9" s="449" t="s">
        <v>1</v>
      </c>
      <c r="Z9" s="449"/>
      <c r="AA9" s="450"/>
    </row>
    <row r="10" spans="1:27" ht="63" customHeight="1">
      <c r="A10" s="446">
        <v>4</v>
      </c>
      <c r="B10" s="447" t="s">
        <v>751</v>
      </c>
      <c r="C10" s="447" t="s">
        <v>752</v>
      </c>
      <c r="D10" s="447">
        <v>625586</v>
      </c>
      <c r="E10" s="447" t="s">
        <v>764</v>
      </c>
      <c r="F10" s="447" t="s">
        <v>765</v>
      </c>
      <c r="G10" s="447"/>
      <c r="H10" s="447"/>
      <c r="I10" s="447" t="s">
        <v>755</v>
      </c>
      <c r="J10" s="447">
        <v>2502</v>
      </c>
      <c r="K10" s="447">
        <v>1988</v>
      </c>
      <c r="L10" s="447" t="s">
        <v>766</v>
      </c>
      <c r="M10" s="447"/>
      <c r="N10" s="447">
        <v>1</v>
      </c>
      <c r="O10" s="447"/>
      <c r="P10" s="447">
        <v>2886</v>
      </c>
      <c r="Q10" s="447" t="s">
        <v>47</v>
      </c>
      <c r="R10" s="447"/>
      <c r="S10" s="447"/>
      <c r="T10" s="448" t="s">
        <v>916</v>
      </c>
      <c r="U10" s="448" t="s">
        <v>917</v>
      </c>
      <c r="V10" s="448"/>
      <c r="W10" s="448"/>
      <c r="X10" s="449" t="s">
        <v>1</v>
      </c>
      <c r="Y10" s="449" t="s">
        <v>1</v>
      </c>
      <c r="Z10" s="449"/>
      <c r="AA10" s="450"/>
    </row>
    <row r="11" spans="1:27" ht="63" customHeight="1">
      <c r="A11" s="446">
        <v>5</v>
      </c>
      <c r="B11" s="447" t="s">
        <v>767</v>
      </c>
      <c r="C11" s="447" t="s">
        <v>768</v>
      </c>
      <c r="D11" s="447">
        <v>14351</v>
      </c>
      <c r="E11" s="447" t="s">
        <v>769</v>
      </c>
      <c r="F11" s="447" t="s">
        <v>770</v>
      </c>
      <c r="G11" s="447"/>
      <c r="H11" s="447"/>
      <c r="I11" s="447" t="s">
        <v>771</v>
      </c>
      <c r="J11" s="447">
        <v>11100</v>
      </c>
      <c r="K11" s="447">
        <v>1987</v>
      </c>
      <c r="L11" s="447" t="s">
        <v>772</v>
      </c>
      <c r="M11" s="447"/>
      <c r="N11" s="447">
        <v>2</v>
      </c>
      <c r="O11" s="447">
        <v>8000</v>
      </c>
      <c r="P11" s="447">
        <v>15700</v>
      </c>
      <c r="Q11" s="447" t="s">
        <v>47</v>
      </c>
      <c r="R11" s="447"/>
      <c r="S11" s="447"/>
      <c r="T11" s="448" t="s">
        <v>918</v>
      </c>
      <c r="U11" s="448" t="s">
        <v>919</v>
      </c>
      <c r="V11" s="448"/>
      <c r="W11" s="448"/>
      <c r="X11" s="449" t="s">
        <v>1</v>
      </c>
      <c r="Y11" s="449" t="s">
        <v>1</v>
      </c>
      <c r="Z11" s="449"/>
      <c r="AA11" s="450"/>
    </row>
    <row r="12" spans="1:27" ht="63" customHeight="1">
      <c r="A12" s="446">
        <v>6</v>
      </c>
      <c r="B12" s="447" t="s">
        <v>773</v>
      </c>
      <c r="C12" s="447" t="s">
        <v>774</v>
      </c>
      <c r="D12" s="447">
        <v>53879</v>
      </c>
      <c r="E12" s="447" t="s">
        <v>775</v>
      </c>
      <c r="F12" s="447" t="s">
        <v>776</v>
      </c>
      <c r="G12" s="447"/>
      <c r="H12" s="447"/>
      <c r="I12" s="447" t="s">
        <v>755</v>
      </c>
      <c r="J12" s="451" t="s">
        <v>777</v>
      </c>
      <c r="K12" s="447">
        <v>1980</v>
      </c>
      <c r="L12" s="447" t="s">
        <v>778</v>
      </c>
      <c r="M12" s="447"/>
      <c r="N12" s="447"/>
      <c r="O12" s="447">
        <v>3500</v>
      </c>
      <c r="P12" s="447">
        <v>5300</v>
      </c>
      <c r="Q12" s="447" t="s">
        <v>47</v>
      </c>
      <c r="R12" s="447"/>
      <c r="S12" s="447"/>
      <c r="T12" s="448" t="s">
        <v>914</v>
      </c>
      <c r="U12" s="448" t="s">
        <v>915</v>
      </c>
      <c r="V12" s="448"/>
      <c r="W12" s="448"/>
      <c r="X12" s="449" t="s">
        <v>1</v>
      </c>
      <c r="Y12" s="449"/>
      <c r="Z12" s="449"/>
      <c r="AA12" s="450"/>
    </row>
    <row r="13" spans="1:27" ht="63" customHeight="1">
      <c r="A13" s="446">
        <v>7</v>
      </c>
      <c r="B13" s="447" t="s">
        <v>773</v>
      </c>
      <c r="C13" s="447" t="s">
        <v>779</v>
      </c>
      <c r="D13" s="447">
        <v>54376</v>
      </c>
      <c r="E13" s="447" t="s">
        <v>780</v>
      </c>
      <c r="F13" s="447" t="s">
        <v>781</v>
      </c>
      <c r="G13" s="447"/>
      <c r="H13" s="447"/>
      <c r="I13" s="447" t="s">
        <v>755</v>
      </c>
      <c r="J13" s="451" t="s">
        <v>777</v>
      </c>
      <c r="K13" s="447">
        <v>1980</v>
      </c>
      <c r="L13" s="447" t="s">
        <v>778</v>
      </c>
      <c r="M13" s="447"/>
      <c r="N13" s="451" t="s">
        <v>777</v>
      </c>
      <c r="O13" s="447">
        <v>3500</v>
      </c>
      <c r="P13" s="447">
        <v>5300</v>
      </c>
      <c r="Q13" s="447" t="s">
        <v>47</v>
      </c>
      <c r="R13" s="447"/>
      <c r="S13" s="447"/>
      <c r="T13" s="448" t="s">
        <v>914</v>
      </c>
      <c r="U13" s="448" t="s">
        <v>915</v>
      </c>
      <c r="V13" s="448"/>
      <c r="W13" s="448"/>
      <c r="X13" s="449" t="s">
        <v>1</v>
      </c>
      <c r="Y13" s="449"/>
      <c r="Z13" s="449"/>
      <c r="AA13" s="450"/>
    </row>
    <row r="14" spans="1:27" ht="63" customHeight="1">
      <c r="A14" s="446">
        <v>8</v>
      </c>
      <c r="B14" s="447" t="s">
        <v>782</v>
      </c>
      <c r="C14" s="447" t="s">
        <v>783</v>
      </c>
      <c r="D14" s="447">
        <v>10956</v>
      </c>
      <c r="E14" s="447" t="s">
        <v>784</v>
      </c>
      <c r="F14" s="447" t="s">
        <v>781</v>
      </c>
      <c r="G14" s="447"/>
      <c r="H14" s="447"/>
      <c r="I14" s="447" t="s">
        <v>755</v>
      </c>
      <c r="J14" s="451" t="s">
        <v>777</v>
      </c>
      <c r="K14" s="447">
        <v>1967</v>
      </c>
      <c r="L14" s="447" t="s">
        <v>785</v>
      </c>
      <c r="M14" s="451"/>
      <c r="N14" s="451" t="s">
        <v>777</v>
      </c>
      <c r="O14" s="447">
        <v>3500</v>
      </c>
      <c r="P14" s="447">
        <v>5150</v>
      </c>
      <c r="Q14" s="447" t="s">
        <v>47</v>
      </c>
      <c r="R14" s="447"/>
      <c r="S14" s="447"/>
      <c r="T14" s="448" t="s">
        <v>914</v>
      </c>
      <c r="U14" s="448" t="s">
        <v>915</v>
      </c>
      <c r="V14" s="448"/>
      <c r="W14" s="448"/>
      <c r="X14" s="449" t="s">
        <v>1</v>
      </c>
      <c r="Y14" s="449"/>
      <c r="Z14" s="449"/>
      <c r="AA14" s="450"/>
    </row>
    <row r="15" spans="1:27" ht="63" customHeight="1">
      <c r="A15" s="446">
        <v>9</v>
      </c>
      <c r="B15" s="447" t="s">
        <v>786</v>
      </c>
      <c r="C15" s="447" t="s">
        <v>787</v>
      </c>
      <c r="D15" s="447">
        <v>932</v>
      </c>
      <c r="E15" s="447" t="s">
        <v>788</v>
      </c>
      <c r="F15" s="447" t="s">
        <v>789</v>
      </c>
      <c r="G15" s="447"/>
      <c r="H15" s="447"/>
      <c r="I15" s="447" t="s">
        <v>755</v>
      </c>
      <c r="J15" s="451" t="s">
        <v>777</v>
      </c>
      <c r="K15" s="447">
        <v>1966</v>
      </c>
      <c r="L15" s="447" t="s">
        <v>790</v>
      </c>
      <c r="M15" s="451"/>
      <c r="N15" s="451" t="s">
        <v>777</v>
      </c>
      <c r="O15" s="447">
        <v>2000</v>
      </c>
      <c r="P15" s="447">
        <v>3000</v>
      </c>
      <c r="Q15" s="447" t="s">
        <v>47</v>
      </c>
      <c r="R15" s="447"/>
      <c r="S15" s="447"/>
      <c r="T15" s="448" t="s">
        <v>914</v>
      </c>
      <c r="U15" s="448" t="s">
        <v>915</v>
      </c>
      <c r="V15" s="448"/>
      <c r="W15" s="448"/>
      <c r="X15" s="449" t="s">
        <v>1</v>
      </c>
      <c r="Y15" s="449"/>
      <c r="Z15" s="449"/>
      <c r="AA15" s="450"/>
    </row>
    <row r="16" spans="1:27" ht="63" customHeight="1">
      <c r="A16" s="446">
        <v>10</v>
      </c>
      <c r="B16" s="447" t="s">
        <v>791</v>
      </c>
      <c r="C16" s="447" t="s">
        <v>792</v>
      </c>
      <c r="D16" s="447" t="s">
        <v>793</v>
      </c>
      <c r="E16" s="447" t="s">
        <v>794</v>
      </c>
      <c r="F16" s="447" t="s">
        <v>795</v>
      </c>
      <c r="G16" s="447"/>
      <c r="H16" s="447"/>
      <c r="I16" s="447" t="s">
        <v>755</v>
      </c>
      <c r="J16" s="451" t="s">
        <v>777</v>
      </c>
      <c r="K16" s="447">
        <v>1992</v>
      </c>
      <c r="L16" s="447" t="s">
        <v>796</v>
      </c>
      <c r="M16" s="447"/>
      <c r="N16" s="447"/>
      <c r="O16" s="447">
        <v>500</v>
      </c>
      <c r="P16" s="447">
        <v>700</v>
      </c>
      <c r="Q16" s="447" t="s">
        <v>47</v>
      </c>
      <c r="R16" s="447"/>
      <c r="S16" s="447"/>
      <c r="T16" s="448" t="s">
        <v>920</v>
      </c>
      <c r="U16" s="448" t="s">
        <v>921</v>
      </c>
      <c r="V16" s="448"/>
      <c r="W16" s="448"/>
      <c r="X16" s="449" t="s">
        <v>1</v>
      </c>
      <c r="Y16" s="449"/>
      <c r="Z16" s="449"/>
      <c r="AA16" s="450"/>
    </row>
    <row r="17" spans="1:27" ht="63" customHeight="1">
      <c r="A17" s="446">
        <v>11</v>
      </c>
      <c r="B17" s="447" t="s">
        <v>797</v>
      </c>
      <c r="C17" s="447" t="s">
        <v>798</v>
      </c>
      <c r="D17" s="447" t="s">
        <v>799</v>
      </c>
      <c r="E17" s="447"/>
      <c r="F17" s="447" t="s">
        <v>800</v>
      </c>
      <c r="G17" s="447"/>
      <c r="H17" s="447"/>
      <c r="I17" s="447" t="s">
        <v>755</v>
      </c>
      <c r="J17" s="447"/>
      <c r="K17" s="447">
        <v>2006</v>
      </c>
      <c r="L17" s="447"/>
      <c r="M17" s="447"/>
      <c r="N17" s="447"/>
      <c r="O17" s="447"/>
      <c r="P17" s="447"/>
      <c r="Q17" s="447" t="s">
        <v>47</v>
      </c>
      <c r="R17" s="447"/>
      <c r="S17" s="447"/>
      <c r="T17" s="448" t="s">
        <v>922</v>
      </c>
      <c r="U17" s="448" t="s">
        <v>923</v>
      </c>
      <c r="V17" s="448"/>
      <c r="W17" s="448"/>
      <c r="X17" s="449" t="s">
        <v>1</v>
      </c>
      <c r="Y17" s="449" t="s">
        <v>1</v>
      </c>
      <c r="Z17" s="449"/>
      <c r="AA17" s="450"/>
    </row>
    <row r="18" spans="1:27" ht="63" customHeight="1">
      <c r="A18" s="446">
        <v>12</v>
      </c>
      <c r="B18" s="447" t="s">
        <v>751</v>
      </c>
      <c r="C18" s="447" t="s">
        <v>801</v>
      </c>
      <c r="D18" s="447">
        <v>61908110035</v>
      </c>
      <c r="E18" s="447" t="s">
        <v>802</v>
      </c>
      <c r="F18" s="447" t="s">
        <v>803</v>
      </c>
      <c r="G18" s="447"/>
      <c r="H18" s="447"/>
      <c r="I18" s="447" t="s">
        <v>755</v>
      </c>
      <c r="J18" s="447">
        <v>3120</v>
      </c>
      <c r="K18" s="447">
        <v>1988</v>
      </c>
      <c r="L18" s="447" t="s">
        <v>804</v>
      </c>
      <c r="M18" s="447"/>
      <c r="N18" s="447">
        <v>1</v>
      </c>
      <c r="O18" s="447">
        <v>950</v>
      </c>
      <c r="P18" s="447">
        <v>4650</v>
      </c>
      <c r="Q18" s="447" t="s">
        <v>47</v>
      </c>
      <c r="R18" s="447"/>
      <c r="S18" s="447"/>
      <c r="T18" s="448" t="s">
        <v>924</v>
      </c>
      <c r="U18" s="448" t="s">
        <v>925</v>
      </c>
      <c r="V18" s="448"/>
      <c r="W18" s="448"/>
      <c r="X18" s="449" t="s">
        <v>1</v>
      </c>
      <c r="Y18" s="449" t="s">
        <v>1</v>
      </c>
      <c r="Z18" s="449"/>
      <c r="AA18" s="450"/>
    </row>
    <row r="19" spans="1:27" ht="63" customHeight="1">
      <c r="A19" s="446">
        <v>13</v>
      </c>
      <c r="B19" s="447" t="s">
        <v>805</v>
      </c>
      <c r="C19" s="447" t="s">
        <v>806</v>
      </c>
      <c r="D19" s="447" t="s">
        <v>807</v>
      </c>
      <c r="E19" s="447" t="s">
        <v>808</v>
      </c>
      <c r="F19" s="447" t="s">
        <v>809</v>
      </c>
      <c r="G19" s="447"/>
      <c r="H19" s="447"/>
      <c r="I19" s="447" t="s">
        <v>771</v>
      </c>
      <c r="J19" s="447">
        <v>6871</v>
      </c>
      <c r="K19" s="447">
        <v>2007</v>
      </c>
      <c r="L19" s="447" t="s">
        <v>810</v>
      </c>
      <c r="M19" s="447"/>
      <c r="N19" s="447">
        <v>6</v>
      </c>
      <c r="O19" s="447">
        <v>4930</v>
      </c>
      <c r="P19" s="447">
        <v>12000</v>
      </c>
      <c r="Q19" s="447" t="s">
        <v>47</v>
      </c>
      <c r="R19" s="447"/>
      <c r="S19" s="447"/>
      <c r="T19" s="448" t="s">
        <v>926</v>
      </c>
      <c r="U19" s="448" t="s">
        <v>927</v>
      </c>
      <c r="V19" s="448"/>
      <c r="W19" s="448"/>
      <c r="X19" s="449" t="s">
        <v>1</v>
      </c>
      <c r="Y19" s="449" t="s">
        <v>1</v>
      </c>
      <c r="Z19" s="449"/>
      <c r="AA19" s="450"/>
    </row>
    <row r="20" spans="1:27" ht="63" customHeight="1">
      <c r="A20" s="446">
        <v>14</v>
      </c>
      <c r="B20" s="452" t="s">
        <v>805</v>
      </c>
      <c r="C20" s="452" t="s">
        <v>811</v>
      </c>
      <c r="D20" s="452" t="s">
        <v>812</v>
      </c>
      <c r="E20" s="452" t="s">
        <v>813</v>
      </c>
      <c r="F20" s="447" t="s">
        <v>809</v>
      </c>
      <c r="G20" s="452"/>
      <c r="H20" s="452"/>
      <c r="I20" s="447" t="s">
        <v>771</v>
      </c>
      <c r="J20" s="452">
        <v>6871</v>
      </c>
      <c r="K20" s="452">
        <v>2004</v>
      </c>
      <c r="L20" s="452"/>
      <c r="M20" s="452"/>
      <c r="N20" s="452">
        <v>6</v>
      </c>
      <c r="O20" s="453"/>
      <c r="P20" s="454"/>
      <c r="Q20" s="452"/>
      <c r="R20" s="452"/>
      <c r="S20" s="452"/>
      <c r="T20" s="455" t="s">
        <v>928</v>
      </c>
      <c r="U20" s="455" t="s">
        <v>929</v>
      </c>
      <c r="V20" s="452"/>
      <c r="W20" s="452"/>
      <c r="X20" s="449" t="s">
        <v>1</v>
      </c>
      <c r="Y20" s="449" t="s">
        <v>1</v>
      </c>
      <c r="Z20" s="449"/>
      <c r="AA20" s="450"/>
    </row>
    <row r="21" spans="1:27" ht="63" customHeight="1">
      <c r="A21" s="446">
        <v>15</v>
      </c>
      <c r="B21" s="447" t="s">
        <v>814</v>
      </c>
      <c r="C21" s="447" t="s">
        <v>815</v>
      </c>
      <c r="D21" s="447" t="s">
        <v>816</v>
      </c>
      <c r="E21" s="447" t="s">
        <v>817</v>
      </c>
      <c r="F21" s="447" t="s">
        <v>809</v>
      </c>
      <c r="G21" s="447"/>
      <c r="H21" s="447"/>
      <c r="I21" s="447" t="s">
        <v>771</v>
      </c>
      <c r="J21" s="447">
        <v>6245</v>
      </c>
      <c r="K21" s="447">
        <v>1988</v>
      </c>
      <c r="L21" s="447" t="s">
        <v>818</v>
      </c>
      <c r="M21" s="447"/>
      <c r="N21" s="447">
        <v>9</v>
      </c>
      <c r="O21" s="447">
        <v>2175</v>
      </c>
      <c r="P21" s="447">
        <v>12000</v>
      </c>
      <c r="Q21" s="447" t="s">
        <v>47</v>
      </c>
      <c r="R21" s="447"/>
      <c r="S21" s="447"/>
      <c r="T21" s="448" t="s">
        <v>930</v>
      </c>
      <c r="U21" s="448" t="s">
        <v>931</v>
      </c>
      <c r="V21" s="448"/>
      <c r="W21" s="448"/>
      <c r="X21" s="449" t="s">
        <v>1</v>
      </c>
      <c r="Y21" s="449" t="s">
        <v>1</v>
      </c>
      <c r="Z21" s="449"/>
      <c r="AA21" s="450"/>
    </row>
    <row r="22" spans="1:27" ht="63" customHeight="1">
      <c r="A22" s="446">
        <v>16</v>
      </c>
      <c r="B22" s="447" t="s">
        <v>819</v>
      </c>
      <c r="C22" s="447" t="s">
        <v>820</v>
      </c>
      <c r="D22" s="447" t="s">
        <v>821</v>
      </c>
      <c r="E22" s="447" t="s">
        <v>822</v>
      </c>
      <c r="F22" s="447" t="s">
        <v>809</v>
      </c>
      <c r="G22" s="447"/>
      <c r="H22" s="447"/>
      <c r="I22" s="447" t="s">
        <v>771</v>
      </c>
      <c r="J22" s="447">
        <v>2198</v>
      </c>
      <c r="K22" s="447">
        <v>2014</v>
      </c>
      <c r="L22" s="447" t="s">
        <v>823</v>
      </c>
      <c r="M22" s="447"/>
      <c r="N22" s="447">
        <v>6</v>
      </c>
      <c r="O22" s="447">
        <v>920</v>
      </c>
      <c r="P22" s="447">
        <v>3490</v>
      </c>
      <c r="Q22" s="447" t="s">
        <v>47</v>
      </c>
      <c r="R22" s="447"/>
      <c r="S22" s="447"/>
      <c r="T22" s="448" t="s">
        <v>932</v>
      </c>
      <c r="U22" s="448" t="s">
        <v>933</v>
      </c>
      <c r="V22" s="448"/>
      <c r="W22" s="448"/>
      <c r="X22" s="449" t="s">
        <v>1</v>
      </c>
      <c r="Y22" s="449" t="s">
        <v>1</v>
      </c>
      <c r="Z22" s="449"/>
      <c r="AA22" s="450"/>
    </row>
    <row r="23" spans="1:27" ht="63" customHeight="1">
      <c r="A23" s="446">
        <v>17</v>
      </c>
      <c r="B23" s="447" t="s">
        <v>819</v>
      </c>
      <c r="C23" s="447" t="s">
        <v>824</v>
      </c>
      <c r="D23" s="447" t="s">
        <v>825</v>
      </c>
      <c r="E23" s="447" t="s">
        <v>826</v>
      </c>
      <c r="F23" s="447" t="s">
        <v>827</v>
      </c>
      <c r="G23" s="447"/>
      <c r="H23" s="447"/>
      <c r="I23" s="447" t="s">
        <v>771</v>
      </c>
      <c r="J23" s="447">
        <v>2496</v>
      </c>
      <c r="K23" s="447">
        <v>1998</v>
      </c>
      <c r="L23" s="447" t="s">
        <v>828</v>
      </c>
      <c r="M23" s="447"/>
      <c r="N23" s="447">
        <v>9</v>
      </c>
      <c r="O23" s="447">
        <v>965</v>
      </c>
      <c r="P23" s="447">
        <v>2650</v>
      </c>
      <c r="Q23" s="447" t="s">
        <v>47</v>
      </c>
      <c r="R23" s="447"/>
      <c r="S23" s="456"/>
      <c r="T23" s="448" t="s">
        <v>934</v>
      </c>
      <c r="U23" s="448" t="s">
        <v>935</v>
      </c>
      <c r="V23" s="448"/>
      <c r="W23" s="448"/>
      <c r="X23" s="449" t="s">
        <v>1</v>
      </c>
      <c r="Y23" s="449" t="s">
        <v>1</v>
      </c>
      <c r="Z23" s="449"/>
      <c r="AA23" s="450"/>
    </row>
    <row r="24" spans="1:27" ht="63" customHeight="1">
      <c r="A24" s="446">
        <v>18</v>
      </c>
      <c r="B24" s="447" t="s">
        <v>829</v>
      </c>
      <c r="C24" s="447" t="s">
        <v>830</v>
      </c>
      <c r="D24" s="447" t="s">
        <v>831</v>
      </c>
      <c r="E24" s="447" t="s">
        <v>832</v>
      </c>
      <c r="F24" s="447" t="s">
        <v>833</v>
      </c>
      <c r="G24" s="447"/>
      <c r="H24" s="447"/>
      <c r="I24" s="447" t="s">
        <v>755</v>
      </c>
      <c r="J24" s="447"/>
      <c r="K24" s="447">
        <v>2014</v>
      </c>
      <c r="L24" s="447" t="s">
        <v>834</v>
      </c>
      <c r="M24" s="447" t="s">
        <v>835</v>
      </c>
      <c r="N24" s="447"/>
      <c r="O24" s="447">
        <v>750</v>
      </c>
      <c r="P24" s="447"/>
      <c r="Q24" s="447" t="s">
        <v>47</v>
      </c>
      <c r="R24" s="447"/>
      <c r="S24" s="456"/>
      <c r="T24" s="448" t="s">
        <v>936</v>
      </c>
      <c r="U24" s="448" t="s">
        <v>937</v>
      </c>
      <c r="V24" s="447"/>
      <c r="W24" s="447"/>
      <c r="X24" s="449" t="s">
        <v>1</v>
      </c>
      <c r="Y24" s="449"/>
      <c r="Z24" s="449"/>
      <c r="AA24" s="450"/>
    </row>
    <row r="25" spans="1:27" ht="63" customHeight="1">
      <c r="A25" s="446">
        <v>19</v>
      </c>
      <c r="B25" s="447" t="s">
        <v>836</v>
      </c>
      <c r="C25" s="447" t="s">
        <v>837</v>
      </c>
      <c r="D25" s="447" t="s">
        <v>838</v>
      </c>
      <c r="E25" s="447"/>
      <c r="F25" s="447" t="s">
        <v>800</v>
      </c>
      <c r="G25" s="447"/>
      <c r="H25" s="447"/>
      <c r="I25" s="447" t="s">
        <v>755</v>
      </c>
      <c r="J25" s="447"/>
      <c r="K25" s="447">
        <v>2015</v>
      </c>
      <c r="L25" s="447"/>
      <c r="M25" s="447"/>
      <c r="N25" s="447"/>
      <c r="O25" s="447"/>
      <c r="P25" s="447"/>
      <c r="Q25" s="447" t="s">
        <v>47</v>
      </c>
      <c r="R25" s="447"/>
      <c r="S25" s="456"/>
      <c r="T25" s="448" t="s">
        <v>922</v>
      </c>
      <c r="U25" s="448" t="s">
        <v>923</v>
      </c>
      <c r="V25" s="447"/>
      <c r="W25" s="447"/>
      <c r="X25" s="449" t="s">
        <v>1</v>
      </c>
      <c r="Y25" s="449" t="s">
        <v>1</v>
      </c>
      <c r="Z25" s="449"/>
      <c r="AA25" s="450"/>
    </row>
    <row r="26" spans="1:27" ht="93" customHeight="1">
      <c r="A26" s="446">
        <v>20</v>
      </c>
      <c r="B26" s="447" t="s">
        <v>839</v>
      </c>
      <c r="C26" s="447" t="s">
        <v>840</v>
      </c>
      <c r="D26" s="447" t="s">
        <v>841</v>
      </c>
      <c r="E26" s="447" t="s">
        <v>842</v>
      </c>
      <c r="F26" s="447" t="s">
        <v>754</v>
      </c>
      <c r="G26" s="447" t="s">
        <v>843</v>
      </c>
      <c r="H26" s="457">
        <f>33517.5+5400</f>
        <v>38917.5</v>
      </c>
      <c r="I26" s="447" t="s">
        <v>755</v>
      </c>
      <c r="J26" s="458">
        <v>3387</v>
      </c>
      <c r="K26" s="447">
        <v>2016</v>
      </c>
      <c r="L26" s="447" t="s">
        <v>844</v>
      </c>
      <c r="M26" s="447"/>
      <c r="N26" s="447">
        <v>2</v>
      </c>
      <c r="O26" s="447">
        <v>2175</v>
      </c>
      <c r="P26" s="447">
        <v>5800</v>
      </c>
      <c r="Q26" s="447" t="s">
        <v>47</v>
      </c>
      <c r="R26" s="447"/>
      <c r="S26" s="456">
        <v>151400</v>
      </c>
      <c r="T26" s="448" t="s">
        <v>938</v>
      </c>
      <c r="U26" s="448" t="s">
        <v>939</v>
      </c>
      <c r="V26" s="448" t="s">
        <v>938</v>
      </c>
      <c r="W26" s="448" t="s">
        <v>939</v>
      </c>
      <c r="X26" s="449" t="s">
        <v>1</v>
      </c>
      <c r="Y26" s="449" t="s">
        <v>1</v>
      </c>
      <c r="Z26" s="449" t="s">
        <v>1</v>
      </c>
      <c r="AA26" s="450"/>
    </row>
    <row r="27" spans="1:27" ht="63" customHeight="1">
      <c r="A27" s="446">
        <v>21</v>
      </c>
      <c r="B27" s="459" t="s">
        <v>805</v>
      </c>
      <c r="C27" s="459" t="s">
        <v>845</v>
      </c>
      <c r="D27" s="459" t="s">
        <v>846</v>
      </c>
      <c r="E27" s="459" t="s">
        <v>847</v>
      </c>
      <c r="F27" s="459" t="s">
        <v>848</v>
      </c>
      <c r="G27" s="459" t="s">
        <v>849</v>
      </c>
      <c r="H27" s="459"/>
      <c r="I27" s="460"/>
      <c r="J27" s="459">
        <v>6871</v>
      </c>
      <c r="K27" s="459">
        <v>2023</v>
      </c>
      <c r="L27" s="461">
        <v>45029</v>
      </c>
      <c r="M27" s="459"/>
      <c r="N27" s="459">
        <v>6</v>
      </c>
      <c r="O27" s="459"/>
      <c r="P27" s="459"/>
      <c r="Q27" s="459"/>
      <c r="R27" s="459"/>
      <c r="S27" s="459"/>
      <c r="T27" s="510" t="s">
        <v>940</v>
      </c>
      <c r="U27" s="510" t="s">
        <v>941</v>
      </c>
      <c r="V27" s="459"/>
      <c r="W27" s="459"/>
      <c r="X27" s="459"/>
      <c r="Y27" s="459"/>
      <c r="Z27" s="460"/>
      <c r="AA27" s="462"/>
    </row>
    <row r="28" spans="1:27" ht="63" customHeight="1">
      <c r="A28" s="446">
        <v>22</v>
      </c>
      <c r="B28" s="447" t="s">
        <v>850</v>
      </c>
      <c r="C28" s="463" t="s">
        <v>851</v>
      </c>
      <c r="D28" s="447">
        <v>202591003</v>
      </c>
      <c r="E28" s="447" t="s">
        <v>852</v>
      </c>
      <c r="F28" s="447" t="s">
        <v>853</v>
      </c>
      <c r="G28" s="447"/>
      <c r="H28" s="457"/>
      <c r="I28" s="447" t="s">
        <v>755</v>
      </c>
      <c r="J28" s="458"/>
      <c r="K28" s="447">
        <v>2020</v>
      </c>
      <c r="L28" s="447" t="s">
        <v>854</v>
      </c>
      <c r="M28" s="447" t="s">
        <v>855</v>
      </c>
      <c r="N28" s="447"/>
      <c r="O28" s="447"/>
      <c r="P28" s="447"/>
      <c r="Q28" s="447" t="s">
        <v>47</v>
      </c>
      <c r="R28" s="447"/>
      <c r="S28" s="456"/>
      <c r="T28" s="448" t="s">
        <v>942</v>
      </c>
      <c r="U28" s="448" t="s">
        <v>943</v>
      </c>
      <c r="V28" s="448"/>
      <c r="W28" s="448"/>
      <c r="X28" s="449" t="s">
        <v>1</v>
      </c>
      <c r="Y28" s="449"/>
      <c r="Z28" s="449"/>
      <c r="AA28" s="450"/>
    </row>
    <row r="29" spans="1:27" ht="63" customHeight="1">
      <c r="A29" s="446">
        <v>23</v>
      </c>
      <c r="B29" s="463" t="s">
        <v>856</v>
      </c>
      <c r="C29" s="463" t="s">
        <v>857</v>
      </c>
      <c r="D29" s="463" t="s">
        <v>858</v>
      </c>
      <c r="E29" s="463"/>
      <c r="F29" s="463" t="s">
        <v>859</v>
      </c>
      <c r="G29" s="463"/>
      <c r="H29" s="463"/>
      <c r="I29" s="464"/>
      <c r="J29" s="463"/>
      <c r="K29" s="463">
        <v>2021</v>
      </c>
      <c r="L29" s="463"/>
      <c r="M29" s="463"/>
      <c r="N29" s="463"/>
      <c r="O29" s="463"/>
      <c r="P29" s="463"/>
      <c r="Q29" s="463">
        <v>22</v>
      </c>
      <c r="R29" s="463"/>
      <c r="S29" s="463"/>
      <c r="T29" s="448" t="s">
        <v>922</v>
      </c>
      <c r="U29" s="448" t="s">
        <v>923</v>
      </c>
      <c r="V29" s="465"/>
      <c r="W29" s="463"/>
      <c r="X29" s="463"/>
      <c r="Y29" s="466"/>
      <c r="Z29" s="466"/>
      <c r="AA29" s="467"/>
    </row>
    <row r="30" spans="1:27" ht="13.5">
      <c r="A30" s="593" t="s">
        <v>860</v>
      </c>
      <c r="B30" s="594"/>
      <c r="C30" s="594"/>
      <c r="D30" s="594"/>
      <c r="E30" s="594"/>
      <c r="F30" s="594"/>
      <c r="G30" s="594"/>
      <c r="H30" s="594"/>
      <c r="I30" s="594"/>
      <c r="J30" s="594"/>
      <c r="K30" s="594"/>
      <c r="L30" s="594"/>
      <c r="M30" s="594"/>
      <c r="N30" s="594"/>
      <c r="O30" s="594"/>
      <c r="P30" s="594"/>
      <c r="Q30" s="594"/>
      <c r="R30" s="594"/>
      <c r="S30" s="594"/>
      <c r="T30" s="594"/>
      <c r="U30" s="594"/>
      <c r="V30" s="594"/>
      <c r="W30" s="594"/>
      <c r="X30" s="594"/>
      <c r="Y30" s="594"/>
      <c r="Z30" s="594"/>
      <c r="AA30" s="595"/>
    </row>
    <row r="31" spans="1:27" ht="62.25" customHeight="1">
      <c r="A31" s="446">
        <v>1</v>
      </c>
      <c r="B31" s="447" t="s">
        <v>861</v>
      </c>
      <c r="C31" s="447" t="s">
        <v>862</v>
      </c>
      <c r="D31" s="447" t="s">
        <v>863</v>
      </c>
      <c r="E31" s="447" t="s">
        <v>864</v>
      </c>
      <c r="F31" s="447" t="s">
        <v>865</v>
      </c>
      <c r="G31" s="447"/>
      <c r="H31" s="447"/>
      <c r="I31" s="447" t="s">
        <v>866</v>
      </c>
      <c r="J31" s="447">
        <v>2198</v>
      </c>
      <c r="K31" s="447">
        <v>2008</v>
      </c>
      <c r="L31" s="447" t="s">
        <v>867</v>
      </c>
      <c r="M31" s="447" t="s">
        <v>868</v>
      </c>
      <c r="N31" s="447">
        <v>9</v>
      </c>
      <c r="O31" s="447">
        <v>1150</v>
      </c>
      <c r="P31" s="447">
        <v>3000</v>
      </c>
      <c r="Q31" s="447" t="s">
        <v>47</v>
      </c>
      <c r="R31" s="463">
        <v>447793</v>
      </c>
      <c r="S31" s="456">
        <v>14900</v>
      </c>
      <c r="T31" s="448" t="s">
        <v>948</v>
      </c>
      <c r="U31" s="448" t="s">
        <v>949</v>
      </c>
      <c r="V31" s="448" t="s">
        <v>948</v>
      </c>
      <c r="W31" s="448" t="s">
        <v>949</v>
      </c>
      <c r="X31" s="449" t="s">
        <v>1</v>
      </c>
      <c r="Y31" s="449" t="s">
        <v>1</v>
      </c>
      <c r="Z31" s="449" t="s">
        <v>1</v>
      </c>
      <c r="AA31" s="468"/>
    </row>
    <row r="32" spans="1:27" ht="47.25" customHeight="1">
      <c r="A32" s="469">
        <v>2</v>
      </c>
      <c r="B32" s="470" t="s">
        <v>819</v>
      </c>
      <c r="C32" s="470" t="s">
        <v>869</v>
      </c>
      <c r="D32" s="470" t="s">
        <v>870</v>
      </c>
      <c r="E32" s="470" t="s">
        <v>871</v>
      </c>
      <c r="F32" s="471" t="s">
        <v>872</v>
      </c>
      <c r="G32" s="470"/>
      <c r="H32" s="470"/>
      <c r="I32" s="447"/>
      <c r="J32" s="470">
        <v>1995</v>
      </c>
      <c r="K32" s="470">
        <v>2022</v>
      </c>
      <c r="L32" s="472">
        <v>44914</v>
      </c>
      <c r="M32" s="472">
        <v>46010</v>
      </c>
      <c r="N32" s="470">
        <v>9</v>
      </c>
      <c r="O32" s="473">
        <v>908</v>
      </c>
      <c r="P32" s="470">
        <v>3190</v>
      </c>
      <c r="Q32" s="470" t="s">
        <v>873</v>
      </c>
      <c r="R32" s="470">
        <v>7585</v>
      </c>
      <c r="S32" s="484">
        <v>217000</v>
      </c>
      <c r="T32" s="448" t="s">
        <v>944</v>
      </c>
      <c r="U32" s="448" t="s">
        <v>945</v>
      </c>
      <c r="V32" s="448" t="s">
        <v>944</v>
      </c>
      <c r="W32" s="448" t="s">
        <v>945</v>
      </c>
      <c r="X32" s="474"/>
      <c r="Y32" s="470"/>
      <c r="Z32" s="475"/>
      <c r="AA32" s="476"/>
    </row>
    <row r="33" spans="1:27" ht="13.5">
      <c r="A33" s="593" t="s">
        <v>874</v>
      </c>
      <c r="B33" s="594"/>
      <c r="C33" s="594"/>
      <c r="D33" s="594"/>
      <c r="E33" s="594"/>
      <c r="F33" s="594"/>
      <c r="G33" s="594"/>
      <c r="H33" s="594"/>
      <c r="I33" s="594"/>
      <c r="J33" s="594"/>
      <c r="K33" s="594"/>
      <c r="L33" s="594"/>
      <c r="M33" s="594"/>
      <c r="N33" s="594"/>
      <c r="O33" s="594"/>
      <c r="P33" s="594"/>
      <c r="Q33" s="594"/>
      <c r="R33" s="594"/>
      <c r="S33" s="594"/>
      <c r="T33" s="594"/>
      <c r="U33" s="594"/>
      <c r="V33" s="594"/>
      <c r="W33" s="594"/>
      <c r="X33" s="594"/>
      <c r="Y33" s="594"/>
      <c r="Z33" s="594"/>
      <c r="AA33" s="595"/>
    </row>
    <row r="34" spans="1:27" ht="75" customHeight="1" thickBot="1">
      <c r="A34" s="477">
        <v>1</v>
      </c>
      <c r="B34" s="478" t="s">
        <v>875</v>
      </c>
      <c r="C34" s="478" t="s">
        <v>876</v>
      </c>
      <c r="D34" s="478" t="s">
        <v>877</v>
      </c>
      <c r="E34" s="478" t="s">
        <v>878</v>
      </c>
      <c r="F34" s="478" t="s">
        <v>879</v>
      </c>
      <c r="G34" s="478" t="s">
        <v>880</v>
      </c>
      <c r="H34" s="479">
        <v>2000</v>
      </c>
      <c r="I34" s="478" t="s">
        <v>881</v>
      </c>
      <c r="J34" s="478">
        <v>2148</v>
      </c>
      <c r="K34" s="478">
        <v>2006</v>
      </c>
      <c r="L34" s="478" t="s">
        <v>882</v>
      </c>
      <c r="M34" s="478" t="s">
        <v>883</v>
      </c>
      <c r="N34" s="478" t="s">
        <v>884</v>
      </c>
      <c r="O34" s="478">
        <v>1300</v>
      </c>
      <c r="P34" s="478">
        <v>3490</v>
      </c>
      <c r="Q34" s="478" t="s">
        <v>47</v>
      </c>
      <c r="R34" s="478">
        <v>407000</v>
      </c>
      <c r="S34" s="480">
        <v>20000</v>
      </c>
      <c r="T34" s="481" t="s">
        <v>946</v>
      </c>
      <c r="U34" s="481" t="s">
        <v>947</v>
      </c>
      <c r="V34" s="481" t="s">
        <v>946</v>
      </c>
      <c r="W34" s="481" t="s">
        <v>947</v>
      </c>
      <c r="X34" s="482" t="s">
        <v>1</v>
      </c>
      <c r="Y34" s="482" t="s">
        <v>1</v>
      </c>
      <c r="Z34" s="482" t="s">
        <v>1</v>
      </c>
      <c r="AA34" s="483"/>
    </row>
  </sheetData>
  <sheetProtection/>
  <mergeCells count="26">
    <mergeCell ref="X3:AA4"/>
    <mergeCell ref="A6:AA6"/>
    <mergeCell ref="A30:AA30"/>
    <mergeCell ref="A33:AA33"/>
    <mergeCell ref="P3:P5"/>
    <mergeCell ref="Q3:Q5"/>
    <mergeCell ref="R3:R5"/>
    <mergeCell ref="S3:S5"/>
    <mergeCell ref="T3:U4"/>
    <mergeCell ref="V3:W4"/>
    <mergeCell ref="J3:J5"/>
    <mergeCell ref="K3:K5"/>
    <mergeCell ref="L3:L5"/>
    <mergeCell ref="M3:M5"/>
    <mergeCell ref="N3:N5"/>
    <mergeCell ref="O3:O5"/>
    <mergeCell ref="L1:M1"/>
    <mergeCell ref="A2:R2"/>
    <mergeCell ref="A3:A5"/>
    <mergeCell ref="B3:B5"/>
    <mergeCell ref="C3:C5"/>
    <mergeCell ref="D3:D5"/>
    <mergeCell ref="E3:E5"/>
    <mergeCell ref="F3:F5"/>
    <mergeCell ref="G3:H4"/>
    <mergeCell ref="I3:I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4.140625" style="9" customWidth="1"/>
    <col min="2" max="2" width="53.28125" style="0" customWidth="1"/>
    <col min="3" max="3" width="37.57421875" style="0" customWidth="1"/>
    <col min="4" max="4" width="12.7109375" style="0" customWidth="1"/>
  </cols>
  <sheetData>
    <row r="1" spans="2:3" ht="15" customHeight="1">
      <c r="B1" s="4" t="s">
        <v>720</v>
      </c>
      <c r="C1" s="10"/>
    </row>
    <row r="2" ht="12.75">
      <c r="B2" s="4"/>
    </row>
    <row r="3" spans="1:4" ht="69" customHeight="1">
      <c r="A3" s="598" t="s">
        <v>38</v>
      </c>
      <c r="B3" s="598"/>
      <c r="C3" s="598"/>
      <c r="D3" s="12"/>
    </row>
    <row r="4" spans="1:4" ht="9" customHeight="1">
      <c r="A4" s="11"/>
      <c r="B4" s="11"/>
      <c r="C4" s="11"/>
      <c r="D4" s="12"/>
    </row>
    <row r="5" ht="13.5" thickBot="1"/>
    <row r="6" spans="1:3" ht="30.75" customHeight="1" thickBot="1">
      <c r="A6" s="16" t="s">
        <v>9</v>
      </c>
      <c r="B6" s="17" t="s">
        <v>16</v>
      </c>
      <c r="C6" s="18" t="s">
        <v>17</v>
      </c>
    </row>
    <row r="7" spans="1:3" ht="17.25" customHeight="1" thickBot="1">
      <c r="A7" s="599" t="s">
        <v>40</v>
      </c>
      <c r="B7" s="600"/>
      <c r="C7" s="601"/>
    </row>
    <row r="8" spans="1:3" ht="79.5" thickBot="1">
      <c r="A8" s="208">
        <v>1</v>
      </c>
      <c r="B8" s="163" t="s">
        <v>719</v>
      </c>
      <c r="C8" s="19"/>
    </row>
    <row r="9" spans="1:3" ht="13.5" thickBot="1">
      <c r="A9" s="602" t="s">
        <v>631</v>
      </c>
      <c r="B9" s="603"/>
      <c r="C9" s="601"/>
    </row>
    <row r="10" spans="1:3" ht="12.75">
      <c r="A10" s="89">
        <v>1</v>
      </c>
      <c r="B10" s="88" t="s">
        <v>202</v>
      </c>
      <c r="C10" s="90" t="s">
        <v>203</v>
      </c>
    </row>
    <row r="11" spans="1:3" ht="12.75">
      <c r="A11" s="89">
        <v>2</v>
      </c>
      <c r="B11" s="88" t="s">
        <v>204</v>
      </c>
      <c r="C11" s="90" t="s">
        <v>205</v>
      </c>
    </row>
    <row r="12" spans="1:3" ht="13.5" thickBot="1">
      <c r="A12" s="91">
        <v>3</v>
      </c>
      <c r="B12" s="92" t="s">
        <v>206</v>
      </c>
      <c r="C12" s="93" t="s">
        <v>203</v>
      </c>
    </row>
  </sheetData>
  <sheetProtection/>
  <mergeCells count="3">
    <mergeCell ref="A3:C3"/>
    <mergeCell ref="A7:C7"/>
    <mergeCell ref="A9:C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2" width="17.140625" style="0" customWidth="1"/>
    <col min="3" max="3" width="15.421875" style="0" customWidth="1"/>
    <col min="4" max="4" width="13.28125" style="0" customWidth="1"/>
    <col min="5" max="5" width="50.7109375" style="0" customWidth="1"/>
    <col min="6" max="6" width="14.7109375" style="0" customWidth="1"/>
  </cols>
  <sheetData>
    <row r="1" ht="12.75">
      <c r="A1" s="490" t="s">
        <v>913</v>
      </c>
    </row>
    <row r="2" spans="1:6" ht="14.25">
      <c r="A2" s="491" t="s">
        <v>886</v>
      </c>
      <c r="B2" s="491" t="s">
        <v>887</v>
      </c>
      <c r="C2" s="491" t="s">
        <v>888</v>
      </c>
      <c r="D2" s="492" t="s">
        <v>889</v>
      </c>
      <c r="E2" s="491" t="s">
        <v>890</v>
      </c>
      <c r="F2" s="493" t="s">
        <v>891</v>
      </c>
    </row>
    <row r="3" spans="1:6" ht="25.5" customHeight="1">
      <c r="A3" s="487" t="s">
        <v>892</v>
      </c>
      <c r="B3" s="487" t="s">
        <v>911</v>
      </c>
      <c r="C3" s="487" t="s">
        <v>893</v>
      </c>
      <c r="D3" s="488">
        <v>43105</v>
      </c>
      <c r="E3" s="487" t="s">
        <v>894</v>
      </c>
      <c r="F3" s="489">
        <v>0</v>
      </c>
    </row>
    <row r="4" spans="1:6" ht="27" customHeight="1">
      <c r="A4" s="487" t="s">
        <v>892</v>
      </c>
      <c r="B4" s="487" t="s">
        <v>892</v>
      </c>
      <c r="C4" s="487" t="s">
        <v>895</v>
      </c>
      <c r="D4" s="488">
        <v>43679</v>
      </c>
      <c r="E4" s="487" t="s">
        <v>896</v>
      </c>
      <c r="F4" s="489">
        <v>3468.6</v>
      </c>
    </row>
    <row r="5" spans="1:6" ht="26.25">
      <c r="A5" s="487" t="s">
        <v>892</v>
      </c>
      <c r="B5" s="487" t="s">
        <v>911</v>
      </c>
      <c r="C5" s="487" t="s">
        <v>893</v>
      </c>
      <c r="D5" s="488">
        <v>44054</v>
      </c>
      <c r="E5" s="487" t="s">
        <v>897</v>
      </c>
      <c r="F5" s="489">
        <v>0</v>
      </c>
    </row>
    <row r="6" spans="1:6" ht="54.75" customHeight="1">
      <c r="A6" s="487" t="s">
        <v>898</v>
      </c>
      <c r="B6" s="487" t="s">
        <v>898</v>
      </c>
      <c r="C6" s="487" t="s">
        <v>899</v>
      </c>
      <c r="D6" s="488">
        <v>44174</v>
      </c>
      <c r="E6" s="487" t="s">
        <v>900</v>
      </c>
      <c r="F6" s="489">
        <v>600</v>
      </c>
    </row>
    <row r="7" spans="1:6" ht="40.5" customHeight="1">
      <c r="A7" s="487" t="s">
        <v>892</v>
      </c>
      <c r="B7" s="487" t="s">
        <v>911</v>
      </c>
      <c r="C7" s="487" t="s">
        <v>901</v>
      </c>
      <c r="D7" s="488">
        <v>44356</v>
      </c>
      <c r="E7" s="487" t="s">
        <v>902</v>
      </c>
      <c r="F7" s="489">
        <v>380</v>
      </c>
    </row>
    <row r="8" spans="1:6" ht="33" customHeight="1">
      <c r="A8" s="487" t="s">
        <v>892</v>
      </c>
      <c r="B8" s="487" t="s">
        <v>892</v>
      </c>
      <c r="C8" s="487" t="s">
        <v>903</v>
      </c>
      <c r="D8" s="488">
        <v>44378</v>
      </c>
      <c r="E8" s="487" t="s">
        <v>904</v>
      </c>
      <c r="F8" s="489">
        <v>1786.5</v>
      </c>
    </row>
    <row r="9" spans="1:6" ht="39" customHeight="1">
      <c r="A9" s="487" t="s">
        <v>892</v>
      </c>
      <c r="B9" s="487" t="s">
        <v>911</v>
      </c>
      <c r="C9" s="487" t="s">
        <v>893</v>
      </c>
      <c r="D9" s="488">
        <v>44452</v>
      </c>
      <c r="E9" s="487" t="s">
        <v>897</v>
      </c>
      <c r="F9" s="489">
        <v>4197.52</v>
      </c>
    </row>
    <row r="10" spans="1:6" ht="29.25" customHeight="1">
      <c r="A10" s="487" t="s">
        <v>892</v>
      </c>
      <c r="B10" s="487" t="s">
        <v>892</v>
      </c>
      <c r="C10" s="487" t="s">
        <v>895</v>
      </c>
      <c r="D10" s="488">
        <v>44463</v>
      </c>
      <c r="E10" s="487" t="s">
        <v>905</v>
      </c>
      <c r="F10" s="489">
        <v>2796</v>
      </c>
    </row>
    <row r="11" spans="1:6" ht="30" customHeight="1">
      <c r="A11" s="487" t="s">
        <v>892</v>
      </c>
      <c r="B11" s="487" t="s">
        <v>911</v>
      </c>
      <c r="C11" s="487" t="s">
        <v>893</v>
      </c>
      <c r="D11" s="488">
        <v>44556</v>
      </c>
      <c r="E11" s="487" t="s">
        <v>906</v>
      </c>
      <c r="F11" s="489">
        <v>0</v>
      </c>
    </row>
    <row r="12" spans="1:6" ht="30" customHeight="1">
      <c r="A12" s="487" t="s">
        <v>892</v>
      </c>
      <c r="B12" s="487" t="s">
        <v>907</v>
      </c>
      <c r="C12" s="487" t="s">
        <v>901</v>
      </c>
      <c r="D12" s="488">
        <v>44583</v>
      </c>
      <c r="E12" s="487" t="s">
        <v>908</v>
      </c>
      <c r="F12" s="489">
        <v>0</v>
      </c>
    </row>
    <row r="13" spans="1:6" ht="39" customHeight="1">
      <c r="A13" s="487" t="s">
        <v>892</v>
      </c>
      <c r="B13" s="487" t="s">
        <v>911</v>
      </c>
      <c r="C13" s="487" t="s">
        <v>901</v>
      </c>
      <c r="D13" s="488">
        <v>44583</v>
      </c>
      <c r="E13" s="487" t="s">
        <v>909</v>
      </c>
      <c r="F13" s="489">
        <v>0</v>
      </c>
    </row>
    <row r="14" spans="1:6" ht="57" customHeight="1">
      <c r="A14" s="487" t="s">
        <v>34</v>
      </c>
      <c r="B14" s="487" t="s">
        <v>34</v>
      </c>
      <c r="C14" s="487" t="s">
        <v>895</v>
      </c>
      <c r="D14" s="488">
        <v>44977</v>
      </c>
      <c r="E14" s="487" t="s">
        <v>910</v>
      </c>
      <c r="F14" s="489">
        <v>3705.69</v>
      </c>
    </row>
    <row r="15" spans="5:6" ht="22.5" customHeight="1" thickBot="1">
      <c r="E15" s="485" t="s">
        <v>912</v>
      </c>
      <c r="F15" s="486">
        <f>SUM(F3:F14)</f>
        <v>16934.31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Joanna Mitygowska</cp:lastModifiedBy>
  <cp:lastPrinted>2018-08-30T15:02:19Z</cp:lastPrinted>
  <dcterms:created xsi:type="dcterms:W3CDTF">2004-04-21T13:58:08Z</dcterms:created>
  <dcterms:modified xsi:type="dcterms:W3CDTF">2023-06-19T12:50:33Z</dcterms:modified>
  <cp:category/>
  <cp:version/>
  <cp:contentType/>
  <cp:contentStatus/>
</cp:coreProperties>
</file>