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kosztorys ofertowy 2" sheetId="1" r:id="rId1"/>
  </sheets>
  <definedNames>
    <definedName name="_xlnm._FilterDatabase" localSheetId="0" hidden="1">'kosztorys ofertowy 2'!$B$33:$L$100</definedName>
    <definedName name="_xlnm.Print_Area" localSheetId="0">'kosztorys ofertowy 2'!$B$2:$L$108</definedName>
    <definedName name="_xlnm.Print_Titles" localSheetId="0">'kosztorys ofertowy 2'!$33:$33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3" i="1"/>
  <c r="L35" i="1" l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34" i="1"/>
  <c r="D19" i="1" s="1"/>
  <c r="L102" i="1" l="1"/>
  <c r="L104" i="1" s="1"/>
  <c r="L105" i="1" s="1"/>
  <c r="L106" i="1" s="1"/>
  <c r="H102" i="1"/>
  <c r="D24" i="1" l="1"/>
  <c r="D28" i="1" l="1"/>
  <c r="D20" i="1" l="1"/>
  <c r="D14" i="1" s="1"/>
  <c r="D13" i="1" l="1"/>
</calcChain>
</file>

<file path=xl/sharedStrings.xml><?xml version="1.0" encoding="utf-8"?>
<sst xmlns="http://schemas.openxmlformats.org/spreadsheetml/2006/main" count="429" uniqueCount="104">
  <si>
    <t>Oprawy</t>
  </si>
  <si>
    <t>TYP</t>
  </si>
  <si>
    <t>Strumień światlny</t>
  </si>
  <si>
    <t>Ilość</t>
  </si>
  <si>
    <t xml:space="preserve">&gt; 3500 lm   </t>
  </si>
  <si>
    <t xml:space="preserve">&gt; 1800 lm   </t>
  </si>
  <si>
    <t>ZSP</t>
  </si>
  <si>
    <t>Goworowo</t>
  </si>
  <si>
    <t>montaż</t>
  </si>
  <si>
    <t>montaż / demontaż / utylizacja</t>
  </si>
  <si>
    <t>Łyse</t>
  </si>
  <si>
    <t>Kadzidło</t>
  </si>
  <si>
    <t>Lampa LED 100W zewnętrzne</t>
  </si>
  <si>
    <t>lampa sodowa</t>
  </si>
  <si>
    <t>Dane Wykonawcy:</t>
  </si>
  <si>
    <t>……………………………………</t>
  </si>
  <si>
    <t>cena netto ogółem …………………………zł</t>
  </si>
  <si>
    <t>cena brutto ogółem …………………………zł</t>
  </si>
  <si>
    <r>
      <t xml:space="preserve">na realizację usługi polegającej na wymianie opraw oświetleniowych i źródeł światła na energooszczędne (demontaż starych, montaż nowych wraz z badaniem naświetlenia pomieszczeń) w trzech zespołach szkół powiatowych w ramach zadania: </t>
    </r>
    <r>
      <rPr>
        <b/>
        <sz val="14"/>
        <color theme="1"/>
        <rFont val="Times New Roman"/>
        <family val="1"/>
        <charset val="238"/>
      </rPr>
      <t>Modernizacja oświetlenia w Zespole Szkół Powiatowych w Goworowie, Kadzidle i Łysych</t>
    </r>
  </si>
  <si>
    <t>Szczegółowe wyliczenie:</t>
  </si>
  <si>
    <t>Proponuję wykonanie usługi za kwotę:</t>
  </si>
  <si>
    <t>w tym za:</t>
  </si>
  <si>
    <t>wartość brutto</t>
  </si>
  <si>
    <t>MOC - W jednej szt.</t>
  </si>
  <si>
    <t>Nowe 2</t>
  </si>
  <si>
    <t>lampa uliczna z czujnikiem ruchu</t>
  </si>
  <si>
    <t>weście do szkoły</t>
  </si>
  <si>
    <t>Obecne 2</t>
  </si>
  <si>
    <t>naświetlacz</t>
  </si>
  <si>
    <t xml:space="preserve">&gt; 15000 lm   </t>
  </si>
  <si>
    <t>4000 lm</t>
  </si>
  <si>
    <t>korytarz s.gimn</t>
  </si>
  <si>
    <t xml:space="preserve">prostokątna natynkowa 120x30cm </t>
  </si>
  <si>
    <t>prostokątna natynkowa 120x30 z modułem zasilania awaryjnego</t>
  </si>
  <si>
    <t>wyjście sala gimn</t>
  </si>
  <si>
    <t>okrągła  natynkowa  30 cm</t>
  </si>
  <si>
    <t>łazienka chł.</t>
  </si>
  <si>
    <t>Okrągła  natynkowa  30 cm</t>
  </si>
  <si>
    <t>siłownia</t>
  </si>
  <si>
    <t>przebieralnia chł.</t>
  </si>
  <si>
    <t>oprawa prostokątna natynkowa łazienkowa (hermetyczna) 120x15cm</t>
  </si>
  <si>
    <t>prysznice chł.</t>
  </si>
  <si>
    <t>wc chł.</t>
  </si>
  <si>
    <t>przebieralnia dz.</t>
  </si>
  <si>
    <t>prysznice dz.</t>
  </si>
  <si>
    <t>wc dz.</t>
  </si>
  <si>
    <t>magazyn sportowy</t>
  </si>
  <si>
    <t>korytarz 12-13</t>
  </si>
  <si>
    <t>ksiegowość</t>
  </si>
  <si>
    <t>okrągła  natynkowa  z kloszem</t>
  </si>
  <si>
    <t>księgowość-mag.</t>
  </si>
  <si>
    <t>prostokątna natynkowa hermetyczna 120x15cm</t>
  </si>
  <si>
    <t>ośw.zewn.s.gimn.</t>
  </si>
  <si>
    <t>prostokątna natynkowa hermetyczna 60x15cm</t>
  </si>
  <si>
    <t>kotłownia</t>
  </si>
  <si>
    <t xml:space="preserve">prostokątna podtynkowa do sufitu podwieszanego (rastrowa) 60cm x 60 cm </t>
  </si>
  <si>
    <t>magazyn /16</t>
  </si>
  <si>
    <t>okrągła z kloszem (hermetyczna)</t>
  </si>
  <si>
    <t>łazienka n-le</t>
  </si>
  <si>
    <t>oprawa z kloszem</t>
  </si>
  <si>
    <t>gab.dyrektora</t>
  </si>
  <si>
    <t>nad wejściami</t>
  </si>
  <si>
    <t>ośw.zewnętrzne</t>
  </si>
  <si>
    <t>garaże</t>
  </si>
  <si>
    <t>oprawa prostokątna (rastrowa) natynkowa 120x30</t>
  </si>
  <si>
    <t>pom.nr 11 - korytarz</t>
  </si>
  <si>
    <t xml:space="preserve">okrągła natynkowa </t>
  </si>
  <si>
    <t>oprawa - plafon</t>
  </si>
  <si>
    <t>oprawa do zastosowania na zewnątrz</t>
  </si>
  <si>
    <t>demontaż/utylizacja</t>
  </si>
  <si>
    <t xml:space="preserve">&gt; 1200 lm   </t>
  </si>
  <si>
    <t>&gt;1100 lm rozproszone</t>
  </si>
  <si>
    <t>lampa podwójna na 2 świetlówki po 18 W i po 1850 lm, 120 cm</t>
  </si>
  <si>
    <t xml:space="preserve">szatnie </t>
  </si>
  <si>
    <t>lampa pojedyncza, 120 cmx30</t>
  </si>
  <si>
    <t>korytarze</t>
  </si>
  <si>
    <t>lampa pojedyncza, 60 cm</t>
  </si>
  <si>
    <t>łazienki</t>
  </si>
  <si>
    <t>lampa podwójna na 2 świetlówki po 36 W, 120 cm</t>
  </si>
  <si>
    <t>lampa pojedyncza 36W, 120 cmx18</t>
  </si>
  <si>
    <t>lampa pojedyncza 18W, 60 cm</t>
  </si>
  <si>
    <t>1850lm</t>
  </si>
  <si>
    <t>900lm</t>
  </si>
  <si>
    <t>1200lm</t>
  </si>
  <si>
    <t>1680 lm</t>
  </si>
  <si>
    <t>840 lm</t>
  </si>
  <si>
    <t>700 lm</t>
  </si>
  <si>
    <t>wartość netto w zakresie</t>
  </si>
  <si>
    <t>podatek VAT</t>
  </si>
  <si>
    <t>Oferowany okres gwarancji i rękojmi – 60 miesięcy.</t>
  </si>
  <si>
    <r>
      <rPr>
        <b/>
        <sz val="14"/>
        <color theme="1"/>
        <rFont val="Times New Roman"/>
        <family val="1"/>
        <charset val="238"/>
      </rPr>
      <t>3)   Modernizacja oświetlenia w Zespole Szkół Powiatowych w Łysych</t>
    </r>
    <r>
      <rPr>
        <sz val="14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2</t>
    </r>
    <r>
      <rPr>
        <sz val="14"/>
        <color theme="1"/>
        <rFont val="Times New Roman"/>
        <family val="1"/>
        <charset val="238"/>
      </rPr>
      <t>– demontaż/utylizacja obecnych 93 szt. opraw zgodnie z zapytaniem ofertowym oraz dostawa/montaż nowych 93 szt. opraw wraz ze źródłami światła oraz badaniem naświetlenia pomieszczeń (obiekt szkolny)</t>
    </r>
  </si>
  <si>
    <r>
      <rPr>
        <b/>
        <sz val="14"/>
        <color theme="1"/>
        <rFont val="Times New Roman"/>
        <family val="1"/>
        <charset val="238"/>
      </rPr>
      <t>2) Modernizacja oświetlenia w Zespole Szkół Powiatowych w Kadzidle 2</t>
    </r>
    <r>
      <rPr>
        <sz val="14"/>
        <color theme="1"/>
        <rFont val="Times New Roman"/>
        <family val="1"/>
        <charset val="238"/>
      </rPr>
      <t>– demontaż/utylizacja obecnych 184 szt. opraw zgodnie z zapytaniem ofertowym oraz dostawa/montaż nowych 184 szt. opraw wraz ze źródłami światła oraz badaniem naświetlenia pomieszczeń (obiekt szkolny)</t>
    </r>
  </si>
  <si>
    <r>
      <rPr>
        <b/>
        <sz val="14"/>
        <color theme="1"/>
        <rFont val="Times New Roman"/>
        <family val="1"/>
        <charset val="238"/>
      </rPr>
      <t>1)  Modernizacja oświetlenia w Zespole Szkół Powiatowych w Goworowie 2</t>
    </r>
    <r>
      <rPr>
        <sz val="14"/>
        <color theme="1"/>
        <rFont val="Times New Roman"/>
        <family val="1"/>
        <charset val="238"/>
      </rPr>
      <t>– demontaż/utylizacja obecnych 5 szt. opraw zgodnie z zapytaniem ofertowym oraz dostawa/montaż nowych 5 szt. opraw wraz ze źródłami światła oraz badaniem naświetlenia pomieszczeń (obiekt szkolny)</t>
    </r>
  </si>
  <si>
    <t>cena netto 1 szt</t>
  </si>
  <si>
    <t>montaż /demontaż cena netto za szt</t>
  </si>
  <si>
    <t>łączna wartość netto</t>
  </si>
  <si>
    <t>plafon sufitowy średnica 30cm</t>
  </si>
  <si>
    <t>miejsce montażu</t>
  </si>
  <si>
    <t>KOSZTORYS OFERTOWY 2</t>
  </si>
  <si>
    <t>łazienka chł. dz</t>
  </si>
  <si>
    <t>siłownia, przebieralnia</t>
  </si>
  <si>
    <t>łazienki, wejście</t>
  </si>
  <si>
    <t>magazyn 40, 21, łazienka 15a, łazienka 15b, magazyn samorząd, magazyn 16</t>
  </si>
  <si>
    <t>magazyn sportowy, korytarz, ksiegowość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</si>
</sst>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Fill="1"/>
    <xf numFmtId="0" fontId="6" fillId="0" borderId="0" xfId="0" applyFont="1" applyFill="1"/>
    <xf numFmtId="164" fontId="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9" fontId="3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2" fillId="0" borderId="0" xfId="0" applyFont="1" applyFill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abSelected="1" topLeftCell="A31" zoomScale="91" zoomScaleNormal="91" workbookViewId="0">
      <selection activeCell="J25" sqref="J25"/>
    </sheetView>
  </sheetViews>
  <sheetFormatPr defaultRowHeight="15" x14ac:dyDescent="0.25"/>
  <cols>
    <col min="1" max="1" width="6.7109375" style="3" customWidth="1"/>
    <col min="2" max="2" width="13.7109375" style="10" customWidth="1"/>
    <col min="3" max="3" width="12.7109375" customWidth="1"/>
    <col min="4" max="4" width="50.42578125" style="4" customWidth="1"/>
    <col min="5" max="5" width="21.5703125" style="43" customWidth="1"/>
    <col min="6" max="6" width="9.7109375" customWidth="1"/>
    <col min="7" max="7" width="13.7109375" customWidth="1"/>
    <col min="8" max="10" width="12.42578125" customWidth="1"/>
    <col min="11" max="11" width="20.140625" customWidth="1"/>
    <col min="12" max="12" width="14.28515625" customWidth="1"/>
  </cols>
  <sheetData>
    <row r="1" spans="2:12" ht="18.75" x14ac:dyDescent="0.3">
      <c r="B1" s="1"/>
    </row>
    <row r="2" spans="2:12" ht="18.75" x14ac:dyDescent="0.3">
      <c r="B2" s="20"/>
      <c r="C2" s="20"/>
      <c r="D2" s="20"/>
      <c r="E2" s="44"/>
      <c r="F2" s="20"/>
      <c r="G2" s="20"/>
    </row>
    <row r="3" spans="2:12" ht="18.75" x14ac:dyDescent="0.3">
      <c r="B3" s="20"/>
      <c r="C3" s="11"/>
      <c r="D3" s="12"/>
      <c r="E3" s="45"/>
      <c r="F3" s="11"/>
      <c r="G3" s="11"/>
    </row>
    <row r="4" spans="2:12" ht="15.75" x14ac:dyDescent="0.3">
      <c r="B4" s="60" t="s">
        <v>98</v>
      </c>
      <c r="C4" s="61"/>
      <c r="D4" s="61"/>
      <c r="E4" s="61"/>
      <c r="F4" s="61"/>
      <c r="G4" s="61"/>
      <c r="H4" s="62"/>
      <c r="I4" s="62"/>
      <c r="J4" s="62"/>
      <c r="K4" s="62"/>
      <c r="L4" s="62"/>
    </row>
    <row r="5" spans="2:12" ht="57" customHeight="1" x14ac:dyDescent="0.3">
      <c r="B5" s="63" t="s">
        <v>18</v>
      </c>
      <c r="C5" s="64"/>
      <c r="D5" s="64"/>
      <c r="E5" s="64"/>
      <c r="F5" s="64"/>
      <c r="G5" s="64"/>
      <c r="H5" s="62"/>
      <c r="I5" s="62"/>
      <c r="J5" s="62"/>
      <c r="K5" s="62"/>
      <c r="L5" s="62"/>
    </row>
    <row r="6" spans="2:12" ht="18.75" x14ac:dyDescent="0.3">
      <c r="B6" s="21"/>
      <c r="C6" s="15"/>
      <c r="D6" s="16"/>
      <c r="E6" s="46"/>
      <c r="F6" s="15"/>
      <c r="G6" s="15"/>
    </row>
    <row r="7" spans="2:12" ht="15.75" x14ac:dyDescent="0.3">
      <c r="B7" s="51" t="s">
        <v>14</v>
      </c>
      <c r="C7" s="52"/>
      <c r="D7" s="52"/>
      <c r="E7" s="53"/>
      <c r="F7" s="52"/>
      <c r="G7" s="52"/>
    </row>
    <row r="8" spans="2:12" ht="15.75" x14ac:dyDescent="0.3">
      <c r="B8" s="54" t="s">
        <v>15</v>
      </c>
      <c r="C8" s="55"/>
      <c r="D8" s="55"/>
      <c r="E8" s="56"/>
      <c r="F8" s="55"/>
      <c r="G8" s="55"/>
    </row>
    <row r="9" spans="2:12" ht="15.75" x14ac:dyDescent="0.3">
      <c r="B9" s="54" t="s">
        <v>15</v>
      </c>
      <c r="C9" s="55"/>
      <c r="D9" s="55"/>
      <c r="E9" s="56"/>
      <c r="F9" s="55"/>
      <c r="G9" s="55"/>
    </row>
    <row r="10" spans="2:12" ht="15.75" x14ac:dyDescent="0.3">
      <c r="B10" s="54" t="s">
        <v>15</v>
      </c>
      <c r="C10" s="55"/>
      <c r="D10" s="55"/>
      <c r="E10" s="56"/>
      <c r="F10" s="55"/>
      <c r="G10" s="55"/>
    </row>
    <row r="11" spans="2:12" ht="18.75" x14ac:dyDescent="0.3">
      <c r="B11" s="18"/>
      <c r="C11" s="11"/>
      <c r="D11" s="12"/>
      <c r="E11" s="45"/>
      <c r="F11" s="11"/>
      <c r="G11" s="11"/>
    </row>
    <row r="12" spans="2:12" ht="15.75" x14ac:dyDescent="0.3">
      <c r="B12" s="57" t="s">
        <v>20</v>
      </c>
      <c r="C12" s="58"/>
      <c r="D12" s="58"/>
      <c r="E12" s="59"/>
      <c r="F12" s="58"/>
      <c r="G12" s="58"/>
    </row>
    <row r="13" spans="2:12" ht="18.75" x14ac:dyDescent="0.3">
      <c r="B13" s="65" t="s">
        <v>16</v>
      </c>
      <c r="C13" s="66"/>
      <c r="D13" s="13">
        <f>SUM(D19+D23+D27)</f>
        <v>0</v>
      </c>
      <c r="E13" s="47"/>
      <c r="F13" s="19"/>
      <c r="G13" s="19"/>
    </row>
    <row r="14" spans="2:12" ht="18.75" x14ac:dyDescent="0.3">
      <c r="B14" s="65" t="s">
        <v>17</v>
      </c>
      <c r="C14" s="66"/>
      <c r="D14" s="13">
        <f>SUM(D20+D24+D28)</f>
        <v>0</v>
      </c>
      <c r="E14" s="47"/>
      <c r="F14" s="19"/>
      <c r="G14" s="19"/>
    </row>
    <row r="15" spans="2:12" ht="18.75" x14ac:dyDescent="0.3">
      <c r="B15" s="17"/>
      <c r="C15" s="14"/>
      <c r="D15" s="13"/>
      <c r="E15" s="47"/>
      <c r="F15" s="19"/>
      <c r="G15" s="19"/>
    </row>
    <row r="16" spans="2:12" ht="15.75" x14ac:dyDescent="0.3">
      <c r="B16" s="65" t="s">
        <v>21</v>
      </c>
      <c r="C16" s="66"/>
      <c r="D16" s="12"/>
      <c r="E16" s="45"/>
      <c r="F16" s="11"/>
      <c r="G16" s="11"/>
    </row>
    <row r="17" spans="2:7" ht="18.75" x14ac:dyDescent="0.3">
      <c r="B17" s="17"/>
      <c r="C17" s="14"/>
      <c r="D17" s="12"/>
      <c r="E17" s="45"/>
      <c r="F17" s="11"/>
      <c r="G17" s="11"/>
    </row>
    <row r="18" spans="2:7" ht="58.5" customHeight="1" x14ac:dyDescent="0.3">
      <c r="B18" s="67" t="s">
        <v>92</v>
      </c>
      <c r="C18" s="68"/>
      <c r="D18" s="68"/>
      <c r="E18" s="69"/>
      <c r="F18" s="68"/>
      <c r="G18" s="68"/>
    </row>
    <row r="19" spans="2:7" ht="15.75" customHeight="1" x14ac:dyDescent="0.3">
      <c r="B19" s="65" t="s">
        <v>16</v>
      </c>
      <c r="C19" s="66"/>
      <c r="D19" s="13">
        <f>SUM(L34:L35)</f>
        <v>0</v>
      </c>
      <c r="E19" s="47"/>
      <c r="F19" s="22">
        <v>0.23</v>
      </c>
      <c r="G19" s="14"/>
    </row>
    <row r="20" spans="2:7" ht="18.75" x14ac:dyDescent="0.3">
      <c r="B20" s="65" t="s">
        <v>17</v>
      </c>
      <c r="C20" s="66"/>
      <c r="D20" s="13">
        <f>SUM(D19*F19+D19)</f>
        <v>0</v>
      </c>
      <c r="E20" s="47"/>
      <c r="F20" s="14"/>
      <c r="G20" s="14"/>
    </row>
    <row r="21" spans="2:7" x14ac:dyDescent="0.25">
      <c r="B21" s="15"/>
      <c r="C21" s="15"/>
      <c r="D21" s="16"/>
      <c r="E21" s="46"/>
      <c r="F21" s="15"/>
      <c r="G21" s="15"/>
    </row>
    <row r="22" spans="2:7" ht="58.5" customHeight="1" x14ac:dyDescent="0.3">
      <c r="B22" s="65" t="s">
        <v>91</v>
      </c>
      <c r="C22" s="66"/>
      <c r="D22" s="66"/>
      <c r="E22" s="72"/>
      <c r="F22" s="66"/>
      <c r="G22" s="66"/>
    </row>
    <row r="23" spans="2:7" ht="18.75" x14ac:dyDescent="0.3">
      <c r="B23" s="65" t="s">
        <v>16</v>
      </c>
      <c r="C23" s="66"/>
      <c r="D23" s="13">
        <f>SUM(L93:L100)</f>
        <v>0</v>
      </c>
      <c r="E23" s="47"/>
      <c r="F23" s="22">
        <v>0.23</v>
      </c>
      <c r="G23" s="14"/>
    </row>
    <row r="24" spans="2:7" ht="18.75" x14ac:dyDescent="0.3">
      <c r="B24" s="65" t="s">
        <v>17</v>
      </c>
      <c r="C24" s="66"/>
      <c r="D24" s="13">
        <f>SUM(D23*F23+D23)</f>
        <v>0</v>
      </c>
      <c r="E24" s="47"/>
      <c r="F24" s="14"/>
      <c r="G24" s="14"/>
    </row>
    <row r="25" spans="2:7" x14ac:dyDescent="0.25">
      <c r="B25" s="15"/>
      <c r="C25" s="15"/>
      <c r="D25" s="16"/>
      <c r="E25" s="46"/>
      <c r="F25" s="15"/>
      <c r="G25" s="15"/>
    </row>
    <row r="26" spans="2:7" ht="63.75" customHeight="1" x14ac:dyDescent="0.3">
      <c r="B26" s="65" t="s">
        <v>90</v>
      </c>
      <c r="C26" s="66"/>
      <c r="D26" s="66"/>
      <c r="E26" s="72"/>
      <c r="F26" s="66"/>
      <c r="G26" s="66"/>
    </row>
    <row r="27" spans="2:7" ht="18.75" customHeight="1" x14ac:dyDescent="0.3">
      <c r="B27" s="65" t="s">
        <v>16</v>
      </c>
      <c r="C27" s="66"/>
      <c r="D27" s="13">
        <f>SUM(L36:L92)</f>
        <v>0</v>
      </c>
      <c r="E27" s="47"/>
      <c r="F27" s="22">
        <v>0.23</v>
      </c>
      <c r="G27" s="14"/>
    </row>
    <row r="28" spans="2:7" ht="18.75" customHeight="1" x14ac:dyDescent="0.3">
      <c r="B28" s="65" t="s">
        <v>17</v>
      </c>
      <c r="C28" s="66"/>
      <c r="D28" s="13">
        <f>SUM(D27*F27+D27)</f>
        <v>0</v>
      </c>
      <c r="E28" s="47"/>
      <c r="F28" s="14"/>
      <c r="G28" s="14"/>
    </row>
    <row r="29" spans="2:7" x14ac:dyDescent="0.25">
      <c r="B29" s="15"/>
      <c r="C29" s="15"/>
      <c r="D29" s="16"/>
      <c r="E29" s="46"/>
      <c r="F29" s="15"/>
      <c r="G29" s="15"/>
    </row>
    <row r="30" spans="2:7" x14ac:dyDescent="0.25">
      <c r="B30" s="15"/>
      <c r="C30" s="15"/>
      <c r="D30" s="16"/>
      <c r="E30" s="46"/>
      <c r="F30" s="15"/>
      <c r="G30" s="15"/>
    </row>
    <row r="31" spans="2:7" ht="15.75" x14ac:dyDescent="0.3">
      <c r="B31" s="51" t="s">
        <v>19</v>
      </c>
      <c r="C31" s="70"/>
      <c r="D31" s="70"/>
      <c r="E31" s="71"/>
      <c r="F31" s="70"/>
      <c r="G31" s="70"/>
    </row>
    <row r="32" spans="2:7" ht="18.75" x14ac:dyDescent="0.3">
      <c r="B32" s="1"/>
    </row>
    <row r="33" spans="1:12" ht="63" x14ac:dyDescent="0.25">
      <c r="B33" s="23" t="s">
        <v>6</v>
      </c>
      <c r="C33" s="23" t="s">
        <v>0</v>
      </c>
      <c r="D33" s="23" t="s">
        <v>1</v>
      </c>
      <c r="E33" s="24" t="s">
        <v>97</v>
      </c>
      <c r="F33" s="23" t="s">
        <v>23</v>
      </c>
      <c r="G33" s="23" t="s">
        <v>2</v>
      </c>
      <c r="H33" s="5" t="s">
        <v>3</v>
      </c>
      <c r="I33" s="5" t="s">
        <v>93</v>
      </c>
      <c r="J33" s="5" t="s">
        <v>94</v>
      </c>
      <c r="K33" s="5" t="s">
        <v>9</v>
      </c>
      <c r="L33" s="5" t="s">
        <v>95</v>
      </c>
    </row>
    <row r="34" spans="1:12" ht="31.5" x14ac:dyDescent="0.25">
      <c r="A34" s="3">
        <v>1</v>
      </c>
      <c r="B34" s="25" t="s">
        <v>7</v>
      </c>
      <c r="C34" s="26" t="s">
        <v>24</v>
      </c>
      <c r="D34" s="27" t="s">
        <v>25</v>
      </c>
      <c r="E34" s="28" t="s">
        <v>26</v>
      </c>
      <c r="F34" s="26">
        <v>120</v>
      </c>
      <c r="G34" s="26" t="s">
        <v>29</v>
      </c>
      <c r="H34" s="6">
        <v>5</v>
      </c>
      <c r="I34" s="7">
        <v>0</v>
      </c>
      <c r="J34" s="7">
        <v>0</v>
      </c>
      <c r="K34" s="8" t="s">
        <v>8</v>
      </c>
      <c r="L34" s="9">
        <f>SUM(I34*H34)+(H34*J34)</f>
        <v>0</v>
      </c>
    </row>
    <row r="35" spans="1:12" ht="15.75" x14ac:dyDescent="0.25">
      <c r="A35" s="3">
        <v>6</v>
      </c>
      <c r="B35" s="25" t="s">
        <v>7</v>
      </c>
      <c r="C35" s="26" t="s">
        <v>27</v>
      </c>
      <c r="D35" s="27" t="s">
        <v>28</v>
      </c>
      <c r="E35" s="28" t="s">
        <v>26</v>
      </c>
      <c r="F35" s="26">
        <v>100</v>
      </c>
      <c r="G35" s="26" t="s">
        <v>30</v>
      </c>
      <c r="H35" s="6">
        <v>5</v>
      </c>
      <c r="I35" s="42"/>
      <c r="J35" s="7">
        <v>0</v>
      </c>
      <c r="K35" s="8" t="s">
        <v>69</v>
      </c>
      <c r="L35" s="9">
        <f t="shared" ref="L35:L53" si="0">SUM(I35*H35)+(H35*J35)</f>
        <v>0</v>
      </c>
    </row>
    <row r="36" spans="1:12" ht="15.75" x14ac:dyDescent="0.25">
      <c r="A36" s="3">
        <v>11</v>
      </c>
      <c r="B36" s="25" t="s">
        <v>10</v>
      </c>
      <c r="C36" s="26" t="s">
        <v>27</v>
      </c>
      <c r="D36" s="27" t="s">
        <v>32</v>
      </c>
      <c r="E36" s="48" t="s">
        <v>31</v>
      </c>
      <c r="F36" s="26">
        <v>78</v>
      </c>
      <c r="G36" s="26" t="s">
        <v>4</v>
      </c>
      <c r="H36" s="6">
        <v>4</v>
      </c>
      <c r="I36" s="42"/>
      <c r="J36" s="7">
        <v>0</v>
      </c>
      <c r="K36" s="8" t="s">
        <v>69</v>
      </c>
      <c r="L36" s="9">
        <f t="shared" si="0"/>
        <v>0</v>
      </c>
    </row>
    <row r="37" spans="1:12" ht="31.5" x14ac:dyDescent="0.25">
      <c r="A37" s="3">
        <v>15</v>
      </c>
      <c r="B37" s="25" t="s">
        <v>10</v>
      </c>
      <c r="C37" s="26" t="s">
        <v>27</v>
      </c>
      <c r="D37" s="27" t="s">
        <v>33</v>
      </c>
      <c r="E37" s="48" t="s">
        <v>31</v>
      </c>
      <c r="F37" s="26">
        <v>78</v>
      </c>
      <c r="G37" s="26" t="s">
        <v>4</v>
      </c>
      <c r="H37" s="6">
        <v>2</v>
      </c>
      <c r="I37" s="42"/>
      <c r="J37" s="7">
        <v>0</v>
      </c>
      <c r="K37" s="8" t="s">
        <v>69</v>
      </c>
      <c r="L37" s="9">
        <f t="shared" si="0"/>
        <v>0</v>
      </c>
    </row>
    <row r="38" spans="1:12" ht="15.75" x14ac:dyDescent="0.25">
      <c r="A38" s="3">
        <v>17</v>
      </c>
      <c r="B38" s="25" t="s">
        <v>10</v>
      </c>
      <c r="C38" s="26" t="s">
        <v>27</v>
      </c>
      <c r="D38" s="27" t="s">
        <v>32</v>
      </c>
      <c r="E38" s="49" t="s">
        <v>34</v>
      </c>
      <c r="F38" s="26">
        <v>78</v>
      </c>
      <c r="G38" s="26" t="s">
        <v>4</v>
      </c>
      <c r="H38" s="6">
        <v>1</v>
      </c>
      <c r="I38" s="42"/>
      <c r="J38" s="7">
        <v>0</v>
      </c>
      <c r="K38" s="8" t="s">
        <v>69</v>
      </c>
      <c r="L38" s="9">
        <f t="shared" si="0"/>
        <v>0</v>
      </c>
    </row>
    <row r="39" spans="1:12" ht="15.75" x14ac:dyDescent="0.25">
      <c r="A39" s="3">
        <v>18</v>
      </c>
      <c r="B39" s="25" t="s">
        <v>10</v>
      </c>
      <c r="C39" s="26" t="s">
        <v>27</v>
      </c>
      <c r="D39" s="27" t="s">
        <v>35</v>
      </c>
      <c r="E39" s="49" t="s">
        <v>99</v>
      </c>
      <c r="F39" s="26">
        <v>36</v>
      </c>
      <c r="G39" s="26" t="s">
        <v>4</v>
      </c>
      <c r="H39" s="6">
        <v>8</v>
      </c>
      <c r="I39" s="42"/>
      <c r="J39" s="7">
        <v>0</v>
      </c>
      <c r="K39" s="8" t="s">
        <v>69</v>
      </c>
      <c r="L39" s="9">
        <f t="shared" si="0"/>
        <v>0</v>
      </c>
    </row>
    <row r="40" spans="1:12" ht="15.75" x14ac:dyDescent="0.25">
      <c r="A40"/>
      <c r="B40" s="25" t="s">
        <v>10</v>
      </c>
      <c r="C40" s="26" t="s">
        <v>27</v>
      </c>
      <c r="D40" s="27" t="s">
        <v>32</v>
      </c>
      <c r="E40" s="28" t="s">
        <v>100</v>
      </c>
      <c r="F40" s="26">
        <v>45</v>
      </c>
      <c r="G40" s="26" t="s">
        <v>4</v>
      </c>
      <c r="H40" s="6">
        <v>10</v>
      </c>
      <c r="I40" s="42"/>
      <c r="J40" s="7">
        <v>0</v>
      </c>
      <c r="K40" s="8" t="s">
        <v>69</v>
      </c>
      <c r="L40" s="9">
        <f t="shared" si="0"/>
        <v>0</v>
      </c>
    </row>
    <row r="41" spans="1:12" ht="31.5" x14ac:dyDescent="0.25">
      <c r="B41" s="25" t="s">
        <v>10</v>
      </c>
      <c r="C41" s="26" t="s">
        <v>27</v>
      </c>
      <c r="D41" s="27" t="s">
        <v>33</v>
      </c>
      <c r="E41" s="28" t="s">
        <v>39</v>
      </c>
      <c r="F41" s="26">
        <v>78</v>
      </c>
      <c r="G41" s="26" t="s">
        <v>4</v>
      </c>
      <c r="H41" s="6">
        <v>1</v>
      </c>
      <c r="I41" s="42"/>
      <c r="J41" s="7">
        <v>0</v>
      </c>
      <c r="K41" s="8" t="s">
        <v>69</v>
      </c>
      <c r="L41" s="9">
        <f t="shared" si="0"/>
        <v>0</v>
      </c>
    </row>
    <row r="42" spans="1:12" ht="31.5" x14ac:dyDescent="0.25">
      <c r="B42" s="25" t="s">
        <v>10</v>
      </c>
      <c r="C42" s="26" t="s">
        <v>27</v>
      </c>
      <c r="D42" s="27" t="s">
        <v>40</v>
      </c>
      <c r="E42" s="28" t="s">
        <v>41</v>
      </c>
      <c r="F42" s="26">
        <v>78</v>
      </c>
      <c r="G42" s="26" t="s">
        <v>4</v>
      </c>
      <c r="H42" s="6">
        <v>2</v>
      </c>
      <c r="I42" s="42"/>
      <c r="J42" s="7">
        <v>0</v>
      </c>
      <c r="K42" s="8" t="s">
        <v>69</v>
      </c>
      <c r="L42" s="9">
        <f t="shared" si="0"/>
        <v>0</v>
      </c>
    </row>
    <row r="43" spans="1:12" ht="15.75" x14ac:dyDescent="0.25">
      <c r="B43" s="25" t="s">
        <v>10</v>
      </c>
      <c r="C43" s="26" t="s">
        <v>27</v>
      </c>
      <c r="D43" s="27" t="s">
        <v>35</v>
      </c>
      <c r="E43" s="28" t="s">
        <v>42</v>
      </c>
      <c r="F43" s="26">
        <v>36</v>
      </c>
      <c r="G43" s="26" t="s">
        <v>5</v>
      </c>
      <c r="H43" s="6">
        <v>1</v>
      </c>
      <c r="I43" s="42"/>
      <c r="J43" s="7">
        <v>0</v>
      </c>
      <c r="K43" s="8" t="s">
        <v>69</v>
      </c>
      <c r="L43" s="9">
        <f t="shared" si="0"/>
        <v>0</v>
      </c>
    </row>
    <row r="44" spans="1:12" ht="15.75" x14ac:dyDescent="0.25">
      <c r="B44" s="25" t="s">
        <v>10</v>
      </c>
      <c r="C44" s="26" t="s">
        <v>27</v>
      </c>
      <c r="D44" s="27" t="s">
        <v>32</v>
      </c>
      <c r="E44" s="28" t="s">
        <v>43</v>
      </c>
      <c r="F44" s="26">
        <v>78</v>
      </c>
      <c r="G44" s="26" t="s">
        <v>4</v>
      </c>
      <c r="H44" s="6">
        <v>2</v>
      </c>
      <c r="I44" s="42"/>
      <c r="J44" s="7">
        <v>0</v>
      </c>
      <c r="K44" s="8" t="s">
        <v>69</v>
      </c>
      <c r="L44" s="9">
        <f t="shared" si="0"/>
        <v>0</v>
      </c>
    </row>
    <row r="45" spans="1:12" ht="31.5" x14ac:dyDescent="0.25">
      <c r="B45" s="25" t="s">
        <v>10</v>
      </c>
      <c r="C45" s="26" t="s">
        <v>27</v>
      </c>
      <c r="D45" s="27" t="s">
        <v>33</v>
      </c>
      <c r="E45" s="28" t="s">
        <v>43</v>
      </c>
      <c r="F45" s="26">
        <v>78</v>
      </c>
      <c r="G45" s="26" t="s">
        <v>4</v>
      </c>
      <c r="H45" s="6">
        <v>1</v>
      </c>
      <c r="I45" s="42"/>
      <c r="J45" s="7">
        <v>0</v>
      </c>
      <c r="K45" s="8" t="s">
        <v>69</v>
      </c>
      <c r="L45" s="9">
        <f t="shared" si="0"/>
        <v>0</v>
      </c>
    </row>
    <row r="46" spans="1:12" ht="31.5" x14ac:dyDescent="0.25">
      <c r="B46" s="25" t="s">
        <v>10</v>
      </c>
      <c r="C46" s="26" t="s">
        <v>27</v>
      </c>
      <c r="D46" s="27" t="s">
        <v>40</v>
      </c>
      <c r="E46" s="28" t="s">
        <v>44</v>
      </c>
      <c r="F46" s="26">
        <v>78</v>
      </c>
      <c r="G46" s="26" t="s">
        <v>4</v>
      </c>
      <c r="H46" s="6">
        <v>2</v>
      </c>
      <c r="I46" s="42"/>
      <c r="J46" s="7">
        <v>0</v>
      </c>
      <c r="K46" s="8" t="s">
        <v>69</v>
      </c>
      <c r="L46" s="9">
        <f t="shared" si="0"/>
        <v>0</v>
      </c>
    </row>
    <row r="47" spans="1:12" ht="15.75" x14ac:dyDescent="0.25">
      <c r="B47" s="25" t="s">
        <v>10</v>
      </c>
      <c r="C47" s="26" t="s">
        <v>27</v>
      </c>
      <c r="D47" s="27" t="s">
        <v>35</v>
      </c>
      <c r="E47" s="28" t="s">
        <v>45</v>
      </c>
      <c r="F47" s="26">
        <v>36</v>
      </c>
      <c r="G47" s="26" t="s">
        <v>5</v>
      </c>
      <c r="H47" s="6">
        <v>1</v>
      </c>
      <c r="I47" s="42"/>
      <c r="J47" s="7">
        <v>0</v>
      </c>
      <c r="K47" s="8" t="s">
        <v>69</v>
      </c>
      <c r="L47" s="9">
        <f t="shared" si="0"/>
        <v>0</v>
      </c>
    </row>
    <row r="48" spans="1:12" ht="24" x14ac:dyDescent="0.25">
      <c r="B48" s="25" t="s">
        <v>10</v>
      </c>
      <c r="C48" s="26" t="s">
        <v>27</v>
      </c>
      <c r="D48" s="27" t="s">
        <v>32</v>
      </c>
      <c r="E48" s="28" t="s">
        <v>103</v>
      </c>
      <c r="F48" s="26">
        <v>78</v>
      </c>
      <c r="G48" s="26" t="s">
        <v>4</v>
      </c>
      <c r="H48" s="6">
        <v>10</v>
      </c>
      <c r="I48" s="42"/>
      <c r="J48" s="7">
        <v>0</v>
      </c>
      <c r="K48" s="8" t="s">
        <v>69</v>
      </c>
      <c r="L48" s="9">
        <f t="shared" si="0"/>
        <v>0</v>
      </c>
    </row>
    <row r="49" spans="2:12" ht="15.75" x14ac:dyDescent="0.25">
      <c r="B49" s="25" t="s">
        <v>10</v>
      </c>
      <c r="C49" s="26" t="s">
        <v>27</v>
      </c>
      <c r="D49" s="27" t="s">
        <v>49</v>
      </c>
      <c r="E49" s="28" t="s">
        <v>50</v>
      </c>
      <c r="F49" s="26">
        <v>75</v>
      </c>
      <c r="G49" s="26"/>
      <c r="H49" s="6">
        <v>2</v>
      </c>
      <c r="I49" s="42"/>
      <c r="J49" s="7">
        <v>0</v>
      </c>
      <c r="K49" s="8" t="s">
        <v>69</v>
      </c>
      <c r="L49" s="9">
        <f t="shared" si="0"/>
        <v>0</v>
      </c>
    </row>
    <row r="50" spans="2:12" ht="15.75" x14ac:dyDescent="0.25">
      <c r="B50" s="25" t="s">
        <v>10</v>
      </c>
      <c r="C50" s="26" t="s">
        <v>27</v>
      </c>
      <c r="D50" s="27" t="s">
        <v>51</v>
      </c>
      <c r="E50" s="28" t="s">
        <v>52</v>
      </c>
      <c r="F50" s="26">
        <v>78</v>
      </c>
      <c r="G50" s="26" t="s">
        <v>4</v>
      </c>
      <c r="H50" s="6">
        <v>2</v>
      </c>
      <c r="I50" s="42"/>
      <c r="J50" s="7">
        <v>0</v>
      </c>
      <c r="K50" s="8" t="s">
        <v>69</v>
      </c>
      <c r="L50" s="9">
        <f t="shared" si="0"/>
        <v>0</v>
      </c>
    </row>
    <row r="51" spans="2:12" ht="15.75" x14ac:dyDescent="0.25">
      <c r="B51" s="25" t="s">
        <v>10</v>
      </c>
      <c r="C51" s="26" t="s">
        <v>27</v>
      </c>
      <c r="D51" s="27" t="s">
        <v>53</v>
      </c>
      <c r="E51" s="28" t="s">
        <v>52</v>
      </c>
      <c r="F51" s="26">
        <v>36</v>
      </c>
      <c r="G51" s="26" t="s">
        <v>5</v>
      </c>
      <c r="H51" s="6">
        <v>1</v>
      </c>
      <c r="I51" s="42"/>
      <c r="J51" s="7">
        <v>0</v>
      </c>
      <c r="K51" s="8" t="s">
        <v>69</v>
      </c>
      <c r="L51" s="9">
        <f t="shared" si="0"/>
        <v>0</v>
      </c>
    </row>
    <row r="52" spans="2:12" ht="15.75" x14ac:dyDescent="0.25">
      <c r="B52" s="25" t="s">
        <v>10</v>
      </c>
      <c r="C52" s="26" t="s">
        <v>27</v>
      </c>
      <c r="D52" s="27" t="s">
        <v>49</v>
      </c>
      <c r="E52" s="28" t="s">
        <v>54</v>
      </c>
      <c r="F52" s="26">
        <v>75</v>
      </c>
      <c r="G52" s="26"/>
      <c r="H52" s="6">
        <v>3</v>
      </c>
      <c r="I52" s="42"/>
      <c r="J52" s="7">
        <v>0</v>
      </c>
      <c r="K52" s="8" t="s">
        <v>69</v>
      </c>
      <c r="L52" s="9">
        <f t="shared" si="0"/>
        <v>0</v>
      </c>
    </row>
    <row r="53" spans="2:12" ht="15.75" x14ac:dyDescent="0.25">
      <c r="B53" s="25" t="s">
        <v>10</v>
      </c>
      <c r="C53" s="26" t="s">
        <v>27</v>
      </c>
      <c r="D53" s="27" t="s">
        <v>32</v>
      </c>
      <c r="E53" s="28" t="s">
        <v>54</v>
      </c>
      <c r="F53" s="26">
        <v>78</v>
      </c>
      <c r="G53" s="26" t="s">
        <v>4</v>
      </c>
      <c r="H53" s="6">
        <v>3</v>
      </c>
      <c r="I53" s="42"/>
      <c r="J53" s="7">
        <v>0</v>
      </c>
      <c r="K53" s="33" t="s">
        <v>69</v>
      </c>
      <c r="L53" s="9">
        <f t="shared" si="0"/>
        <v>0</v>
      </c>
    </row>
    <row r="54" spans="2:12" ht="36" x14ac:dyDescent="0.25">
      <c r="B54" s="25" t="s">
        <v>10</v>
      </c>
      <c r="C54" s="26" t="s">
        <v>27</v>
      </c>
      <c r="D54" s="27" t="s">
        <v>55</v>
      </c>
      <c r="E54" s="48" t="s">
        <v>102</v>
      </c>
      <c r="F54" s="26">
        <v>78</v>
      </c>
      <c r="G54" s="26" t="s">
        <v>4</v>
      </c>
      <c r="H54" s="6">
        <v>6</v>
      </c>
      <c r="I54" s="42"/>
      <c r="J54" s="7">
        <v>0</v>
      </c>
      <c r="K54" s="33" t="s">
        <v>69</v>
      </c>
      <c r="L54" s="9">
        <f t="shared" ref="L54:L66" si="1">SUM(I54*H54)+(H54*J54)</f>
        <v>0</v>
      </c>
    </row>
    <row r="55" spans="2:12" ht="15.75" x14ac:dyDescent="0.25">
      <c r="B55" s="25" t="s">
        <v>10</v>
      </c>
      <c r="C55" s="26" t="s">
        <v>27</v>
      </c>
      <c r="D55" s="27" t="s">
        <v>57</v>
      </c>
      <c r="E55" s="28" t="s">
        <v>58</v>
      </c>
      <c r="F55" s="26">
        <v>75</v>
      </c>
      <c r="G55" s="26"/>
      <c r="H55" s="6">
        <v>3</v>
      </c>
      <c r="I55" s="42"/>
      <c r="J55" s="7">
        <v>0</v>
      </c>
      <c r="K55" s="33" t="s">
        <v>69</v>
      </c>
      <c r="L55" s="9">
        <f t="shared" si="1"/>
        <v>0</v>
      </c>
    </row>
    <row r="56" spans="2:12" ht="15.75" x14ac:dyDescent="0.25">
      <c r="B56" s="25" t="s">
        <v>10</v>
      </c>
      <c r="C56" s="26" t="s">
        <v>27</v>
      </c>
      <c r="D56" s="27" t="s">
        <v>59</v>
      </c>
      <c r="E56" s="28" t="s">
        <v>60</v>
      </c>
      <c r="F56" s="26">
        <v>60</v>
      </c>
      <c r="G56" s="26"/>
      <c r="H56" s="6">
        <v>10</v>
      </c>
      <c r="I56" s="42"/>
      <c r="J56" s="7">
        <v>0</v>
      </c>
      <c r="K56" s="33" t="s">
        <v>69</v>
      </c>
      <c r="L56" s="9">
        <f t="shared" si="1"/>
        <v>0</v>
      </c>
    </row>
    <row r="57" spans="2:12" ht="15.75" x14ac:dyDescent="0.25">
      <c r="B57" s="25" t="s">
        <v>10</v>
      </c>
      <c r="C57" s="26" t="s">
        <v>27</v>
      </c>
      <c r="D57" s="27" t="s">
        <v>57</v>
      </c>
      <c r="E57" s="28" t="s">
        <v>61</v>
      </c>
      <c r="F57" s="26">
        <v>60</v>
      </c>
      <c r="G57" s="26"/>
      <c r="H57" s="6">
        <v>2</v>
      </c>
      <c r="I57" s="42"/>
      <c r="J57" s="7">
        <v>0</v>
      </c>
      <c r="K57" s="33" t="s">
        <v>69</v>
      </c>
      <c r="L57" s="9">
        <f t="shared" si="1"/>
        <v>0</v>
      </c>
    </row>
    <row r="58" spans="2:12" ht="15.75" x14ac:dyDescent="0.25">
      <c r="B58" s="25" t="s">
        <v>10</v>
      </c>
      <c r="C58" s="26" t="s">
        <v>27</v>
      </c>
      <c r="D58" s="27" t="s">
        <v>13</v>
      </c>
      <c r="E58" s="28" t="s">
        <v>62</v>
      </c>
      <c r="F58" s="26">
        <v>150</v>
      </c>
      <c r="G58" s="26"/>
      <c r="H58" s="6">
        <v>4</v>
      </c>
      <c r="I58" s="42"/>
      <c r="J58" s="7">
        <v>0</v>
      </c>
      <c r="K58" s="33" t="s">
        <v>69</v>
      </c>
      <c r="L58" s="9">
        <f t="shared" si="1"/>
        <v>0</v>
      </c>
    </row>
    <row r="59" spans="2:12" ht="15.75" x14ac:dyDescent="0.25">
      <c r="B59" s="25" t="s">
        <v>10</v>
      </c>
      <c r="C59" s="26" t="s">
        <v>27</v>
      </c>
      <c r="D59" s="27" t="s">
        <v>32</v>
      </c>
      <c r="E59" s="28" t="s">
        <v>63</v>
      </c>
      <c r="F59" s="26">
        <v>120</v>
      </c>
      <c r="G59" s="26"/>
      <c r="H59" s="6">
        <v>6</v>
      </c>
      <c r="I59" s="42"/>
      <c r="J59" s="7">
        <v>0</v>
      </c>
      <c r="K59" s="33" t="s">
        <v>69</v>
      </c>
      <c r="L59" s="9">
        <f t="shared" si="1"/>
        <v>0</v>
      </c>
    </row>
    <row r="60" spans="2:12" ht="15.75" x14ac:dyDescent="0.25">
      <c r="B60" s="25" t="s">
        <v>10</v>
      </c>
      <c r="C60" s="26" t="s">
        <v>27</v>
      </c>
      <c r="D60" s="27" t="s">
        <v>64</v>
      </c>
      <c r="E60" s="48" t="s">
        <v>65</v>
      </c>
      <c r="F60" s="26">
        <v>78</v>
      </c>
      <c r="G60" s="26" t="s">
        <v>4</v>
      </c>
      <c r="H60" s="6">
        <v>6</v>
      </c>
      <c r="I60" s="42"/>
      <c r="J60" s="7">
        <v>0</v>
      </c>
      <c r="K60" s="33" t="s">
        <v>69</v>
      </c>
      <c r="L60" s="9">
        <f t="shared" si="1"/>
        <v>0</v>
      </c>
    </row>
    <row r="61" spans="2:12" ht="15.75" x14ac:dyDescent="0.25">
      <c r="B61" s="25" t="s">
        <v>10</v>
      </c>
      <c r="C61" s="26" t="s">
        <v>24</v>
      </c>
      <c r="D61" s="27" t="s">
        <v>32</v>
      </c>
      <c r="E61" s="30" t="s">
        <v>31</v>
      </c>
      <c r="F61" s="26">
        <v>45</v>
      </c>
      <c r="G61" s="26" t="s">
        <v>4</v>
      </c>
      <c r="H61" s="6">
        <v>4</v>
      </c>
      <c r="I61" s="32">
        <v>0</v>
      </c>
      <c r="J61" s="7">
        <v>0</v>
      </c>
      <c r="K61" s="26" t="s">
        <v>8</v>
      </c>
      <c r="L61" s="9">
        <f t="shared" si="1"/>
        <v>0</v>
      </c>
    </row>
    <row r="62" spans="2:12" ht="31.5" x14ac:dyDescent="0.25">
      <c r="B62" s="25" t="s">
        <v>10</v>
      </c>
      <c r="C62" s="26" t="s">
        <v>24</v>
      </c>
      <c r="D62" s="27" t="s">
        <v>33</v>
      </c>
      <c r="E62" s="30" t="s">
        <v>31</v>
      </c>
      <c r="F62" s="26">
        <v>45</v>
      </c>
      <c r="G62" s="26" t="s">
        <v>4</v>
      </c>
      <c r="H62" s="6">
        <v>2</v>
      </c>
      <c r="I62" s="32">
        <v>0</v>
      </c>
      <c r="J62" s="7">
        <v>0</v>
      </c>
      <c r="K62" s="33" t="s">
        <v>8</v>
      </c>
      <c r="L62" s="9">
        <f t="shared" si="1"/>
        <v>0</v>
      </c>
    </row>
    <row r="63" spans="2:12" ht="15.75" x14ac:dyDescent="0.25">
      <c r="B63" s="25" t="s">
        <v>10</v>
      </c>
      <c r="C63" s="26" t="s">
        <v>24</v>
      </c>
      <c r="D63" s="27" t="s">
        <v>32</v>
      </c>
      <c r="E63" s="31" t="s">
        <v>34</v>
      </c>
      <c r="F63" s="26">
        <v>45</v>
      </c>
      <c r="G63" s="26" t="s">
        <v>4</v>
      </c>
      <c r="H63" s="6">
        <v>1</v>
      </c>
      <c r="I63" s="32">
        <v>0</v>
      </c>
      <c r="J63" s="7">
        <v>0</v>
      </c>
      <c r="K63" s="33" t="s">
        <v>8</v>
      </c>
      <c r="L63" s="9">
        <f t="shared" si="1"/>
        <v>0</v>
      </c>
    </row>
    <row r="64" spans="2:12" ht="15.75" x14ac:dyDescent="0.25">
      <c r="B64" s="25" t="s">
        <v>10</v>
      </c>
      <c r="C64" s="26" t="s">
        <v>24</v>
      </c>
      <c r="D64" s="27" t="s">
        <v>35</v>
      </c>
      <c r="E64" s="31" t="s">
        <v>36</v>
      </c>
      <c r="F64" s="26">
        <v>18</v>
      </c>
      <c r="G64" s="26" t="s">
        <v>70</v>
      </c>
      <c r="H64" s="6">
        <v>8</v>
      </c>
      <c r="I64" s="32">
        <v>0</v>
      </c>
      <c r="J64" s="7">
        <v>0</v>
      </c>
      <c r="K64" s="33" t="s">
        <v>8</v>
      </c>
      <c r="L64" s="9">
        <f t="shared" si="1"/>
        <v>0</v>
      </c>
    </row>
    <row r="65" spans="2:12" ht="15.75" x14ac:dyDescent="0.25">
      <c r="B65" s="25" t="s">
        <v>10</v>
      </c>
      <c r="C65" s="26" t="s">
        <v>24</v>
      </c>
      <c r="D65" s="27" t="s">
        <v>32</v>
      </c>
      <c r="E65" s="28" t="s">
        <v>38</v>
      </c>
      <c r="F65" s="26">
        <v>45</v>
      </c>
      <c r="G65" s="26" t="s">
        <v>4</v>
      </c>
      <c r="H65" s="6">
        <v>10</v>
      </c>
      <c r="I65" s="32">
        <v>0</v>
      </c>
      <c r="J65" s="7">
        <v>0</v>
      </c>
      <c r="K65" s="33" t="s">
        <v>8</v>
      </c>
      <c r="L65" s="9">
        <f t="shared" si="1"/>
        <v>0</v>
      </c>
    </row>
    <row r="66" spans="2:12" ht="31.5" x14ac:dyDescent="0.25">
      <c r="B66" s="25" t="s">
        <v>10</v>
      </c>
      <c r="C66" s="26" t="s">
        <v>24</v>
      </c>
      <c r="D66" s="27" t="s">
        <v>33</v>
      </c>
      <c r="E66" s="28" t="s">
        <v>39</v>
      </c>
      <c r="F66" s="26">
        <v>45</v>
      </c>
      <c r="G66" s="26" t="s">
        <v>4</v>
      </c>
      <c r="H66" s="6">
        <v>1</v>
      </c>
      <c r="I66" s="32">
        <v>0</v>
      </c>
      <c r="J66" s="7">
        <v>0</v>
      </c>
      <c r="K66" s="26" t="s">
        <v>8</v>
      </c>
      <c r="L66" s="9">
        <f t="shared" si="1"/>
        <v>0</v>
      </c>
    </row>
    <row r="67" spans="2:12" ht="31.5" x14ac:dyDescent="0.25">
      <c r="B67" s="25" t="s">
        <v>10</v>
      </c>
      <c r="C67" s="26" t="s">
        <v>24</v>
      </c>
      <c r="D67" s="27" t="s">
        <v>40</v>
      </c>
      <c r="E67" s="28" t="s">
        <v>41</v>
      </c>
      <c r="F67" s="26">
        <v>45</v>
      </c>
      <c r="G67" s="26" t="s">
        <v>4</v>
      </c>
      <c r="H67" s="6">
        <v>1</v>
      </c>
      <c r="I67" s="32">
        <v>0</v>
      </c>
      <c r="J67" s="7">
        <v>0</v>
      </c>
      <c r="K67" s="33" t="s">
        <v>8</v>
      </c>
      <c r="L67" s="9">
        <f t="shared" ref="L67:L92" si="2">SUM(I67*H67)+(H67*J67)</f>
        <v>0</v>
      </c>
    </row>
    <row r="68" spans="2:12" ht="31.5" x14ac:dyDescent="0.25">
      <c r="B68" s="25" t="s">
        <v>10</v>
      </c>
      <c r="C68" s="26" t="s">
        <v>24</v>
      </c>
      <c r="D68" s="27" t="s">
        <v>40</v>
      </c>
      <c r="E68" s="28" t="s">
        <v>41</v>
      </c>
      <c r="F68" s="26">
        <v>45</v>
      </c>
      <c r="G68" s="26" t="s">
        <v>4</v>
      </c>
      <c r="H68" s="6">
        <v>1</v>
      </c>
      <c r="I68" s="32">
        <v>0</v>
      </c>
      <c r="J68" s="7">
        <v>0</v>
      </c>
      <c r="K68" s="33" t="s">
        <v>8</v>
      </c>
      <c r="L68" s="9">
        <f t="shared" si="2"/>
        <v>0</v>
      </c>
    </row>
    <row r="69" spans="2:12" ht="15.75" x14ac:dyDescent="0.25">
      <c r="B69" s="25" t="s">
        <v>10</v>
      </c>
      <c r="C69" s="26" t="s">
        <v>24</v>
      </c>
      <c r="D69" s="27" t="s">
        <v>37</v>
      </c>
      <c r="E69" s="28" t="s">
        <v>42</v>
      </c>
      <c r="F69" s="26">
        <v>18</v>
      </c>
      <c r="G69" s="26" t="s">
        <v>70</v>
      </c>
      <c r="H69" s="6">
        <v>1</v>
      </c>
      <c r="I69" s="32">
        <v>0</v>
      </c>
      <c r="J69" s="7">
        <v>0</v>
      </c>
      <c r="K69" s="33" t="s">
        <v>8</v>
      </c>
      <c r="L69" s="9">
        <f t="shared" si="2"/>
        <v>0</v>
      </c>
    </row>
    <row r="70" spans="2:12" ht="15.75" x14ac:dyDescent="0.25">
      <c r="B70" s="25" t="s">
        <v>10</v>
      </c>
      <c r="C70" s="26" t="s">
        <v>24</v>
      </c>
      <c r="D70" s="27" t="s">
        <v>32</v>
      </c>
      <c r="E70" s="28" t="s">
        <v>43</v>
      </c>
      <c r="F70" s="26">
        <v>45</v>
      </c>
      <c r="G70" s="26" t="s">
        <v>4</v>
      </c>
      <c r="H70" s="6">
        <v>2</v>
      </c>
      <c r="I70" s="32">
        <v>0</v>
      </c>
      <c r="J70" s="7">
        <v>0</v>
      </c>
      <c r="K70" s="33" t="s">
        <v>8</v>
      </c>
      <c r="L70" s="9">
        <f t="shared" si="2"/>
        <v>0</v>
      </c>
    </row>
    <row r="71" spans="2:12" ht="31.5" x14ac:dyDescent="0.25">
      <c r="B71" s="25" t="s">
        <v>10</v>
      </c>
      <c r="C71" s="26" t="s">
        <v>24</v>
      </c>
      <c r="D71" s="27" t="s">
        <v>33</v>
      </c>
      <c r="E71" s="28" t="s">
        <v>43</v>
      </c>
      <c r="F71" s="26">
        <v>45</v>
      </c>
      <c r="G71" s="26" t="s">
        <v>4</v>
      </c>
      <c r="H71" s="6">
        <v>1</v>
      </c>
      <c r="I71" s="32">
        <v>0</v>
      </c>
      <c r="J71" s="7">
        <v>0</v>
      </c>
      <c r="K71" s="33" t="s">
        <v>8</v>
      </c>
      <c r="L71" s="9">
        <f t="shared" si="2"/>
        <v>0</v>
      </c>
    </row>
    <row r="72" spans="2:12" ht="31.5" x14ac:dyDescent="0.25">
      <c r="B72" s="25" t="s">
        <v>10</v>
      </c>
      <c r="C72" s="26" t="s">
        <v>24</v>
      </c>
      <c r="D72" s="27" t="s">
        <v>40</v>
      </c>
      <c r="E72" s="28" t="s">
        <v>44</v>
      </c>
      <c r="F72" s="26">
        <v>45</v>
      </c>
      <c r="G72" s="26" t="s">
        <v>4</v>
      </c>
      <c r="H72" s="6">
        <v>1</v>
      </c>
      <c r="I72" s="32">
        <v>0</v>
      </c>
      <c r="J72" s="7">
        <v>0</v>
      </c>
      <c r="K72" s="33" t="s">
        <v>8</v>
      </c>
      <c r="L72" s="9">
        <f t="shared" si="2"/>
        <v>0</v>
      </c>
    </row>
    <row r="73" spans="2:12" ht="31.5" x14ac:dyDescent="0.25">
      <c r="B73" s="25" t="s">
        <v>10</v>
      </c>
      <c r="C73" s="26" t="s">
        <v>24</v>
      </c>
      <c r="D73" s="27" t="s">
        <v>40</v>
      </c>
      <c r="E73" s="28" t="s">
        <v>44</v>
      </c>
      <c r="F73" s="26">
        <v>45</v>
      </c>
      <c r="G73" s="26" t="s">
        <v>4</v>
      </c>
      <c r="H73" s="6">
        <v>1</v>
      </c>
      <c r="I73" s="32">
        <v>0</v>
      </c>
      <c r="J73" s="7">
        <v>0</v>
      </c>
      <c r="K73" s="26" t="s">
        <v>8</v>
      </c>
      <c r="L73" s="9">
        <f t="shared" si="2"/>
        <v>0</v>
      </c>
    </row>
    <row r="74" spans="2:12" ht="15.75" x14ac:dyDescent="0.25">
      <c r="B74" s="25" t="s">
        <v>10</v>
      </c>
      <c r="C74" s="26" t="s">
        <v>24</v>
      </c>
      <c r="D74" s="27" t="s">
        <v>37</v>
      </c>
      <c r="E74" s="28" t="s">
        <v>45</v>
      </c>
      <c r="F74" s="26">
        <v>18</v>
      </c>
      <c r="G74" s="26" t="s">
        <v>70</v>
      </c>
      <c r="H74" s="6">
        <v>1</v>
      </c>
      <c r="I74" s="32">
        <v>0</v>
      </c>
      <c r="J74" s="7">
        <v>0</v>
      </c>
      <c r="K74" s="33" t="s">
        <v>8</v>
      </c>
      <c r="L74" s="9">
        <f t="shared" si="2"/>
        <v>0</v>
      </c>
    </row>
    <row r="75" spans="2:12" ht="15.75" x14ac:dyDescent="0.25">
      <c r="B75" s="25" t="s">
        <v>10</v>
      </c>
      <c r="C75" s="26" t="s">
        <v>24</v>
      </c>
      <c r="D75" s="27" t="s">
        <v>32</v>
      </c>
      <c r="E75" s="28" t="s">
        <v>46</v>
      </c>
      <c r="F75" s="26">
        <v>45</v>
      </c>
      <c r="G75" s="26" t="s">
        <v>4</v>
      </c>
      <c r="H75" s="6">
        <v>4</v>
      </c>
      <c r="I75" s="32">
        <v>0</v>
      </c>
      <c r="J75" s="7">
        <v>0</v>
      </c>
      <c r="K75" s="33" t="s">
        <v>8</v>
      </c>
      <c r="L75" s="9">
        <f t="shared" si="2"/>
        <v>0</v>
      </c>
    </row>
    <row r="76" spans="2:12" ht="15.75" x14ac:dyDescent="0.25">
      <c r="B76" s="25" t="s">
        <v>10</v>
      </c>
      <c r="C76" s="26" t="s">
        <v>24</v>
      </c>
      <c r="D76" s="27" t="s">
        <v>32</v>
      </c>
      <c r="E76" s="28" t="s">
        <v>47</v>
      </c>
      <c r="F76" s="26">
        <v>45</v>
      </c>
      <c r="G76" s="26" t="s">
        <v>4</v>
      </c>
      <c r="H76" s="6">
        <v>2</v>
      </c>
      <c r="I76" s="32">
        <v>0</v>
      </c>
      <c r="J76" s="7">
        <v>0</v>
      </c>
      <c r="K76" s="33" t="s">
        <v>8</v>
      </c>
      <c r="L76" s="9">
        <f t="shared" si="2"/>
        <v>0</v>
      </c>
    </row>
    <row r="77" spans="2:12" ht="15.75" x14ac:dyDescent="0.25">
      <c r="B77" s="25" t="s">
        <v>10</v>
      </c>
      <c r="C77" s="26" t="s">
        <v>24</v>
      </c>
      <c r="D77" s="27" t="s">
        <v>32</v>
      </c>
      <c r="E77" s="28" t="s">
        <v>48</v>
      </c>
      <c r="F77" s="26">
        <v>45</v>
      </c>
      <c r="G77" s="26" t="s">
        <v>4</v>
      </c>
      <c r="H77" s="6">
        <v>4</v>
      </c>
      <c r="I77" s="32">
        <v>0</v>
      </c>
      <c r="J77" s="7">
        <v>0</v>
      </c>
      <c r="K77" s="33" t="s">
        <v>8</v>
      </c>
      <c r="L77" s="9">
        <f t="shared" si="2"/>
        <v>0</v>
      </c>
    </row>
    <row r="78" spans="2:12" ht="15.75" x14ac:dyDescent="0.25">
      <c r="B78" s="25" t="s">
        <v>10</v>
      </c>
      <c r="C78" s="26" t="s">
        <v>24</v>
      </c>
      <c r="D78" s="27" t="s">
        <v>66</v>
      </c>
      <c r="E78" s="28" t="s">
        <v>50</v>
      </c>
      <c r="F78" s="26">
        <v>18</v>
      </c>
      <c r="G78" s="26" t="s">
        <v>70</v>
      </c>
      <c r="H78" s="6">
        <v>1</v>
      </c>
      <c r="I78" s="32">
        <v>0</v>
      </c>
      <c r="J78" s="7">
        <v>0</v>
      </c>
      <c r="K78" s="33" t="s">
        <v>8</v>
      </c>
      <c r="L78" s="9">
        <f t="shared" si="2"/>
        <v>0</v>
      </c>
    </row>
    <row r="79" spans="2:12" ht="15.75" x14ac:dyDescent="0.25">
      <c r="B79" s="25" t="s">
        <v>10</v>
      </c>
      <c r="C79" s="26" t="s">
        <v>24</v>
      </c>
      <c r="D79" s="27" t="s">
        <v>66</v>
      </c>
      <c r="E79" s="28" t="s">
        <v>50</v>
      </c>
      <c r="F79" s="26">
        <v>18</v>
      </c>
      <c r="G79" s="26" t="s">
        <v>70</v>
      </c>
      <c r="H79" s="6">
        <v>1</v>
      </c>
      <c r="I79" s="32">
        <v>0</v>
      </c>
      <c r="J79" s="7">
        <v>0</v>
      </c>
      <c r="K79" s="33" t="s">
        <v>8</v>
      </c>
      <c r="L79" s="9">
        <f t="shared" si="2"/>
        <v>0</v>
      </c>
    </row>
    <row r="80" spans="2:12" ht="15.75" x14ac:dyDescent="0.25">
      <c r="B80" s="25" t="s">
        <v>10</v>
      </c>
      <c r="C80" s="26" t="s">
        <v>24</v>
      </c>
      <c r="D80" s="27" t="s">
        <v>51</v>
      </c>
      <c r="E80" s="28" t="s">
        <v>52</v>
      </c>
      <c r="F80" s="26">
        <v>45</v>
      </c>
      <c r="G80" s="26" t="s">
        <v>4</v>
      </c>
      <c r="H80" s="6">
        <v>2</v>
      </c>
      <c r="I80" s="32">
        <v>0</v>
      </c>
      <c r="J80" s="7">
        <v>0</v>
      </c>
      <c r="K80" s="33" t="s">
        <v>8</v>
      </c>
      <c r="L80" s="9">
        <f t="shared" si="2"/>
        <v>0</v>
      </c>
    </row>
    <row r="81" spans="2:12" ht="15.75" x14ac:dyDescent="0.25">
      <c r="B81" s="25" t="s">
        <v>10</v>
      </c>
      <c r="C81" s="26" t="s">
        <v>24</v>
      </c>
      <c r="D81" s="27" t="s">
        <v>51</v>
      </c>
      <c r="E81" s="28" t="s">
        <v>52</v>
      </c>
      <c r="F81" s="26">
        <v>18</v>
      </c>
      <c r="G81" s="26" t="s">
        <v>5</v>
      </c>
      <c r="H81" s="6">
        <v>1</v>
      </c>
      <c r="I81" s="32">
        <v>0</v>
      </c>
      <c r="J81" s="7">
        <v>0</v>
      </c>
      <c r="K81" s="33" t="s">
        <v>8</v>
      </c>
      <c r="L81" s="9">
        <f t="shared" si="2"/>
        <v>0</v>
      </c>
    </row>
    <row r="82" spans="2:12" ht="15.75" x14ac:dyDescent="0.25">
      <c r="B82" s="25" t="s">
        <v>10</v>
      </c>
      <c r="C82" s="26" t="s">
        <v>24</v>
      </c>
      <c r="D82" s="27" t="s">
        <v>66</v>
      </c>
      <c r="E82" s="28" t="s">
        <v>54</v>
      </c>
      <c r="F82" s="26">
        <v>24</v>
      </c>
      <c r="G82" s="26" t="s">
        <v>5</v>
      </c>
      <c r="H82" s="6">
        <v>3</v>
      </c>
      <c r="I82" s="32">
        <v>0</v>
      </c>
      <c r="J82" s="7">
        <v>0</v>
      </c>
      <c r="K82" s="33" t="s">
        <v>8</v>
      </c>
      <c r="L82" s="9">
        <f t="shared" si="2"/>
        <v>0</v>
      </c>
    </row>
    <row r="83" spans="2:12" ht="15.75" x14ac:dyDescent="0.25">
      <c r="B83" s="25" t="s">
        <v>10</v>
      </c>
      <c r="C83" s="26" t="s">
        <v>24</v>
      </c>
      <c r="D83" s="27" t="s">
        <v>32</v>
      </c>
      <c r="E83" s="28" t="s">
        <v>54</v>
      </c>
      <c r="F83" s="26">
        <v>45</v>
      </c>
      <c r="G83" s="26" t="s">
        <v>4</v>
      </c>
      <c r="H83" s="6">
        <v>1</v>
      </c>
      <c r="I83" s="32">
        <v>0</v>
      </c>
      <c r="J83" s="7">
        <v>0</v>
      </c>
      <c r="K83" s="33" t="s">
        <v>8</v>
      </c>
      <c r="L83" s="9">
        <f t="shared" si="2"/>
        <v>0</v>
      </c>
    </row>
    <row r="84" spans="2:12" ht="15.75" x14ac:dyDescent="0.25">
      <c r="B84" s="25" t="s">
        <v>10</v>
      </c>
      <c r="C84" s="26" t="s">
        <v>24</v>
      </c>
      <c r="D84" s="27" t="s">
        <v>32</v>
      </c>
      <c r="E84" s="28" t="s">
        <v>54</v>
      </c>
      <c r="F84" s="26">
        <v>45</v>
      </c>
      <c r="G84" s="26" t="s">
        <v>4</v>
      </c>
      <c r="H84" s="6">
        <v>1</v>
      </c>
      <c r="I84" s="32">
        <v>0</v>
      </c>
      <c r="J84" s="7">
        <v>0</v>
      </c>
      <c r="K84" s="33" t="s">
        <v>8</v>
      </c>
      <c r="L84" s="9">
        <f t="shared" si="2"/>
        <v>0</v>
      </c>
    </row>
    <row r="85" spans="2:12" ht="15.75" x14ac:dyDescent="0.25">
      <c r="B85" s="25" t="s">
        <v>10</v>
      </c>
      <c r="C85" s="26" t="s">
        <v>24</v>
      </c>
      <c r="D85" s="27" t="s">
        <v>32</v>
      </c>
      <c r="E85" s="28" t="s">
        <v>54</v>
      </c>
      <c r="F85" s="26">
        <v>45</v>
      </c>
      <c r="G85" s="26" t="s">
        <v>4</v>
      </c>
      <c r="H85" s="6">
        <v>1</v>
      </c>
      <c r="I85" s="32">
        <v>0</v>
      </c>
      <c r="J85" s="7">
        <v>0</v>
      </c>
      <c r="K85" s="33" t="s">
        <v>8</v>
      </c>
      <c r="L85" s="9">
        <f t="shared" si="2"/>
        <v>0</v>
      </c>
    </row>
    <row r="86" spans="2:12" ht="31.5" x14ac:dyDescent="0.25">
      <c r="B86" s="25" t="s">
        <v>10</v>
      </c>
      <c r="C86" s="26" t="s">
        <v>24</v>
      </c>
      <c r="D86" s="27" t="s">
        <v>55</v>
      </c>
      <c r="E86" s="30" t="s">
        <v>56</v>
      </c>
      <c r="F86" s="26">
        <v>45</v>
      </c>
      <c r="G86" s="26" t="s">
        <v>4</v>
      </c>
      <c r="H86" s="6">
        <v>6</v>
      </c>
      <c r="I86" s="32">
        <v>0</v>
      </c>
      <c r="J86" s="7">
        <v>0</v>
      </c>
      <c r="K86" s="33" t="s">
        <v>8</v>
      </c>
      <c r="L86" s="9">
        <f t="shared" si="2"/>
        <v>0</v>
      </c>
    </row>
    <row r="87" spans="2:12" ht="15.75" x14ac:dyDescent="0.25">
      <c r="B87" s="25" t="s">
        <v>10</v>
      </c>
      <c r="C87" s="26" t="s">
        <v>24</v>
      </c>
      <c r="D87" s="27" t="s">
        <v>66</v>
      </c>
      <c r="E87" s="28" t="s">
        <v>58</v>
      </c>
      <c r="F87" s="26">
        <v>18</v>
      </c>
      <c r="G87" s="26" t="s">
        <v>70</v>
      </c>
      <c r="H87" s="6">
        <v>3</v>
      </c>
      <c r="I87" s="32">
        <v>0</v>
      </c>
      <c r="J87" s="7">
        <v>0</v>
      </c>
      <c r="K87" s="33" t="s">
        <v>8</v>
      </c>
      <c r="L87" s="9">
        <f t="shared" si="2"/>
        <v>0</v>
      </c>
    </row>
    <row r="88" spans="2:12" ht="15.75" x14ac:dyDescent="0.25">
      <c r="B88" s="25" t="s">
        <v>10</v>
      </c>
      <c r="C88" s="26" t="s">
        <v>24</v>
      </c>
      <c r="D88" s="27" t="s">
        <v>67</v>
      </c>
      <c r="E88" s="28" t="s">
        <v>60</v>
      </c>
      <c r="F88" s="26">
        <v>18</v>
      </c>
      <c r="G88" s="26" t="s">
        <v>70</v>
      </c>
      <c r="H88" s="6">
        <v>10</v>
      </c>
      <c r="I88" s="32">
        <v>0</v>
      </c>
      <c r="J88" s="7">
        <v>0</v>
      </c>
      <c r="K88" s="33" t="s">
        <v>8</v>
      </c>
      <c r="L88" s="9">
        <f t="shared" si="2"/>
        <v>0</v>
      </c>
    </row>
    <row r="89" spans="2:12" ht="15.75" x14ac:dyDescent="0.25">
      <c r="B89" s="25" t="s">
        <v>10</v>
      </c>
      <c r="C89" s="26" t="s">
        <v>24</v>
      </c>
      <c r="D89" s="27" t="s">
        <v>68</v>
      </c>
      <c r="E89" s="28" t="s">
        <v>61</v>
      </c>
      <c r="F89" s="26">
        <v>18</v>
      </c>
      <c r="G89" s="26" t="s">
        <v>70</v>
      </c>
      <c r="H89" s="6">
        <v>2</v>
      </c>
      <c r="I89" s="32">
        <v>0</v>
      </c>
      <c r="J89" s="7">
        <v>0</v>
      </c>
      <c r="K89" s="33" t="s">
        <v>8</v>
      </c>
      <c r="L89" s="9">
        <f t="shared" si="2"/>
        <v>0</v>
      </c>
    </row>
    <row r="90" spans="2:12" ht="31.5" x14ac:dyDescent="0.25">
      <c r="B90" s="25" t="s">
        <v>10</v>
      </c>
      <c r="C90" s="26" t="s">
        <v>24</v>
      </c>
      <c r="D90" s="27" t="s">
        <v>12</v>
      </c>
      <c r="E90" s="28" t="s">
        <v>62</v>
      </c>
      <c r="F90" s="26">
        <v>100</v>
      </c>
      <c r="G90" s="26" t="s">
        <v>71</v>
      </c>
      <c r="H90" s="6">
        <v>4</v>
      </c>
      <c r="I90" s="32">
        <v>0</v>
      </c>
      <c r="J90" s="7">
        <v>0</v>
      </c>
      <c r="K90" s="33" t="s">
        <v>8</v>
      </c>
      <c r="L90" s="9">
        <f t="shared" si="2"/>
        <v>0</v>
      </c>
    </row>
    <row r="91" spans="2:12" ht="15.75" x14ac:dyDescent="0.25">
      <c r="B91" s="25" t="s">
        <v>10</v>
      </c>
      <c r="C91" s="26" t="s">
        <v>24</v>
      </c>
      <c r="D91" s="27" t="s">
        <v>64</v>
      </c>
      <c r="E91" s="28" t="s">
        <v>63</v>
      </c>
      <c r="F91" s="26">
        <v>45</v>
      </c>
      <c r="G91" s="26" t="s">
        <v>4</v>
      </c>
      <c r="H91" s="6">
        <v>6</v>
      </c>
      <c r="I91" s="32">
        <v>0</v>
      </c>
      <c r="J91" s="7">
        <v>0</v>
      </c>
      <c r="K91" s="33" t="s">
        <v>8</v>
      </c>
      <c r="L91" s="9">
        <f t="shared" si="2"/>
        <v>0</v>
      </c>
    </row>
    <row r="92" spans="2:12" ht="15.75" x14ac:dyDescent="0.25">
      <c r="B92" s="25" t="s">
        <v>10</v>
      </c>
      <c r="C92" s="26" t="s">
        <v>24</v>
      </c>
      <c r="D92" s="27" t="s">
        <v>64</v>
      </c>
      <c r="E92" s="30" t="s">
        <v>65</v>
      </c>
      <c r="F92" s="26">
        <v>45</v>
      </c>
      <c r="G92" s="26" t="s">
        <v>4</v>
      </c>
      <c r="H92" s="6">
        <v>6</v>
      </c>
      <c r="I92" s="32">
        <v>0</v>
      </c>
      <c r="J92" s="7">
        <v>0</v>
      </c>
      <c r="K92" s="33" t="s">
        <v>8</v>
      </c>
      <c r="L92" s="9">
        <f t="shared" si="2"/>
        <v>0</v>
      </c>
    </row>
    <row r="93" spans="2:12" ht="31.5" x14ac:dyDescent="0.25">
      <c r="B93" s="23" t="s">
        <v>11</v>
      </c>
      <c r="C93" s="26" t="s">
        <v>24</v>
      </c>
      <c r="D93" s="27" t="s">
        <v>72</v>
      </c>
      <c r="E93" s="28" t="s">
        <v>73</v>
      </c>
      <c r="F93" s="26">
        <v>36</v>
      </c>
      <c r="G93" s="26">
        <v>3700</v>
      </c>
      <c r="H93" s="6">
        <v>65</v>
      </c>
      <c r="I93" s="32">
        <v>0</v>
      </c>
      <c r="J93" s="7">
        <v>0</v>
      </c>
      <c r="K93" s="35" t="s">
        <v>8</v>
      </c>
      <c r="L93" s="9">
        <f t="shared" ref="L93:L100" si="3">SUM(I93*H93)+(H93*J93)</f>
        <v>0</v>
      </c>
    </row>
    <row r="94" spans="2:12" ht="15.75" x14ac:dyDescent="0.25">
      <c r="B94" s="23" t="s">
        <v>11</v>
      </c>
      <c r="C94" s="26" t="s">
        <v>24</v>
      </c>
      <c r="D94" s="34" t="s">
        <v>74</v>
      </c>
      <c r="E94" s="28" t="s">
        <v>75</v>
      </c>
      <c r="F94" s="26">
        <v>18</v>
      </c>
      <c r="G94" s="26" t="s">
        <v>81</v>
      </c>
      <c r="H94" s="6">
        <v>85</v>
      </c>
      <c r="I94" s="32">
        <v>0</v>
      </c>
      <c r="J94" s="7">
        <v>0</v>
      </c>
      <c r="K94" s="35" t="s">
        <v>8</v>
      </c>
      <c r="L94" s="9">
        <f t="shared" si="3"/>
        <v>0</v>
      </c>
    </row>
    <row r="95" spans="2:12" ht="15.75" x14ac:dyDescent="0.25">
      <c r="B95" s="23" t="s">
        <v>11</v>
      </c>
      <c r="C95" s="26" t="s">
        <v>24</v>
      </c>
      <c r="D95" s="34" t="s">
        <v>76</v>
      </c>
      <c r="E95" s="28" t="s">
        <v>77</v>
      </c>
      <c r="F95" s="26">
        <v>9</v>
      </c>
      <c r="G95" s="26" t="s">
        <v>82</v>
      </c>
      <c r="H95" s="6">
        <v>7</v>
      </c>
      <c r="I95" s="32">
        <v>0</v>
      </c>
      <c r="J95" s="7">
        <v>0</v>
      </c>
      <c r="K95" s="35" t="s">
        <v>8</v>
      </c>
      <c r="L95" s="9">
        <f t="shared" si="3"/>
        <v>0</v>
      </c>
    </row>
    <row r="96" spans="2:12" ht="15.75" x14ac:dyDescent="0.25">
      <c r="B96" s="23" t="s">
        <v>11</v>
      </c>
      <c r="C96" s="26" t="s">
        <v>24</v>
      </c>
      <c r="D96" s="27" t="s">
        <v>96</v>
      </c>
      <c r="E96" s="28" t="s">
        <v>101</v>
      </c>
      <c r="F96" s="26">
        <v>18</v>
      </c>
      <c r="G96" s="26" t="s">
        <v>83</v>
      </c>
      <c r="H96" s="6">
        <v>27</v>
      </c>
      <c r="I96" s="32">
        <v>0</v>
      </c>
      <c r="J96" s="7">
        <v>0</v>
      </c>
      <c r="K96" s="35" t="s">
        <v>8</v>
      </c>
      <c r="L96" s="9">
        <f t="shared" si="3"/>
        <v>0</v>
      </c>
    </row>
    <row r="97" spans="2:12" ht="15.75" x14ac:dyDescent="0.25">
      <c r="B97" s="23" t="s">
        <v>11</v>
      </c>
      <c r="C97" s="26" t="s">
        <v>27</v>
      </c>
      <c r="D97" s="27" t="s">
        <v>78</v>
      </c>
      <c r="E97" s="28" t="s">
        <v>73</v>
      </c>
      <c r="F97" s="26">
        <v>72</v>
      </c>
      <c r="G97" s="26" t="s">
        <v>84</v>
      </c>
      <c r="H97" s="6">
        <v>65</v>
      </c>
      <c r="I97" s="29"/>
      <c r="J97" s="7">
        <v>0</v>
      </c>
      <c r="K97" s="8" t="s">
        <v>69</v>
      </c>
      <c r="L97" s="9">
        <f t="shared" si="3"/>
        <v>0</v>
      </c>
    </row>
    <row r="98" spans="2:12" ht="15.75" x14ac:dyDescent="0.25">
      <c r="B98" s="23" t="s">
        <v>11</v>
      </c>
      <c r="C98" s="26" t="s">
        <v>27</v>
      </c>
      <c r="D98" s="27" t="s">
        <v>79</v>
      </c>
      <c r="E98" s="28" t="s">
        <v>75</v>
      </c>
      <c r="F98" s="26">
        <v>36</v>
      </c>
      <c r="G98" s="26" t="s">
        <v>85</v>
      </c>
      <c r="H98" s="6">
        <v>85</v>
      </c>
      <c r="I98" s="29"/>
      <c r="J98" s="7">
        <v>0</v>
      </c>
      <c r="K98" s="8" t="s">
        <v>69</v>
      </c>
      <c r="L98" s="9">
        <f t="shared" si="3"/>
        <v>0</v>
      </c>
    </row>
    <row r="99" spans="2:12" ht="15.75" x14ac:dyDescent="0.25">
      <c r="B99" s="23" t="s">
        <v>11</v>
      </c>
      <c r="C99" s="26" t="s">
        <v>27</v>
      </c>
      <c r="D99" s="27" t="s">
        <v>80</v>
      </c>
      <c r="E99" s="28" t="s">
        <v>77</v>
      </c>
      <c r="F99" s="26">
        <v>18</v>
      </c>
      <c r="G99" s="26" t="s">
        <v>85</v>
      </c>
      <c r="H99" s="6">
        <v>7</v>
      </c>
      <c r="I99" s="29"/>
      <c r="J99" s="7">
        <v>0</v>
      </c>
      <c r="K99" s="8" t="s">
        <v>69</v>
      </c>
      <c r="L99" s="9">
        <f t="shared" si="3"/>
        <v>0</v>
      </c>
    </row>
    <row r="100" spans="2:12" ht="15.75" x14ac:dyDescent="0.25">
      <c r="B100" s="23" t="s">
        <v>11</v>
      </c>
      <c r="C100" s="26" t="s">
        <v>27</v>
      </c>
      <c r="D100" s="27" t="s">
        <v>96</v>
      </c>
      <c r="E100" s="28" t="s">
        <v>101</v>
      </c>
      <c r="F100" s="26">
        <v>60</v>
      </c>
      <c r="G100" s="26" t="s">
        <v>86</v>
      </c>
      <c r="H100" s="6">
        <v>27</v>
      </c>
      <c r="I100" s="29"/>
      <c r="J100" s="7">
        <v>0</v>
      </c>
      <c r="K100" s="8" t="s">
        <v>69</v>
      </c>
      <c r="L100" s="9">
        <f t="shared" si="3"/>
        <v>0</v>
      </c>
    </row>
    <row r="102" spans="2:12" x14ac:dyDescent="0.25">
      <c r="B102"/>
      <c r="D102"/>
      <c r="E102" s="50"/>
      <c r="G102" s="36"/>
      <c r="H102" s="36">
        <f>SUBTOTAL(9,H34:H100)</f>
        <v>564</v>
      </c>
      <c r="I102" s="37"/>
      <c r="J102" s="37"/>
      <c r="K102" s="37"/>
      <c r="L102" s="37">
        <f>SUBTOTAL(9,L34:L100)</f>
        <v>0</v>
      </c>
    </row>
    <row r="103" spans="2:12" x14ac:dyDescent="0.25">
      <c r="B103"/>
      <c r="D103"/>
      <c r="E103" s="50"/>
    </row>
    <row r="104" spans="2:12" x14ac:dyDescent="0.25">
      <c r="B104"/>
      <c r="D104"/>
      <c r="E104" s="50"/>
      <c r="I104" s="38"/>
      <c r="J104" s="39"/>
      <c r="K104" s="38" t="s">
        <v>87</v>
      </c>
      <c r="L104" s="39">
        <f>SUM(L102)</f>
        <v>0</v>
      </c>
    </row>
    <row r="105" spans="2:12" x14ac:dyDescent="0.25">
      <c r="B105"/>
      <c r="D105"/>
      <c r="E105" s="50"/>
      <c r="I105" s="38"/>
      <c r="J105" s="39"/>
      <c r="K105" s="38" t="s">
        <v>88</v>
      </c>
      <c r="L105" s="39">
        <f>SUM(L104*23%)</f>
        <v>0</v>
      </c>
    </row>
    <row r="106" spans="2:12" x14ac:dyDescent="0.25">
      <c r="B106"/>
      <c r="D106"/>
      <c r="E106" s="50"/>
      <c r="I106" s="38"/>
      <c r="J106" s="39"/>
      <c r="K106" s="38" t="s">
        <v>22</v>
      </c>
      <c r="L106" s="39">
        <f>SUM(L104:L105)</f>
        <v>0</v>
      </c>
    </row>
    <row r="107" spans="2:12" x14ac:dyDescent="0.25">
      <c r="B107" s="40" t="s">
        <v>89</v>
      </c>
      <c r="D107"/>
      <c r="E107" s="50"/>
      <c r="I107" s="37"/>
    </row>
    <row r="108" spans="2:12" x14ac:dyDescent="0.25">
      <c r="B108"/>
      <c r="D108"/>
      <c r="E108" s="50"/>
    </row>
    <row r="109" spans="2:12" x14ac:dyDescent="0.25">
      <c r="E109" s="50"/>
      <c r="F109" s="2"/>
      <c r="H109" s="41"/>
      <c r="I109" s="2"/>
    </row>
  </sheetData>
  <autoFilter ref="B33:L100"/>
  <mergeCells count="20">
    <mergeCell ref="B18:G18"/>
    <mergeCell ref="B31:G31"/>
    <mergeCell ref="B19:C19"/>
    <mergeCell ref="B20:C20"/>
    <mergeCell ref="B23:C23"/>
    <mergeCell ref="B24:C24"/>
    <mergeCell ref="B27:C27"/>
    <mergeCell ref="B28:C28"/>
    <mergeCell ref="B22:G22"/>
    <mergeCell ref="B26:G26"/>
    <mergeCell ref="B4:L4"/>
    <mergeCell ref="B5:L5"/>
    <mergeCell ref="B13:C13"/>
    <mergeCell ref="B14:C14"/>
    <mergeCell ref="B16:C16"/>
    <mergeCell ref="B7:G7"/>
    <mergeCell ref="B8:G8"/>
    <mergeCell ref="B12:G12"/>
    <mergeCell ref="B9:G9"/>
    <mergeCell ref="B10:G10"/>
  </mergeCells>
  <phoneticPr fontId="5" type="noConversion"/>
  <pageMargins left="0.7" right="0.7" top="0.75" bottom="0.75" header="0.3" footer="0.3"/>
  <pageSetup paperSize="9" scale="67" fitToHeight="0" orientation="landscape" r:id="rId1"/>
  <headerFooter>
    <oddFooter>&amp;C&amp;"Times New Roman,Normalny"&amp;8Strona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 2</vt:lpstr>
      <vt:lpstr>'kosztorys ofertowy 2'!Obszar_wydruku</vt:lpstr>
      <vt:lpstr>'kosztorys ofertowy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2023-07-13T07:08:23Z</dcterms:modified>
</cp:coreProperties>
</file>