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72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Arkusz1!$1:$3</definedName>
  </definedNames>
  <calcPr calcId="145621"/>
</workbook>
</file>

<file path=xl/calcChain.xml><?xml version="1.0" encoding="utf-8"?>
<calcChain xmlns="http://schemas.openxmlformats.org/spreadsheetml/2006/main">
  <c r="F22" i="1" l="1"/>
  <c r="F21" i="1"/>
  <c r="F17" i="1"/>
  <c r="F44" i="1" l="1"/>
  <c r="F37" i="1" l="1"/>
  <c r="F36" i="1"/>
  <c r="F35" i="1"/>
  <c r="F34" i="1"/>
  <c r="F32" i="1"/>
  <c r="F31" i="1"/>
  <c r="F30" i="1"/>
  <c r="F29" i="1"/>
</calcChain>
</file>

<file path=xl/sharedStrings.xml><?xml version="1.0" encoding="utf-8"?>
<sst xmlns="http://schemas.openxmlformats.org/spreadsheetml/2006/main" count="151" uniqueCount="114">
  <si>
    <t>Lp.</t>
  </si>
  <si>
    <t>Kod pozycji przedmiaru</t>
  </si>
  <si>
    <t>Numer Specyfikacji Technicznej</t>
  </si>
  <si>
    <t>Opis robót</t>
  </si>
  <si>
    <t>J.m.</t>
  </si>
  <si>
    <t>Ilość</t>
  </si>
  <si>
    <t>Cena jedn.                                                                                                                                                                                                   PLN</t>
  </si>
  <si>
    <t>Wartość PLN</t>
  </si>
  <si>
    <t>I. DZIAŁ OGÓLNY</t>
  </si>
  <si>
    <t>1. Wymagania ogólne  Kod CPV 45111000-8</t>
  </si>
  <si>
    <t>1.</t>
  </si>
  <si>
    <t>1;1;1</t>
  </si>
  <si>
    <t>ST-00.00</t>
  </si>
  <si>
    <t>Zajęcie pasa drogowego i innych terenów, opłaty za wbudowanie urządzeń w pas drogowy</t>
  </si>
  <si>
    <t>ryczałt</t>
  </si>
  <si>
    <t>2.</t>
  </si>
  <si>
    <t>1;1;2</t>
  </si>
  <si>
    <t xml:space="preserve">Tablice: informacyjna </t>
  </si>
  <si>
    <t>3.</t>
  </si>
  <si>
    <t>1;1;3</t>
  </si>
  <si>
    <t>Koszty ubezpieczeń i zabezpieczenie należytego wykonania umowy</t>
  </si>
  <si>
    <t>4.</t>
  </si>
  <si>
    <t>1;1;4</t>
  </si>
  <si>
    <t>ST-01.00</t>
  </si>
  <si>
    <t>Obsługa geodezyjna budowy z wykonaniem geodezyjnej dokumentacji powykonawczej</t>
  </si>
  <si>
    <t>5.</t>
  </si>
  <si>
    <t>1;1;6</t>
  </si>
  <si>
    <t xml:space="preserve">Koszt prowadzenia nadzoru </t>
  </si>
  <si>
    <t>RAZEM _I - DZIAŁ OGÓLNY:</t>
  </si>
  <si>
    <t xml:space="preserve">II. ROBOTY BUDOWLANE  KANALIZACJA SANITARNA </t>
  </si>
  <si>
    <t>1.Roboty ziemne</t>
  </si>
  <si>
    <t>1.1.Roboty ziemne dla  kanalizacji sanitarnej: grawitacyjnej i tłocznej   Kod  CPV 45111200-0</t>
  </si>
  <si>
    <t>6.</t>
  </si>
  <si>
    <t>2;1.1;7</t>
  </si>
  <si>
    <t>ST-02.00</t>
  </si>
  <si>
    <t>Humusowanie , wykopy, zasypanie wykopów z zagęszczeniem , odwodnienie wykopu na czas prowadzenia robót</t>
  </si>
  <si>
    <t>mb</t>
  </si>
  <si>
    <t xml:space="preserve">2.Roboty montażowe na rurociągach sanitarnych </t>
  </si>
  <si>
    <t>2.1.Kanalizacji grawitacyjna   Kod CPV 453231000-5  +  45221250-9</t>
  </si>
  <si>
    <t>7.</t>
  </si>
  <si>
    <t>2;2.1;10</t>
  </si>
  <si>
    <t>ST-04.00</t>
  </si>
  <si>
    <t>8.</t>
  </si>
  <si>
    <t>2;2.1;11</t>
  </si>
  <si>
    <t>9.</t>
  </si>
  <si>
    <t>2;2.1;13</t>
  </si>
  <si>
    <r>
      <t xml:space="preserve">Studnie rewizyjne z elementów, z tworzywa sztucznego </t>
    </r>
    <r>
      <rPr>
        <sz val="11"/>
        <rFont val="Arial"/>
        <family val="2"/>
        <charset val="238"/>
      </rPr>
      <t>Ø</t>
    </r>
    <r>
      <rPr>
        <sz val="11"/>
        <rFont val="Times New Roman"/>
        <family val="1"/>
        <charset val="238"/>
      </rPr>
      <t xml:space="preserve"> 425mm</t>
    </r>
  </si>
  <si>
    <t>kpl</t>
  </si>
  <si>
    <t>2.2.Kanalizacja tłoczna    Kod CPV 45220000-5  +  45221250-9</t>
  </si>
  <si>
    <t>10.</t>
  </si>
  <si>
    <t>2;2.2;16</t>
  </si>
  <si>
    <t>ST-05.00</t>
  </si>
  <si>
    <t>11.</t>
  </si>
  <si>
    <t>2;2.1;14</t>
  </si>
  <si>
    <t>ST-08.00</t>
  </si>
  <si>
    <t>Przewiert sterowany rurą PE100 RC o średnicy 90 mm</t>
  </si>
  <si>
    <t>12.</t>
  </si>
  <si>
    <t>2;2.2;20</t>
  </si>
  <si>
    <r>
      <t xml:space="preserve">Studzienka rozprężna z PE </t>
    </r>
    <r>
      <rPr>
        <sz val="11"/>
        <rFont val="Arial"/>
        <family val="2"/>
        <charset val="238"/>
      </rPr>
      <t>Ø</t>
    </r>
    <r>
      <rPr>
        <sz val="11"/>
        <rFont val="Times New Roman"/>
        <family val="1"/>
        <charset val="238"/>
      </rPr>
      <t xml:space="preserve"> 1000mm</t>
    </r>
  </si>
  <si>
    <t>13.</t>
  </si>
  <si>
    <t>Przeciski rurami stalowymi Ø 150mm</t>
  </si>
  <si>
    <t>3.Rozbiórka i odtworzenie nawierzchni    Kod CPV 45240500-8</t>
  </si>
  <si>
    <t>14.</t>
  </si>
  <si>
    <t>2;3;21</t>
  </si>
  <si>
    <t>ST-09.00</t>
  </si>
  <si>
    <t>Rozbiórka warstwy ścieralnej nawierzchni asfaltowej grubości 5cm (drogi wojewódzkie, powiatowe i gminne)</t>
  </si>
  <si>
    <t>m2</t>
  </si>
  <si>
    <t>15.</t>
  </si>
  <si>
    <t>2;3;22</t>
  </si>
  <si>
    <t xml:space="preserve">Rozbiórka warstwy wiążącej nawierzchni asfaltowej grubości 6cm </t>
  </si>
  <si>
    <t>16.</t>
  </si>
  <si>
    <t>2;3;23</t>
  </si>
  <si>
    <t xml:space="preserve">Rozbiórka warstwy podbudowy nawierzchni asfaltowej grubości 7 cm </t>
  </si>
  <si>
    <t>17.</t>
  </si>
  <si>
    <t>2;3;24</t>
  </si>
  <si>
    <t xml:space="preserve">Rozbiórka podbudowy z tłucznia grubości 20 cm </t>
  </si>
  <si>
    <t>18.</t>
  </si>
  <si>
    <t>2;3;27</t>
  </si>
  <si>
    <t xml:space="preserve">Podbudowa z kruszywa gr.20 cm </t>
  </si>
  <si>
    <t>19.</t>
  </si>
  <si>
    <t>2;3;28</t>
  </si>
  <si>
    <t>Warstwa podbudowy z betonu asfaltowego gr. 7cm (drogi wojewódzkie, powiatowe i gminne)</t>
  </si>
  <si>
    <t>20.</t>
  </si>
  <si>
    <t>2;3;29</t>
  </si>
  <si>
    <t>Warstwa wiążąca z betonu asfaltowego gr. 6cm</t>
  </si>
  <si>
    <t>21.</t>
  </si>
  <si>
    <t>2;3;30</t>
  </si>
  <si>
    <t xml:space="preserve">Warstwa ścieralna SMA gr. 5cm </t>
  </si>
  <si>
    <r>
      <t>m</t>
    </r>
    <r>
      <rPr>
        <vertAlign val="superscript"/>
        <sz val="11"/>
        <rFont val="Times New Roman"/>
        <family val="1"/>
        <charset val="238"/>
      </rPr>
      <t>2</t>
    </r>
  </si>
  <si>
    <t>22.</t>
  </si>
  <si>
    <t>2;3;31</t>
  </si>
  <si>
    <t>Rozbiórka i naprawa dróg gruntowych tłuczniem grubość po zagęszczeniu 20 cm</t>
  </si>
  <si>
    <t>4.Przepompownie   Kod CPV  45232423-3</t>
  </si>
  <si>
    <t>2;4;34</t>
  </si>
  <si>
    <t>ST-06.00</t>
  </si>
  <si>
    <r>
      <t xml:space="preserve"> PS 1 -Przepompownia ścieków z elementów prefabrykowanych,  </t>
    </r>
    <r>
      <rPr>
        <sz val="11"/>
        <rFont val="Arial"/>
        <family val="2"/>
        <charset val="238"/>
      </rPr>
      <t>Ø</t>
    </r>
    <r>
      <rPr>
        <sz val="11"/>
        <rFont val="Times New Roman"/>
        <family val="1"/>
        <charset val="238"/>
      </rPr>
      <t xml:space="preserve"> 1200mm z  wyposażeniem, montażem, podłączeniem i rozruchem technologicznym</t>
    </r>
  </si>
  <si>
    <t>5. Roboty elektryczne    Kod CPV 45315300-1</t>
  </si>
  <si>
    <t>23.</t>
  </si>
  <si>
    <t>2;5;40</t>
  </si>
  <si>
    <t>ST-07.00</t>
  </si>
  <si>
    <r>
      <t xml:space="preserve">PS1 WLZ linia kablowa YKY 5x10mm </t>
    </r>
    <r>
      <rPr>
        <sz val="11"/>
        <rFont val="Arial"/>
        <family val="2"/>
        <charset val="238"/>
      </rPr>
      <t xml:space="preserve">² </t>
    </r>
    <r>
      <rPr>
        <sz val="11"/>
        <rFont val="Times New Roman"/>
        <family val="1"/>
        <charset val="238"/>
      </rPr>
      <t>n.n.</t>
    </r>
  </si>
  <si>
    <t xml:space="preserve">RAZEM II - ROBOTY BUDOWLANE </t>
  </si>
  <si>
    <r>
      <t xml:space="preserve">Kanały z rur PVC </t>
    </r>
    <r>
      <rPr>
        <sz val="11"/>
        <rFont val="Arial"/>
        <family val="2"/>
        <charset val="238"/>
      </rPr>
      <t>Ø</t>
    </r>
    <r>
      <rPr>
        <sz val="11"/>
        <rFont val="Times New Roman"/>
        <family val="1"/>
        <charset val="238"/>
      </rPr>
      <t xml:space="preserve"> 200 mm</t>
    </r>
  </si>
  <si>
    <r>
      <t xml:space="preserve">Kanały z rur PVC </t>
    </r>
    <r>
      <rPr>
        <sz val="11"/>
        <rFont val="Arial"/>
        <family val="2"/>
        <charset val="238"/>
      </rPr>
      <t>Ø</t>
    </r>
    <r>
      <rPr>
        <sz val="11"/>
        <rFont val="Times New Roman"/>
        <family val="1"/>
        <charset val="238"/>
      </rPr>
      <t xml:space="preserve"> 160 mm</t>
    </r>
  </si>
  <si>
    <r>
      <t xml:space="preserve">Rurociąg z rur PE </t>
    </r>
    <r>
      <rPr>
        <sz val="11"/>
        <rFont val="Arial"/>
        <family val="2"/>
        <charset val="238"/>
      </rPr>
      <t>Ø</t>
    </r>
    <r>
      <rPr>
        <sz val="11"/>
        <rFont val="Times New Roman"/>
        <family val="1"/>
        <charset val="238"/>
      </rPr>
      <t xml:space="preserve"> 90 mm</t>
    </r>
  </si>
  <si>
    <t>Rozbudowa sieci kanalizacji sanitarnej w Milikowie od ul. Wiśniowej do istniejącej studni zlokalizowanej w działce drogowej nr 628</t>
  </si>
  <si>
    <t>PRZEDMIAR ROBÓT</t>
  </si>
  <si>
    <t>Wykonanie kompletnego przyłącza kanalizacyjnego w tym:
- Montaż rurociągów PVC o śr. 160 mm - wraz z niezbędnymi robotami tymczasowymi i towarzyszącymi oraz przywróceniem terenu do stanu pierwotnego
-Montaż kompletnych studni kanalizacyjnych PVC o śr. 425 mm, wraz z niezbędnymi robotami tymczasowymi i towarzyszącymi
- Połączenie z instalacją wewnętrzną przyłącza kanalizacyjnego</t>
  </si>
  <si>
    <t>kpl.</t>
  </si>
  <si>
    <t>III. Budowa przyłączy kanalizacyjnych  (CPV: 45100000-8, 45232410-9)</t>
  </si>
  <si>
    <t>Razem III</t>
  </si>
  <si>
    <t>24.</t>
  </si>
  <si>
    <t>3;24</t>
  </si>
  <si>
    <t>RAZEM I+II +III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</si>
</sst>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vertAlign val="superscript"/>
      <sz val="11"/>
      <name val="Times New Roman"/>
      <family val="1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07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" fontId="2" fillId="0" borderId="2" xfId="0" applyNumberFormat="1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2" fontId="4" fillId="3" borderId="7" xfId="0" applyNumberFormat="1" applyFont="1" applyFill="1" applyBorder="1" applyAlignment="1">
      <alignment vertical="center"/>
    </xf>
    <xf numFmtId="2" fontId="4" fillId="3" borderId="8" xfId="0" applyNumberFormat="1" applyFont="1" applyFill="1" applyBorder="1" applyAlignment="1">
      <alignment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4" fontId="4" fillId="2" borderId="12" xfId="0" applyNumberFormat="1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vertical="center" wrapText="1"/>
    </xf>
    <xf numFmtId="4" fontId="4" fillId="3" borderId="2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3" fillId="3" borderId="15" xfId="0" applyNumberFormat="1" applyFont="1" applyFill="1" applyBorder="1" applyAlignment="1">
      <alignment vertical="center"/>
    </xf>
    <xf numFmtId="4" fontId="3" fillId="3" borderId="6" xfId="0" applyNumberFormat="1" applyFont="1" applyFill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vertical="center"/>
    </xf>
    <xf numFmtId="0" fontId="9" fillId="4" borderId="29" xfId="1" applyFont="1" applyFill="1" applyBorder="1" applyAlignment="1">
      <alignment horizontal="left" vertical="center"/>
    </xf>
    <xf numFmtId="0" fontId="9" fillId="4" borderId="30" xfId="1" applyFont="1" applyFill="1" applyBorder="1" applyAlignment="1">
      <alignment horizontal="left" vertical="center" wrapText="1"/>
    </xf>
    <xf numFmtId="4" fontId="10" fillId="4" borderId="30" xfId="1" applyNumberFormat="1" applyFont="1" applyFill="1" applyBorder="1" applyAlignment="1">
      <alignment horizontal="left" vertical="center"/>
    </xf>
    <xf numFmtId="4" fontId="9" fillId="4" borderId="30" xfId="1" applyNumberFormat="1" applyFont="1" applyFill="1" applyBorder="1" applyAlignment="1">
      <alignment horizontal="center" vertical="center" wrapText="1"/>
    </xf>
    <xf numFmtId="4" fontId="9" fillId="4" borderId="31" xfId="1" applyNumberFormat="1" applyFont="1" applyFill="1" applyBorder="1" applyAlignment="1">
      <alignment vertical="center"/>
    </xf>
    <xf numFmtId="0" fontId="10" fillId="0" borderId="0" xfId="0" applyFont="1"/>
    <xf numFmtId="0" fontId="10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vertical="center" wrapText="1"/>
    </xf>
    <xf numFmtId="4" fontId="10" fillId="0" borderId="32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1" applyFont="1" applyAlignment="1">
      <alignment horizontal="left" vertical="center" wrapText="1"/>
    </xf>
    <xf numFmtId="0" fontId="10" fillId="4" borderId="0" xfId="0" applyFont="1" applyFill="1"/>
    <xf numFmtId="0" fontId="10" fillId="0" borderId="32" xfId="0" applyFont="1" applyBorder="1" applyAlignment="1">
      <alignment vertical="center"/>
    </xf>
    <xf numFmtId="0" fontId="9" fillId="4" borderId="29" xfId="0" applyFont="1" applyFill="1" applyBorder="1" applyAlignment="1">
      <alignment horizontal="left" vertical="center"/>
    </xf>
    <xf numFmtId="0" fontId="10" fillId="4" borderId="30" xfId="0" applyFont="1" applyFill="1" applyBorder="1" applyAlignment="1">
      <alignment vertical="center"/>
    </xf>
    <xf numFmtId="0" fontId="9" fillId="4" borderId="30" xfId="0" applyFont="1" applyFill="1" applyBorder="1" applyAlignment="1">
      <alignment horizontal="right" vertical="center"/>
    </xf>
    <xf numFmtId="4" fontId="10" fillId="4" borderId="30" xfId="0" applyNumberFormat="1" applyFont="1" applyFill="1" applyBorder="1" applyAlignment="1">
      <alignment horizontal="right" vertical="center"/>
    </xf>
    <xf numFmtId="4" fontId="9" fillId="4" borderId="30" xfId="0" applyNumberFormat="1" applyFont="1" applyFill="1" applyBorder="1" applyAlignment="1">
      <alignment horizontal="center" vertical="center"/>
    </xf>
    <xf numFmtId="4" fontId="10" fillId="0" borderId="33" xfId="0" applyNumberFormat="1" applyFont="1" applyBorder="1" applyAlignment="1">
      <alignment vertical="center"/>
    </xf>
    <xf numFmtId="4" fontId="10" fillId="4" borderId="12" xfId="0" applyNumberFormat="1" applyFont="1" applyFill="1" applyBorder="1" applyAlignment="1">
      <alignment vertical="center"/>
    </xf>
    <xf numFmtId="4" fontId="11" fillId="0" borderId="32" xfId="0" quotePrefix="1" applyNumberFormat="1" applyFont="1" applyBorder="1" applyAlignment="1">
      <alignment horizontal="center" vertical="center" textRotation="90"/>
    </xf>
    <xf numFmtId="164" fontId="2" fillId="0" borderId="2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12" zoomScaleNormal="100" workbookViewId="0">
      <selection activeCell="L12" sqref="L12"/>
    </sheetView>
  </sheetViews>
  <sheetFormatPr defaultRowHeight="15" x14ac:dyDescent="0.25"/>
  <cols>
    <col min="2" max="2" width="12.5703125" customWidth="1"/>
    <col min="3" max="3" width="15" customWidth="1"/>
    <col min="4" max="4" width="32.5703125" customWidth="1"/>
    <col min="6" max="6" width="10.85546875" customWidth="1"/>
    <col min="8" max="8" width="14.7109375" customWidth="1"/>
  </cols>
  <sheetData>
    <row r="1" spans="1:8" s="3" customFormat="1" ht="15" customHeight="1" x14ac:dyDescent="0.25">
      <c r="A1" s="74" t="s">
        <v>106</v>
      </c>
      <c r="B1" s="75"/>
      <c r="C1" s="75"/>
      <c r="D1" s="75"/>
      <c r="E1" s="75"/>
      <c r="F1" s="75"/>
      <c r="G1" s="75"/>
      <c r="H1" s="76"/>
    </row>
    <row r="2" spans="1:8" s="3" customFormat="1" x14ac:dyDescent="0.25">
      <c r="A2" s="77" t="s">
        <v>105</v>
      </c>
      <c r="B2" s="72"/>
      <c r="C2" s="72"/>
      <c r="D2" s="72"/>
      <c r="E2" s="72"/>
      <c r="F2" s="72"/>
      <c r="G2" s="72"/>
      <c r="H2" s="78"/>
    </row>
    <row r="3" spans="1:8" s="3" customFormat="1" x14ac:dyDescent="0.25">
      <c r="A3" s="79"/>
      <c r="B3" s="80"/>
      <c r="C3" s="80"/>
      <c r="D3" s="80"/>
      <c r="E3" s="80"/>
      <c r="F3" s="80"/>
      <c r="G3" s="80"/>
      <c r="H3" s="81"/>
    </row>
    <row r="4" spans="1:8" s="3" customFormat="1" ht="45" x14ac:dyDescent="0.25">
      <c r="A4" s="73" t="s">
        <v>0</v>
      </c>
      <c r="B4" s="73" t="s">
        <v>1</v>
      </c>
      <c r="C4" s="73" t="s">
        <v>2</v>
      </c>
      <c r="D4" s="73" t="s">
        <v>3</v>
      </c>
      <c r="E4" s="73" t="s">
        <v>4</v>
      </c>
      <c r="F4" s="73" t="s">
        <v>5</v>
      </c>
      <c r="G4" s="73" t="s">
        <v>6</v>
      </c>
      <c r="H4" s="73" t="s">
        <v>7</v>
      </c>
    </row>
    <row r="5" spans="1:8" s="3" customFormat="1" x14ac:dyDescent="0.25">
      <c r="A5" s="34">
        <v>1</v>
      </c>
      <c r="B5" s="34">
        <v>2</v>
      </c>
      <c r="C5" s="34">
        <v>3</v>
      </c>
      <c r="D5" s="34">
        <v>3</v>
      </c>
      <c r="E5" s="34">
        <v>5</v>
      </c>
      <c r="F5" s="34">
        <v>6</v>
      </c>
      <c r="G5" s="34">
        <v>7</v>
      </c>
      <c r="H5" s="34">
        <v>8</v>
      </c>
    </row>
    <row r="6" spans="1:8" s="3" customFormat="1" x14ac:dyDescent="0.25">
      <c r="A6" s="45" t="s">
        <v>8</v>
      </c>
      <c r="B6" s="46"/>
      <c r="C6" s="46"/>
      <c r="D6" s="46"/>
      <c r="E6" s="46"/>
      <c r="F6" s="46"/>
      <c r="G6" s="46"/>
      <c r="H6" s="47"/>
    </row>
    <row r="7" spans="1:8" s="3" customFormat="1" x14ac:dyDescent="0.25">
      <c r="A7" s="35" t="s">
        <v>9</v>
      </c>
      <c r="B7" s="36"/>
      <c r="C7" s="36"/>
      <c r="D7" s="36"/>
      <c r="E7" s="36"/>
      <c r="F7" s="36"/>
      <c r="G7" s="36"/>
      <c r="H7" s="37"/>
    </row>
    <row r="8" spans="1:8" s="3" customFormat="1" ht="45" x14ac:dyDescent="0.25">
      <c r="A8" s="23" t="s">
        <v>10</v>
      </c>
      <c r="B8" s="6" t="s">
        <v>11</v>
      </c>
      <c r="C8" s="6" t="s">
        <v>12</v>
      </c>
      <c r="D8" s="4" t="s">
        <v>13</v>
      </c>
      <c r="E8" s="33" t="s">
        <v>14</v>
      </c>
      <c r="F8" s="7">
        <v>1</v>
      </c>
      <c r="G8" s="17"/>
      <c r="H8" s="17"/>
    </row>
    <row r="9" spans="1:8" s="3" customFormat="1" x14ac:dyDescent="0.25">
      <c r="A9" s="5" t="s">
        <v>15</v>
      </c>
      <c r="B9" s="9" t="s">
        <v>16</v>
      </c>
      <c r="C9" s="6" t="s">
        <v>12</v>
      </c>
      <c r="D9" s="10" t="s">
        <v>17</v>
      </c>
      <c r="E9" s="33" t="s">
        <v>14</v>
      </c>
      <c r="F9" s="11">
        <v>1</v>
      </c>
      <c r="G9" s="54"/>
      <c r="H9" s="54"/>
    </row>
    <row r="10" spans="1:8" s="3" customFormat="1" ht="30" x14ac:dyDescent="0.25">
      <c r="A10" s="5" t="s">
        <v>18</v>
      </c>
      <c r="B10" s="9" t="s">
        <v>19</v>
      </c>
      <c r="C10" s="9" t="s">
        <v>12</v>
      </c>
      <c r="D10" s="10" t="s">
        <v>20</v>
      </c>
      <c r="E10" s="33" t="s">
        <v>14</v>
      </c>
      <c r="F10" s="12">
        <v>1</v>
      </c>
      <c r="G10" s="54"/>
      <c r="H10" s="54"/>
    </row>
    <row r="11" spans="1:8" s="3" customFormat="1" ht="45" x14ac:dyDescent="0.25">
      <c r="A11" s="24" t="s">
        <v>21</v>
      </c>
      <c r="B11" s="13" t="s">
        <v>22</v>
      </c>
      <c r="C11" s="13" t="s">
        <v>23</v>
      </c>
      <c r="D11" s="14" t="s">
        <v>24</v>
      </c>
      <c r="E11" s="33" t="s">
        <v>14</v>
      </c>
      <c r="F11" s="8">
        <v>1</v>
      </c>
      <c r="G11" s="17"/>
      <c r="H11" s="17"/>
    </row>
    <row r="12" spans="1:8" s="3" customFormat="1" ht="15.75" thickBot="1" x14ac:dyDescent="0.3">
      <c r="A12" s="5" t="s">
        <v>25</v>
      </c>
      <c r="B12" s="9" t="s">
        <v>26</v>
      </c>
      <c r="C12" s="9" t="s">
        <v>12</v>
      </c>
      <c r="D12" s="10" t="s">
        <v>27</v>
      </c>
      <c r="E12" s="33" t="s">
        <v>14</v>
      </c>
      <c r="F12" s="12">
        <v>1</v>
      </c>
      <c r="G12" s="54"/>
      <c r="H12" s="54"/>
    </row>
    <row r="13" spans="1:8" s="3" customFormat="1" ht="30" customHeight="1" thickBot="1" x14ac:dyDescent="0.3">
      <c r="A13" s="42" t="s">
        <v>28</v>
      </c>
      <c r="B13" s="43"/>
      <c r="C13" s="43"/>
      <c r="D13" s="43"/>
      <c r="E13" s="44"/>
      <c r="F13" s="43"/>
      <c r="G13" s="55"/>
      <c r="H13" s="56"/>
    </row>
    <row r="14" spans="1:8" s="3" customFormat="1" ht="15" customHeight="1" x14ac:dyDescent="0.25">
      <c r="A14" s="48" t="s">
        <v>29</v>
      </c>
      <c r="B14" s="49"/>
      <c r="C14" s="49"/>
      <c r="D14" s="49"/>
      <c r="E14" s="50"/>
      <c r="F14" s="49"/>
      <c r="G14" s="57"/>
      <c r="H14" s="58"/>
    </row>
    <row r="15" spans="1:8" s="3" customFormat="1" x14ac:dyDescent="0.25">
      <c r="A15" s="35" t="s">
        <v>30</v>
      </c>
      <c r="B15" s="36"/>
      <c r="C15" s="36"/>
      <c r="D15" s="36"/>
      <c r="E15" s="39"/>
      <c r="F15" s="36"/>
      <c r="G15" s="59"/>
      <c r="H15" s="60"/>
    </row>
    <row r="16" spans="1:8" s="3" customFormat="1" x14ac:dyDescent="0.25">
      <c r="A16" s="35" t="s">
        <v>31</v>
      </c>
      <c r="B16" s="36"/>
      <c r="C16" s="36"/>
      <c r="D16" s="36"/>
      <c r="E16" s="39"/>
      <c r="F16" s="36"/>
      <c r="G16" s="59"/>
      <c r="H16" s="60"/>
    </row>
    <row r="17" spans="1:8" s="3" customFormat="1" ht="60" x14ac:dyDescent="0.25">
      <c r="A17" s="15" t="s">
        <v>32</v>
      </c>
      <c r="B17" s="16" t="s">
        <v>33</v>
      </c>
      <c r="C17" s="6" t="s">
        <v>34</v>
      </c>
      <c r="D17" s="1" t="s">
        <v>35</v>
      </c>
      <c r="E17" s="23" t="s">
        <v>36</v>
      </c>
      <c r="F17" s="17">
        <f>1020.25+449.9+47.67-285.6</f>
        <v>1232.2200000000003</v>
      </c>
      <c r="G17" s="105"/>
      <c r="H17" s="106"/>
    </row>
    <row r="18" spans="1:8" s="3" customFormat="1" x14ac:dyDescent="0.25">
      <c r="A18" s="18" t="s">
        <v>37</v>
      </c>
      <c r="B18" s="19"/>
      <c r="C18" s="19"/>
      <c r="D18" s="2"/>
      <c r="E18" s="40"/>
      <c r="F18" s="19"/>
      <c r="G18" s="82"/>
      <c r="H18" s="62"/>
    </row>
    <row r="19" spans="1:8" s="3" customFormat="1" x14ac:dyDescent="0.25">
      <c r="A19" s="18" t="s">
        <v>38</v>
      </c>
      <c r="B19" s="19"/>
      <c r="C19" s="19"/>
      <c r="D19" s="19"/>
      <c r="E19" s="40"/>
      <c r="F19" s="19"/>
      <c r="G19" s="82"/>
      <c r="H19" s="62"/>
    </row>
    <row r="20" spans="1:8" s="3" customFormat="1" x14ac:dyDescent="0.25">
      <c r="A20" s="15" t="s">
        <v>39</v>
      </c>
      <c r="B20" s="20" t="s">
        <v>40</v>
      </c>
      <c r="C20" s="20" t="s">
        <v>41</v>
      </c>
      <c r="D20" s="21" t="s">
        <v>102</v>
      </c>
      <c r="E20" s="23" t="s">
        <v>36</v>
      </c>
      <c r="F20" s="17">
        <v>1020.25</v>
      </c>
      <c r="G20" s="105"/>
      <c r="H20" s="106"/>
    </row>
    <row r="21" spans="1:8" s="3" customFormat="1" x14ac:dyDescent="0.25">
      <c r="A21" s="15" t="s">
        <v>42</v>
      </c>
      <c r="B21" s="20" t="s">
        <v>43</v>
      </c>
      <c r="C21" s="20" t="s">
        <v>41</v>
      </c>
      <c r="D21" s="21" t="s">
        <v>103</v>
      </c>
      <c r="E21" s="23" t="s">
        <v>36</v>
      </c>
      <c r="F21" s="8">
        <f>449.9-285.6</f>
        <v>164.29999999999995</v>
      </c>
      <c r="G21" s="105"/>
      <c r="H21" s="106"/>
    </row>
    <row r="22" spans="1:8" s="3" customFormat="1" ht="30" x14ac:dyDescent="0.25">
      <c r="A22" s="15" t="s">
        <v>44</v>
      </c>
      <c r="B22" s="20" t="s">
        <v>45</v>
      </c>
      <c r="C22" s="20" t="s">
        <v>41</v>
      </c>
      <c r="D22" s="21" t="s">
        <v>46</v>
      </c>
      <c r="E22" s="23" t="s">
        <v>47</v>
      </c>
      <c r="F22" s="8">
        <f>13+4+9+12+5+3+7-15</f>
        <v>38</v>
      </c>
      <c r="G22" s="105"/>
      <c r="H22" s="106"/>
    </row>
    <row r="23" spans="1:8" s="3" customFormat="1" x14ac:dyDescent="0.25">
      <c r="A23" s="18" t="s">
        <v>48</v>
      </c>
      <c r="B23" s="19"/>
      <c r="C23" s="19"/>
      <c r="D23" s="19"/>
      <c r="E23" s="40"/>
      <c r="F23" s="19"/>
      <c r="G23" s="61"/>
      <c r="H23" s="62"/>
    </row>
    <row r="24" spans="1:8" s="3" customFormat="1" x14ac:dyDescent="0.25">
      <c r="A24" s="15" t="s">
        <v>49</v>
      </c>
      <c r="B24" s="20" t="s">
        <v>50</v>
      </c>
      <c r="C24" s="20" t="s">
        <v>51</v>
      </c>
      <c r="D24" s="21" t="s">
        <v>104</v>
      </c>
      <c r="E24" s="23" t="s">
        <v>36</v>
      </c>
      <c r="F24" s="17">
        <v>65.45</v>
      </c>
      <c r="G24" s="17"/>
      <c r="H24" s="17"/>
    </row>
    <row r="25" spans="1:8" s="3" customFormat="1" ht="30" x14ac:dyDescent="0.25">
      <c r="A25" s="15" t="s">
        <v>52</v>
      </c>
      <c r="B25" s="20" t="s">
        <v>53</v>
      </c>
      <c r="C25" s="20" t="s">
        <v>54</v>
      </c>
      <c r="D25" s="21" t="s">
        <v>55</v>
      </c>
      <c r="E25" s="23" t="s">
        <v>36</v>
      </c>
      <c r="F25" s="8">
        <v>35</v>
      </c>
      <c r="G25" s="17"/>
      <c r="H25" s="17"/>
    </row>
    <row r="26" spans="1:8" s="3" customFormat="1" ht="30" x14ac:dyDescent="0.25">
      <c r="A26" s="15" t="s">
        <v>56</v>
      </c>
      <c r="B26" s="20" t="s">
        <v>57</v>
      </c>
      <c r="C26" s="20" t="s">
        <v>41</v>
      </c>
      <c r="D26" s="21" t="s">
        <v>58</v>
      </c>
      <c r="E26" s="23" t="s">
        <v>47</v>
      </c>
      <c r="F26" s="8">
        <v>1</v>
      </c>
      <c r="G26" s="17"/>
      <c r="H26" s="17"/>
    </row>
    <row r="27" spans="1:8" s="3" customFormat="1" ht="30" x14ac:dyDescent="0.25">
      <c r="A27" s="15" t="s">
        <v>59</v>
      </c>
      <c r="B27" s="20" t="s">
        <v>53</v>
      </c>
      <c r="C27" s="20" t="s">
        <v>54</v>
      </c>
      <c r="D27" s="21" t="s">
        <v>60</v>
      </c>
      <c r="E27" s="23" t="s">
        <v>36</v>
      </c>
      <c r="F27" s="8">
        <v>15</v>
      </c>
      <c r="G27" s="17"/>
      <c r="H27" s="17"/>
    </row>
    <row r="28" spans="1:8" s="3" customFormat="1" ht="15" customHeight="1" x14ac:dyDescent="0.25">
      <c r="A28" s="18" t="s">
        <v>61</v>
      </c>
      <c r="B28" s="38"/>
      <c r="C28" s="38"/>
      <c r="D28" s="38"/>
      <c r="E28" s="41"/>
      <c r="F28" s="38"/>
      <c r="G28" s="63"/>
      <c r="H28" s="64"/>
    </row>
    <row r="29" spans="1:8" s="3" customFormat="1" ht="60" x14ac:dyDescent="0.25">
      <c r="A29" s="25" t="s">
        <v>62</v>
      </c>
      <c r="B29" s="21" t="s">
        <v>63</v>
      </c>
      <c r="C29" s="6" t="s">
        <v>64</v>
      </c>
      <c r="D29" s="21" t="s">
        <v>65</v>
      </c>
      <c r="E29" s="25" t="s">
        <v>66</v>
      </c>
      <c r="F29" s="22">
        <f>306.1*4.2</f>
        <v>1285.6200000000001</v>
      </c>
      <c r="G29" s="65"/>
      <c r="H29" s="65"/>
    </row>
    <row r="30" spans="1:8" s="3" customFormat="1" ht="30" x14ac:dyDescent="0.25">
      <c r="A30" s="25" t="s">
        <v>67</v>
      </c>
      <c r="B30" s="21" t="s">
        <v>68</v>
      </c>
      <c r="C30" s="6" t="s">
        <v>64</v>
      </c>
      <c r="D30" s="21" t="s">
        <v>69</v>
      </c>
      <c r="E30" s="25" t="s">
        <v>66</v>
      </c>
      <c r="F30" s="22">
        <f>306.1*2</f>
        <v>612.20000000000005</v>
      </c>
      <c r="G30" s="65"/>
      <c r="H30" s="65"/>
    </row>
    <row r="31" spans="1:8" s="3" customFormat="1" ht="45" x14ac:dyDescent="0.25">
      <c r="A31" s="25" t="s">
        <v>70</v>
      </c>
      <c r="B31" s="21" t="s">
        <v>71</v>
      </c>
      <c r="C31" s="6" t="s">
        <v>64</v>
      </c>
      <c r="D31" s="21" t="s">
        <v>72</v>
      </c>
      <c r="E31" s="25" t="s">
        <v>66</v>
      </c>
      <c r="F31" s="22">
        <f>306.1*2</f>
        <v>612.20000000000005</v>
      </c>
      <c r="G31" s="65"/>
      <c r="H31" s="65"/>
    </row>
    <row r="32" spans="1:8" s="3" customFormat="1" ht="30" x14ac:dyDescent="0.25">
      <c r="A32" s="25" t="s">
        <v>73</v>
      </c>
      <c r="B32" s="21" t="s">
        <v>74</v>
      </c>
      <c r="C32" s="6" t="s">
        <v>64</v>
      </c>
      <c r="D32" s="21" t="s">
        <v>75</v>
      </c>
      <c r="E32" s="25" t="s">
        <v>66</v>
      </c>
      <c r="F32" s="22">
        <f>306.1*2</f>
        <v>612.20000000000005</v>
      </c>
      <c r="G32" s="65"/>
      <c r="H32" s="65"/>
    </row>
    <row r="33" spans="1:12" s="3" customFormat="1" x14ac:dyDescent="0.25">
      <c r="A33" s="25" t="s">
        <v>76</v>
      </c>
      <c r="B33" s="21" t="s">
        <v>77</v>
      </c>
      <c r="C33" s="6" t="s">
        <v>64</v>
      </c>
      <c r="D33" s="21" t="s">
        <v>78</v>
      </c>
      <c r="E33" s="25" t="s">
        <v>66</v>
      </c>
      <c r="F33" s="22">
        <v>6496.55</v>
      </c>
      <c r="G33" s="65"/>
      <c r="H33" s="65"/>
    </row>
    <row r="34" spans="1:12" s="3" customFormat="1" ht="45" x14ac:dyDescent="0.25">
      <c r="A34" s="25" t="s">
        <v>79</v>
      </c>
      <c r="B34" s="21" t="s">
        <v>80</v>
      </c>
      <c r="C34" s="6" t="s">
        <v>64</v>
      </c>
      <c r="D34" s="21" t="s">
        <v>81</v>
      </c>
      <c r="E34" s="25" t="s">
        <v>66</v>
      </c>
      <c r="F34" s="22">
        <f>306.1*2</f>
        <v>612.20000000000005</v>
      </c>
      <c r="G34" s="65"/>
      <c r="H34" s="65"/>
    </row>
    <row r="35" spans="1:12" s="3" customFormat="1" ht="30" x14ac:dyDescent="0.25">
      <c r="A35" s="25" t="s">
        <v>82</v>
      </c>
      <c r="B35" s="21" t="s">
        <v>83</v>
      </c>
      <c r="C35" s="6" t="s">
        <v>64</v>
      </c>
      <c r="D35" s="21" t="s">
        <v>84</v>
      </c>
      <c r="E35" s="25" t="s">
        <v>66</v>
      </c>
      <c r="F35" s="22">
        <f>306*2</f>
        <v>612</v>
      </c>
      <c r="G35" s="65"/>
      <c r="H35" s="65"/>
    </row>
    <row r="36" spans="1:12" s="3" customFormat="1" ht="18" x14ac:dyDescent="0.25">
      <c r="A36" s="25" t="s">
        <v>85</v>
      </c>
      <c r="B36" s="20" t="s">
        <v>86</v>
      </c>
      <c r="C36" s="6" t="s">
        <v>64</v>
      </c>
      <c r="D36" s="4" t="s">
        <v>87</v>
      </c>
      <c r="E36" s="23" t="s">
        <v>88</v>
      </c>
      <c r="F36" s="17">
        <f>306.1*4.2</f>
        <v>1285.6200000000001</v>
      </c>
      <c r="G36" s="17"/>
      <c r="H36" s="66"/>
    </row>
    <row r="37" spans="1:12" s="3" customFormat="1" ht="45" x14ac:dyDescent="0.25">
      <c r="A37" s="25" t="s">
        <v>89</v>
      </c>
      <c r="B37" s="20" t="s">
        <v>90</v>
      </c>
      <c r="C37" s="6" t="s">
        <v>64</v>
      </c>
      <c r="D37" s="4" t="s">
        <v>91</v>
      </c>
      <c r="E37" s="23" t="s">
        <v>88</v>
      </c>
      <c r="F37" s="17">
        <f>316.45*4.5</f>
        <v>1424.0249999999999</v>
      </c>
      <c r="G37" s="17"/>
      <c r="H37" s="66"/>
    </row>
    <row r="38" spans="1:12" s="3" customFormat="1" x14ac:dyDescent="0.25">
      <c r="A38" s="18" t="s">
        <v>92</v>
      </c>
      <c r="B38" s="19"/>
      <c r="C38" s="19"/>
      <c r="D38" s="19"/>
      <c r="E38" s="40"/>
      <c r="F38" s="19"/>
      <c r="G38" s="61"/>
      <c r="H38" s="62"/>
    </row>
    <row r="39" spans="1:12" s="3" customFormat="1" ht="75" x14ac:dyDescent="0.25">
      <c r="A39" s="15" t="s">
        <v>89</v>
      </c>
      <c r="B39" s="20" t="s">
        <v>93</v>
      </c>
      <c r="C39" s="6" t="s">
        <v>94</v>
      </c>
      <c r="D39" s="21" t="s">
        <v>95</v>
      </c>
      <c r="E39" s="23" t="s">
        <v>47</v>
      </c>
      <c r="F39" s="8">
        <v>1</v>
      </c>
      <c r="G39" s="17"/>
      <c r="H39" s="17"/>
    </row>
    <row r="40" spans="1:12" s="3" customFormat="1" x14ac:dyDescent="0.25">
      <c r="A40" s="18" t="s">
        <v>96</v>
      </c>
      <c r="B40" s="19"/>
      <c r="C40" s="19"/>
      <c r="D40" s="19"/>
      <c r="E40" s="40"/>
      <c r="F40" s="19"/>
      <c r="G40" s="61"/>
      <c r="H40" s="62"/>
    </row>
    <row r="41" spans="1:12" s="3" customFormat="1" ht="30.75" thickBot="1" x14ac:dyDescent="0.3">
      <c r="A41" s="26" t="s">
        <v>97</v>
      </c>
      <c r="B41" s="27" t="s">
        <v>98</v>
      </c>
      <c r="C41" s="9" t="s">
        <v>99</v>
      </c>
      <c r="D41" s="10" t="s">
        <v>100</v>
      </c>
      <c r="E41" s="5" t="s">
        <v>36</v>
      </c>
      <c r="F41" s="12">
        <v>25</v>
      </c>
      <c r="G41" s="54"/>
      <c r="H41" s="17"/>
    </row>
    <row r="42" spans="1:12" s="3" customFormat="1" ht="24.75" customHeight="1" thickBot="1" x14ac:dyDescent="0.3">
      <c r="A42" s="51" t="s">
        <v>101</v>
      </c>
      <c r="B42" s="52"/>
      <c r="C42" s="52"/>
      <c r="D42" s="53"/>
      <c r="E42" s="52"/>
      <c r="F42" s="52"/>
      <c r="G42" s="67"/>
      <c r="H42" s="68"/>
    </row>
    <row r="43" spans="1:12" s="88" customFormat="1" ht="24" customHeight="1" x14ac:dyDescent="0.25">
      <c r="A43" s="83" t="s">
        <v>109</v>
      </c>
      <c r="B43" s="95"/>
      <c r="C43" s="84"/>
      <c r="D43" s="84"/>
      <c r="E43" s="84"/>
      <c r="F43" s="85"/>
      <c r="G43" s="86"/>
      <c r="H43" s="87"/>
    </row>
    <row r="44" spans="1:12" s="93" customFormat="1" ht="252.75" thickBot="1" x14ac:dyDescent="0.3">
      <c r="A44" s="89" t="s">
        <v>111</v>
      </c>
      <c r="B44" s="96" t="s">
        <v>112</v>
      </c>
      <c r="C44" s="90" t="s">
        <v>41</v>
      </c>
      <c r="D44" s="91" t="s">
        <v>107</v>
      </c>
      <c r="E44" s="89" t="s">
        <v>108</v>
      </c>
      <c r="F44" s="92">
        <f>22-7</f>
        <v>15</v>
      </c>
      <c r="G44" s="104"/>
      <c r="H44" s="102"/>
    </row>
    <row r="45" spans="1:12" s="93" customFormat="1" ht="26.25" customHeight="1" thickBot="1" x14ac:dyDescent="0.3">
      <c r="A45" s="97" t="s">
        <v>110</v>
      </c>
      <c r="B45" s="98"/>
      <c r="C45" s="99"/>
      <c r="D45" s="99"/>
      <c r="E45" s="99"/>
      <c r="F45" s="100"/>
      <c r="G45" s="101"/>
      <c r="H45" s="103"/>
      <c r="L45" s="94"/>
    </row>
    <row r="46" spans="1:12" s="3" customFormat="1" ht="15.75" thickBot="1" x14ac:dyDescent="0.3">
      <c r="A46" s="28"/>
      <c r="B46" s="28"/>
      <c r="C46" s="28"/>
      <c r="D46" s="29"/>
      <c r="E46" s="28"/>
      <c r="F46" s="28"/>
      <c r="G46" s="69"/>
      <c r="H46" s="69"/>
    </row>
    <row r="47" spans="1:12" s="3" customFormat="1" ht="29.25" customHeight="1" thickBot="1" x14ac:dyDescent="0.3">
      <c r="A47" s="30" t="s">
        <v>113</v>
      </c>
      <c r="B47" s="31"/>
      <c r="C47" s="31"/>
      <c r="D47" s="32"/>
      <c r="E47" s="31"/>
      <c r="F47" s="31"/>
      <c r="G47" s="70"/>
      <c r="H47" s="71"/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>Strona &amp;P z &amp;N</oddFooter>
  </headerFooter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Ewa Brachowska</cp:lastModifiedBy>
  <cp:lastPrinted>2023-06-21T08:51:29Z</cp:lastPrinted>
  <dcterms:created xsi:type="dcterms:W3CDTF">2022-10-14T08:27:37Z</dcterms:created>
  <dcterms:modified xsi:type="dcterms:W3CDTF">2023-06-21T08:51:31Z</dcterms:modified>
</cp:coreProperties>
</file>