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2. SWZ\"/>
    </mc:Choice>
  </mc:AlternateContent>
  <xr:revisionPtr revIDLastSave="0" documentId="13_ncr:1_{F7FAFBD7-0555-4542-BB29-1BE125446F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.9" sheetId="1" r:id="rId1"/>
  </sheets>
  <definedNames>
    <definedName name="_xlnm.Print_Area" localSheetId="0">Zad.9!$A$1:$J$38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F37" i="1"/>
  <c r="H37" i="1" s="1"/>
  <c r="I37" i="1" s="1"/>
  <c r="F36" i="1"/>
  <c r="H36" i="1" s="1"/>
  <c r="I36" i="1" s="1"/>
  <c r="F35" i="1"/>
  <c r="H35" i="1" s="1"/>
  <c r="I35" i="1" s="1"/>
  <c r="F34" i="1"/>
  <c r="H34" i="1" s="1"/>
  <c r="I34" i="1" s="1"/>
  <c r="F33" i="1"/>
  <c r="H33" i="1" s="1"/>
  <c r="I33" i="1" s="1"/>
  <c r="F32" i="1"/>
  <c r="H32" i="1" s="1"/>
  <c r="I32" i="1" s="1"/>
  <c r="F31" i="1"/>
  <c r="H31" i="1" s="1"/>
  <c r="I31" i="1" s="1"/>
  <c r="F30" i="1"/>
  <c r="H30" i="1" s="1"/>
  <c r="I30" i="1" s="1"/>
  <c r="F29" i="1"/>
  <c r="H29" i="1" s="1"/>
  <c r="I29" i="1" s="1"/>
  <c r="F28" i="1"/>
  <c r="H28" i="1" s="1"/>
  <c r="I28" i="1" s="1"/>
  <c r="F27" i="1"/>
  <c r="H27" i="1" s="1"/>
  <c r="I27" i="1" s="1"/>
  <c r="F26" i="1"/>
  <c r="H26" i="1" s="1"/>
  <c r="I26" i="1" s="1"/>
  <c r="F25" i="1"/>
  <c r="H25" i="1" s="1"/>
  <c r="I25" i="1" s="1"/>
  <c r="F24" i="1"/>
  <c r="H24" i="1" s="1"/>
  <c r="I24" i="1" s="1"/>
  <c r="F23" i="1"/>
  <c r="H23" i="1" s="1"/>
  <c r="I23" i="1" s="1"/>
  <c r="F22" i="1"/>
  <c r="H22" i="1" s="1"/>
  <c r="I22" i="1" s="1"/>
  <c r="F21" i="1"/>
  <c r="H21" i="1" s="1"/>
  <c r="I21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H12" i="1" s="1"/>
  <c r="I12" i="1" s="1"/>
  <c r="F11" i="1"/>
  <c r="H11" i="1" s="1"/>
  <c r="I11" i="1" s="1"/>
  <c r="F10" i="1"/>
  <c r="H10" i="1" s="1"/>
  <c r="I10" i="1" s="1"/>
  <c r="F9" i="1"/>
  <c r="H9" i="1" s="1"/>
  <c r="I9" i="1" s="1"/>
  <c r="F8" i="1"/>
  <c r="F38" i="1" s="1"/>
  <c r="H8" i="1" l="1"/>
  <c r="H38" i="1" l="1"/>
  <c r="I8" i="1"/>
</calcChain>
</file>

<file path=xl/sharedStrings.xml><?xml version="1.0" encoding="utf-8"?>
<sst xmlns="http://schemas.openxmlformats.org/spreadsheetml/2006/main" count="76" uniqueCount="48">
  <si>
    <t>Lp.</t>
  </si>
  <si>
    <t>Przedmiot  zamówienia</t>
  </si>
  <si>
    <t>Ilość</t>
  </si>
  <si>
    <t>Razem
Netto:</t>
  </si>
  <si>
    <t>Razem
Brutto:</t>
  </si>
  <si>
    <t xml:space="preserve">szt </t>
  </si>
  <si>
    <t>szt</t>
  </si>
  <si>
    <t xml:space="preserve"> Załącznik nr 10 do SWZ NZ.262.1.2023</t>
  </si>
  <si>
    <t>Załącznik nr 1 do umowy nr NZ.262.1.9.2023</t>
  </si>
  <si>
    <t xml:space="preserve"> Formularz cenowo-techniczny zadania nr 9</t>
  </si>
  <si>
    <t>Jm.</t>
  </si>
  <si>
    <t>Cena
jedn.
Netto
(zł/j.m.)</t>
  </si>
  <si>
    <t>Wartość
netto
6=4x5</t>
  </si>
  <si>
    <t>Stawka
VAT (%)</t>
  </si>
  <si>
    <t>Wartość 
brutto (zł)
8=6+7</t>
  </si>
  <si>
    <t>Cena
jedn.
brutto
9=8/4</t>
  </si>
  <si>
    <t>PRODUCENT, Nazwa własna lub inne określenie identyfikujące 
wyrób w sposób jednoznaczny, np. nr katalogowy</t>
  </si>
  <si>
    <t xml:space="preserve">
Pinceta anatomiczna prosta, wąska, dł. 13 cm
</t>
  </si>
  <si>
    <t xml:space="preserve">
Pinceta chirurgiczna standard 1x2 ząbki, dł. 13 cm
</t>
  </si>
  <si>
    <t xml:space="preserve">
Kleszczyk typu Hartmann-Micro odgięty, dł. 10 cm
</t>
  </si>
  <si>
    <t xml:space="preserve">
Igłotrzymacz typu Mayo-Hegar dł. 14 cm/0,5mm, z twardymi wkładkami
</t>
  </si>
  <si>
    <t xml:space="preserve">
Nożyczki chirurgiczne standard odgięte dł. 13 cm, końce O-T
</t>
  </si>
  <si>
    <t xml:space="preserve">
Nożyczki preparacyjne typu Metzenbaum odgięte dł. 14,5 cm, końce T-T
</t>
  </si>
  <si>
    <t xml:space="preserve">
Uchwyt do skalpeli standard, nr 3, dł. 12,5 cm
</t>
  </si>
  <si>
    <t xml:space="preserve">
Uchwyt do skalpeli standard, nr 4, dł. 13,5 cm
</t>
  </si>
  <si>
    <t xml:space="preserve">
Kleszcze naczyniowe typu Pean, 14 cm, 5 1/2
</t>
  </si>
  <si>
    <t xml:space="preserve">
Kleszczyki naczyniowe typu Hartman, odgięte, dł. 13,5 cm
</t>
  </si>
  <si>
    <t xml:space="preserve">
Kleszczyki typu Mikulicz do otrzewnej, dł. 20 cm
</t>
  </si>
  <si>
    <t xml:space="preserve">
Kleszczyki preparacyjne typu Overholt-Geissendoerfer, fig. 1, dł. 17,5 cm
</t>
  </si>
  <si>
    <t xml:space="preserve">
Rozwieracz typu Weitlaner-Wullstein, 3x3 zęby, ostry, dł. 13 cm
</t>
  </si>
  <si>
    <t xml:space="preserve">
Hak typu Senn-Miller, ostry, dł. 15,5 cm
</t>
  </si>
  <si>
    <t xml:space="preserve">
Hak typu Farabeuf, dł. 12 cm, część rob. 28x10/32x13mm i 30x10mm/34x13mm
</t>
  </si>
  <si>
    <t xml:space="preserve">
Kleszczyki naczyniowe typu Kocher, delikatne, proste, dł. 14 cm
</t>
  </si>
  <si>
    <t xml:space="preserve">
Kleszczyki naczyniowe typu Kocher, delikatne, odgięte, dł. 14 cm
</t>
  </si>
  <si>
    <t xml:space="preserve">
Łyżka owalna typu Volkmann, szerokość 7 mm, fig. 1, dł. 17 cm
</t>
  </si>
  <si>
    <t xml:space="preserve">
Młotek neurologiczny Taylor, 20 cm
</t>
  </si>
  <si>
    <t xml:space="preserve">
Nożyczki do opatrunku typu Lister, dł. 16 cm
</t>
  </si>
  <si>
    <t xml:space="preserve">
Nożyczki do opatrunku typu Bruns, dł. 23 cm
</t>
  </si>
  <si>
    <t xml:space="preserve">
Kleszczyki naczyniowe typu Rochester-Pean, dł. 20 cm, proste
</t>
  </si>
  <si>
    <t xml:space="preserve">
Kleszcze naczyniowe typu Rochester-Pean, dł. 20 cm, zagięte
</t>
  </si>
  <si>
    <t xml:space="preserve">
1/2 Wanna kontenera 285x280x110mm
</t>
  </si>
  <si>
    <t xml:space="preserve">
Kosz ze stali nierdzewnej z uchwytami, 240x240x70mm
</t>
  </si>
  <si>
    <t xml:space="preserve">
Pokrywa kontenera, niebieska, 285x280mm
</t>
  </si>
  <si>
    <t xml:space="preserve">
Stetoskop typu Duplex, lekki
</t>
  </si>
  <si>
    <t xml:space="preserve">
Stetoskop typu Baby-Duplex, lekki
</t>
  </si>
  <si>
    <t xml:space="preserve">
Zestaw do trudnej intubacji składający się ze źródła światła LED (rękojeść) i 2 ruchomych łyżek w rozmiarze 3 i 4
</t>
  </si>
  <si>
    <t xml:space="preserve">
Zacisk koarktacyjny typu DeBakey, prosty, 41mm, 20 cm
</t>
  </si>
  <si>
    <r>
      <rPr>
        <b/>
        <sz val="10"/>
        <color rgb="FF000000"/>
        <rFont val="Tahoma"/>
        <family val="2"/>
        <charset val="238"/>
      </rPr>
      <t>1.</t>
    </r>
    <r>
      <rPr>
        <sz val="10"/>
        <color rgb="FF000000"/>
        <rFont val="Tahoma"/>
        <family val="2"/>
        <charset val="238"/>
      </rPr>
      <t xml:space="preserve"> Przedmiotem zamówienia jest </t>
    </r>
    <r>
      <rPr>
        <b/>
        <sz val="10"/>
        <color rgb="FF000000"/>
        <rFont val="Tahoma"/>
        <family val="2"/>
        <charset val="238"/>
      </rPr>
      <t>zakup 1 zestawu narzędzi chirurgicznych dla Oddziału Anestezjologii i Intensywnej Terapii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>2.</t>
    </r>
    <r>
      <rPr>
        <sz val="10"/>
        <color rgb="FF000000"/>
        <rFont val="Tahoma"/>
        <family val="2"/>
        <charset val="238"/>
      </rPr>
      <t xml:space="preserve"> Wykonawca gwarantuje, że wszystkie wyroby objęte zamówieniem dotyczącym zadania nr 9 spełniać będą wszystkie - wskazane w niniejszym załączniku – wymagania eksploatacyjno - techniczne oraz jakościowe:
a. Wyroby wykonane z stali odpornej na korozję zgodnie z normą  ISO 13485:2016 lub równoważną- potwierdzone deklaracją producenta;
b. Możliwość mycia, dezynfekcji i sterylizacji w autoklawie w 134°C- potwierdzone deklaracją producenta; 
c. Narzędzia oznakowane laserowo: numer katalogowy, nazwa producenta, znak CE, data matrix i numer LOT- potwierdzone deklaracją producenta; 
d. Pasywacja wyrobów z walidacją procesu- potwierdzone deklaracją producenta; 
e. Hartowanie wyrobów w atmosferze ochronnej- potwierdzone deklaracją producenta; 
f. Wymagana twardość podstawowych narzędzi: kleszczyki, haki i imadła 42-50HRC; nożyczki 52-58HRC, trzonki do skalpeli 50-58HRC; instrumenty elastyczne 5-20HRC- potwierdzone deklaracją producenta; 
- Zamawiający dopuszcza tolerancję wymiarową oferowanych narzędzi w przedziale +/- 2mm.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>Uwaga: Okres ważności wyrobów powinien wynosić minimum 6 miesięcy od dnia dostawy do siedziby zamawiającego.
5.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oświadcza, że na potwierdzenie stanu faktycznego, o którym mowa w pkt. 2 i 5 posiada stosowne dokumenty, które zostaną  niezwłocznie przekazane zamawiającemu, na jego pisemny wniosek na etapie realizacji zamówienia.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</si>
</sst>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4" x14ac:knownFonts="1">
    <font>
      <sz val="11"/>
      <color indexed="8"/>
      <name val="Calibri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1" fillId="0" borderId="3"/>
  </cellStyleXfs>
  <cellXfs count="4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vertical="center" wrapText="1"/>
    </xf>
    <xf numFmtId="0" fontId="3" fillId="0" borderId="0" xfId="0" applyNumberFormat="1" applyFont="1">
      <alignment vertical="center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top" wrapText="1"/>
    </xf>
    <xf numFmtId="0" fontId="0" fillId="2" borderId="10" xfId="0" applyFill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3" xfId="0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9" fontId="10" fillId="4" borderId="8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4" fontId="10" fillId="4" borderId="1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2" fillId="0" borderId="3" xfId="1" applyFont="1" applyAlignment="1">
      <alignment horizontal="right" vertical="center"/>
    </xf>
    <xf numFmtId="0" fontId="12" fillId="0" borderId="3" xfId="1" applyFont="1" applyAlignment="1">
      <alignment horizontal="center" vertical="center"/>
    </xf>
  </cellXfs>
  <cellStyles count="2">
    <cellStyle name="Normalny" xfId="0" builtinId="0"/>
    <cellStyle name="Normalny 3" xfId="1" xr:uid="{5A744C2F-E2B3-4319-A4F1-D908A730C432}"/>
  </cellStyles>
  <dxfs count="1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800000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38"/>
  <sheetViews>
    <sheetView tabSelected="1" view="pageBreakPreview" zoomScale="85" zoomScaleNormal="100" zoomScaleSheetLayoutView="85" zoomScalePageLayoutView="40" workbookViewId="0">
      <selection activeCell="M33" sqref="M33"/>
    </sheetView>
  </sheetViews>
  <sheetFormatPr defaultColWidth="6.140625" defaultRowHeight="14.45" customHeight="1" x14ac:dyDescent="0.25"/>
  <cols>
    <col min="1" max="1" width="3.28515625" style="1" bestFit="1" customWidth="1"/>
    <col min="2" max="2" width="58" style="12" customWidth="1"/>
    <col min="3" max="3" width="3.85546875" style="1" bestFit="1" customWidth="1"/>
    <col min="4" max="4" width="4.85546875" style="1" bestFit="1" customWidth="1"/>
    <col min="5" max="5" width="8.28515625" style="1" bestFit="1" customWidth="1"/>
    <col min="6" max="6" width="11.140625" style="1" bestFit="1" customWidth="1"/>
    <col min="7" max="7" width="8.28515625" style="1" bestFit="1" customWidth="1"/>
    <col min="8" max="8" width="11.140625" style="1" bestFit="1" customWidth="1"/>
    <col min="9" max="9" width="8.140625" style="1" bestFit="1" customWidth="1"/>
    <col min="10" max="10" width="15.28515625" style="1" customWidth="1"/>
    <col min="11" max="12" width="6.140625" style="1" customWidth="1"/>
    <col min="13" max="13" width="27.42578125" style="1" customWidth="1"/>
    <col min="14" max="14" width="20" style="1" customWidth="1"/>
    <col min="15" max="254" width="6.140625" style="1" customWidth="1"/>
  </cols>
  <sheetData>
    <row r="1" spans="1:254" ht="15" x14ac:dyDescent="0.2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</row>
    <row r="2" spans="1:254" ht="15" x14ac:dyDescent="0.2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</row>
    <row r="3" spans="1:254" ht="15" x14ac:dyDescent="0.25">
      <c r="A3" s="47" t="s">
        <v>9</v>
      </c>
      <c r="B3" s="47"/>
      <c r="C3" s="47"/>
      <c r="D3" s="47"/>
      <c r="E3" s="47"/>
      <c r="F3" s="47"/>
      <c r="G3" s="47"/>
      <c r="H3" s="47"/>
      <c r="I3" s="47"/>
      <c r="J3" s="47"/>
    </row>
    <row r="4" spans="1:254" ht="291.75" customHeight="1" x14ac:dyDescent="0.25">
      <c r="A4" s="44" t="s">
        <v>47</v>
      </c>
      <c r="B4" s="45"/>
      <c r="C4" s="45"/>
      <c r="D4" s="45"/>
      <c r="E4" s="45"/>
      <c r="F4" s="45"/>
      <c r="G4" s="45"/>
      <c r="H4" s="45"/>
      <c r="I4" s="45"/>
      <c r="J4" s="45"/>
      <c r="K4" s="1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50.7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254" ht="94.5" x14ac:dyDescent="0.25">
      <c r="A6" s="24" t="s">
        <v>0</v>
      </c>
      <c r="B6" s="24" t="s">
        <v>1</v>
      </c>
      <c r="C6" s="25" t="s">
        <v>10</v>
      </c>
      <c r="D6" s="25" t="s">
        <v>2</v>
      </c>
      <c r="E6" s="26" t="s">
        <v>11</v>
      </c>
      <c r="F6" s="25" t="s">
        <v>12</v>
      </c>
      <c r="G6" s="25" t="s">
        <v>13</v>
      </c>
      <c r="H6" s="25" t="s">
        <v>14</v>
      </c>
      <c r="I6" s="25" t="s">
        <v>15</v>
      </c>
      <c r="J6" s="25" t="s">
        <v>16</v>
      </c>
      <c r="K6" s="1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4.45" customHeight="1" x14ac:dyDescent="0.25">
      <c r="A7" s="15">
        <v>1</v>
      </c>
      <c r="B7" s="16">
        <v>2</v>
      </c>
      <c r="C7" s="17">
        <v>3</v>
      </c>
      <c r="D7" s="17">
        <v>4</v>
      </c>
      <c r="E7" s="18">
        <v>5</v>
      </c>
      <c r="F7" s="16">
        <v>6</v>
      </c>
      <c r="G7" s="18">
        <v>7</v>
      </c>
      <c r="H7" s="16">
        <v>8</v>
      </c>
      <c r="I7" s="16">
        <v>9</v>
      </c>
      <c r="J7" s="20">
        <v>10</v>
      </c>
      <c r="K7" s="1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38.25" x14ac:dyDescent="0.15">
      <c r="A8" s="27">
        <v>1</v>
      </c>
      <c r="B8" s="28" t="s">
        <v>17</v>
      </c>
      <c r="C8" s="27" t="s">
        <v>5</v>
      </c>
      <c r="D8" s="29">
        <v>10</v>
      </c>
      <c r="E8" s="43"/>
      <c r="F8" s="30">
        <f t="shared" ref="F8:F37" si="0">ROUND(E8*D8,2)</f>
        <v>0</v>
      </c>
      <c r="G8" s="39"/>
      <c r="H8" s="30">
        <f>ROUND((F8+(F8*G8)),2)</f>
        <v>0</v>
      </c>
      <c r="I8" s="30">
        <f>ROUND(H8/D8,2)</f>
        <v>0</v>
      </c>
      <c r="J8" s="4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8"/>
    </row>
    <row r="9" spans="1:254" ht="38.25" x14ac:dyDescent="0.15">
      <c r="A9" s="27">
        <f>A8+1</f>
        <v>2</v>
      </c>
      <c r="B9" s="28" t="s">
        <v>18</v>
      </c>
      <c r="C9" s="27" t="s">
        <v>6</v>
      </c>
      <c r="D9" s="29">
        <v>10</v>
      </c>
      <c r="E9" s="43"/>
      <c r="F9" s="30">
        <f t="shared" si="0"/>
        <v>0</v>
      </c>
      <c r="G9" s="39"/>
      <c r="H9" s="30">
        <f t="shared" ref="H9:H37" si="1">ROUND((F9+(F9*G9)),2)</f>
        <v>0</v>
      </c>
      <c r="I9" s="30">
        <f t="shared" ref="I9:I37" si="2">ROUND(H9/D9,2)</f>
        <v>0</v>
      </c>
      <c r="J9" s="4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8"/>
    </row>
    <row r="10" spans="1:254" ht="38.25" x14ac:dyDescent="0.15">
      <c r="A10" s="27">
        <f t="shared" ref="A10:A37" si="3">A9+1</f>
        <v>3</v>
      </c>
      <c r="B10" s="28" t="s">
        <v>19</v>
      </c>
      <c r="C10" s="27" t="s">
        <v>6</v>
      </c>
      <c r="D10" s="31">
        <v>14</v>
      </c>
      <c r="E10" s="43"/>
      <c r="F10" s="30">
        <f t="shared" si="0"/>
        <v>0</v>
      </c>
      <c r="G10" s="39"/>
      <c r="H10" s="30">
        <f t="shared" si="1"/>
        <v>0</v>
      </c>
      <c r="I10" s="30">
        <f t="shared" si="2"/>
        <v>0</v>
      </c>
      <c r="J10" s="4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8"/>
    </row>
    <row r="11" spans="1:254" ht="51" x14ac:dyDescent="0.15">
      <c r="A11" s="27">
        <f t="shared" si="3"/>
        <v>4</v>
      </c>
      <c r="B11" s="28" t="s">
        <v>20</v>
      </c>
      <c r="C11" s="27" t="s">
        <v>6</v>
      </c>
      <c r="D11" s="31">
        <v>11</v>
      </c>
      <c r="E11" s="43"/>
      <c r="F11" s="30">
        <f t="shared" si="0"/>
        <v>0</v>
      </c>
      <c r="G11" s="39"/>
      <c r="H11" s="30">
        <f t="shared" si="1"/>
        <v>0</v>
      </c>
      <c r="I11" s="30">
        <f t="shared" si="2"/>
        <v>0</v>
      </c>
      <c r="J11" s="4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8"/>
    </row>
    <row r="12" spans="1:254" ht="38.25" x14ac:dyDescent="0.15">
      <c r="A12" s="27">
        <f t="shared" si="3"/>
        <v>5</v>
      </c>
      <c r="B12" s="32" t="s">
        <v>21</v>
      </c>
      <c r="C12" s="33" t="s">
        <v>6</v>
      </c>
      <c r="D12" s="34">
        <v>10</v>
      </c>
      <c r="E12" s="43"/>
      <c r="F12" s="30">
        <f t="shared" si="0"/>
        <v>0</v>
      </c>
      <c r="G12" s="39"/>
      <c r="H12" s="30">
        <f t="shared" si="1"/>
        <v>0</v>
      </c>
      <c r="I12" s="30">
        <f t="shared" si="2"/>
        <v>0</v>
      </c>
      <c r="J12" s="4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8"/>
    </row>
    <row r="13" spans="1:254" ht="51" x14ac:dyDescent="0.15">
      <c r="A13" s="27">
        <f t="shared" si="3"/>
        <v>6</v>
      </c>
      <c r="B13" s="28" t="s">
        <v>22</v>
      </c>
      <c r="C13" s="27" t="s">
        <v>6</v>
      </c>
      <c r="D13" s="31">
        <v>8</v>
      </c>
      <c r="E13" s="43"/>
      <c r="F13" s="30">
        <f t="shared" si="0"/>
        <v>0</v>
      </c>
      <c r="G13" s="39"/>
      <c r="H13" s="30">
        <f t="shared" si="1"/>
        <v>0</v>
      </c>
      <c r="I13" s="30">
        <f t="shared" si="2"/>
        <v>0</v>
      </c>
      <c r="J13" s="41"/>
      <c r="K13" s="6"/>
      <c r="L13" s="6"/>
      <c r="M13" s="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8"/>
    </row>
    <row r="14" spans="1:254" ht="38.25" x14ac:dyDescent="0.15">
      <c r="A14" s="27">
        <f t="shared" si="3"/>
        <v>7</v>
      </c>
      <c r="B14" s="28" t="s">
        <v>23</v>
      </c>
      <c r="C14" s="27" t="s">
        <v>6</v>
      </c>
      <c r="D14" s="31">
        <v>10</v>
      </c>
      <c r="E14" s="43"/>
      <c r="F14" s="30">
        <f t="shared" si="0"/>
        <v>0</v>
      </c>
      <c r="G14" s="39"/>
      <c r="H14" s="30">
        <f t="shared" si="1"/>
        <v>0</v>
      </c>
      <c r="I14" s="30">
        <f t="shared" si="2"/>
        <v>0</v>
      </c>
      <c r="J14" s="41"/>
      <c r="K14" s="6"/>
      <c r="L14" s="6"/>
      <c r="M14" s="9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8"/>
    </row>
    <row r="15" spans="1:254" ht="38.25" x14ac:dyDescent="0.15">
      <c r="A15" s="27">
        <f t="shared" si="3"/>
        <v>8</v>
      </c>
      <c r="B15" s="28" t="s">
        <v>24</v>
      </c>
      <c r="C15" s="27" t="s">
        <v>6</v>
      </c>
      <c r="D15" s="31">
        <v>5</v>
      </c>
      <c r="E15" s="43"/>
      <c r="F15" s="30">
        <f t="shared" si="0"/>
        <v>0</v>
      </c>
      <c r="G15" s="39"/>
      <c r="H15" s="30">
        <f t="shared" si="1"/>
        <v>0</v>
      </c>
      <c r="I15" s="30">
        <f t="shared" si="2"/>
        <v>0</v>
      </c>
      <c r="J15" s="41"/>
      <c r="K15" s="6"/>
      <c r="L15" s="6"/>
      <c r="M15" s="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8"/>
    </row>
    <row r="16" spans="1:254" ht="38.25" x14ac:dyDescent="0.15">
      <c r="A16" s="27">
        <f t="shared" si="3"/>
        <v>9</v>
      </c>
      <c r="B16" s="28" t="s">
        <v>25</v>
      </c>
      <c r="C16" s="27" t="s">
        <v>6</v>
      </c>
      <c r="D16" s="31">
        <v>11</v>
      </c>
      <c r="E16" s="43"/>
      <c r="F16" s="30">
        <f t="shared" si="0"/>
        <v>0</v>
      </c>
      <c r="G16" s="39"/>
      <c r="H16" s="30">
        <f t="shared" si="1"/>
        <v>0</v>
      </c>
      <c r="I16" s="30">
        <f t="shared" si="2"/>
        <v>0</v>
      </c>
      <c r="J16" s="41"/>
      <c r="K16" s="6"/>
      <c r="L16" s="6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8"/>
    </row>
    <row r="17" spans="1:254" ht="38.25" x14ac:dyDescent="0.15">
      <c r="A17" s="27">
        <f t="shared" si="3"/>
        <v>10</v>
      </c>
      <c r="B17" s="32" t="s">
        <v>26</v>
      </c>
      <c r="C17" s="33" t="s">
        <v>6</v>
      </c>
      <c r="D17" s="34">
        <v>6</v>
      </c>
      <c r="E17" s="43"/>
      <c r="F17" s="30">
        <f t="shared" si="0"/>
        <v>0</v>
      </c>
      <c r="G17" s="39"/>
      <c r="H17" s="30">
        <f t="shared" si="1"/>
        <v>0</v>
      </c>
      <c r="I17" s="30">
        <f t="shared" si="2"/>
        <v>0</v>
      </c>
      <c r="J17" s="41"/>
      <c r="K17" s="6"/>
      <c r="L17" s="6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8"/>
    </row>
    <row r="18" spans="1:254" ht="38.25" x14ac:dyDescent="0.15">
      <c r="A18" s="27">
        <f t="shared" si="3"/>
        <v>11</v>
      </c>
      <c r="B18" s="32" t="s">
        <v>27</v>
      </c>
      <c r="C18" s="33" t="s">
        <v>6</v>
      </c>
      <c r="D18" s="34">
        <v>4</v>
      </c>
      <c r="E18" s="43"/>
      <c r="F18" s="30">
        <f t="shared" si="0"/>
        <v>0</v>
      </c>
      <c r="G18" s="39"/>
      <c r="H18" s="30">
        <f t="shared" si="1"/>
        <v>0</v>
      </c>
      <c r="I18" s="30">
        <f t="shared" si="2"/>
        <v>0</v>
      </c>
      <c r="J18" s="41"/>
      <c r="K18" s="6"/>
      <c r="L18" s="6"/>
      <c r="M18" s="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8"/>
    </row>
    <row r="19" spans="1:254" ht="51" x14ac:dyDescent="0.15">
      <c r="A19" s="27">
        <f t="shared" si="3"/>
        <v>12</v>
      </c>
      <c r="B19" s="32" t="s">
        <v>28</v>
      </c>
      <c r="C19" s="33" t="s">
        <v>5</v>
      </c>
      <c r="D19" s="34">
        <v>1</v>
      </c>
      <c r="E19" s="43"/>
      <c r="F19" s="30">
        <f t="shared" si="0"/>
        <v>0</v>
      </c>
      <c r="G19" s="39"/>
      <c r="H19" s="30">
        <f t="shared" si="1"/>
        <v>0</v>
      </c>
      <c r="I19" s="30">
        <f t="shared" si="2"/>
        <v>0</v>
      </c>
      <c r="J19" s="41"/>
      <c r="K19" s="6"/>
      <c r="L19" s="6"/>
      <c r="M19" s="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8"/>
    </row>
    <row r="20" spans="1:254" ht="38.25" x14ac:dyDescent="0.15">
      <c r="A20" s="27">
        <f t="shared" si="3"/>
        <v>13</v>
      </c>
      <c r="B20" s="28" t="s">
        <v>29</v>
      </c>
      <c r="C20" s="27" t="s">
        <v>6</v>
      </c>
      <c r="D20" s="31">
        <v>2</v>
      </c>
      <c r="E20" s="43"/>
      <c r="F20" s="30">
        <f t="shared" si="0"/>
        <v>0</v>
      </c>
      <c r="G20" s="39"/>
      <c r="H20" s="30">
        <f t="shared" si="1"/>
        <v>0</v>
      </c>
      <c r="I20" s="30">
        <f t="shared" si="2"/>
        <v>0</v>
      </c>
      <c r="J20" s="41"/>
      <c r="K20" s="6"/>
      <c r="L20" s="6"/>
      <c r="M20" s="9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8"/>
    </row>
    <row r="21" spans="1:254" ht="38.25" x14ac:dyDescent="0.15">
      <c r="A21" s="27">
        <f t="shared" si="3"/>
        <v>14</v>
      </c>
      <c r="B21" s="28" t="s">
        <v>30</v>
      </c>
      <c r="C21" s="27" t="s">
        <v>5</v>
      </c>
      <c r="D21" s="31">
        <v>2</v>
      </c>
      <c r="E21" s="43"/>
      <c r="F21" s="30">
        <f t="shared" si="0"/>
        <v>0</v>
      </c>
      <c r="G21" s="39"/>
      <c r="H21" s="30">
        <f t="shared" si="1"/>
        <v>0</v>
      </c>
      <c r="I21" s="30">
        <f t="shared" si="2"/>
        <v>0</v>
      </c>
      <c r="J21" s="41"/>
      <c r="K21" s="6"/>
      <c r="L21" s="6"/>
      <c r="M21" s="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8"/>
    </row>
    <row r="22" spans="1:254" ht="51" x14ac:dyDescent="0.15">
      <c r="A22" s="27">
        <f t="shared" si="3"/>
        <v>15</v>
      </c>
      <c r="B22" s="28" t="s">
        <v>31</v>
      </c>
      <c r="C22" s="27" t="s">
        <v>6</v>
      </c>
      <c r="D22" s="31">
        <v>1</v>
      </c>
      <c r="E22" s="43"/>
      <c r="F22" s="30">
        <f>ROUND(E22*D22,2)</f>
        <v>0</v>
      </c>
      <c r="G22" s="39"/>
      <c r="H22" s="30">
        <f t="shared" si="1"/>
        <v>0</v>
      </c>
      <c r="I22" s="30">
        <f t="shared" si="2"/>
        <v>0</v>
      </c>
      <c r="J22" s="41"/>
      <c r="K22" s="6"/>
      <c r="L22" s="6"/>
      <c r="M22" s="9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8"/>
    </row>
    <row r="23" spans="1:254" ht="38.25" x14ac:dyDescent="0.15">
      <c r="A23" s="27">
        <f t="shared" si="3"/>
        <v>16</v>
      </c>
      <c r="B23" s="28" t="s">
        <v>32</v>
      </c>
      <c r="C23" s="27" t="s">
        <v>5</v>
      </c>
      <c r="D23" s="31">
        <v>2</v>
      </c>
      <c r="E23" s="43"/>
      <c r="F23" s="30">
        <f t="shared" si="0"/>
        <v>0</v>
      </c>
      <c r="G23" s="39"/>
      <c r="H23" s="30">
        <f t="shared" si="1"/>
        <v>0</v>
      </c>
      <c r="I23" s="30">
        <f t="shared" si="2"/>
        <v>0</v>
      </c>
      <c r="J23" s="41"/>
      <c r="K23" s="6"/>
      <c r="L23" s="6"/>
      <c r="M23" s="9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8"/>
    </row>
    <row r="24" spans="1:254" ht="38.25" x14ac:dyDescent="0.25">
      <c r="A24" s="27">
        <f t="shared" si="3"/>
        <v>17</v>
      </c>
      <c r="B24" s="28" t="s">
        <v>33</v>
      </c>
      <c r="C24" s="27" t="s">
        <v>5</v>
      </c>
      <c r="D24" s="31">
        <v>2</v>
      </c>
      <c r="E24" s="43"/>
      <c r="F24" s="30">
        <f t="shared" si="0"/>
        <v>0</v>
      </c>
      <c r="G24" s="39"/>
      <c r="H24" s="30">
        <f t="shared" si="1"/>
        <v>0</v>
      </c>
      <c r="I24" s="30">
        <f t="shared" si="2"/>
        <v>0</v>
      </c>
      <c r="J24" s="41"/>
      <c r="K24" s="1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ht="38.25" x14ac:dyDescent="0.25">
      <c r="A25" s="27">
        <f t="shared" si="3"/>
        <v>18</v>
      </c>
      <c r="B25" s="28" t="s">
        <v>34</v>
      </c>
      <c r="C25" s="27" t="s">
        <v>6</v>
      </c>
      <c r="D25" s="31">
        <v>1</v>
      </c>
      <c r="E25" s="43"/>
      <c r="F25" s="30">
        <f t="shared" si="0"/>
        <v>0</v>
      </c>
      <c r="G25" s="39"/>
      <c r="H25" s="30">
        <f t="shared" si="1"/>
        <v>0</v>
      </c>
      <c r="I25" s="30">
        <f t="shared" si="2"/>
        <v>0</v>
      </c>
      <c r="J25" s="41"/>
      <c r="K25" s="1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38.25" x14ac:dyDescent="0.25">
      <c r="A26" s="27">
        <f t="shared" si="3"/>
        <v>19</v>
      </c>
      <c r="B26" s="28" t="s">
        <v>35</v>
      </c>
      <c r="C26" s="27" t="s">
        <v>6</v>
      </c>
      <c r="D26" s="31">
        <v>1</v>
      </c>
      <c r="E26" s="43"/>
      <c r="F26" s="30">
        <f t="shared" si="0"/>
        <v>0</v>
      </c>
      <c r="G26" s="39"/>
      <c r="H26" s="30">
        <f t="shared" si="1"/>
        <v>0</v>
      </c>
      <c r="I26" s="30">
        <f t="shared" si="2"/>
        <v>0</v>
      </c>
      <c r="J26" s="41"/>
      <c r="K26" s="1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38.25" x14ac:dyDescent="0.25">
      <c r="A27" s="27">
        <f t="shared" si="3"/>
        <v>20</v>
      </c>
      <c r="B27" s="28" t="s">
        <v>36</v>
      </c>
      <c r="C27" s="27" t="s">
        <v>6</v>
      </c>
      <c r="D27" s="31">
        <v>3</v>
      </c>
      <c r="E27" s="43"/>
      <c r="F27" s="30">
        <f t="shared" si="0"/>
        <v>0</v>
      </c>
      <c r="G27" s="39"/>
      <c r="H27" s="30">
        <f t="shared" si="1"/>
        <v>0</v>
      </c>
      <c r="I27" s="30">
        <f t="shared" si="2"/>
        <v>0</v>
      </c>
      <c r="J27" s="41"/>
      <c r="K27" s="1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38.25" x14ac:dyDescent="0.25">
      <c r="A28" s="27">
        <f t="shared" si="3"/>
        <v>21</v>
      </c>
      <c r="B28" s="28" t="s">
        <v>37</v>
      </c>
      <c r="C28" s="27" t="s">
        <v>5</v>
      </c>
      <c r="D28" s="31">
        <v>2</v>
      </c>
      <c r="E28" s="43"/>
      <c r="F28" s="30">
        <f t="shared" si="0"/>
        <v>0</v>
      </c>
      <c r="G28" s="39"/>
      <c r="H28" s="30">
        <f t="shared" si="1"/>
        <v>0</v>
      </c>
      <c r="I28" s="30">
        <f t="shared" si="2"/>
        <v>0</v>
      </c>
      <c r="J28" s="41"/>
      <c r="K28" s="1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38.25" x14ac:dyDescent="0.25">
      <c r="A29" s="27">
        <f t="shared" si="3"/>
        <v>22</v>
      </c>
      <c r="B29" s="28" t="s">
        <v>38</v>
      </c>
      <c r="C29" s="27" t="s">
        <v>6</v>
      </c>
      <c r="D29" s="31">
        <v>5</v>
      </c>
      <c r="E29" s="43"/>
      <c r="F29" s="30">
        <f t="shared" si="0"/>
        <v>0</v>
      </c>
      <c r="G29" s="39"/>
      <c r="H29" s="30">
        <f t="shared" si="1"/>
        <v>0</v>
      </c>
      <c r="I29" s="30">
        <f t="shared" si="2"/>
        <v>0</v>
      </c>
      <c r="J29" s="41"/>
      <c r="K29" s="1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38.25" x14ac:dyDescent="0.25">
      <c r="A30" s="27">
        <f t="shared" si="3"/>
        <v>23</v>
      </c>
      <c r="B30" s="28" t="s">
        <v>39</v>
      </c>
      <c r="C30" s="27" t="s">
        <v>6</v>
      </c>
      <c r="D30" s="31">
        <v>5</v>
      </c>
      <c r="E30" s="43"/>
      <c r="F30" s="30">
        <f t="shared" si="0"/>
        <v>0</v>
      </c>
      <c r="G30" s="39"/>
      <c r="H30" s="30">
        <f t="shared" si="1"/>
        <v>0</v>
      </c>
      <c r="I30" s="30">
        <f t="shared" si="2"/>
        <v>0</v>
      </c>
      <c r="J30" s="41"/>
    </row>
    <row r="31" spans="1:254" ht="38.25" x14ac:dyDescent="0.25">
      <c r="A31" s="27">
        <f t="shared" si="3"/>
        <v>24</v>
      </c>
      <c r="B31" s="28" t="s">
        <v>46</v>
      </c>
      <c r="C31" s="27" t="s">
        <v>6</v>
      </c>
      <c r="D31" s="31">
        <v>5</v>
      </c>
      <c r="E31" s="43"/>
      <c r="F31" s="30">
        <f t="shared" si="0"/>
        <v>0</v>
      </c>
      <c r="G31" s="39"/>
      <c r="H31" s="30">
        <f t="shared" si="1"/>
        <v>0</v>
      </c>
      <c r="I31" s="30">
        <f t="shared" si="2"/>
        <v>0</v>
      </c>
      <c r="J31" s="41"/>
    </row>
    <row r="32" spans="1:254" ht="38.25" x14ac:dyDescent="0.25">
      <c r="A32" s="27">
        <f t="shared" si="3"/>
        <v>25</v>
      </c>
      <c r="B32" s="28" t="s">
        <v>40</v>
      </c>
      <c r="C32" s="27" t="s">
        <v>6</v>
      </c>
      <c r="D32" s="31">
        <v>4</v>
      </c>
      <c r="E32" s="43"/>
      <c r="F32" s="30">
        <f t="shared" si="0"/>
        <v>0</v>
      </c>
      <c r="G32" s="39"/>
      <c r="H32" s="30">
        <f t="shared" si="1"/>
        <v>0</v>
      </c>
      <c r="I32" s="30">
        <f t="shared" si="2"/>
        <v>0</v>
      </c>
      <c r="J32" s="41"/>
    </row>
    <row r="33" spans="1:10" ht="38.25" x14ac:dyDescent="0.25">
      <c r="A33" s="27">
        <f t="shared" si="3"/>
        <v>26</v>
      </c>
      <c r="B33" s="28" t="s">
        <v>41</v>
      </c>
      <c r="C33" s="27" t="s">
        <v>6</v>
      </c>
      <c r="D33" s="31">
        <v>4</v>
      </c>
      <c r="E33" s="43"/>
      <c r="F33" s="30">
        <f t="shared" si="0"/>
        <v>0</v>
      </c>
      <c r="G33" s="39"/>
      <c r="H33" s="30">
        <f t="shared" si="1"/>
        <v>0</v>
      </c>
      <c r="I33" s="30">
        <f t="shared" si="2"/>
        <v>0</v>
      </c>
      <c r="J33" s="41"/>
    </row>
    <row r="34" spans="1:10" ht="38.25" x14ac:dyDescent="0.25">
      <c r="A34" s="27">
        <f t="shared" si="3"/>
        <v>27</v>
      </c>
      <c r="B34" s="28" t="s">
        <v>42</v>
      </c>
      <c r="C34" s="27" t="s">
        <v>6</v>
      </c>
      <c r="D34" s="31">
        <v>4</v>
      </c>
      <c r="E34" s="43"/>
      <c r="F34" s="30">
        <f t="shared" si="0"/>
        <v>0</v>
      </c>
      <c r="G34" s="39"/>
      <c r="H34" s="30">
        <f t="shared" si="1"/>
        <v>0</v>
      </c>
      <c r="I34" s="30">
        <f t="shared" si="2"/>
        <v>0</v>
      </c>
      <c r="J34" s="41"/>
    </row>
    <row r="35" spans="1:10" ht="38.25" x14ac:dyDescent="0.25">
      <c r="A35" s="27">
        <f t="shared" si="3"/>
        <v>28</v>
      </c>
      <c r="B35" s="28" t="s">
        <v>43</v>
      </c>
      <c r="C35" s="27" t="s">
        <v>6</v>
      </c>
      <c r="D35" s="31">
        <v>17</v>
      </c>
      <c r="E35" s="43"/>
      <c r="F35" s="30">
        <f t="shared" si="0"/>
        <v>0</v>
      </c>
      <c r="G35" s="39"/>
      <c r="H35" s="30">
        <f t="shared" si="1"/>
        <v>0</v>
      </c>
      <c r="I35" s="30">
        <f t="shared" si="2"/>
        <v>0</v>
      </c>
      <c r="J35" s="42"/>
    </row>
    <row r="36" spans="1:10" ht="38.25" x14ac:dyDescent="0.25">
      <c r="A36" s="27">
        <f t="shared" si="3"/>
        <v>29</v>
      </c>
      <c r="B36" s="28" t="s">
        <v>44</v>
      </c>
      <c r="C36" s="27" t="s">
        <v>6</v>
      </c>
      <c r="D36" s="31">
        <v>5</v>
      </c>
      <c r="E36" s="43"/>
      <c r="F36" s="30">
        <f t="shared" si="0"/>
        <v>0</v>
      </c>
      <c r="G36" s="39"/>
      <c r="H36" s="30">
        <f t="shared" si="1"/>
        <v>0</v>
      </c>
      <c r="I36" s="30">
        <f t="shared" si="2"/>
        <v>0</v>
      </c>
      <c r="J36" s="42"/>
    </row>
    <row r="37" spans="1:10" ht="51" x14ac:dyDescent="0.25">
      <c r="A37" s="27">
        <f t="shared" si="3"/>
        <v>30</v>
      </c>
      <c r="B37" s="28" t="s">
        <v>45</v>
      </c>
      <c r="C37" s="27" t="s">
        <v>6</v>
      </c>
      <c r="D37" s="31">
        <v>2</v>
      </c>
      <c r="E37" s="43"/>
      <c r="F37" s="30">
        <f t="shared" si="0"/>
        <v>0</v>
      </c>
      <c r="G37" s="39"/>
      <c r="H37" s="30">
        <f t="shared" si="1"/>
        <v>0</v>
      </c>
      <c r="I37" s="30">
        <f t="shared" si="2"/>
        <v>0</v>
      </c>
      <c r="J37" s="42"/>
    </row>
    <row r="38" spans="1:10" ht="25.5" x14ac:dyDescent="0.25">
      <c r="A38" s="36"/>
      <c r="B38" s="37"/>
      <c r="C38" s="37"/>
      <c r="D38" s="37"/>
      <c r="E38" s="35" t="s">
        <v>3</v>
      </c>
      <c r="F38" s="35">
        <f>SUM(F8:F37)</f>
        <v>0</v>
      </c>
      <c r="G38" s="35" t="s">
        <v>4</v>
      </c>
      <c r="H38" s="35">
        <f>SUM(H8:H37)</f>
        <v>0</v>
      </c>
      <c r="I38" s="37"/>
      <c r="J38" s="38"/>
    </row>
  </sheetData>
  <mergeCells count="4">
    <mergeCell ref="A4:J5"/>
    <mergeCell ref="A1:J1"/>
    <mergeCell ref="A2:J2"/>
    <mergeCell ref="A3:J3"/>
  </mergeCells>
  <conditionalFormatting sqref="F8:F23 M13:M23">
    <cfRule type="cellIs" dxfId="6" priority="4" stopIfTrue="1" operator="lessThan">
      <formula>0</formula>
    </cfRule>
  </conditionalFormatting>
  <conditionalFormatting sqref="F8:F38">
    <cfRule type="cellIs" dxfId="5" priority="3" operator="equal">
      <formula>0</formula>
    </cfRule>
  </conditionalFormatting>
  <conditionalFormatting sqref="H8:I37">
    <cfRule type="cellIs" dxfId="4" priority="2" operator="equal">
      <formula>0</formula>
    </cfRule>
  </conditionalFormatting>
  <conditionalFormatting sqref="H38">
    <cfRule type="cellIs" dxfId="0" priority="1" operator="equal">
      <formula>0</formula>
    </cfRule>
  </conditionalFormatting>
  <printOptions horizontalCentered="1"/>
  <pageMargins left="0.11811023622047245" right="0.11811023622047245" top="0.9055118110236221" bottom="0.15748031496062992" header="0.11811023622047245" footer="0.11811023622047245"/>
  <pageSetup fitToHeight="0" orientation="landscape" r:id="rId1"/>
  <headerFooter>
    <oddHeader>&amp;C&amp;G</oddHeader>
    <oddFooter>&amp;C&amp;"Helvetica Neue,Regular"&amp;12&amp;K000000&amp;P</oddFooter>
  </headerFooter>
  <rowBreaks count="1" manualBreakCount="1">
    <brk id="5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Zad.9</vt:lpstr>
      <vt:lpstr>Zad.9!Obszar_wydruku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Gospodarczy</dc:creator>
  <cp:lastModifiedBy>Anna Massier</cp:lastModifiedBy>
  <cp:lastPrinted>2023-06-20T08:49:26Z</cp:lastPrinted>
  <dcterms:created xsi:type="dcterms:W3CDTF">2023-03-16T08:56:40Z</dcterms:created>
  <dcterms:modified xsi:type="dcterms:W3CDTF">2023-06-20T08:49:30Z</dcterms:modified>
</cp:coreProperties>
</file>