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eprokopiuk\Desktop\2024\(180_2024) Hemodynamika BZP\3. SWZ Publikacja\"/>
    </mc:Choice>
  </mc:AlternateContent>
  <bookViews>
    <workbookView xWindow="0" yWindow="0" windowWidth="25545" windowHeight="9750" tabRatio="894"/>
  </bookViews>
  <sheets>
    <sheet name="INFORMACJE OGÓLNE" sheetId="144" r:id="rId1"/>
    <sheet name="Formularz oferty" sheetId="1" r:id="rId2"/>
    <sheet name="część (1)" sheetId="149" r:id="rId3"/>
    <sheet name="część (2)" sheetId="169" r:id="rId4"/>
    <sheet name="część (3)" sheetId="170" r:id="rId5"/>
    <sheet name="część (4)" sheetId="171" r:id="rId6"/>
    <sheet name="część (5)" sheetId="172" r:id="rId7"/>
    <sheet name="część (13)" sheetId="141" state="hidden" r:id="rId8"/>
  </sheets>
  <definedNames>
    <definedName name="_xlnm.Print_Area" localSheetId="2">'część (1)'!$A$1:$H$35</definedName>
    <definedName name="_xlnm.Print_Area" localSheetId="7">'część (13)'!$A$1:$I$23</definedName>
    <definedName name="_xlnm.Print_Area" localSheetId="3">'część (2)'!$A$1:$H$28</definedName>
    <definedName name="_xlnm.Print_Area" localSheetId="4">'część (3)'!$A$1:$H$22</definedName>
    <definedName name="_xlnm.Print_Area" localSheetId="5">'część (4)'!$A$1:$H$21</definedName>
    <definedName name="_xlnm.Print_Area" localSheetId="6">'część (5)'!$A$1:$J$48</definedName>
    <definedName name="_xlnm.Print_Area" localSheetId="1">'Formularz oferty'!$A$1:$F$61</definedName>
    <definedName name="_xlnm.Print_Area" localSheetId="0">'INFORMACJE OGÓLNE'!$B$1:$B$6</definedName>
  </definedNames>
  <calcPr calcId="162913"/>
</workbook>
</file>

<file path=xl/calcChain.xml><?xml version="1.0" encoding="utf-8"?>
<calcChain xmlns="http://schemas.openxmlformats.org/spreadsheetml/2006/main">
  <c r="H14" i="172" l="1"/>
  <c r="H11" i="172"/>
  <c r="H17" i="171"/>
  <c r="F8" i="171" s="1"/>
  <c r="D24" i="1" s="1"/>
  <c r="H14" i="171"/>
  <c r="H11" i="171"/>
  <c r="H17" i="170"/>
  <c r="H14" i="170"/>
  <c r="H11" i="170"/>
  <c r="F8" i="169"/>
  <c r="H20" i="169"/>
  <c r="H17" i="169"/>
  <c r="H14" i="169"/>
  <c r="H11" i="169"/>
  <c r="H11" i="149"/>
  <c r="D21" i="1" s="1"/>
  <c r="H29" i="149"/>
  <c r="H26" i="149"/>
  <c r="H23" i="149"/>
  <c r="H20" i="149"/>
  <c r="H17" i="149"/>
  <c r="H14" i="149"/>
  <c r="J21" i="172"/>
  <c r="B2" i="172"/>
  <c r="B2" i="171"/>
  <c r="B2" i="170"/>
  <c r="B2" i="169"/>
  <c r="F8" i="172" l="1"/>
  <c r="D25" i="1" s="1"/>
  <c r="F8" i="170"/>
  <c r="D23" i="1" s="1"/>
  <c r="D22" i="1"/>
  <c r="F8" i="149"/>
  <c r="B2" i="149"/>
  <c r="I12" i="141" l="1"/>
  <c r="I13" i="141"/>
  <c r="I14" i="141"/>
  <c r="I15" i="141"/>
  <c r="I16" i="141"/>
  <c r="I17" i="141"/>
  <c r="I18" i="141"/>
  <c r="I19" i="141"/>
  <c r="I20" i="141"/>
  <c r="I21" i="141"/>
  <c r="I22" i="141"/>
  <c r="I11" i="141" l="1"/>
  <c r="F8" i="141" s="1"/>
  <c r="B2" i="141"/>
</calcChain>
</file>

<file path=xl/sharedStrings.xml><?xml version="1.0" encoding="utf-8"?>
<sst xmlns="http://schemas.openxmlformats.org/spreadsheetml/2006/main" count="335" uniqueCount="171">
  <si>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</si>
  <si>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</si>
  <si>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</si>
  <si>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</si>
  <si>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</si>
  <si>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</si>
  <si>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</si>
  <si>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</si>
  <si>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</si>
  <si>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</si>
  <si>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</si>
  <si>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</si>
  <si>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</si>
  <si>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</si>
  <si>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</si>
  <si>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</si>
  <si>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</si>
  <si>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</si>
  <si>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</si>
  <si>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</si>
  <si>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</si>
  <si>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</si>
  <si>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</si>
  <si>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</si>
  <si>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email</t>
  </si>
  <si>
    <t>FORMULARZ OFERTY</t>
  </si>
  <si>
    <t>Parametry wymagane</t>
  </si>
  <si>
    <t>Numer katalogowy 
(jeżeli istnieje)</t>
  </si>
  <si>
    <t>Załącznik nr …… do umowy</t>
  </si>
  <si>
    <t>Załącznik nr 1a do specyfikacji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</si>
  <si>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</si>
  <si>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</si>
  <si>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</si>
  <si>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</si>
  <si>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</si>
  <si>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</si>
  <si>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</si>
  <si>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</si>
  <si>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</si>
  <si>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Oferujemy wykonanie całego przedmiotu zamówienia (w danej części) za cenę:</t>
  </si>
  <si>
    <t>10.</t>
  </si>
  <si>
    <t>11.</t>
  </si>
  <si>
    <t>Producent</t>
  </si>
  <si>
    <t>Nazwa handlowa produktu</t>
  </si>
  <si>
    <t>J.M.</t>
  </si>
  <si>
    <t>Oświadczamy, że zapoznaliśmy się ze specyfikacją warunków zamówienia wraz z jej załącznikami i nie wnosimy do niej zastrzeżeń oraz, że zdobyliśmy konieczne informacje do przygotowania oferty.</t>
  </si>
  <si>
    <t>Oświadczamy, że oferujemy realizację przedmiotu zamówienia zgodnie z zasadami określonymi w specyfikacji warunków zamówienia wraz z załącznikami.</t>
  </si>
  <si>
    <t>Oświadczamy, że jesteśmy związani niniejszą ofertą przez okres podany w specyfikacji warunków zamówienia.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</si>
  <si>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</si>
  <si>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</si>
  <si>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</si>
  <si>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</si>
  <si>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</si>
  <si>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</si>
  <si>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Oświadczamy, że jesteśmy *:</t>
  </si>
  <si>
    <t>mikroprzedsiębiorstwem 
małym przedsiębiorstwem 
średnim przedsiębiorstwem
jednoosobową działalnością gospodarczą 
osobą fizyczną nieprowadzącą działalności gospodarczej
inny rodzaj (w tym duże przedsiębiorstwo)</t>
  </si>
  <si>
    <t>* zaznaczyć właściwe.</t>
  </si>
  <si>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</t>
    </r>
    <r>
      <rPr>
        <b/>
        <sz val="11"/>
        <color theme="1"/>
        <rFont val="Garamond"/>
        <family val="1"/>
        <charset val="238"/>
      </rPr>
      <t xml:space="preserve">
</t>
    </r>
    <r>
      <rPr>
        <b/>
        <sz val="11"/>
        <color theme="1"/>
        <rFont val="Wingdings 2"/>
        <family val="1"/>
        <charset val="2"/>
      </rPr>
      <t>


</t>
    </r>
  </si>
  <si>
    <t>Oświadczamy, że termin płatności wynosi: do 60 dni. Dodatkowe informacje znajdują się we wzorze umowy.</t>
  </si>
  <si>
    <t>* jeżeli wybór oferty będzie prowadził do powstania u Zamawiającego obowiązku podatkowego, zgodnie z przepisami o podatku od towarów i usług, należy podać cenę netto.</t>
  </si>
  <si>
    <t>Cena brutto*:</t>
  </si>
  <si>
    <t>Cena jednostkowa brutto*</t>
  </si>
  <si>
    <t>Wartość brutto* pozycji</t>
  </si>
  <si>
    <t>Załącznik nr 1 do SWZ</t>
  </si>
  <si>
    <t>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</si>
  <si>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sztuka</t>
  </si>
  <si>
    <t>Worek foliowy niebieski nieprzeźroczysty, nieprzepuszczający światła, na leki i worki infuzyjne z lekiem  w rozmiarze 15 cm x 25 cm, gr. 0,05</t>
  </si>
  <si>
    <t>Worek foliowy niebieski nieprzezroczysty, nieprzepuszczający światła  na leki i worki infuzyjne z lekiem  w rozmiarze 20 cm x 35 cm, gr.0,05</t>
  </si>
  <si>
    <t>Worek foliowy niebieski nieprzezroczysty nieprzepuszczający światła, na leki i worki infuzyjne z lekiem w rozmiarze 23 cm x 45 cm, gr.0,05</t>
  </si>
  <si>
    <t>Worek foliowy niebieski nieprzezroczysty, nieprzepuszczający światła, na leki i worki infuzyjne z lekiem  w rozmiarze 33 cm x 45 cm, gr.0,05</t>
  </si>
  <si>
    <t xml:space="preserve">Worek foliowy niebieski nieprzeźroczysty, w rozmiarze 15 cm x 25 cm, </t>
  </si>
  <si>
    <t xml:space="preserve">Worek foliowy niebieski nieprzezroczysty,   w rozmiarze 20 cm x 35 cm, </t>
  </si>
  <si>
    <t xml:space="preserve">Worek foliowy niebieski nieprzezroczysty  w rozmiarze 23 cm x 45 cm, </t>
  </si>
  <si>
    <t xml:space="preserve">Worek foliowy niebieski nieprzezroczysty,  w rozmiarze 33 cm x 45 cm, </t>
  </si>
  <si>
    <t>Worek foliowy przeźroczysty do przechowywania leków 20x35cm</t>
  </si>
  <si>
    <t>Worek foliowy przeźroczysty do przechowywania leków 33x45cm</t>
  </si>
  <si>
    <t>Pudełko apteczne białe prostokątne z przykrywką 1000 ml</t>
  </si>
  <si>
    <t>Pudełko apteczne przeźroczyste prostokątne z przykrywką 250 ml</t>
  </si>
  <si>
    <t>INFORMACJE OGÓLNE</t>
  </si>
  <si>
    <t>Zamawiający zwraca się z uprzejmą prośbą do Wykonawców o wypełnianie w trakcie przygotowywania oferty formularzy przygotowanych i udostępnionych przez Zamawiającego.
Zamawiający prosi o wypełnienie pliku przygotowanego przez Zamawiającego (załącznik 1, 1a - formularz oferty, arkusz cenowy) i nie składanie ofert na podstawie dokumentów przekształconych przez Wykonawców.</t>
  </si>
  <si>
    <t>Zamawiający stara się przygotować formularz ofery przetargowej oraz arkusze cenowe w takiej formie aby maksymalnie ułatwiać Wykonawcom wypełnianie właściwych informacji oraz zminimalizować ryzyko błędów w złożonych ofertach.
Przygotowane i udostępnione przez Zamawiającego arkusze posiadają formuły i łącza, których celem jest ułatwnienie Wykonawcom złożenie poprawnej oferty.</t>
  </si>
  <si>
    <t xml:space="preserve">Formularz oferty oraz arkusze cenowe przygotowane przez Zamawiającego są dokumentami wygenerowanymi w programie MS EXCEL.
Zamawiający prosi o wypełnienie udostępnionego przez Zamawiającego pliku w programie EXCEL lub równoważnym a następnie Zamawiający zaleca przekonwertowanie wypełnionego dokumentu na format .pdf i złożenie podpisu. </t>
  </si>
  <si>
    <t>12.</t>
  </si>
  <si>
    <t xml:space="preserve">Oświadczamy, że zamówienie będziemy wykonywać do czasu wyczerpania kwoty wynagrodzenia umownego, jednak nie dłużej niż przez 6 miesięcy od daty zawarcia umowy.
</t>
  </si>
  <si>
    <t>...……………………………..…………………….……..
………………………………..…………………………..
………………………………..……….………………….</t>
  </si>
  <si>
    <t>Nazwa handlowa
Producent</t>
  </si>
  <si>
    <t>Cena jednostkowa brutto</t>
  </si>
  <si>
    <t>Wartość brutto pozycji</t>
  </si>
  <si>
    <t>Mikrocewnik dwukanałowy w obu światach OTW</t>
  </si>
  <si>
    <t>sztuk</t>
  </si>
  <si>
    <t>Parametry graniczne:</t>
  </si>
  <si>
    <t>Parametry oferowane (podać):</t>
  </si>
  <si>
    <t>Mikrocewnik dwukanałowy, w systemie Rx oraz OTW</t>
  </si>
  <si>
    <t>Mikrocewnik jednokanałowy o niskim profilu</t>
  </si>
  <si>
    <t>Mikrocewnik jednokanałowy o większym profilu</t>
  </si>
  <si>
    <t>Cewnik wspierający typu suport z pokryciem hydro</t>
  </si>
  <si>
    <t>Balony do techniki trapping w cewniku prowadzącym</t>
  </si>
  <si>
    <t>Balony pokrywane lekiem antymitotycznym zarejestrowane do leczenia małych naczyń, okluzji i zawale serca</t>
  </si>
  <si>
    <t>J.M</t>
  </si>
  <si>
    <t xml:space="preserve">Mikrocewnik </t>
  </si>
  <si>
    <t>Mikroprowadnik wieńcowy</t>
  </si>
  <si>
    <t>1. Coil ze stali nierdzewnej: 25 cm
2. Drut platynowy: 3cm
3. Coil wewnętrzny: 5cm
4. Nieprzezierna końcówka: 3cm
5. Powłoka hydrofilna：28cm
6. TIP: 0.7g</t>
  </si>
  <si>
    <t>Balon lekowy</t>
  </si>
  <si>
    <t xml:space="preserve">Mikrocewniki do zabiegów CTO i wprowadzania prowadników rota </t>
  </si>
  <si>
    <t xml:space="preserve">Prowadniki wieńcowe do CTO i zmian tudnych </t>
  </si>
  <si>
    <t>Prowadniki do aterektomii rotacyjnej o zwiększonej dostarczalności</t>
  </si>
  <si>
    <t xml:space="preserve">•- długość 330 cm
- średnica 0.009”
- dostępne dwie sztywności prowadnika  typu Floppy i Extra Support
- końcówka widoczna w skopii o średnicy 0.014” i długości min. 2cm </t>
  </si>
  <si>
    <t>Balony semi-compliant do CTO o niskim profilu</t>
  </si>
  <si>
    <t xml:space="preserve"> cewnik balonowy systemie szybkiej wymiany RX;
 typ balonu - semi - compliant;
 ciśnienie NP - 10 Atm, RBP - 20 Atm, ABP -28 Atm;
 profil przejścia dla balonu 0,75 mm - 0,0184";
 średnice balonów od 0,75 do 2,0 mm (0,75, 1,0; 1,25; 1,5; 1,75; 2,0; mm);
 długość balonów od 5 do 30 mm (5;8;10;12;15;20;25;30 mm);
 profil wejścia - 0,0156”;
 długość końcówki - 1,5 mm dla balonu o średnicy 0,75-1,75 mm, 2,0 mm dla balonu o średnicy 2,0;
 dostępna długość użytkowa - 140 cm;
 średnica zewnętrzna szaftu proksymalnie – 1,9F; (0,75mm-1,5mm), 2,0F(1,75mm-2,0mm);
 średnica zewnętrzna szaftu dystalnie - 2,2F (0,75mm-1,0mm)2,2F/2,36F (1,25mm-1,5mm), 2,36F/2,55F (1,75mm-2,0mm);
 hydrofilna powłoka typu Silder  w części dystalnej cewnika;</t>
  </si>
  <si>
    <t xml:space="preserve">Mikrocewnik wieńcowy z pojedynczym światłem w systemie OTW </t>
  </si>
  <si>
    <t xml:space="preserve"> - mikrocewnik z pojedynczym światłem w systemie OTW;
- minimalny kompatybilny cewnik prowadzący 4F;
- dostępne długości – 135 cm i 150 cm;
- długość sekcji hydrofilnej - 70 cm i 90 cm;
- typ powłoki hydrofilnej Hydraxplus;
- średnica zewnętrzna w części dystalnej - 1,8F;
- średnica zewnętrzna w części proksymalnej - 2,5F;
- profil wejścia końcówki stożkowej - 0,020”;
- profil przejścia 0,023”;
- min. średnica wew. proksymalnie 0,55 mm;
- min. średnica wew. dystalnie 0,45 mm;
- odległość końcówki dystalnej od markera 0,6 mm;
- 1 marker Pl/Ir;
- elastyczna, zaokrąglona, atraumatyczna, końcówka o dł. 0,60 mm całościowo widoczna w skopii;
- korpus cewnika opleciony płaskim drutem ze stali nierdzewnej o zmiennym profilu;
- część dystalna cewnika pokryta trwałą hydrofilną powłoką typu Hydraxplus;
- kompatybilny prowadnik 0,014”;</t>
  </si>
  <si>
    <t xml:space="preserve">Cewnik balonowy nacinający w systemie szybkiej wymiany RX </t>
  </si>
  <si>
    <t xml:space="preserve"> - materiał nacinający - Nitinol;
- typ balonu semi - complliant;
- ciśnienie nominalne - 8 atm;
- ciśnienie RBP - 20 atm;
- ciśnienie ABP - 26 atm;
 - markery- 3 x Pt/Ir;
- długość użytkowa cewnika 142 cm;
- średnica zewnętrzna proksymalnie - 2F
- średnica zewnetrzna dystalnie - 3,7Ff; 
- długość odcinaka (RX) 25 cm;
- profil końcówki 0,016"=0,41 mm;
- kompatybilny prowadnik 0,014”;
- kompatybilny cewnik prowadzący 6F;
- czas deflacji 4s – Max. (Ø 3.50mm);
- długość końcówki 6 mm;
- dostępne średnice balonów 1,5-35 mm;
- dostępne długości balonów 6-15 mm; </t>
  </si>
  <si>
    <t>Cewniki przedłużające dostępne z otworami bocznymi</t>
  </si>
  <si>
    <t>Mikrocewniki niskoprofilowe do pomiaru cząstkowej rezerwy wieńcowej FFR kompatybilne z dzierżawioną konsolą poz. 3</t>
  </si>
  <si>
    <t>Przedmiot</t>
  </si>
  <si>
    <t>Okres</t>
  </si>
  <si>
    <t>Informacje dotyczące dzierżawionego urządzenia</t>
  </si>
  <si>
    <t>Czynsz dzierżawny brutto za 1 miesiąc</t>
  </si>
  <si>
    <t>Czynsz dzierżawny brutto</t>
  </si>
  <si>
    <t>Dzierżawa konsoli</t>
  </si>
  <si>
    <t>miesięcy</t>
  </si>
  <si>
    <t>Nazwa urządzenia</t>
  </si>
  <si>
    <t>Typ</t>
  </si>
  <si>
    <t xml:space="preserve">Nr seryjny </t>
  </si>
  <si>
    <t>(można wypełnić przy zawieraniu umowy)</t>
  </si>
  <si>
    <t>Rok produkcji</t>
  </si>
  <si>
    <t>Akcesoria</t>
  </si>
  <si>
    <t>Wartość</t>
  </si>
  <si>
    <t>Koszt zużycia energii elektrycznej dzierżawionego urządzenia</t>
  </si>
  <si>
    <t xml:space="preserve">Założony czas pracy urządzenia </t>
  </si>
  <si>
    <t>j.m.</t>
  </si>
  <si>
    <t>Przyjęty koszt 1 kWh</t>
  </si>
  <si>
    <t>Moc oferowanego urządzenia w watach [W]</t>
  </si>
  <si>
    <t>Koszt zużycia energii elektrycznej</t>
  </si>
  <si>
    <t>godziny</t>
  </si>
  <si>
    <t>DFP.271.180.2024.EP</t>
  </si>
  <si>
    <t>Warunki serwisowe:</t>
  </si>
  <si>
    <t>Urządzenie kompletne, gotowe do pracy bez konieczności ponoszenia dodatkowych kosztów (poza materiałami jednorazowego użytku)</t>
  </si>
  <si>
    <t>Serwis w okresie dzierżawy: w cenie umowy dzierżawy.</t>
  </si>
  <si>
    <t>Przeglądy techniczne zgodnie z zaleceniami producenta w okresie dzierżawy lub zapewnienie, że przez cały okres dzierżawy urządzenie będzie mieć aktualny przegląd techniczny – w cenie umowy dzierżawy.</t>
  </si>
  <si>
    <t>Czas reakcji na zgłoszenie awarii w okresie dzierżawy (dotyczy dni roboczych rozumianych jako dni od poniedziałku do piątku, z wyjątkiem świąt i dni ustawowo wolnych od pracy, w godzinach od 8.00 do 15.00) – do 3 dni.</t>
  </si>
  <si>
    <t>Zapewnienie urządzenia zastępczego, wolnego od wad, o parametrach nie gorszych od modelu ujętego w umowie w przypadku czasu naprawy przekraczającego 3 dni (dotyczy dni roboczych).</t>
  </si>
  <si>
    <t>Wraz z dostawą komplet materiałów dotyczących instalacji urządzenia oraz instrukcji obsługi, paszporty techniczne, stosowne atesty, certyfikaty / dopuszczenia na terenie RP zgodnie z ustawą o wyrobach medycznych/jeśli dotyczy.</t>
  </si>
  <si>
    <t>Instrukcja obsługi w języku polskim w formie drukowanej i elektronicznej (pendrive lub płyta CD).</t>
  </si>
  <si>
    <t>Transport krajowy i zagraniczny wraz z ubezpieczeniem, wszelkie opłaty celne, skarbowe oraz inne opłaty pośrednie po stronie wykonawcy.</t>
  </si>
  <si>
    <t>Szkolenie dla personelu medycznego i technicznego.</t>
  </si>
  <si>
    <t>Dodatkowe szkolenie dla personelu medycznego, w przypadku wyrażenia takiej potrzeby przez personel medyczny.</t>
  </si>
  <si>
    <t>Wykonawca wyraża zgodę na oznakowanie urządzenia przez Zamawiającego w celach ewidencyjnych na czas obowiązywania umowy. Oznaczenie zostanie całkowicie usunięte przez Zamawiającego przed wydaniem aparatu.</t>
  </si>
  <si>
    <t>Wraz z dostawą podpisany protokół odbioru ze wskazaniem numerów seryjnych urządzenia dzierżawionego.</t>
  </si>
  <si>
    <t>Każdorazowa wymiana urządzenia na nowe powinna być zgłoszona do Działu Aparatury wraz z numerami seryjnymi, które są wymieniane.</t>
  </si>
  <si>
    <t>•	 Mikrocewnik 2 - światłowy w systemie OTW (idący przez całą długość cewnika), 
•	 zbrojony, 
•	 system o długości użytkowej 140 cm, (stylet długości 135 cm.);
• 	kompatybilny z cewnikiem 5F i prowadnikami 0,014”
• 	umożliwiający wymianę prowadników w obu światłach bez konieczności wycofywania mikrocewnika; 
•	 długość końcówki dystalnej 6 mm.,
•	 3 ujścia prowadnika w dystalnym końcu mikrocewnika w odległości 8 mm. i 12 mm. od końcówki (widoczne w skopii); 
•	 hydrofilna dystalna powłoka zewnętrzna, 
•	 boczne ujścia widoczne w skopii, 
• 	markery wyjściowe na długości 95 i 105 cm., 
•	 profil wejścia 1,5F (0,50 mm.), 
•	 szaft owalny 2,6F (0,78 mm.) x 3,3F (1,1 mm.)
• 	wewnętrzna średnica światła 0,016” (0,40 mm.)</t>
  </si>
  <si>
    <t>• 	Mikrocewnik 2 - światłowy w systemie OTW i Rx dla prowadników 0.014”, 
•	 zbrojony szaft, długość użytkowa cewnika 135 cm., 
•	 kompatybilny z cewnikiem prowadzącym 5F, 
•	 długość końcówki dystalnej 6 mm., 
•	 długość sekcji Rx 18 cm.
• 	długość powłoki hydrofilnej 15 cm dla ograniczenia tarcia w cewniku prowadzącym
• 	kanały wewnętrzne pokryte powłoką silikonową dla zmniejszenia tarcia prowadnika
•	 dwa dystalne otwory wyjściowe - dystans pomiędzy końcówką Rx a portem OTW 6.5 mm, 
•	 powłoka hydrofilna cewnika, 
•	 elastyczna, atraumatyczna, taperowana końcówka widoczna w skopi z markerem dla kanału OTW, 
• 	zintegrowany torquer na korpusie cewnika umożliwiający blokowanie, 
• 	markery wyjściowe cewnika prowadzącego na długości 95 i 105 cm., 
•	 profil wejścia 1,5F (0,50 mm.), 
•	 średnica wewnętrzna końcówki 1,2 F (0,40 mm.)
•	 średnica wewnętrzna shaftu 1,4 F (0,48 mm.)
•	 średnica zewnętrzna shaftu dystalnego 2,6 F (0,86 mm.)
•	 szaft odcinka dwóch kanałów 3,3 F (1,1 mm.) x 2,3 F0,75 mm.)</t>
  </si>
  <si>
    <t>•	 Mikrocewnik 1 - światłowy w systemie OTW (jednokanałowy) do interwencji typu CTO antegrade i retrograde; 
•	 dostępne długości 135 i 155 cm.; 
•	 długość sekcji dystalnej 1,5 cm. i średnica shaftu 2.0F tej sekcji  
•	 średnica zewnętrzna szaftu proksymalnego 3,0F; 
•	 średnica wewnętrzna schaftu proksymalnego 0,52 mm.,
•	 powłoka hydrofilna pokrywająca 25 cm przy długości 135 cm. i 60 cm. przy długości 155 cm. zapewniająca niską frykcję, 
•	 średnica wewnętrzna cewnika w części dystalnej: 0,45 mm.
•	 Długość końcówki taperowanej 7 mm. 
•	 Średnica zewnętrzna końcówki taperowanej 0,58 mm.(0,023”, 1,7F)
•	 kompatybilny z prowadnikiem 0,014”; 
•	 technologia podwójnego zbrojenia oraz "core wire" dla uzyskania lepszej popychalności ;
•	 markery wyjściowe na długości 95 i 105 cm.,
•	 zintegrowany torquer na korpusie cewnika dla unikalnej techniki „lock&amp;cross” – zablokowanie prowadnika,
•	 niebieski hub 
•	 kompatybilny z cewnikiem prowadzącym 5F (1,42 mm.)</t>
  </si>
  <si>
    <t>• Mikrocewnik 1 - światłowy w systemie OTW (jednokanałowy) do interwencji typu CTO antegrade i retrograde; 
•	 dostępne długości 135 i 155 cm.; 
•	 długość sekcji dystalnej 1,5 cm. i średnica shaftu 2.3F tej sekcji  
• 	średnica zewnętrzna szaftu proksymalnego 2,6F; 
•	 średnica wewnętrzna schaftu proksymalnego 0,52 mm.,
•	 powłoka hydrofilna pokrywająca 25 cm przy długości 135 cm. i 60 cm. przy długości 155 cm. zapewniająca niską frykcję, 
•	 średnica wewnętrzna cewnika w części dystalnej: 0,48 mm.
•	 Długość końcówki taperowanej 7 mm. 
•	 Kształt końcówki: mosquito tip 
•	 Średnica zewnętrzna końcówki taperowanej 0,58 mm.(0,023”, 1,7F)
•	 kompatybilny z prowadnikiem 0,014”; 
• 	markery wyjściowe na długości 95 i 105 cm.,
•	 zintegrowany torquer na korpusie cewnika dla unikalnej techniki „lock&amp;cross” – zablokowanie prowadnika, 
•	 biały hub</t>
  </si>
  <si>
    <t>•	 Cewnik przedłużający w systemie szybkiej wymiany Rx dla cewnika prowadzącego,
•	 Kompatybilny z cewnikami prowadzącymi 5F, 6F, 7F, 8F
•	 Długość użytkowa 150 cm., 
• 	Długość odcinka szybkiej wymiany (Rx) 25 cm, 
•	 Końcówka cewnika elastyczna, atraumatyczna, widoczna w skopii - długość 1,3 mm. - stanowiąca jednocześnie marker na końcu dla lepszej kontroli rozprężenia stentu, 
• 	2 pozycjonujące markery wyjściowe umieszczone w odległości od dystalnej końcówki - 95 cm i 105 cm, 
•	 Średnice wewnętrznego światła: 5F - 0,041”, 6F- 0,056”, 7F – 0,062”, 8F- 0,071”, 
• 	owalny szaft proksymalny dla zwiększenia zdolności pokonywania zmian i zwiększenia miejsca w świetle wewnętrznym 
•	 żółty hub dla lepszego rozróżnienia wykorzystywanych podczas procedury urządzeń, 
•	 12 mm strefa elastyczna dla lepszego prowadzenia i mniejszej traumatyzacji naczynia, jednocześnie silnie zbrojona dla utrzymania kształtu i swobody ruchu urządzeń współpracujących</t>
  </si>
  <si>
    <t>•	 cewnik balonowy dla ułatwienia wymiany urządzenia interwencyjnego, wewnątrz cewnika prowadzącego, przy zachowaniu pozycji urządzenia interwencyjnego (np. mikrocewnik)
•	 cewnik balonowy o dostępnych długościach efektywnych 100 (współpracujący z cewnikiem prowadzącym 90 cm) i 110 cm (współpracujący z cewnikiem prowadzącym 90 cm oraz 100 cm) zabezpieczony ogranicznikiem (auto stop); cewnik o długości 110 cm posiada dodatkowy marker na długości 90 cm dla ułatwienia pracy z cewnikiem prowadzącym 90 cm;
•	 oznaczenia kompatybilności z cewnikiem prowadzącym na końcu proksymalnym – na Hub
•	 długość balonu 15 mm, średnica balonu 2.5 mm,
•	 średnica szaftu zewnętrznego (OD) 2.0F (0,66 mm)
•	 kompatybilne z cewnikiem prowadzącym 6F, 7F, 8F
•	 długość końcówki widocznej w skopii 4 mm
•	 Ciśnienie nominalne (NP) 8 atm
•	 Ciśnienie znamionowe rozrywające (RBP) 12 atm
•	 Czas inflacji ≤ 8 sekund
•	 Czas deflacji ≤ 18 sekund (90% deflacji)
•	 Materiał konstrukcyjny balonu: nylon</t>
  </si>
  <si>
    <t xml:space="preserve">•	Cewnik balonowy pół-podatny
•	Lek: Paclitaxel
•	Środek ułatwiający transfer leku do ściany naczynia: BTHC (butyryl-tri-hexyl citrate)
•	 Sposób nanoszenia leku: mikropipeting otwartego balonu
•	 Dawka leku: 3 µg/mm²
•	 Konstrukcja hypotube
•	 Materiał SCP (polimer semikrystaliczny)
•	 Złożenie trójzakładkowe
•	 Dostępne długości: 10; 15; 20; 25; 30 mm
•	 Dostępne średnice: 2,0; 2,5; 3,0; 3,5; 4,0 mm
•	 Crossing profile: 0,845 mm (0,033”) dla cewnika 3,0 mm
•	 System przenoszenia siły typu EFT
•	 Ciśnienie nominalne (NP):  7 atm
•	 Ciśnienie RBP: 
 o	13 atm (ø 2,0 – 3,5 mm)
 o	12 atm (ø 4,0 mm)
• 	Shaft proksymalny: 2.0F 
•	 Shaft dystalny:
 o	2.5F (ø 2,0 – 3,5 mm)
 o	2.6F (ø 4,0 mm)
•	 Dwa markery na każdym z końców balonu, wkomponowane specjalną techniką w system tak, aby nie pogrubiać profilu balonu
•	 Kompatybilne z cewnikiem prowadzącym 5F
•	 Kissing technique dla cewnika prowadzącego 6F (0,070”) dla dwóch balonów max. 3,5 mm
•	 Udokumentowane utrzymywanie się leku w ścianie naczynia przez co najmniej 6 dni
•	 Udowodniona skuteczność w leczeniu restenozy w stencie w badaniu klinicznym typu non-inferiority w porównaniu ze stentem nowej generacji z biodegradowalnym polimerem oceniana jako LLL (late lumen loss – późna utrata światła naczynia) w 6. miesiącu obserwacji (LLL = 0,05mm)
•	 Udowodniona skuteczność kliniczna w badaniu RCT- wskaźnik TLF (Target Lesion Failure) porównywalny ze stentem nowej generacji z biodegradowalnym polimerem w 18 miesięcznej obserwacji
• 	Udowodniona skuteczność w grupie pacjentów STEMI w 9. miesiącu obserwacji (FFR = 0,92; LLL = 0,05mm) 
•	 Wskazania: restenoza, zmiany de novo, zmiany w małych naczyniach, ostra niedrożność naczyń </t>
  </si>
  <si>
    <t>1. Długość: 130/150cm
2. Powłoka hydrofilna: 70cm
3. Tip: prosty
4. Markery: 1
5. OD: 1.8F/2.6F
6. Prox. ID: 0.0205”
7. Dystalna ID: 0.0175in”</t>
  </si>
  <si>
    <t>1. Coil ze stali nierdzewnej: 21.5 cm
2. Drut platynowy: 3cm
3. Nieprzezierna końcówka: 3cm
4. Powłoka hydrofilna: 40cm
5. Drut Ni-Ti na końcówce Shun R - gwarantuje elastyczność, ale i odporność na deformacje
6. TIP: 0.6g lub 1.0g</t>
  </si>
  <si>
    <t>1. Wskazania do stosowania: restenoza,zmiany de novo, zmiany w małych i bardzo małych naczyniach oraz ostra niedrożność naczyń
2. Skuteczność potwierdzona w randomizowanych badaniach klinicznych
3. Cewnik kompatybilny z prowadnikiem 0,014”, typ RX
4. Cewnik kompatybilny z introducerem 5 Fr we wszystkich rozmiarach
5. Dawka Paklitakselu: 3 mikrogramy leku/ mm2 balonu                                                                                                                              6. Nośnik leku: sól amonowa
7. Balon wykonany z wykorzystaniem  technologii zapewniającej minimalną utratę leku podczas wprowadzenia do naczynia
8. Długość użytkowa cewnika: 140cm
9. Dostępne średnice balonu: 1.50, 2.00; 2.25;2.50; 2.75; 3.00; 3.50; 4.00 mm
10. Dostępne długości balonu: 15,20,25,30,40 mm
11. Cały balon wykonany z poliamidu i nylonu 12
12. RBP; 16 bar (14 bar dla balonów o średnicy 3,50 I 4,00mm o długości większej niż 30mm)
13. Profil wejścia 0.016”</t>
  </si>
  <si>
    <t>1. Dostępne mikrocewniki o zróżnicowanej budowie i długości
2. Taperowana konstrukcja końcówki roboczej o długości 45cm:
- Mikrocewnik podstawowy – 3 strefy taperowania
- Mikrocewnik typu flex – 5 stref taperowania
3. Długość robocza cewnika:  
- Mikrocewnik podstawowy – 135cm
- Mikrocewnik typu flex – dostępne w długościach 135 i 150 cm
4. Profil końcówki natarcia 0,018” (0,46 mm)
5. Zintegrowana końcówka natarcia
6. Oplot (11 drutów) na całej długości roboczej
7. Profil przejścia shaft’u dystalnego:
- Mikrocewnik podstawowy – 0,032” (0,81 mm)
- Mikrocewnik typu flex – 0,028” (0,71 mm)
8. Profil przejścia cewnika (Crossing profile):
- Mikrocewnik podstawowy – 2,4F
- Mikrocewnik typu flex – 2,1F 
9. Pokrycie hydrofilne typu HydroPass na dystalnym odcinku 60 cm
10. Kompatybilne z cewnikiem prowadzącym 5F (średnica wewnętrzna: ≥0,056 in/1,42 mm)
11. Odległość markera od końca dystalnego – 1 mm</t>
  </si>
  <si>
    <t>1. Lidery wieńcowe 0.014”, 190 i 300 cm, 
2. Średnia siła podparcia (MS), 
3. Pokrycie hydrofilne, 
4. dedykowane do zmian trudnych i CTO
5. Dostępne prowadniki o następujących twardościach Tip load: 1.2g, 1.5g 3g, 6g, 14g, 
6. Prowadniki nietaperowane 1.2g, oraz prowadniki 3g,6g i 14g taperowane do 0,008” oraz prowadniki 1.5g taperowane do 0.009'',                                                                                                                                                                             8&gt; końcówka robocza prowadniki 1.2g (spirala) 18cm, końcówka cieniująca 4cm, prowadniki 1.5g (spirala) 13cm, końcówka cieniująca 3,5cm</t>
  </si>
  <si>
    <t>1. średnice cewnika 5 i 6 F
2. wymagany rozmiar cewnika prowadzącego większy o maksymalnie 1F.
3. miękka atraumatyczna końcówka robocza cewnika w całości widoczna w skopii.
4. długość użytkowa cewnika 150cm, długość przedłużającego segmentu Rx 35 cm.
5. światło wewnętrzne min. 0,056" dla rozmiaru 5F cewnika przedłużającego oraz min. 0,066" dla rozmiaru 6F.                        
 6. Dostępne w opcji z 4 otworami bocznymi  dedykowane do zabiegów CTO celem utrzymania przepływu przy długotrwającej kaniulacji tętnicy.                                                                                                                                                                          7. dostępne mikrocewniki  bez otworów bocznych.</t>
  </si>
  <si>
    <t>1. Mikrocewnik pracujący na prowadniku 0.014” 
2. 	Mikrocewniki dedykowane do wykonania pomiarów FFR przed i po implantacji stentu                                                                         3. Długość mikrocewnika nie krótsza niż 3430 mm
4. 	Długość robocza 1500 mm
5. Długość dystalnego trzonu RX 260 mm
6. 2 znaczniki w części dystalnej mikrocewnika
7. Odległość między znacznikami 3 mm
8. Czujnik umieszczony 2,5 mm od końcówki
9. 	Dystalna średnica zewnętrzna 0.021”
10. Zakres pomiaru ciśnienia od 30 mmHg do 300mmHg
11. Dokładność pomiarów ciśnienia +/- 3% odczytu w zakresie ciśnienia
12. Dryf zera &lt;7 mmHg/godz.</t>
  </si>
  <si>
    <t>1. Konsola pomiaru ciśnienia sercowo naczyniowego,  kompatybilna z cewnikami z poz. 2                                                                   2. Przesył danych zapewniający naukową analizę pomiarów,                                                                                                           3. Przełączanie trybu FFR i cRR jednym dotknięciem                                                                                                                                          4. Ekran dotykowy 12 '' automatycznie podpowiadający następny krok podczas procedury,                                                          5. Automatyczne odzyskiwanie danych po wyłączeniu zasilania do 5 minut,                                                                           6. Oprogramowanie do analizy offline umożliwiające przeglądanie danych w trybie offline,                                                        7. Pojemność pamięci co najmniej 1000 nagrań (1000 godzin),                                                                                                     8. Możliwość zapisania danych na nośniku zewnętrznym.</t>
  </si>
  <si>
    <t>13.</t>
  </si>
  <si>
    <r>
      <t xml:space="preserve">Dzierżawa konsoli
</t>
    </r>
    <r>
      <rPr>
        <sz val="11"/>
        <color theme="1"/>
        <rFont val="Garamond"/>
        <family val="1"/>
        <charset val="238"/>
      </rPr>
      <t>Urządzenie nowe, rok produkcji min. 2023</t>
    </r>
  </si>
  <si>
    <t>(bez kosztów zużycia energii elektrycznej)</t>
  </si>
  <si>
    <t>Dostawa materiałów hemodynamicznych wraz z dzierżawą urządzenia (sprzęt do diagnostycznych i terapeutycznych zabiegów kardiologii inwazyjnej)</t>
  </si>
  <si>
    <r>
      <t xml:space="preserve">Oświadczamy, że oferowane przez nas wyroby medyczne są dopuszczone do obrotu i używania na terenie Polski na zasadach określonych w ustawie o wyrobach medycznych oraz rozporządzenia Parlamentu Europejskiego i Rady (UE) 2017/745 z dnia 5 kwietnia 2017r (MDR). Jednocześnie oświadczamy, że na każdorazowe wezwanie Zamawiającego przedstawimy dokumenty dopuszczające do obrotu i używania na terenie Polski.
</t>
    </r>
    <r>
      <rPr>
        <u/>
        <sz val="11"/>
        <rFont val="Garamond"/>
        <family val="1"/>
        <charset val="238"/>
      </rPr>
      <t>Dotyczy części 5 poz. 3:</t>
    </r>
    <r>
      <rPr>
        <sz val="11"/>
        <rFont val="Garamond"/>
        <family val="1"/>
        <charset val="238"/>
      </rPr>
      <t xml:space="preserve"> Oświadczamy, że oferowane przez nas w ramach dzierżawy urządzenie jest dopuszczone do obrotu i używania na terenie Polski na zasadach określonych w ustawie o wyrobach medycznych oraz rozporządzenia Parlamentu Europejskiego i Rady (UE) 2017/745 z dnia 5 kwietnia 2017r (MDR).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</si>
</sst>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&quot; zł&quot;_-;\-* #,##0.00&quot; zł&quot;_-;_-* \-??&quot; zł&quot;_-;_-@_-"/>
    <numFmt numFmtId="167" formatCode="_-* #,##0.00\ _z_ł_-;\-* #,##0.00\ _z_ł_-;_-* \-??\ _z_ł_-;_-@_-"/>
    <numFmt numFmtId="168" formatCode="&quot; &quot;#,##0.00,&quot;zł &quot;;&quot;-&quot;#,##0.00,&quot;zł &quot;;&quot; &quot;&quot;-&quot;#&quot; zł &quot;;&quot; &quot;@&quot; &quot;"/>
    <numFmt numFmtId="169" formatCode="#,##0.00\ &quot;zł&quot;"/>
    <numFmt numFmtId="170" formatCode="#,##0.00_ ;\-#,##0.00\ "/>
  </numFmts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1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i/>
      <sz val="10"/>
      <color theme="1"/>
      <name val="Garamond"/>
      <family val="1"/>
      <charset val="238"/>
    </font>
    <font>
      <i/>
      <sz val="10"/>
      <name val="Garamond"/>
      <family val="1"/>
      <charset val="238"/>
    </font>
    <font>
      <i/>
      <sz val="11"/>
      <name val="Garamond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color rgb="FFFF0000"/>
      <name val="Garamond"/>
      <family val="1"/>
      <charset val="238"/>
    </font>
    <font>
      <sz val="11"/>
      <color rgb="FF000000"/>
      <name val="Garamond"/>
      <family val="1"/>
      <charset val="238"/>
    </font>
    <font>
      <u/>
      <sz val="11"/>
      <name val="Garamond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0">
    <xf numFmtId="0" fontId="0" fillId="0" borderId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8" fillId="0" borderId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6" fontId="8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7" fontId="8" fillId="0" borderId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7" fontId="8" fillId="0" borderId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8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8" fillId="0" borderId="0"/>
    <xf numFmtId="0" fontId="5" fillId="0" borderId="0"/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5" fillId="0" borderId="0"/>
    <xf numFmtId="0" fontId="8" fillId="0" borderId="0"/>
    <xf numFmtId="0" fontId="5" fillId="0" borderId="0"/>
    <xf numFmtId="0" fontId="15" fillId="0" borderId="0"/>
    <xf numFmtId="0" fontId="30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22" borderId="5" applyNumberFormat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8" fontId="15" fillId="0" borderId="0"/>
    <xf numFmtId="166" fontId="8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8" fillId="25" borderId="13" applyNumberFormat="0" applyFont="0" applyAlignment="0" applyProtection="0"/>
    <xf numFmtId="166" fontId="8" fillId="0" borderId="0" applyFill="0" applyBorder="0" applyAlignment="0" applyProtection="0"/>
    <xf numFmtId="44" fontId="5" fillId="0" borderId="0" applyFont="0" applyFill="0" applyBorder="0" applyAlignment="0" applyProtection="0"/>
    <xf numFmtId="166" fontId="8" fillId="0" borderId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8" fillId="0" borderId="0" applyFill="0" applyBorder="0" applyAlignment="0" applyProtection="0"/>
    <xf numFmtId="44" fontId="3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44" fontId="3" fillId="0" borderId="0" applyFont="0" applyFill="0" applyBorder="0" applyAlignment="0" applyProtection="0"/>
    <xf numFmtId="166" fontId="5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  <xf numFmtId="0" fontId="3" fillId="0" borderId="0"/>
    <xf numFmtId="0" fontId="49" fillId="0" borderId="0"/>
  </cellStyleXfs>
  <cellXfs count="220">
    <xf numFmtId="0" fontId="0" fillId="0" borderId="0" xfId="0"/>
    <xf numFmtId="0" fontId="6" fillId="0" borderId="0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center" vertical="top" wrapText="1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3" fontId="6" fillId="0" borderId="0" xfId="0" applyNumberFormat="1" applyFont="1" applyFill="1" applyBorder="1" applyAlignment="1" applyProtection="1">
      <alignment horizontal="righ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Fill="1" applyAlignment="1" applyProtection="1">
      <alignment horizontal="left" vertical="top" wrapText="1"/>
      <protection locked="0"/>
    </xf>
    <xf numFmtId="49" fontId="7" fillId="0" borderId="1" xfId="0" applyNumberFormat="1" applyFont="1" applyFill="1" applyBorder="1" applyAlignment="1" applyProtection="1">
      <alignment horizontal="left" vertical="top" wrapText="1"/>
      <protection locked="0"/>
    </xf>
    <xf numFmtId="3" fontId="7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1" fontId="6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1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6" fillId="2" borderId="0" xfId="0" applyNumberFormat="1" applyFont="1" applyFill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44" fontId="6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44" fontId="6" fillId="0" borderId="1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39" fillId="0" borderId="17" xfId="0" applyFont="1" applyFill="1" applyBorder="1" applyAlignment="1" applyProtection="1">
      <alignment horizontal="justify" vertical="top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6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6" borderId="1" xfId="0" applyFont="1" applyFill="1" applyBorder="1" applyAlignment="1" applyProtection="1">
      <alignment horizontal="left" vertical="top" wrapText="1"/>
      <protection locked="0"/>
    </xf>
    <xf numFmtId="3" fontId="7" fillId="26" borderId="18" xfId="0" applyNumberFormat="1" applyFont="1" applyFill="1" applyBorder="1" applyAlignment="1" applyProtection="1">
      <alignment horizontal="center" vertical="top" wrapText="1"/>
      <protection locked="0"/>
    </xf>
    <xf numFmtId="0" fontId="7" fillId="26" borderId="1" xfId="0" applyFont="1" applyFill="1" applyBorder="1" applyAlignment="1" applyProtection="1">
      <alignment horizontal="center" vertical="center" wrapText="1"/>
      <protection locked="0"/>
    </xf>
    <xf numFmtId="165" fontId="7" fillId="26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6" borderId="1" xfId="0" applyFont="1" applyFill="1" applyBorder="1" applyAlignment="1">
      <alignment horizontal="center" vertical="center" wrapText="1"/>
    </xf>
    <xf numFmtId="0" fontId="7" fillId="26" borderId="1" xfId="0" applyFont="1" applyFill="1" applyBorder="1" applyAlignment="1" applyProtection="1">
      <alignment horizontal="left" vertical="top" wrapText="1"/>
      <protection locked="0"/>
    </xf>
    <xf numFmtId="4" fontId="6" fillId="0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43" fillId="27" borderId="17" xfId="10" applyFont="1" applyFill="1" applyBorder="1" applyAlignment="1">
      <alignment horizontal="left" vertical="center" wrapText="1"/>
    </xf>
    <xf numFmtId="3" fontId="43" fillId="27" borderId="17" xfId="10" applyNumberFormat="1" applyFont="1" applyFill="1" applyBorder="1" applyAlignment="1" applyProtection="1">
      <alignment horizontal="center" vertical="center" wrapText="1"/>
    </xf>
    <xf numFmtId="0" fontId="43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6" fillId="26" borderId="1" xfId="0" applyFont="1" applyFill="1" applyBorder="1" applyAlignment="1" applyProtection="1">
      <alignment horizontal="center" vertical="center" wrapText="1"/>
    </xf>
    <xf numFmtId="0" fontId="7" fillId="26" borderId="15" xfId="0" applyFont="1" applyFill="1" applyBorder="1" applyAlignment="1" applyProtection="1">
      <alignment horizontal="center" vertical="top" wrapText="1"/>
      <protection locked="0"/>
    </xf>
    <xf numFmtId="49" fontId="6" fillId="26" borderId="1" xfId="0" applyNumberFormat="1" applyFont="1" applyFill="1" applyBorder="1" applyAlignment="1" applyProtection="1">
      <alignment horizontal="left" vertical="top" wrapText="1"/>
      <protection locked="0"/>
    </xf>
    <xf numFmtId="49" fontId="6" fillId="26" borderId="2" xfId="0" applyNumberFormat="1" applyFont="1" applyFill="1" applyBorder="1" applyAlignment="1" applyProtection="1">
      <alignment horizontal="left" vertical="top" wrapText="1"/>
      <protection locked="0"/>
    </xf>
    <xf numFmtId="3" fontId="6" fillId="26" borderId="1" xfId="0" applyNumberFormat="1" applyFont="1" applyFill="1" applyBorder="1" applyAlignment="1" applyProtection="1">
      <alignment horizontal="right" vertical="top" wrapText="1"/>
      <protection locked="0"/>
    </xf>
    <xf numFmtId="0" fontId="1" fillId="27" borderId="17" xfId="10" applyFont="1" applyFill="1" applyBorder="1" applyAlignment="1">
      <alignment horizontal="left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 shrinkToFit="1"/>
      <protection locked="0"/>
    </xf>
    <xf numFmtId="4" fontId="6" fillId="0" borderId="1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9" xfId="0" applyFont="1" applyFill="1" applyBorder="1" applyAlignment="1" applyProtection="1">
      <alignment horizontal="left" vertical="center" wrapText="1"/>
      <protection locked="0"/>
    </xf>
    <xf numFmtId="0" fontId="43" fillId="27" borderId="19" xfId="10" applyFont="1" applyFill="1" applyBorder="1" applyAlignment="1">
      <alignment horizontal="left" vertical="center" wrapText="1"/>
    </xf>
    <xf numFmtId="3" fontId="43" fillId="27" borderId="19" xfId="10" applyNumberFormat="1" applyFont="1" applyFill="1" applyBorder="1" applyAlignment="1" applyProtection="1">
      <alignment horizontal="center" vertical="center" wrapText="1"/>
    </xf>
    <xf numFmtId="0" fontId="43" fillId="2" borderId="20" xfId="0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/>
    <xf numFmtId="0" fontId="48" fillId="0" borderId="0" xfId="0" applyFont="1" applyAlignment="1"/>
    <xf numFmtId="0" fontId="47" fillId="28" borderId="18" xfId="0" applyFont="1" applyFill="1" applyBorder="1" applyAlignment="1">
      <alignment horizontal="justify" vertical="top" wrapText="1"/>
    </xf>
    <xf numFmtId="0" fontId="48" fillId="0" borderId="21" xfId="0" applyFont="1" applyBorder="1" applyAlignment="1">
      <alignment horizontal="justify" vertical="top" wrapText="1"/>
    </xf>
    <xf numFmtId="0" fontId="48" fillId="0" borderId="22" xfId="0" applyFont="1" applyBorder="1" applyAlignment="1">
      <alignment horizontal="justify" vertical="top" wrapText="1"/>
    </xf>
    <xf numFmtId="0" fontId="6" fillId="0" borderId="0" xfId="0" applyFont="1"/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46" fillId="0" borderId="0" xfId="0" applyFont="1" applyFill="1" applyAlignment="1" applyProtection="1">
      <alignment horizontal="left" vertical="top" wrapText="1"/>
      <protection locked="0"/>
    </xf>
    <xf numFmtId="0" fontId="6" fillId="26" borderId="23" xfId="0" applyFont="1" applyFill="1" applyBorder="1" applyAlignment="1" applyProtection="1">
      <alignment horizontal="center" vertical="center" wrapText="1"/>
    </xf>
    <xf numFmtId="44" fontId="6" fillId="0" borderId="23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26" borderId="23" xfId="0" applyFont="1" applyFill="1" applyBorder="1" applyAlignment="1" applyProtection="1">
      <alignment horizontal="left" vertical="center" wrapText="1"/>
      <protection locked="0"/>
    </xf>
    <xf numFmtId="0" fontId="6" fillId="26" borderId="23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 shrinkToFit="1"/>
      <protection locked="0"/>
    </xf>
    <xf numFmtId="4" fontId="6" fillId="0" borderId="23" xfId="0" applyNumberFormat="1" applyFont="1" applyBorder="1" applyAlignment="1" applyProtection="1">
      <alignment horizontal="center" vertical="center" wrapText="1" shrinkToFit="1"/>
      <protection locked="0"/>
    </xf>
    <xf numFmtId="44" fontId="6" fillId="0" borderId="23" xfId="0" applyNumberFormat="1" applyFont="1" applyBorder="1" applyAlignment="1" applyProtection="1">
      <alignment horizontal="right" vertical="center" wrapText="1"/>
      <protection locked="0"/>
    </xf>
    <xf numFmtId="0" fontId="39" fillId="26" borderId="23" xfId="0" applyFont="1" applyFill="1" applyBorder="1" applyAlignment="1">
      <alignment horizontal="left" vertical="center" wrapText="1"/>
    </xf>
    <xf numFmtId="0" fontId="7" fillId="26" borderId="24" xfId="0" applyFont="1" applyFill="1" applyBorder="1" applyAlignment="1" applyProtection="1">
      <alignment horizontal="left" vertical="center" wrapText="1"/>
      <protection locked="0"/>
    </xf>
    <xf numFmtId="49" fontId="7" fillId="26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26" borderId="23" xfId="0" applyFont="1" applyFill="1" applyBorder="1" applyAlignment="1" applyProtection="1">
      <alignment horizontal="center" vertical="center" wrapText="1"/>
      <protection locked="0"/>
    </xf>
    <xf numFmtId="165" fontId="7" fillId="26" borderId="23" xfId="1" applyNumberFormat="1" applyFont="1" applyFill="1" applyBorder="1" applyAlignment="1" applyProtection="1">
      <alignment horizontal="center" vertical="center" wrapText="1"/>
      <protection locked="0"/>
    </xf>
    <xf numFmtId="0" fontId="7" fillId="26" borderId="23" xfId="0" applyFont="1" applyFill="1" applyBorder="1" applyAlignment="1">
      <alignment horizontal="center" vertical="center" wrapText="1"/>
    </xf>
    <xf numFmtId="0" fontId="7" fillId="29" borderId="23" xfId="0" applyFont="1" applyFill="1" applyBorder="1" applyAlignment="1" applyProtection="1">
      <alignment horizontal="center" vertical="center" wrapText="1"/>
      <protection locked="0"/>
    </xf>
    <xf numFmtId="0" fontId="7" fillId="29" borderId="23" xfId="0" applyFont="1" applyFill="1" applyBorder="1" applyAlignment="1">
      <alignment horizontal="left" vertical="center" wrapText="1"/>
    </xf>
    <xf numFmtId="0" fontId="7" fillId="29" borderId="23" xfId="7" applyFont="1" applyFill="1" applyBorder="1" applyAlignment="1">
      <alignment horizontal="center" vertical="center" wrapText="1"/>
    </xf>
    <xf numFmtId="0" fontId="7" fillId="29" borderId="20" xfId="0" applyFont="1" applyFill="1" applyBorder="1" applyAlignment="1" applyProtection="1">
      <alignment horizontal="left" vertical="center" wrapText="1"/>
      <protection locked="0"/>
    </xf>
    <xf numFmtId="0" fontId="7" fillId="29" borderId="23" xfId="0" applyFont="1" applyFill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7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 shrinkToFi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4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>
      <alignment vertical="center" wrapText="1"/>
    </xf>
    <xf numFmtId="1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27" borderId="0" xfId="0" applyFont="1" applyFill="1" applyAlignment="1" applyProtection="1">
      <alignment horizontal="left" vertical="center" wrapText="1"/>
      <protection locked="0"/>
    </xf>
    <xf numFmtId="0" fontId="6" fillId="27" borderId="0" xfId="0" applyFont="1" applyFill="1" applyBorder="1" applyAlignment="1" applyProtection="1">
      <alignment horizontal="left" vertical="center" wrapText="1"/>
      <protection locked="0"/>
    </xf>
    <xf numFmtId="1" fontId="6" fillId="27" borderId="0" xfId="0" applyNumberFormat="1" applyFont="1" applyFill="1" applyBorder="1" applyAlignment="1" applyProtection="1">
      <alignment horizontal="left" vertical="center" wrapText="1"/>
      <protection locked="0"/>
    </xf>
    <xf numFmtId="0" fontId="6" fillId="27" borderId="0" xfId="0" applyFont="1" applyFill="1" applyBorder="1" applyAlignment="1">
      <alignment vertical="center" wrapText="1"/>
    </xf>
    <xf numFmtId="0" fontId="51" fillId="27" borderId="0" xfId="0" applyFont="1" applyFill="1" applyAlignment="1">
      <alignment vertical="center" wrapText="1"/>
    </xf>
    <xf numFmtId="0" fontId="39" fillId="27" borderId="23" xfId="0" applyFont="1" applyFill="1" applyBorder="1" applyAlignment="1">
      <alignment horizontal="left" vertical="center" wrapText="1"/>
    </xf>
    <xf numFmtId="3" fontId="6" fillId="27" borderId="2" xfId="219" applyNumberFormat="1" applyFont="1" applyFill="1" applyBorder="1" applyAlignment="1" applyProtection="1">
      <alignment horizontal="center" vertical="center" wrapText="1"/>
      <protection locked="0"/>
    </xf>
    <xf numFmtId="0" fontId="39" fillId="27" borderId="23" xfId="0" applyFont="1" applyFill="1" applyBorder="1" applyAlignment="1" applyProtection="1">
      <alignment horizontal="center" vertical="center" wrapText="1"/>
      <protection locked="0"/>
    </xf>
    <xf numFmtId="170" fontId="39" fillId="27" borderId="23" xfId="0" applyNumberFormat="1" applyFont="1" applyFill="1" applyBorder="1" applyAlignment="1" applyProtection="1">
      <alignment horizontal="left" vertical="center" wrapText="1"/>
      <protection locked="0"/>
    </xf>
    <xf numFmtId="44" fontId="39" fillId="27" borderId="23" xfId="0" applyNumberFormat="1" applyFont="1" applyFill="1" applyBorder="1" applyAlignment="1" applyProtection="1">
      <alignment horizontal="left" vertical="center" wrapText="1"/>
      <protection locked="0"/>
    </xf>
    <xf numFmtId="0" fontId="41" fillId="26" borderId="24" xfId="0" applyFont="1" applyFill="1" applyBorder="1" applyAlignment="1">
      <alignment horizontal="center" vertical="center" wrapText="1"/>
    </xf>
    <xf numFmtId="0" fontId="41" fillId="26" borderId="23" xfId="0" applyFont="1" applyFill="1" applyBorder="1" applyAlignment="1">
      <alignment horizontal="center" vertical="center" wrapText="1"/>
    </xf>
    <xf numFmtId="0" fontId="41" fillId="29" borderId="23" xfId="0" applyFont="1" applyFill="1" applyBorder="1" applyAlignment="1">
      <alignment horizontal="left" vertical="center" wrapText="1"/>
    </xf>
    <xf numFmtId="0" fontId="41" fillId="29" borderId="2" xfId="0" applyFont="1" applyFill="1" applyBorder="1" applyAlignment="1" applyProtection="1">
      <alignment horizontal="center" vertical="center" wrapText="1"/>
      <protection locked="0"/>
    </xf>
    <xf numFmtId="3" fontId="41" fillId="29" borderId="23" xfId="0" applyNumberFormat="1" applyFont="1" applyFill="1" applyBorder="1" applyAlignment="1">
      <alignment horizontal="center" vertical="center" wrapText="1"/>
    </xf>
    <xf numFmtId="0" fontId="41" fillId="29" borderId="2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44" fontId="6" fillId="0" borderId="0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4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49" fontId="6" fillId="26" borderId="2" xfId="0" applyNumberFormat="1" applyFont="1" applyFill="1" applyBorder="1" applyAlignment="1" applyProtection="1">
      <alignment horizontal="left" vertical="top" wrapText="1"/>
      <protection locked="0"/>
    </xf>
    <xf numFmtId="49" fontId="6" fillId="26" borderId="4" xfId="0" applyNumberFormat="1" applyFont="1" applyFill="1" applyBorder="1" applyAlignment="1" applyProtection="1">
      <alignment horizontal="left" vertical="top" wrapText="1"/>
      <protection locked="0"/>
    </xf>
    <xf numFmtId="49" fontId="6" fillId="26" borderId="20" xfId="0" applyNumberFormat="1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20" xfId="0" applyFont="1" applyFill="1" applyBorder="1" applyAlignment="1" applyProtection="1">
      <alignment horizontal="left" vertical="top" wrapText="1"/>
      <protection locked="0"/>
    </xf>
    <xf numFmtId="49" fontId="7" fillId="0" borderId="2" xfId="0" applyNumberFormat="1" applyFont="1" applyFill="1" applyBorder="1" applyAlignment="1" applyProtection="1">
      <alignment horizontal="left" vertical="top" wrapText="1"/>
      <protection locked="0"/>
    </xf>
    <xf numFmtId="49" fontId="7" fillId="0" borderId="2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39" fillId="0" borderId="14" xfId="0" applyFont="1" applyFill="1" applyBorder="1" applyAlignment="1" applyProtection="1">
      <alignment horizontal="justify" vertical="top" wrapText="1"/>
    </xf>
    <xf numFmtId="0" fontId="39" fillId="26" borderId="2" xfId="0" applyFont="1" applyFill="1" applyBorder="1" applyAlignment="1" applyProtection="1">
      <alignment horizontal="justify" vertical="top" wrapText="1"/>
    </xf>
    <xf numFmtId="0" fontId="39" fillId="26" borderId="3" xfId="0" applyFont="1" applyFill="1" applyBorder="1" applyAlignment="1" applyProtection="1">
      <alignment horizontal="justify" vertical="top" wrapText="1"/>
    </xf>
    <xf numFmtId="0" fontId="44" fillId="0" borderId="16" xfId="0" applyFont="1" applyFill="1" applyBorder="1" applyAlignment="1" applyProtection="1">
      <alignment horizontal="justify" vertical="top" wrapText="1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vertical="top" wrapText="1"/>
    </xf>
    <xf numFmtId="0" fontId="40" fillId="0" borderId="16" xfId="0" applyFont="1" applyFill="1" applyBorder="1" applyAlignment="1" applyProtection="1">
      <alignment horizontal="justify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0" fontId="39" fillId="0" borderId="14" xfId="0" applyFont="1" applyFill="1" applyBorder="1" applyAlignment="1" applyProtection="1">
      <alignment horizontal="justify" vertical="top" wrapText="1"/>
      <protection locked="0"/>
    </xf>
    <xf numFmtId="0" fontId="44" fillId="0" borderId="16" xfId="0" applyFont="1" applyFill="1" applyBorder="1" applyAlignment="1" applyProtection="1">
      <alignment horizontal="justify" vertical="top" wrapText="1"/>
      <protection locked="0"/>
    </xf>
    <xf numFmtId="0" fontId="41" fillId="26" borderId="2" xfId="0" applyFont="1" applyFill="1" applyBorder="1" applyAlignment="1" applyProtection="1">
      <alignment horizontal="right" vertical="top" wrapText="1"/>
    </xf>
    <xf numFmtId="0" fontId="41" fillId="26" borderId="3" xfId="0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justify" vertical="top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0" xfId="0" applyFont="1" applyFill="1" applyAlignment="1">
      <alignment horizontal="justify" vertical="top" wrapText="1"/>
    </xf>
    <xf numFmtId="49" fontId="6" fillId="0" borderId="0" xfId="0" applyNumberFormat="1" applyFont="1" applyFill="1" applyBorder="1" applyAlignment="1" applyProtection="1">
      <alignment vertical="top" wrapText="1"/>
      <protection locked="0"/>
    </xf>
    <xf numFmtId="0" fontId="39" fillId="26" borderId="23" xfId="0" applyFont="1" applyFill="1" applyBorder="1" applyAlignment="1">
      <alignment horizontal="left" vertical="center" wrapText="1"/>
    </xf>
    <xf numFmtId="1" fontId="50" fillId="0" borderId="23" xfId="0" applyNumberFormat="1" applyFont="1" applyBorder="1" applyAlignment="1" applyProtection="1">
      <alignment horizontal="center" vertical="center" wrapText="1"/>
      <protection locked="0"/>
    </xf>
    <xf numFmtId="1" fontId="7" fillId="26" borderId="2" xfId="0" applyNumberFormat="1" applyFont="1" applyFill="1" applyBorder="1" applyAlignment="1" applyProtection="1">
      <alignment horizontal="left" vertical="center" wrapText="1"/>
      <protection locked="0"/>
    </xf>
    <xf numFmtId="0" fontId="7" fillId="26" borderId="4" xfId="0" applyFont="1" applyFill="1" applyBorder="1" applyAlignment="1">
      <alignment vertical="center" wrapText="1"/>
    </xf>
    <xf numFmtId="0" fontId="7" fillId="26" borderId="20" xfId="0" applyFont="1" applyFill="1" applyBorder="1" applyAlignment="1">
      <alignment vertical="center" wrapText="1"/>
    </xf>
    <xf numFmtId="1" fontId="6" fillId="0" borderId="23" xfId="0" applyNumberFormat="1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>
      <alignment vertical="center" wrapText="1"/>
    </xf>
    <xf numFmtId="0" fontId="50" fillId="0" borderId="24" xfId="0" applyFont="1" applyBorder="1" applyAlignment="1" applyProtection="1">
      <alignment horizontal="center" vertical="center" wrapText="1"/>
      <protection locked="0"/>
    </xf>
    <xf numFmtId="0" fontId="50" fillId="0" borderId="27" xfId="0" applyFont="1" applyBorder="1" applyAlignment="1" applyProtection="1">
      <alignment horizontal="center" vertical="center" wrapText="1"/>
      <protection locked="0"/>
    </xf>
    <xf numFmtId="1" fontId="7" fillId="26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26" borderId="16" xfId="0" applyFont="1" applyFill="1" applyBorder="1" applyAlignment="1">
      <alignment vertical="center" wrapText="1"/>
    </xf>
    <xf numFmtId="0" fontId="7" fillId="26" borderId="26" xfId="0" applyFont="1" applyFill="1" applyBorder="1" applyAlignment="1">
      <alignment vertical="center" wrapText="1"/>
    </xf>
    <xf numFmtId="44" fontId="6" fillId="2" borderId="2" xfId="0" applyNumberFormat="1" applyFont="1" applyFill="1" applyBorder="1" applyAlignment="1" applyProtection="1">
      <alignment horizontal="left" vertical="top" wrapText="1"/>
      <protection locked="0"/>
    </xf>
    <xf numFmtId="44" fontId="6" fillId="2" borderId="3" xfId="0" applyNumberFormat="1" applyFont="1" applyFill="1" applyBorder="1" applyAlignment="1" applyProtection="1">
      <alignment horizontal="left" vertical="top" wrapText="1"/>
      <protection locked="0"/>
    </xf>
    <xf numFmtId="1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1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vertical="center" wrapText="1"/>
    </xf>
    <xf numFmtId="1" fontId="5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Fill="1" applyBorder="1" applyAlignment="1">
      <alignment vertical="center" wrapText="1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top" wrapText="1"/>
    </xf>
    <xf numFmtId="0" fontId="41" fillId="26" borderId="23" xfId="0" applyFont="1" applyFill="1" applyBorder="1" applyAlignment="1" applyProtection="1">
      <alignment horizontal="left" vertical="top" wrapText="1"/>
      <protection locked="0"/>
    </xf>
    <xf numFmtId="1" fontId="41" fillId="29" borderId="2" xfId="0" applyNumberFormat="1" applyFont="1" applyFill="1" applyBorder="1" applyAlignment="1" applyProtection="1">
      <alignment horizontal="center" vertical="center" wrapText="1"/>
      <protection locked="0"/>
    </xf>
    <xf numFmtId="1" fontId="41" fillId="29" borderId="4" xfId="0" applyNumberFormat="1" applyFont="1" applyFill="1" applyBorder="1" applyAlignment="1" applyProtection="1">
      <alignment horizontal="center" vertical="center" wrapText="1"/>
      <protection locked="0"/>
    </xf>
    <xf numFmtId="1" fontId="41" fillId="29" borderId="20" xfId="0" applyNumberFormat="1" applyFont="1" applyFill="1" applyBorder="1" applyAlignment="1" applyProtection="1">
      <alignment horizontal="center" vertical="center" wrapText="1"/>
      <protection locked="0"/>
    </xf>
    <xf numFmtId="169" fontId="39" fillId="27" borderId="23" xfId="0" applyNumberFormat="1" applyFont="1" applyFill="1" applyBorder="1" applyAlignment="1" applyProtection="1">
      <alignment horizontal="center" vertical="center" wrapText="1"/>
      <protection locked="0"/>
    </xf>
    <xf numFmtId="169" fontId="39" fillId="27" borderId="23" xfId="0" applyNumberFormat="1" applyFont="1" applyFill="1" applyBorder="1" applyAlignment="1">
      <alignment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top"/>
    </xf>
    <xf numFmtId="0" fontId="41" fillId="29" borderId="23" xfId="0" applyFont="1" applyFill="1" applyBorder="1" applyAlignment="1">
      <alignment horizontal="center" vertical="center" wrapText="1"/>
    </xf>
    <xf numFmtId="0" fontId="41" fillId="29" borderId="23" xfId="0" applyFont="1" applyFill="1" applyBorder="1" applyAlignment="1">
      <alignment horizontal="left" vertical="center" wrapText="1"/>
    </xf>
    <xf numFmtId="0" fontId="41" fillId="26" borderId="2" xfId="0" applyFont="1" applyFill="1" applyBorder="1" applyAlignment="1">
      <alignment horizontal="center" vertical="center" wrapText="1"/>
    </xf>
    <xf numFmtId="0" fontId="41" fillId="26" borderId="20" xfId="0" applyFont="1" applyFill="1" applyBorder="1" applyAlignment="1">
      <alignment horizontal="center" vertical="center" wrapText="1"/>
    </xf>
    <xf numFmtId="0" fontId="41" fillId="26" borderId="4" xfId="0" applyFont="1" applyFill="1" applyBorder="1" applyAlignment="1">
      <alignment horizontal="center" vertical="center" wrapText="1"/>
    </xf>
    <xf numFmtId="44" fontId="39" fillId="0" borderId="23" xfId="0" applyNumberFormat="1" applyFont="1" applyBorder="1" applyAlignment="1">
      <alignment horizontal="left" vertical="center" wrapText="1"/>
    </xf>
    <xf numFmtId="0" fontId="39" fillId="27" borderId="2" xfId="0" applyFont="1" applyFill="1" applyBorder="1" applyAlignment="1">
      <alignment horizontal="left" vertical="center" wrapText="1"/>
    </xf>
    <xf numFmtId="0" fontId="39" fillId="0" borderId="4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40" fillId="27" borderId="2" xfId="0" applyFont="1" applyFill="1" applyBorder="1" applyAlignment="1">
      <alignment horizontal="left" vertical="center" wrapText="1"/>
    </xf>
    <xf numFmtId="0" fontId="39" fillId="27" borderId="4" xfId="0" applyFont="1" applyFill="1" applyBorder="1" applyAlignment="1">
      <alignment horizontal="left" vertical="center" wrapText="1"/>
    </xf>
    <xf numFmtId="0" fontId="39" fillId="27" borderId="20" xfId="0" applyFont="1" applyFill="1" applyBorder="1" applyAlignment="1">
      <alignment horizontal="left" vertical="center" wrapText="1"/>
    </xf>
    <xf numFmtId="44" fontId="39" fillId="27" borderId="23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right" vertical="top" wrapText="1"/>
      <protection locked="0"/>
    </xf>
    <xf numFmtId="0" fontId="46" fillId="0" borderId="0" xfId="0" applyFont="1" applyFill="1" applyAlignment="1" applyProtection="1">
      <alignment horizontal="left" vertical="top" wrapText="1"/>
      <protection locked="0"/>
    </xf>
  </cellXfs>
  <cellStyles count="220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3 3" xfId="218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27" xfId="219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B6"/>
  <sheetViews>
    <sheetView tabSelected="1" view="pageBreakPreview" zoomScale="60" zoomScaleNormal="100" workbookViewId="0">
      <selection activeCell="K18" sqref="K18"/>
    </sheetView>
  </sheetViews>
  <sheetFormatPr defaultRowHeight="18.75"/>
  <cols>
    <col min="1" max="1" width="5.42578125" style="74" customWidth="1"/>
    <col min="2" max="2" width="127.85546875" style="74" customWidth="1"/>
    <col min="3" max="256" width="9.140625" style="74"/>
    <col min="257" max="257" width="6.28515625" style="74" customWidth="1"/>
    <col min="258" max="258" width="127.85546875" style="74" customWidth="1"/>
    <col min="259" max="512" width="9.140625" style="74"/>
    <col min="513" max="513" width="6.28515625" style="74" customWidth="1"/>
    <col min="514" max="514" width="127.85546875" style="74" customWidth="1"/>
    <col min="515" max="768" width="9.140625" style="74"/>
    <col min="769" max="769" width="6.28515625" style="74" customWidth="1"/>
    <col min="770" max="770" width="127.85546875" style="74" customWidth="1"/>
    <col min="771" max="1024" width="9.140625" style="74"/>
    <col min="1025" max="1025" width="6.28515625" style="74" customWidth="1"/>
    <col min="1026" max="1026" width="127.85546875" style="74" customWidth="1"/>
    <col min="1027" max="1280" width="9.140625" style="74"/>
    <col min="1281" max="1281" width="6.28515625" style="74" customWidth="1"/>
    <col min="1282" max="1282" width="127.85546875" style="74" customWidth="1"/>
    <col min="1283" max="1536" width="9.140625" style="74"/>
    <col min="1537" max="1537" width="6.28515625" style="74" customWidth="1"/>
    <col min="1538" max="1538" width="127.85546875" style="74" customWidth="1"/>
    <col min="1539" max="1792" width="9.140625" style="74"/>
    <col min="1793" max="1793" width="6.28515625" style="74" customWidth="1"/>
    <col min="1794" max="1794" width="127.85546875" style="74" customWidth="1"/>
    <col min="1795" max="2048" width="9.140625" style="74"/>
    <col min="2049" max="2049" width="6.28515625" style="74" customWidth="1"/>
    <col min="2050" max="2050" width="127.85546875" style="74" customWidth="1"/>
    <col min="2051" max="2304" width="9.140625" style="74"/>
    <col min="2305" max="2305" width="6.28515625" style="74" customWidth="1"/>
    <col min="2306" max="2306" width="127.85546875" style="74" customWidth="1"/>
    <col min="2307" max="2560" width="9.140625" style="74"/>
    <col min="2561" max="2561" width="6.28515625" style="74" customWidth="1"/>
    <col min="2562" max="2562" width="127.85546875" style="74" customWidth="1"/>
    <col min="2563" max="2816" width="9.140625" style="74"/>
    <col min="2817" max="2817" width="6.28515625" style="74" customWidth="1"/>
    <col min="2818" max="2818" width="127.85546875" style="74" customWidth="1"/>
    <col min="2819" max="3072" width="9.140625" style="74"/>
    <col min="3073" max="3073" width="6.28515625" style="74" customWidth="1"/>
    <col min="3074" max="3074" width="127.85546875" style="74" customWidth="1"/>
    <col min="3075" max="3328" width="9.140625" style="74"/>
    <col min="3329" max="3329" width="6.28515625" style="74" customWidth="1"/>
    <col min="3330" max="3330" width="127.85546875" style="74" customWidth="1"/>
    <col min="3331" max="3584" width="9.140625" style="74"/>
    <col min="3585" max="3585" width="6.28515625" style="74" customWidth="1"/>
    <col min="3586" max="3586" width="127.85546875" style="74" customWidth="1"/>
    <col min="3587" max="3840" width="9.140625" style="74"/>
    <col min="3841" max="3841" width="6.28515625" style="74" customWidth="1"/>
    <col min="3842" max="3842" width="127.85546875" style="74" customWidth="1"/>
    <col min="3843" max="4096" width="9.140625" style="74"/>
    <col min="4097" max="4097" width="6.28515625" style="74" customWidth="1"/>
    <col min="4098" max="4098" width="127.85546875" style="74" customWidth="1"/>
    <col min="4099" max="4352" width="9.140625" style="74"/>
    <col min="4353" max="4353" width="6.28515625" style="74" customWidth="1"/>
    <col min="4354" max="4354" width="127.85546875" style="74" customWidth="1"/>
    <col min="4355" max="4608" width="9.140625" style="74"/>
    <col min="4609" max="4609" width="6.28515625" style="74" customWidth="1"/>
    <col min="4610" max="4610" width="127.85546875" style="74" customWidth="1"/>
    <col min="4611" max="4864" width="9.140625" style="74"/>
    <col min="4865" max="4865" width="6.28515625" style="74" customWidth="1"/>
    <col min="4866" max="4866" width="127.85546875" style="74" customWidth="1"/>
    <col min="4867" max="5120" width="9.140625" style="74"/>
    <col min="5121" max="5121" width="6.28515625" style="74" customWidth="1"/>
    <col min="5122" max="5122" width="127.85546875" style="74" customWidth="1"/>
    <col min="5123" max="5376" width="9.140625" style="74"/>
    <col min="5377" max="5377" width="6.28515625" style="74" customWidth="1"/>
    <col min="5378" max="5378" width="127.85546875" style="74" customWidth="1"/>
    <col min="5379" max="5632" width="9.140625" style="74"/>
    <col min="5633" max="5633" width="6.28515625" style="74" customWidth="1"/>
    <col min="5634" max="5634" width="127.85546875" style="74" customWidth="1"/>
    <col min="5635" max="5888" width="9.140625" style="74"/>
    <col min="5889" max="5889" width="6.28515625" style="74" customWidth="1"/>
    <col min="5890" max="5890" width="127.85546875" style="74" customWidth="1"/>
    <col min="5891" max="6144" width="9.140625" style="74"/>
    <col min="6145" max="6145" width="6.28515625" style="74" customWidth="1"/>
    <col min="6146" max="6146" width="127.85546875" style="74" customWidth="1"/>
    <col min="6147" max="6400" width="9.140625" style="74"/>
    <col min="6401" max="6401" width="6.28515625" style="74" customWidth="1"/>
    <col min="6402" max="6402" width="127.85546875" style="74" customWidth="1"/>
    <col min="6403" max="6656" width="9.140625" style="74"/>
    <col min="6657" max="6657" width="6.28515625" style="74" customWidth="1"/>
    <col min="6658" max="6658" width="127.85546875" style="74" customWidth="1"/>
    <col min="6659" max="6912" width="9.140625" style="74"/>
    <col min="6913" max="6913" width="6.28515625" style="74" customWidth="1"/>
    <col min="6914" max="6914" width="127.85546875" style="74" customWidth="1"/>
    <col min="6915" max="7168" width="9.140625" style="74"/>
    <col min="7169" max="7169" width="6.28515625" style="74" customWidth="1"/>
    <col min="7170" max="7170" width="127.85546875" style="74" customWidth="1"/>
    <col min="7171" max="7424" width="9.140625" style="74"/>
    <col min="7425" max="7425" width="6.28515625" style="74" customWidth="1"/>
    <col min="7426" max="7426" width="127.85546875" style="74" customWidth="1"/>
    <col min="7427" max="7680" width="9.140625" style="74"/>
    <col min="7681" max="7681" width="6.28515625" style="74" customWidth="1"/>
    <col min="7682" max="7682" width="127.85546875" style="74" customWidth="1"/>
    <col min="7683" max="7936" width="9.140625" style="74"/>
    <col min="7937" max="7937" width="6.28515625" style="74" customWidth="1"/>
    <col min="7938" max="7938" width="127.85546875" style="74" customWidth="1"/>
    <col min="7939" max="8192" width="9.140625" style="74"/>
    <col min="8193" max="8193" width="6.28515625" style="74" customWidth="1"/>
    <col min="8194" max="8194" width="127.85546875" style="74" customWidth="1"/>
    <col min="8195" max="8448" width="9.140625" style="74"/>
    <col min="8449" max="8449" width="6.28515625" style="74" customWidth="1"/>
    <col min="8450" max="8450" width="127.85546875" style="74" customWidth="1"/>
    <col min="8451" max="8704" width="9.140625" style="74"/>
    <col min="8705" max="8705" width="6.28515625" style="74" customWidth="1"/>
    <col min="8706" max="8706" width="127.85546875" style="74" customWidth="1"/>
    <col min="8707" max="8960" width="9.140625" style="74"/>
    <col min="8961" max="8961" width="6.28515625" style="74" customWidth="1"/>
    <col min="8962" max="8962" width="127.85546875" style="74" customWidth="1"/>
    <col min="8963" max="9216" width="9.140625" style="74"/>
    <col min="9217" max="9217" width="6.28515625" style="74" customWidth="1"/>
    <col min="9218" max="9218" width="127.85546875" style="74" customWidth="1"/>
    <col min="9219" max="9472" width="9.140625" style="74"/>
    <col min="9473" max="9473" width="6.28515625" style="74" customWidth="1"/>
    <col min="9474" max="9474" width="127.85546875" style="74" customWidth="1"/>
    <col min="9475" max="9728" width="9.140625" style="74"/>
    <col min="9729" max="9729" width="6.28515625" style="74" customWidth="1"/>
    <col min="9730" max="9730" width="127.85546875" style="74" customWidth="1"/>
    <col min="9731" max="9984" width="9.140625" style="74"/>
    <col min="9985" max="9985" width="6.28515625" style="74" customWidth="1"/>
    <col min="9986" max="9986" width="127.85546875" style="74" customWidth="1"/>
    <col min="9987" max="10240" width="9.140625" style="74"/>
    <col min="10241" max="10241" width="6.28515625" style="74" customWidth="1"/>
    <col min="10242" max="10242" width="127.85546875" style="74" customWidth="1"/>
    <col min="10243" max="10496" width="9.140625" style="74"/>
    <col min="10497" max="10497" width="6.28515625" style="74" customWidth="1"/>
    <col min="10498" max="10498" width="127.85546875" style="74" customWidth="1"/>
    <col min="10499" max="10752" width="9.140625" style="74"/>
    <col min="10753" max="10753" width="6.28515625" style="74" customWidth="1"/>
    <col min="10754" max="10754" width="127.85546875" style="74" customWidth="1"/>
    <col min="10755" max="11008" width="9.140625" style="74"/>
    <col min="11009" max="11009" width="6.28515625" style="74" customWidth="1"/>
    <col min="11010" max="11010" width="127.85546875" style="74" customWidth="1"/>
    <col min="11011" max="11264" width="9.140625" style="74"/>
    <col min="11265" max="11265" width="6.28515625" style="74" customWidth="1"/>
    <col min="11266" max="11266" width="127.85546875" style="74" customWidth="1"/>
    <col min="11267" max="11520" width="9.140625" style="74"/>
    <col min="11521" max="11521" width="6.28515625" style="74" customWidth="1"/>
    <col min="11522" max="11522" width="127.85546875" style="74" customWidth="1"/>
    <col min="11523" max="11776" width="9.140625" style="74"/>
    <col min="11777" max="11777" width="6.28515625" style="74" customWidth="1"/>
    <col min="11778" max="11778" width="127.85546875" style="74" customWidth="1"/>
    <col min="11779" max="12032" width="9.140625" style="74"/>
    <col min="12033" max="12033" width="6.28515625" style="74" customWidth="1"/>
    <col min="12034" max="12034" width="127.85546875" style="74" customWidth="1"/>
    <col min="12035" max="12288" width="9.140625" style="74"/>
    <col min="12289" max="12289" width="6.28515625" style="74" customWidth="1"/>
    <col min="12290" max="12290" width="127.85546875" style="74" customWidth="1"/>
    <col min="12291" max="12544" width="9.140625" style="74"/>
    <col min="12545" max="12545" width="6.28515625" style="74" customWidth="1"/>
    <col min="12546" max="12546" width="127.85546875" style="74" customWidth="1"/>
    <col min="12547" max="12800" width="9.140625" style="74"/>
    <col min="12801" max="12801" width="6.28515625" style="74" customWidth="1"/>
    <col min="12802" max="12802" width="127.85546875" style="74" customWidth="1"/>
    <col min="12803" max="13056" width="9.140625" style="74"/>
    <col min="13057" max="13057" width="6.28515625" style="74" customWidth="1"/>
    <col min="13058" max="13058" width="127.85546875" style="74" customWidth="1"/>
    <col min="13059" max="13312" width="9.140625" style="74"/>
    <col min="13313" max="13313" width="6.28515625" style="74" customWidth="1"/>
    <col min="13314" max="13314" width="127.85546875" style="74" customWidth="1"/>
    <col min="13315" max="13568" width="9.140625" style="74"/>
    <col min="13569" max="13569" width="6.28515625" style="74" customWidth="1"/>
    <col min="13570" max="13570" width="127.85546875" style="74" customWidth="1"/>
    <col min="13571" max="13824" width="9.140625" style="74"/>
    <col min="13825" max="13825" width="6.28515625" style="74" customWidth="1"/>
    <col min="13826" max="13826" width="127.85546875" style="74" customWidth="1"/>
    <col min="13827" max="14080" width="9.140625" style="74"/>
    <col min="14081" max="14081" width="6.28515625" style="74" customWidth="1"/>
    <col min="14082" max="14082" width="127.85546875" style="74" customWidth="1"/>
    <col min="14083" max="14336" width="9.140625" style="74"/>
    <col min="14337" max="14337" width="6.28515625" style="74" customWidth="1"/>
    <col min="14338" max="14338" width="127.85546875" style="74" customWidth="1"/>
    <col min="14339" max="14592" width="9.140625" style="74"/>
    <col min="14593" max="14593" width="6.28515625" style="74" customWidth="1"/>
    <col min="14594" max="14594" width="127.85546875" style="74" customWidth="1"/>
    <col min="14595" max="14848" width="9.140625" style="74"/>
    <col min="14849" max="14849" width="6.28515625" style="74" customWidth="1"/>
    <col min="14850" max="14850" width="127.85546875" style="74" customWidth="1"/>
    <col min="14851" max="15104" width="9.140625" style="74"/>
    <col min="15105" max="15105" width="6.28515625" style="74" customWidth="1"/>
    <col min="15106" max="15106" width="127.85546875" style="74" customWidth="1"/>
    <col min="15107" max="15360" width="9.140625" style="74"/>
    <col min="15361" max="15361" width="6.28515625" style="74" customWidth="1"/>
    <col min="15362" max="15362" width="127.85546875" style="74" customWidth="1"/>
    <col min="15363" max="15616" width="9.140625" style="74"/>
    <col min="15617" max="15617" width="6.28515625" style="74" customWidth="1"/>
    <col min="15618" max="15618" width="127.85546875" style="74" customWidth="1"/>
    <col min="15619" max="15872" width="9.140625" style="74"/>
    <col min="15873" max="15873" width="6.28515625" style="74" customWidth="1"/>
    <col min="15874" max="15874" width="127.85546875" style="74" customWidth="1"/>
    <col min="15875" max="16128" width="9.140625" style="74"/>
    <col min="16129" max="16129" width="6.28515625" style="74" customWidth="1"/>
    <col min="16130" max="16130" width="127.85546875" style="74" customWidth="1"/>
    <col min="16131" max="16384" width="9.140625" style="74"/>
  </cols>
  <sheetData>
    <row r="2" spans="2:2">
      <c r="B2" s="73" t="s">
        <v>78</v>
      </c>
    </row>
    <row r="3" spans="2:2" ht="19.5" thickBot="1"/>
    <row r="4" spans="2:2" ht="117.75" customHeight="1">
      <c r="B4" s="75" t="s">
        <v>79</v>
      </c>
    </row>
    <row r="5" spans="2:2" ht="102" customHeight="1">
      <c r="B5" s="76" t="s">
        <v>80</v>
      </c>
    </row>
    <row r="6" spans="2:2" ht="95.25" customHeight="1" thickBot="1">
      <c r="B6" s="77" t="s">
        <v>81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  <pageSetUpPr fitToPage="1"/>
  </sheetPr>
  <dimension ref="A1:G63"/>
  <sheetViews>
    <sheetView showGridLines="0" view="pageBreakPreview" topLeftCell="A13" zoomScale="130" zoomScaleNormal="100" zoomScaleSheetLayoutView="130" zoomScalePageLayoutView="115" workbookViewId="0">
      <selection activeCell="E22" sqref="E22"/>
    </sheetView>
  </sheetViews>
  <sheetFormatPr defaultColWidth="9.140625" defaultRowHeight="15"/>
  <cols>
    <col min="1" max="1" width="2.28515625" style="39" customWidth="1"/>
    <col min="2" max="2" width="4.140625" style="5" customWidth="1"/>
    <col min="3" max="3" width="19.140625" style="1" customWidth="1"/>
    <col min="4" max="4" width="30.85546875" style="1" customWidth="1"/>
    <col min="5" max="5" width="50.7109375" style="4" customWidth="1"/>
    <col min="6" max="6" width="2.5703125" style="1" customWidth="1"/>
    <col min="7" max="11" width="9.140625" style="1"/>
    <col min="12" max="12" width="16.5703125" style="1" customWidth="1"/>
    <col min="13" max="14" width="16.140625" style="1" customWidth="1"/>
    <col min="15" max="16384" width="9.140625" style="1"/>
  </cols>
  <sheetData>
    <row r="1" spans="2:7" s="44" customFormat="1" ht="12.75" customHeight="1">
      <c r="B1" s="151"/>
      <c r="C1" s="151"/>
      <c r="D1" s="151"/>
      <c r="E1" s="151"/>
    </row>
    <row r="2" spans="2:7" ht="13.5" customHeight="1">
      <c r="E2" s="2" t="s">
        <v>63</v>
      </c>
    </row>
    <row r="3" spans="2:7" ht="18" customHeight="1">
      <c r="C3" s="3"/>
      <c r="D3" s="3" t="s">
        <v>25</v>
      </c>
      <c r="E3" s="3"/>
    </row>
    <row r="4" spans="2:7" ht="18" customHeight="1"/>
    <row r="5" spans="2:7" ht="14.25" customHeight="1">
      <c r="C5" s="1" t="s">
        <v>18</v>
      </c>
      <c r="D5" s="5" t="s">
        <v>136</v>
      </c>
      <c r="F5" s="5"/>
    </row>
    <row r="6" spans="2:7" ht="12.75" customHeight="1">
      <c r="F6" s="5"/>
    </row>
    <row r="7" spans="2:7" ht="36.75" customHeight="1">
      <c r="C7" s="1" t="s">
        <v>17</v>
      </c>
      <c r="D7" s="164" t="s">
        <v>169</v>
      </c>
      <c r="E7" s="164"/>
      <c r="F7" s="6"/>
      <c r="G7" s="7"/>
    </row>
    <row r="8" spans="2:7" ht="14.25" customHeight="1"/>
    <row r="9" spans="2:7" ht="21.75" customHeight="1">
      <c r="C9" s="47" t="s">
        <v>14</v>
      </c>
      <c r="D9" s="165"/>
      <c r="E9" s="166"/>
      <c r="F9" s="5"/>
    </row>
    <row r="10" spans="2:7" ht="31.5" customHeight="1">
      <c r="C10" s="47" t="s">
        <v>19</v>
      </c>
      <c r="D10" s="167"/>
      <c r="E10" s="168"/>
      <c r="F10" s="5"/>
    </row>
    <row r="11" spans="2:7" ht="18" customHeight="1">
      <c r="C11" s="47" t="s">
        <v>13</v>
      </c>
      <c r="D11" s="140"/>
      <c r="E11" s="141"/>
      <c r="F11" s="5"/>
    </row>
    <row r="12" spans="2:7" ht="18" customHeight="1">
      <c r="C12" s="47" t="s">
        <v>20</v>
      </c>
      <c r="D12" s="140"/>
      <c r="E12" s="141"/>
      <c r="F12" s="5"/>
    </row>
    <row r="13" spans="2:7" ht="18" customHeight="1">
      <c r="C13" s="47" t="s">
        <v>21</v>
      </c>
      <c r="D13" s="140"/>
      <c r="E13" s="141"/>
      <c r="F13" s="5"/>
    </row>
    <row r="14" spans="2:7" ht="18" customHeight="1">
      <c r="C14" s="47" t="s">
        <v>22</v>
      </c>
      <c r="D14" s="140"/>
      <c r="E14" s="141"/>
      <c r="F14" s="5"/>
    </row>
    <row r="15" spans="2:7" ht="18" customHeight="1">
      <c r="C15" s="47" t="s">
        <v>23</v>
      </c>
      <c r="D15" s="140"/>
      <c r="E15" s="141"/>
      <c r="F15" s="5"/>
    </row>
    <row r="16" spans="2:7" ht="18" customHeight="1">
      <c r="C16" s="47" t="s">
        <v>24</v>
      </c>
      <c r="D16" s="140"/>
      <c r="E16" s="141"/>
      <c r="F16" s="5"/>
    </row>
    <row r="17" spans="1:6" ht="18" customHeight="1">
      <c r="D17" s="5"/>
      <c r="E17" s="9"/>
      <c r="F17" s="5"/>
    </row>
    <row r="18" spans="1:6" ht="18" customHeight="1">
      <c r="B18" s="5" t="s">
        <v>30</v>
      </c>
      <c r="C18" s="143" t="s">
        <v>39</v>
      </c>
      <c r="D18" s="143"/>
      <c r="E18" s="143"/>
      <c r="F18" s="7"/>
    </row>
    <row r="19" spans="1:6" ht="9.6" customHeight="1" thickBot="1">
      <c r="D19" s="7"/>
      <c r="E19" s="10"/>
      <c r="F19" s="7"/>
    </row>
    <row r="20" spans="1:6" ht="18" customHeight="1">
      <c r="C20" s="62" t="s">
        <v>7</v>
      </c>
      <c r="D20" s="48" t="s">
        <v>60</v>
      </c>
      <c r="E20" s="1"/>
    </row>
    <row r="21" spans="1:6" ht="18" customHeight="1">
      <c r="B21" s="135"/>
      <c r="C21" s="61">
        <v>1</v>
      </c>
      <c r="D21" s="38">
        <f>'część (1)'!H11</f>
        <v>0</v>
      </c>
      <c r="E21" s="1"/>
    </row>
    <row r="22" spans="1:6" s="80" customFormat="1" ht="18" customHeight="1">
      <c r="B22" s="135"/>
      <c r="C22" s="85">
        <v>2</v>
      </c>
      <c r="D22" s="86">
        <f>'część (2)'!F8</f>
        <v>0</v>
      </c>
    </row>
    <row r="23" spans="1:6" s="80" customFormat="1" ht="18" customHeight="1">
      <c r="B23" s="135"/>
      <c r="C23" s="85">
        <v>3</v>
      </c>
      <c r="D23" s="86">
        <f>'część (3)'!F8</f>
        <v>0</v>
      </c>
    </row>
    <row r="24" spans="1:6" s="80" customFormat="1" ht="18" customHeight="1">
      <c r="B24" s="135"/>
      <c r="C24" s="85">
        <v>4</v>
      </c>
      <c r="D24" s="86">
        <f>'część (4)'!F8</f>
        <v>0</v>
      </c>
    </row>
    <row r="25" spans="1:6" ht="18" customHeight="1">
      <c r="B25" s="135"/>
      <c r="C25" s="61">
        <v>5</v>
      </c>
      <c r="D25" s="38">
        <f>'część (5)'!F8</f>
        <v>0</v>
      </c>
      <c r="E25" s="1" t="s">
        <v>168</v>
      </c>
    </row>
    <row r="26" spans="1:6" s="137" customFormat="1" ht="18" customHeight="1">
      <c r="B26" s="135"/>
      <c r="C26" s="139"/>
      <c r="D26" s="138"/>
    </row>
    <row r="27" spans="1:6" s="42" customFormat="1" ht="26.25" customHeight="1">
      <c r="B27" s="135"/>
      <c r="C27" s="142" t="s">
        <v>59</v>
      </c>
      <c r="D27" s="142"/>
      <c r="E27" s="142"/>
    </row>
    <row r="28" spans="1:6" s="34" customFormat="1" ht="17.25" customHeight="1">
      <c r="A28" s="39"/>
      <c r="B28" s="135"/>
      <c r="C28" s="35"/>
      <c r="D28" s="36"/>
      <c r="E28" s="36"/>
    </row>
    <row r="29" spans="1:6" s="40" customFormat="1" ht="17.25" customHeight="1">
      <c r="B29" s="136" t="s">
        <v>31</v>
      </c>
      <c r="C29" s="152" t="s">
        <v>48</v>
      </c>
      <c r="D29" s="152"/>
      <c r="E29" s="152"/>
    </row>
    <row r="30" spans="1:6" s="40" customFormat="1" ht="59.25" customHeight="1">
      <c r="B30" s="136"/>
      <c r="C30" s="153" t="s">
        <v>49</v>
      </c>
      <c r="D30" s="154"/>
      <c r="E30" s="41" t="s">
        <v>84</v>
      </c>
    </row>
    <row r="31" spans="1:6" s="40" customFormat="1" ht="33" customHeight="1">
      <c r="B31" s="136"/>
      <c r="C31" s="155" t="s">
        <v>50</v>
      </c>
      <c r="D31" s="155"/>
      <c r="E31" s="155"/>
    </row>
    <row r="32" spans="1:6" s="40" customFormat="1" ht="31.5" customHeight="1">
      <c r="B32" s="136" t="s">
        <v>32</v>
      </c>
      <c r="C32" s="160" t="s">
        <v>51</v>
      </c>
      <c r="D32" s="160"/>
      <c r="E32" s="160"/>
    </row>
    <row r="33" spans="2:7" s="40" customFormat="1" ht="51" customHeight="1">
      <c r="B33" s="136"/>
      <c r="C33" s="153" t="s">
        <v>52</v>
      </c>
      <c r="D33" s="154"/>
      <c r="E33" s="41" t="s">
        <v>53</v>
      </c>
    </row>
    <row r="34" spans="2:7" s="40" customFormat="1" ht="54.75" customHeight="1">
      <c r="B34" s="136"/>
      <c r="C34" s="161" t="s">
        <v>64</v>
      </c>
      <c r="D34" s="161"/>
      <c r="E34" s="161"/>
    </row>
    <row r="35" spans="2:7" s="40" customFormat="1" ht="18.75" customHeight="1">
      <c r="B35" s="136" t="s">
        <v>33</v>
      </c>
      <c r="C35" s="160" t="s">
        <v>54</v>
      </c>
      <c r="D35" s="160"/>
      <c r="E35" s="160"/>
    </row>
    <row r="36" spans="2:7" s="40" customFormat="1" ht="94.5" customHeight="1">
      <c r="B36" s="136"/>
      <c r="C36" s="162" t="s">
        <v>57</v>
      </c>
      <c r="D36" s="163"/>
      <c r="E36" s="41" t="s">
        <v>55</v>
      </c>
    </row>
    <row r="37" spans="2:7" s="40" customFormat="1" ht="25.5" customHeight="1">
      <c r="B37" s="136"/>
      <c r="C37" s="158" t="s">
        <v>56</v>
      </c>
      <c r="D37" s="158"/>
      <c r="E37" s="158"/>
    </row>
    <row r="38" spans="2:7" s="40" customFormat="1" ht="32.25" customHeight="1">
      <c r="B38" s="136" t="s">
        <v>34</v>
      </c>
      <c r="C38" s="159" t="s">
        <v>46</v>
      </c>
      <c r="D38" s="159"/>
      <c r="E38" s="159"/>
    </row>
    <row r="39" spans="2:7" ht="20.25" customHeight="1">
      <c r="B39" s="5" t="s">
        <v>35</v>
      </c>
      <c r="C39" s="156" t="s">
        <v>58</v>
      </c>
      <c r="D39" s="143"/>
      <c r="E39" s="157"/>
      <c r="F39" s="11"/>
    </row>
    <row r="40" spans="2:7" s="79" customFormat="1" ht="118.5" customHeight="1">
      <c r="B40" s="5" t="s">
        <v>36</v>
      </c>
      <c r="C40" s="169" t="s">
        <v>170</v>
      </c>
      <c r="D40" s="170"/>
      <c r="E40" s="171"/>
      <c r="F40" s="11"/>
    </row>
    <row r="41" spans="2:7" ht="36" customHeight="1">
      <c r="B41" s="136" t="s">
        <v>37</v>
      </c>
      <c r="C41" s="172" t="s">
        <v>83</v>
      </c>
      <c r="D41" s="172"/>
      <c r="E41" s="172"/>
      <c r="F41" s="12"/>
      <c r="G41" s="7"/>
    </row>
    <row r="42" spans="2:7" ht="37.5" customHeight="1">
      <c r="B42" s="5" t="s">
        <v>38</v>
      </c>
      <c r="C42" s="170" t="s">
        <v>45</v>
      </c>
      <c r="D42" s="170"/>
      <c r="E42" s="170"/>
      <c r="F42" s="11"/>
      <c r="G42" s="7"/>
    </row>
    <row r="43" spans="2:7" ht="27.75" customHeight="1">
      <c r="B43" s="136" t="s">
        <v>40</v>
      </c>
      <c r="C43" s="143" t="s">
        <v>47</v>
      </c>
      <c r="D43" s="143"/>
      <c r="E43" s="143"/>
      <c r="F43" s="11"/>
      <c r="G43" s="7"/>
    </row>
    <row r="44" spans="2:7" ht="44.25" customHeight="1">
      <c r="B44" s="5" t="s">
        <v>41</v>
      </c>
      <c r="C44" s="170" t="s">
        <v>12</v>
      </c>
      <c r="D44" s="170"/>
      <c r="E44" s="170"/>
      <c r="F44" s="11"/>
      <c r="G44" s="7"/>
    </row>
    <row r="45" spans="2:7" ht="18" customHeight="1">
      <c r="B45" s="136" t="s">
        <v>82</v>
      </c>
      <c r="C45" s="6" t="s">
        <v>0</v>
      </c>
      <c r="D45" s="7"/>
      <c r="E45" s="1"/>
      <c r="F45" s="13"/>
    </row>
    <row r="46" spans="2:7" ht="6" customHeight="1">
      <c r="C46" s="7"/>
      <c r="D46" s="7"/>
      <c r="E46" s="14"/>
      <c r="F46" s="13"/>
    </row>
    <row r="47" spans="2:7" ht="18" customHeight="1">
      <c r="C47" s="144" t="s">
        <v>9</v>
      </c>
      <c r="D47" s="145"/>
      <c r="E47" s="146"/>
      <c r="F47" s="13"/>
    </row>
    <row r="48" spans="2:7" ht="18" customHeight="1">
      <c r="C48" s="144" t="s">
        <v>1</v>
      </c>
      <c r="D48" s="146"/>
      <c r="E48" s="47"/>
      <c r="F48" s="13"/>
    </row>
    <row r="49" spans="3:6" ht="18" customHeight="1">
      <c r="C49" s="149"/>
      <c r="D49" s="150"/>
      <c r="E49" s="8"/>
      <c r="F49" s="13"/>
    </row>
    <row r="50" spans="3:6" ht="18" customHeight="1">
      <c r="C50" s="149"/>
      <c r="D50" s="150"/>
      <c r="E50" s="8"/>
      <c r="F50" s="13"/>
    </row>
    <row r="51" spans="3:6" ht="18" customHeight="1">
      <c r="C51" s="149"/>
      <c r="D51" s="150"/>
      <c r="E51" s="8"/>
      <c r="F51" s="13"/>
    </row>
    <row r="52" spans="3:6" ht="15" customHeight="1">
      <c r="C52" s="16" t="s">
        <v>3</v>
      </c>
      <c r="D52" s="16"/>
      <c r="E52" s="14"/>
      <c r="F52" s="13"/>
    </row>
    <row r="53" spans="3:6" ht="18" customHeight="1">
      <c r="C53" s="144" t="s">
        <v>10</v>
      </c>
      <c r="D53" s="145"/>
      <c r="E53" s="146"/>
      <c r="F53" s="13"/>
    </row>
    <row r="54" spans="3:6" ht="18" customHeight="1">
      <c r="C54" s="63" t="s">
        <v>1</v>
      </c>
      <c r="D54" s="64" t="s">
        <v>2</v>
      </c>
      <c r="E54" s="65" t="s">
        <v>4</v>
      </c>
      <c r="F54" s="13"/>
    </row>
    <row r="55" spans="3:6" ht="18" customHeight="1">
      <c r="C55" s="17"/>
      <c r="D55" s="15"/>
      <c r="E55" s="18"/>
      <c r="F55" s="13"/>
    </row>
    <row r="56" spans="3:6" ht="18" customHeight="1">
      <c r="C56" s="17"/>
      <c r="D56" s="15"/>
      <c r="E56" s="18"/>
      <c r="F56" s="13"/>
    </row>
    <row r="57" spans="3:6" ht="18" customHeight="1">
      <c r="C57" s="16"/>
      <c r="D57" s="16"/>
      <c r="E57" s="14"/>
      <c r="F57" s="13"/>
    </row>
    <row r="58" spans="3:6" ht="18" customHeight="1">
      <c r="C58" s="144" t="s">
        <v>11</v>
      </c>
      <c r="D58" s="145"/>
      <c r="E58" s="146"/>
      <c r="F58" s="13"/>
    </row>
    <row r="59" spans="3:6" ht="18" customHeight="1">
      <c r="C59" s="144" t="s">
        <v>5</v>
      </c>
      <c r="D59" s="146"/>
      <c r="E59" s="47"/>
    </row>
    <row r="60" spans="3:6" ht="18" customHeight="1">
      <c r="C60" s="147"/>
      <c r="D60" s="148"/>
      <c r="E60" s="8"/>
    </row>
    <row r="61" spans="3:6" ht="10.5" customHeight="1"/>
    <row r="62" spans="3:6" ht="18" customHeight="1"/>
    <row r="63" spans="3:6" ht="18" customHeight="1">
      <c r="E63" s="1"/>
    </row>
  </sheetData>
  <mergeCells count="37">
    <mergeCell ref="C40:E40"/>
    <mergeCell ref="C44:E44"/>
    <mergeCell ref="C43:E43"/>
    <mergeCell ref="C42:E42"/>
    <mergeCell ref="C41:E41"/>
    <mergeCell ref="B1:E1"/>
    <mergeCell ref="C29:E29"/>
    <mergeCell ref="C30:D30"/>
    <mergeCell ref="C31:E31"/>
    <mergeCell ref="C39:E39"/>
    <mergeCell ref="C37:E37"/>
    <mergeCell ref="C38:E38"/>
    <mergeCell ref="C32:E32"/>
    <mergeCell ref="C33:D33"/>
    <mergeCell ref="C34:E34"/>
    <mergeCell ref="C35:E35"/>
    <mergeCell ref="C36:D36"/>
    <mergeCell ref="D7:E7"/>
    <mergeCell ref="D12:E12"/>
    <mergeCell ref="D9:E9"/>
    <mergeCell ref="D10:E10"/>
    <mergeCell ref="C47:E47"/>
    <mergeCell ref="C60:D60"/>
    <mergeCell ref="C59:D59"/>
    <mergeCell ref="C48:D48"/>
    <mergeCell ref="C49:D49"/>
    <mergeCell ref="C51:D51"/>
    <mergeCell ref="C58:E58"/>
    <mergeCell ref="C53:E53"/>
    <mergeCell ref="C50:D50"/>
    <mergeCell ref="D11:E11"/>
    <mergeCell ref="C27:E27"/>
    <mergeCell ref="D13:E13"/>
    <mergeCell ref="D15:E15"/>
    <mergeCell ref="D14:E14"/>
    <mergeCell ref="D16:E16"/>
    <mergeCell ref="C18:E18"/>
  </mergeCells>
  <phoneticPr fontId="0" type="noConversion"/>
  <printOptions horizontalCentered="1"/>
  <pageMargins left="0.25" right="0.25" top="0.75" bottom="0.75" header="0.3" footer="0.3"/>
  <pageSetup paperSize="9" scale="9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33"/>
  <sheetViews>
    <sheetView showGridLines="0" view="pageBreakPreview" topLeftCell="A31" zoomScale="85" zoomScaleNormal="100" zoomScaleSheetLayoutView="85" zoomScalePageLayoutView="85" workbookViewId="0">
      <selection activeCell="B28" sqref="B28"/>
    </sheetView>
  </sheetViews>
  <sheetFormatPr defaultColWidth="9.140625" defaultRowHeight="15"/>
  <cols>
    <col min="1" max="1" width="5.28515625" style="81" customWidth="1"/>
    <col min="2" max="2" width="78.7109375" style="81" customWidth="1"/>
    <col min="3" max="3" width="9.7109375" style="21" customWidth="1"/>
    <col min="4" max="4" width="10.7109375" style="83" customWidth="1"/>
    <col min="5" max="5" width="22.28515625" style="81" customWidth="1"/>
    <col min="6" max="6" width="21.42578125" style="81" customWidth="1"/>
    <col min="7" max="7" width="21.85546875" style="81" customWidth="1"/>
    <col min="8" max="8" width="18.28515625" style="81" customWidth="1"/>
    <col min="9" max="10" width="14.28515625" style="81" customWidth="1"/>
    <col min="11" max="16384" width="9.140625" style="81"/>
  </cols>
  <sheetData>
    <row r="1" spans="1:10" s="80" customFormat="1" ht="14.25" customHeight="1">
      <c r="B1" s="45"/>
      <c r="C1" s="45"/>
      <c r="D1" s="78"/>
      <c r="E1" s="45"/>
    </row>
    <row r="2" spans="1:10">
      <c r="B2" s="19" t="str">
        <f>'Formularz oferty'!D5</f>
        <v>DFP.271.180.2024.EP</v>
      </c>
      <c r="C2" s="81"/>
      <c r="I2" s="20"/>
      <c r="J2" s="20"/>
    </row>
    <row r="3" spans="1:10" ht="15" customHeight="1">
      <c r="E3" s="156"/>
      <c r="F3" s="156"/>
      <c r="G3" s="156"/>
      <c r="H3" s="83" t="s">
        <v>28</v>
      </c>
    </row>
    <row r="5" spans="1:10">
      <c r="B5" s="6" t="s">
        <v>6</v>
      </c>
      <c r="C5" s="82">
        <v>1</v>
      </c>
      <c r="D5" s="22"/>
      <c r="E5" s="23" t="s">
        <v>8</v>
      </c>
      <c r="F5" s="23"/>
      <c r="G5" s="5"/>
      <c r="H5" s="80"/>
    </row>
    <row r="6" spans="1:10">
      <c r="B6" s="6"/>
      <c r="C6" s="24"/>
      <c r="D6" s="22"/>
      <c r="E6" s="23"/>
      <c r="F6" s="23"/>
      <c r="G6" s="5"/>
      <c r="H6" s="80"/>
    </row>
    <row r="7" spans="1:10">
      <c r="A7" s="6"/>
      <c r="C7" s="24"/>
      <c r="D7" s="22"/>
      <c r="E7" s="80"/>
      <c r="F7" s="80"/>
      <c r="G7" s="80"/>
      <c r="H7" s="80"/>
    </row>
    <row r="8" spans="1:10">
      <c r="A8" s="25"/>
      <c r="B8" s="25"/>
      <c r="C8" s="26"/>
      <c r="D8" s="27"/>
      <c r="E8" s="52" t="s">
        <v>60</v>
      </c>
      <c r="F8" s="185">
        <f>SUM(H11+H14+H17+H20+H23+H26+H29)</f>
        <v>0</v>
      </c>
      <c r="G8" s="186"/>
      <c r="H8" s="28"/>
    </row>
    <row r="9" spans="1:10" ht="12.75" customHeight="1">
      <c r="A9" s="28"/>
      <c r="B9" s="25"/>
      <c r="C9" s="29"/>
      <c r="D9" s="30"/>
      <c r="E9" s="28"/>
      <c r="F9" s="28"/>
      <c r="G9" s="28"/>
      <c r="H9" s="28"/>
    </row>
    <row r="10" spans="1:10" s="31" customFormat="1" ht="43.15" customHeight="1">
      <c r="A10" s="95" t="s">
        <v>15</v>
      </c>
      <c r="B10" s="96" t="s">
        <v>26</v>
      </c>
      <c r="C10" s="97" t="s">
        <v>16</v>
      </c>
      <c r="D10" s="98" t="s">
        <v>98</v>
      </c>
      <c r="E10" s="96" t="s">
        <v>85</v>
      </c>
      <c r="F10" s="96" t="s">
        <v>27</v>
      </c>
      <c r="G10" s="96" t="s">
        <v>86</v>
      </c>
      <c r="H10" s="96" t="s">
        <v>87</v>
      </c>
    </row>
    <row r="11" spans="1:10" s="31" customFormat="1" ht="21.75" customHeight="1">
      <c r="A11" s="99" t="s">
        <v>30</v>
      </c>
      <c r="B11" s="100" t="s">
        <v>88</v>
      </c>
      <c r="C11" s="101">
        <v>10</v>
      </c>
      <c r="D11" s="102" t="s">
        <v>89</v>
      </c>
      <c r="E11" s="32"/>
      <c r="F11" s="32"/>
      <c r="G11" s="32"/>
      <c r="H11" s="33">
        <f>ROUND(ROUND(C11,2)*ROUND(G11,2),2)</f>
        <v>0</v>
      </c>
    </row>
    <row r="12" spans="1:10" s="84" customFormat="1" ht="22.5" customHeight="1">
      <c r="A12" s="87"/>
      <c r="B12" s="88" t="s">
        <v>90</v>
      </c>
      <c r="C12" s="175" t="s">
        <v>91</v>
      </c>
      <c r="D12" s="176"/>
      <c r="E12" s="176"/>
      <c r="F12" s="176"/>
      <c r="G12" s="176"/>
      <c r="H12" s="177"/>
    </row>
    <row r="13" spans="1:10" ht="242.25" customHeight="1">
      <c r="A13" s="87"/>
      <c r="B13" s="89" t="s">
        <v>151</v>
      </c>
      <c r="C13" s="178"/>
      <c r="D13" s="179"/>
      <c r="E13" s="179"/>
      <c r="F13" s="179"/>
      <c r="G13" s="179"/>
      <c r="H13" s="179"/>
    </row>
    <row r="14" spans="1:10" ht="27.75" customHeight="1">
      <c r="A14" s="99" t="s">
        <v>31</v>
      </c>
      <c r="B14" s="100" t="s">
        <v>92</v>
      </c>
      <c r="C14" s="101">
        <v>10</v>
      </c>
      <c r="D14" s="103" t="s">
        <v>89</v>
      </c>
      <c r="E14" s="90"/>
      <c r="F14" s="90"/>
      <c r="G14" s="91"/>
      <c r="H14" s="92">
        <f>ROUND(ROUND(C14,2)*ROUND(G14,2),2)</f>
        <v>0</v>
      </c>
    </row>
    <row r="15" spans="1:10">
      <c r="A15" s="87"/>
      <c r="B15" s="88" t="s">
        <v>90</v>
      </c>
      <c r="C15" s="175" t="s">
        <v>91</v>
      </c>
      <c r="D15" s="176"/>
      <c r="E15" s="176"/>
      <c r="F15" s="176"/>
      <c r="G15" s="176"/>
      <c r="H15" s="177"/>
    </row>
    <row r="16" spans="1:10" ht="280.5" customHeight="1">
      <c r="A16" s="87"/>
      <c r="B16" s="89" t="s">
        <v>152</v>
      </c>
      <c r="C16" s="178"/>
      <c r="D16" s="179"/>
      <c r="E16" s="179"/>
      <c r="F16" s="179"/>
      <c r="G16" s="179"/>
      <c r="H16" s="179"/>
    </row>
    <row r="17" spans="1:8" ht="23.25" customHeight="1">
      <c r="A17" s="99" t="s">
        <v>32</v>
      </c>
      <c r="B17" s="100" t="s">
        <v>93</v>
      </c>
      <c r="C17" s="101">
        <v>10</v>
      </c>
      <c r="D17" s="102" t="s">
        <v>89</v>
      </c>
      <c r="E17" s="90"/>
      <c r="F17" s="90"/>
      <c r="G17" s="91"/>
      <c r="H17" s="92">
        <f>ROUND(ROUND(C17,2)*ROUND(G17,2),2)</f>
        <v>0</v>
      </c>
    </row>
    <row r="18" spans="1:8" ht="27.75" customHeight="1">
      <c r="A18" s="87"/>
      <c r="B18" s="88" t="s">
        <v>90</v>
      </c>
      <c r="C18" s="175" t="s">
        <v>91</v>
      </c>
      <c r="D18" s="176"/>
      <c r="E18" s="176"/>
      <c r="F18" s="176"/>
      <c r="G18" s="176"/>
      <c r="H18" s="177"/>
    </row>
    <row r="19" spans="1:8" ht="277.5" customHeight="1">
      <c r="A19" s="87"/>
      <c r="B19" s="89" t="s">
        <v>153</v>
      </c>
      <c r="C19" s="178"/>
      <c r="D19" s="179"/>
      <c r="E19" s="179"/>
      <c r="F19" s="179"/>
      <c r="G19" s="179"/>
      <c r="H19" s="179"/>
    </row>
    <row r="20" spans="1:8" ht="22.5" customHeight="1">
      <c r="A20" s="99" t="s">
        <v>33</v>
      </c>
      <c r="B20" s="100" t="s">
        <v>94</v>
      </c>
      <c r="C20" s="101">
        <v>10</v>
      </c>
      <c r="D20" s="102" t="s">
        <v>89</v>
      </c>
      <c r="E20" s="90"/>
      <c r="F20" s="90"/>
      <c r="G20" s="91"/>
      <c r="H20" s="92">
        <f>ROUND(ROUND(C20,2)*ROUND(G20,2),2)</f>
        <v>0</v>
      </c>
    </row>
    <row r="21" spans="1:8">
      <c r="A21" s="87"/>
      <c r="B21" s="88" t="s">
        <v>90</v>
      </c>
      <c r="C21" s="175" t="s">
        <v>91</v>
      </c>
      <c r="D21" s="176"/>
      <c r="E21" s="176"/>
      <c r="F21" s="176"/>
      <c r="G21" s="176"/>
      <c r="H21" s="177"/>
    </row>
    <row r="22" spans="1:8" ht="255">
      <c r="A22" s="87"/>
      <c r="B22" s="89" t="s">
        <v>154</v>
      </c>
      <c r="C22" s="178"/>
      <c r="D22" s="179"/>
      <c r="E22" s="179"/>
      <c r="F22" s="179"/>
      <c r="G22" s="179"/>
      <c r="H22" s="179"/>
    </row>
    <row r="23" spans="1:8" ht="22.5" customHeight="1">
      <c r="A23" s="99" t="s">
        <v>34</v>
      </c>
      <c r="B23" s="100" t="s">
        <v>95</v>
      </c>
      <c r="C23" s="101">
        <v>10</v>
      </c>
      <c r="D23" s="102" t="s">
        <v>89</v>
      </c>
      <c r="E23" s="90"/>
      <c r="F23" s="90"/>
      <c r="G23" s="91"/>
      <c r="H23" s="92">
        <f>ROUND(ROUND(C23,2)*ROUND(G23,2),2)</f>
        <v>0</v>
      </c>
    </row>
    <row r="24" spans="1:8">
      <c r="A24" s="87"/>
      <c r="B24" s="88" t="s">
        <v>90</v>
      </c>
      <c r="C24" s="175" t="s">
        <v>91</v>
      </c>
      <c r="D24" s="176"/>
      <c r="E24" s="176"/>
      <c r="F24" s="176"/>
      <c r="G24" s="176"/>
      <c r="H24" s="177"/>
    </row>
    <row r="25" spans="1:8" ht="234" customHeight="1">
      <c r="A25" s="87"/>
      <c r="B25" s="89" t="s">
        <v>155</v>
      </c>
      <c r="C25" s="178"/>
      <c r="D25" s="179"/>
      <c r="E25" s="179"/>
      <c r="F25" s="179"/>
      <c r="G25" s="179"/>
      <c r="H25" s="179"/>
    </row>
    <row r="26" spans="1:8" ht="23.25" customHeight="1">
      <c r="A26" s="99" t="s">
        <v>35</v>
      </c>
      <c r="B26" s="100" t="s">
        <v>96</v>
      </c>
      <c r="C26" s="101">
        <v>15</v>
      </c>
      <c r="D26" s="102" t="s">
        <v>89</v>
      </c>
      <c r="E26" s="90"/>
      <c r="F26" s="90"/>
      <c r="G26" s="91"/>
      <c r="H26" s="92">
        <f>ROUND(ROUND(C26,2)*ROUND(G26,2),2)</f>
        <v>0</v>
      </c>
    </row>
    <row r="27" spans="1:8">
      <c r="A27" s="87"/>
      <c r="B27" s="88" t="s">
        <v>90</v>
      </c>
      <c r="C27" s="175" t="s">
        <v>91</v>
      </c>
      <c r="D27" s="176"/>
      <c r="E27" s="176"/>
      <c r="F27" s="176"/>
      <c r="G27" s="176"/>
      <c r="H27" s="177"/>
    </row>
    <row r="28" spans="1:8" ht="256.5" customHeight="1">
      <c r="A28" s="87"/>
      <c r="B28" s="89" t="s">
        <v>156</v>
      </c>
      <c r="C28" s="178"/>
      <c r="D28" s="179"/>
      <c r="E28" s="179"/>
      <c r="F28" s="179"/>
      <c r="G28" s="179"/>
      <c r="H28" s="179"/>
    </row>
    <row r="29" spans="1:8" ht="42" customHeight="1">
      <c r="A29" s="99" t="s">
        <v>36</v>
      </c>
      <c r="B29" s="100" t="s">
        <v>97</v>
      </c>
      <c r="C29" s="101">
        <v>25</v>
      </c>
      <c r="D29" s="102" t="s">
        <v>89</v>
      </c>
      <c r="E29" s="90"/>
      <c r="F29" s="90"/>
      <c r="G29" s="91"/>
      <c r="H29" s="92">
        <f>ROUND(ROUND(C29,2)*ROUND(G29,2),2)</f>
        <v>0</v>
      </c>
    </row>
    <row r="30" spans="1:8" ht="25.5" customHeight="1">
      <c r="A30" s="87"/>
      <c r="B30" s="94" t="s">
        <v>90</v>
      </c>
      <c r="C30" s="182" t="s">
        <v>91</v>
      </c>
      <c r="D30" s="183"/>
      <c r="E30" s="183"/>
      <c r="F30" s="183"/>
      <c r="G30" s="183"/>
      <c r="H30" s="184"/>
    </row>
    <row r="31" spans="1:8" ht="409.5" customHeight="1">
      <c r="A31" s="180"/>
      <c r="B31" s="173" t="s">
        <v>157</v>
      </c>
      <c r="C31" s="174"/>
      <c r="D31" s="174"/>
      <c r="E31" s="174"/>
      <c r="F31" s="174"/>
      <c r="G31" s="174"/>
      <c r="H31" s="174"/>
    </row>
    <row r="32" spans="1:8" ht="135" customHeight="1">
      <c r="A32" s="181"/>
      <c r="B32" s="173"/>
      <c r="C32" s="174"/>
      <c r="D32" s="174"/>
      <c r="E32" s="174"/>
      <c r="F32" s="174"/>
      <c r="G32" s="174"/>
      <c r="H32" s="174"/>
    </row>
    <row r="33" spans="2:8" ht="17.25" customHeight="1">
      <c r="B33" s="156" t="s">
        <v>59</v>
      </c>
      <c r="C33" s="156"/>
      <c r="D33" s="156"/>
      <c r="E33" s="156"/>
      <c r="F33" s="156"/>
      <c r="G33" s="156"/>
      <c r="H33" s="156"/>
    </row>
  </sheetData>
  <mergeCells count="19">
    <mergeCell ref="E3:G3"/>
    <mergeCell ref="F8:G8"/>
    <mergeCell ref="C12:H12"/>
    <mergeCell ref="C13:H13"/>
    <mergeCell ref="C15:H15"/>
    <mergeCell ref="A31:A32"/>
    <mergeCell ref="C30:H30"/>
    <mergeCell ref="C16:H16"/>
    <mergeCell ref="C18:H18"/>
    <mergeCell ref="C19:H19"/>
    <mergeCell ref="C21:H21"/>
    <mergeCell ref="C22:H22"/>
    <mergeCell ref="B33:H33"/>
    <mergeCell ref="B31:B32"/>
    <mergeCell ref="C31:H32"/>
    <mergeCell ref="C24:H24"/>
    <mergeCell ref="C25:H25"/>
    <mergeCell ref="C27:H27"/>
    <mergeCell ref="C28:H28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8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  <rowBreaks count="3" manualBreakCount="3">
    <brk id="13" max="7" man="1"/>
    <brk id="19" max="7" man="1"/>
    <brk id="2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33"/>
  <sheetViews>
    <sheetView showGridLines="0" view="pageBreakPreview" topLeftCell="A16" zoomScaleNormal="100" zoomScaleSheetLayoutView="100" zoomScalePageLayoutView="85" workbookViewId="0">
      <selection activeCell="B25" sqref="B25:H25"/>
    </sheetView>
  </sheetViews>
  <sheetFormatPr defaultColWidth="9.140625" defaultRowHeight="15"/>
  <cols>
    <col min="1" max="1" width="5.28515625" style="81" customWidth="1"/>
    <col min="2" max="2" width="78.7109375" style="81" customWidth="1"/>
    <col min="3" max="3" width="9.7109375" style="21" customWidth="1"/>
    <col min="4" max="4" width="10.7109375" style="83" customWidth="1"/>
    <col min="5" max="5" width="22.28515625" style="81" customWidth="1"/>
    <col min="6" max="6" width="21.42578125" style="81" customWidth="1"/>
    <col min="7" max="7" width="21.85546875" style="81" customWidth="1"/>
    <col min="8" max="8" width="18.28515625" style="81" customWidth="1"/>
    <col min="9" max="10" width="14.28515625" style="81" customWidth="1"/>
    <col min="11" max="16384" width="9.140625" style="81"/>
  </cols>
  <sheetData>
    <row r="1" spans="1:10" s="80" customFormat="1" ht="6.75" customHeight="1">
      <c r="B1" s="45"/>
      <c r="C1" s="45"/>
      <c r="D1" s="78"/>
      <c r="E1" s="45"/>
    </row>
    <row r="2" spans="1:10">
      <c r="B2" s="19" t="str">
        <f>'Formularz oferty'!D5</f>
        <v>DFP.271.180.2024.EP</v>
      </c>
      <c r="C2" s="81"/>
      <c r="I2" s="20"/>
      <c r="J2" s="20"/>
    </row>
    <row r="3" spans="1:10" ht="15" customHeight="1">
      <c r="E3" s="156"/>
      <c r="F3" s="156"/>
      <c r="G3" s="156"/>
      <c r="H3" s="83" t="s">
        <v>28</v>
      </c>
    </row>
    <row r="5" spans="1:10">
      <c r="B5" s="6" t="s">
        <v>6</v>
      </c>
      <c r="C5" s="82">
        <v>2</v>
      </c>
      <c r="D5" s="22"/>
      <c r="E5" s="23" t="s">
        <v>8</v>
      </c>
      <c r="F5" s="23"/>
      <c r="G5" s="5"/>
      <c r="H5" s="80"/>
    </row>
    <row r="6" spans="1:10">
      <c r="B6" s="6"/>
      <c r="C6" s="24"/>
      <c r="D6" s="22"/>
      <c r="E6" s="23"/>
      <c r="F6" s="23"/>
      <c r="G6" s="5"/>
      <c r="H6" s="80"/>
    </row>
    <row r="7" spans="1:10">
      <c r="A7" s="6"/>
      <c r="C7" s="24"/>
      <c r="D7" s="22"/>
      <c r="E7" s="80"/>
      <c r="F7" s="80"/>
      <c r="G7" s="80"/>
      <c r="H7" s="80"/>
    </row>
    <row r="8" spans="1:10">
      <c r="A8" s="25"/>
      <c r="B8" s="25"/>
      <c r="C8" s="26"/>
      <c r="D8" s="27"/>
      <c r="E8" s="52" t="s">
        <v>60</v>
      </c>
      <c r="F8" s="185">
        <f>SUM(H11+H14+H17+H20)</f>
        <v>0</v>
      </c>
      <c r="G8" s="186"/>
      <c r="H8" s="28"/>
    </row>
    <row r="9" spans="1:10" ht="12.75" customHeight="1">
      <c r="A9" s="28"/>
      <c r="B9" s="25"/>
      <c r="C9" s="29"/>
      <c r="D9" s="30"/>
      <c r="E9" s="28"/>
      <c r="F9" s="28"/>
      <c r="G9" s="28"/>
      <c r="H9" s="28"/>
    </row>
    <row r="10" spans="1:10" s="31" customFormat="1" ht="43.15" customHeight="1">
      <c r="A10" s="95" t="s">
        <v>15</v>
      </c>
      <c r="B10" s="96" t="s">
        <v>26</v>
      </c>
      <c r="C10" s="97" t="s">
        <v>16</v>
      </c>
      <c r="D10" s="98" t="s">
        <v>98</v>
      </c>
      <c r="E10" s="96" t="s">
        <v>85</v>
      </c>
      <c r="F10" s="96" t="s">
        <v>27</v>
      </c>
      <c r="G10" s="96" t="s">
        <v>86</v>
      </c>
      <c r="H10" s="96" t="s">
        <v>87</v>
      </c>
    </row>
    <row r="11" spans="1:10" s="31" customFormat="1" ht="30.75" customHeight="1">
      <c r="A11" s="99" t="s">
        <v>30</v>
      </c>
      <c r="B11" s="100" t="s">
        <v>99</v>
      </c>
      <c r="C11" s="101">
        <v>10</v>
      </c>
      <c r="D11" s="102" t="s">
        <v>89</v>
      </c>
      <c r="E11" s="90"/>
      <c r="F11" s="90"/>
      <c r="G11" s="91"/>
      <c r="H11" s="92">
        <f>ROUND(ROUND(C11,2)*ROUND(G11,2),2)</f>
        <v>0</v>
      </c>
    </row>
    <row r="12" spans="1:10" s="84" customFormat="1" ht="29.25" customHeight="1">
      <c r="A12" s="87"/>
      <c r="B12" s="88" t="s">
        <v>90</v>
      </c>
      <c r="C12" s="175" t="s">
        <v>91</v>
      </c>
      <c r="D12" s="176"/>
      <c r="E12" s="176"/>
      <c r="F12" s="176"/>
      <c r="G12" s="176"/>
      <c r="H12" s="177"/>
    </row>
    <row r="13" spans="1:10" ht="120" customHeight="1">
      <c r="A13" s="87"/>
      <c r="B13" s="89" t="s">
        <v>158</v>
      </c>
      <c r="C13" s="178"/>
      <c r="D13" s="179"/>
      <c r="E13" s="179"/>
      <c r="F13" s="179"/>
      <c r="G13" s="179"/>
      <c r="H13" s="179"/>
    </row>
    <row r="14" spans="1:10" ht="21.75" customHeight="1">
      <c r="A14" s="99" t="s">
        <v>31</v>
      </c>
      <c r="B14" s="100" t="s">
        <v>100</v>
      </c>
      <c r="C14" s="101">
        <v>10</v>
      </c>
      <c r="D14" s="102" t="s">
        <v>89</v>
      </c>
      <c r="E14" s="90"/>
      <c r="F14" s="90"/>
      <c r="G14" s="91"/>
      <c r="H14" s="92">
        <f>ROUND(ROUND(C14,2)*ROUND(G14,2),2)</f>
        <v>0</v>
      </c>
    </row>
    <row r="15" spans="1:10" ht="15" customHeight="1">
      <c r="A15" s="87"/>
      <c r="B15" s="88" t="s">
        <v>90</v>
      </c>
      <c r="C15" s="175" t="s">
        <v>91</v>
      </c>
      <c r="D15" s="176"/>
      <c r="E15" s="176"/>
      <c r="F15" s="176"/>
      <c r="G15" s="176"/>
      <c r="H15" s="177"/>
    </row>
    <row r="16" spans="1:10" ht="98.25" customHeight="1">
      <c r="A16" s="87"/>
      <c r="B16" s="89" t="s">
        <v>159</v>
      </c>
      <c r="C16" s="178"/>
      <c r="D16" s="179"/>
      <c r="E16" s="179"/>
      <c r="F16" s="179"/>
      <c r="G16" s="179"/>
      <c r="H16" s="179"/>
    </row>
    <row r="17" spans="1:8" ht="21.75" customHeight="1">
      <c r="A17" s="99" t="s">
        <v>32</v>
      </c>
      <c r="B17" s="100" t="s">
        <v>100</v>
      </c>
      <c r="C17" s="101">
        <v>10</v>
      </c>
      <c r="D17" s="102" t="s">
        <v>89</v>
      </c>
      <c r="E17" s="90"/>
      <c r="F17" s="90"/>
      <c r="G17" s="91"/>
      <c r="H17" s="92">
        <f>ROUND(ROUND(C17,2)*ROUND(G17,2),2)</f>
        <v>0</v>
      </c>
    </row>
    <row r="18" spans="1:8" ht="15" customHeight="1">
      <c r="A18" s="87"/>
      <c r="B18" s="88" t="s">
        <v>90</v>
      </c>
      <c r="C18" s="175" t="s">
        <v>91</v>
      </c>
      <c r="D18" s="176"/>
      <c r="E18" s="176"/>
      <c r="F18" s="176"/>
      <c r="G18" s="176"/>
      <c r="H18" s="177"/>
    </row>
    <row r="19" spans="1:8" ht="99" customHeight="1">
      <c r="A19" s="87"/>
      <c r="B19" s="89" t="s">
        <v>101</v>
      </c>
      <c r="C19" s="178"/>
      <c r="D19" s="179"/>
      <c r="E19" s="179"/>
      <c r="F19" s="179"/>
      <c r="G19" s="179"/>
      <c r="H19" s="179"/>
    </row>
    <row r="20" spans="1:8">
      <c r="A20" s="99" t="s">
        <v>33</v>
      </c>
      <c r="B20" s="100" t="s">
        <v>102</v>
      </c>
      <c r="C20" s="101">
        <v>20</v>
      </c>
      <c r="D20" s="102" t="s">
        <v>89</v>
      </c>
      <c r="E20" s="90"/>
      <c r="F20" s="90"/>
      <c r="G20" s="91"/>
      <c r="H20" s="92">
        <f>ROUND(ROUND(C20,2)*ROUND(G20,2),2)</f>
        <v>0</v>
      </c>
    </row>
    <row r="21" spans="1:8" ht="15" customHeight="1">
      <c r="A21" s="193"/>
      <c r="B21" s="94" t="s">
        <v>90</v>
      </c>
      <c r="C21" s="182" t="s">
        <v>91</v>
      </c>
      <c r="D21" s="183"/>
      <c r="E21" s="183"/>
      <c r="F21" s="183"/>
      <c r="G21" s="183"/>
      <c r="H21" s="184"/>
    </row>
    <row r="22" spans="1:8" ht="240">
      <c r="A22" s="194"/>
      <c r="B22" s="89" t="s">
        <v>160</v>
      </c>
      <c r="C22" s="178"/>
      <c r="D22" s="179"/>
      <c r="E22" s="179"/>
      <c r="F22" s="179"/>
      <c r="G22" s="179"/>
      <c r="H22" s="179"/>
    </row>
    <row r="23" spans="1:8">
      <c r="A23" s="105"/>
      <c r="B23" s="106"/>
      <c r="C23" s="107"/>
      <c r="D23" s="108"/>
      <c r="E23" s="109"/>
      <c r="F23" s="109"/>
      <c r="G23" s="110"/>
      <c r="H23" s="111"/>
    </row>
    <row r="24" spans="1:8">
      <c r="A24" s="108"/>
      <c r="B24" s="112"/>
      <c r="C24" s="187"/>
      <c r="D24" s="188"/>
      <c r="E24" s="188"/>
      <c r="F24" s="188"/>
      <c r="G24" s="188"/>
      <c r="H24" s="188"/>
    </row>
    <row r="25" spans="1:8" ht="25.5" customHeight="1">
      <c r="A25" s="108"/>
      <c r="B25" s="156" t="s">
        <v>59</v>
      </c>
      <c r="C25" s="156"/>
      <c r="D25" s="156"/>
      <c r="E25" s="156"/>
      <c r="F25" s="156"/>
      <c r="G25" s="156"/>
      <c r="H25" s="156"/>
    </row>
    <row r="26" spans="1:8">
      <c r="A26" s="105"/>
      <c r="B26" s="106"/>
      <c r="C26" s="107"/>
      <c r="D26" s="108"/>
      <c r="E26" s="109"/>
      <c r="F26" s="109"/>
      <c r="G26" s="110"/>
      <c r="H26" s="111"/>
    </row>
    <row r="27" spans="1:8">
      <c r="A27" s="108"/>
      <c r="B27" s="112"/>
      <c r="C27" s="187"/>
      <c r="D27" s="188"/>
      <c r="E27" s="188"/>
      <c r="F27" s="188"/>
      <c r="G27" s="188"/>
      <c r="H27" s="188"/>
    </row>
    <row r="28" spans="1:8">
      <c r="A28" s="108"/>
      <c r="B28" s="108"/>
      <c r="C28" s="189"/>
      <c r="D28" s="190"/>
      <c r="E28" s="190"/>
      <c r="F28" s="190"/>
      <c r="G28" s="190"/>
      <c r="H28" s="190"/>
    </row>
    <row r="29" spans="1:8">
      <c r="A29" s="105"/>
      <c r="B29" s="106"/>
      <c r="C29" s="107"/>
      <c r="D29" s="108"/>
      <c r="E29" s="109"/>
      <c r="F29" s="109"/>
      <c r="G29" s="110"/>
      <c r="H29" s="111"/>
    </row>
    <row r="30" spans="1:8">
      <c r="A30" s="108"/>
      <c r="B30" s="112"/>
      <c r="C30" s="187"/>
      <c r="D30" s="188"/>
      <c r="E30" s="188"/>
      <c r="F30" s="188"/>
      <c r="G30" s="188"/>
      <c r="H30" s="188"/>
    </row>
    <row r="31" spans="1:8">
      <c r="A31" s="113"/>
      <c r="B31" s="114"/>
      <c r="C31" s="191"/>
      <c r="D31" s="192"/>
      <c r="E31" s="192"/>
      <c r="F31" s="192"/>
      <c r="G31" s="192"/>
      <c r="H31" s="192"/>
    </row>
    <row r="32" spans="1:8">
      <c r="A32" s="80"/>
      <c r="B32" s="80"/>
      <c r="C32" s="24"/>
      <c r="D32" s="22"/>
      <c r="E32" s="80"/>
      <c r="F32" s="80"/>
      <c r="G32" s="80"/>
      <c r="H32" s="80"/>
    </row>
    <row r="33" spans="1:8">
      <c r="A33" s="80"/>
      <c r="B33" s="80"/>
      <c r="C33" s="24"/>
      <c r="D33" s="22"/>
      <c r="E33" s="80"/>
      <c r="F33" s="80"/>
      <c r="G33" s="80"/>
      <c r="H33" s="80"/>
    </row>
  </sheetData>
  <mergeCells count="17">
    <mergeCell ref="C24:H24"/>
    <mergeCell ref="E3:G3"/>
    <mergeCell ref="F8:G8"/>
    <mergeCell ref="C12:H12"/>
    <mergeCell ref="C13:H13"/>
    <mergeCell ref="C15:H15"/>
    <mergeCell ref="C16:H16"/>
    <mergeCell ref="A21:A22"/>
    <mergeCell ref="C18:H18"/>
    <mergeCell ref="C19:H19"/>
    <mergeCell ref="C21:H21"/>
    <mergeCell ref="C22:H22"/>
    <mergeCell ref="C27:H27"/>
    <mergeCell ref="C28:H28"/>
    <mergeCell ref="C30:H30"/>
    <mergeCell ref="C31:H31"/>
    <mergeCell ref="B25:H2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8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33"/>
  <sheetViews>
    <sheetView showGridLines="0" view="pageBreakPreview" topLeftCell="A19" zoomScale="115" zoomScaleNormal="100" zoomScaleSheetLayoutView="115" zoomScalePageLayoutView="85" workbookViewId="0">
      <selection activeCell="B21" sqref="B21:H21"/>
    </sheetView>
  </sheetViews>
  <sheetFormatPr defaultColWidth="9.140625" defaultRowHeight="15"/>
  <cols>
    <col min="1" max="1" width="5.28515625" style="81" customWidth="1"/>
    <col min="2" max="2" width="78.7109375" style="81" customWidth="1"/>
    <col min="3" max="3" width="9.7109375" style="21" customWidth="1"/>
    <col min="4" max="4" width="10.7109375" style="83" customWidth="1"/>
    <col min="5" max="5" width="22.28515625" style="81" customWidth="1"/>
    <col min="6" max="6" width="21.42578125" style="81" customWidth="1"/>
    <col min="7" max="7" width="21.85546875" style="81" customWidth="1"/>
    <col min="8" max="8" width="18.28515625" style="81" customWidth="1"/>
    <col min="9" max="10" width="14.28515625" style="81" customWidth="1"/>
    <col min="11" max="16384" width="9.140625" style="81"/>
  </cols>
  <sheetData>
    <row r="1" spans="1:10" s="80" customFormat="1" ht="6.75" customHeight="1">
      <c r="B1" s="45"/>
      <c r="C1" s="45"/>
      <c r="D1" s="78"/>
      <c r="E1" s="45"/>
    </row>
    <row r="2" spans="1:10">
      <c r="B2" s="19" t="str">
        <f>'Formularz oferty'!D5</f>
        <v>DFP.271.180.2024.EP</v>
      </c>
      <c r="C2" s="81"/>
      <c r="I2" s="20"/>
      <c r="J2" s="20"/>
    </row>
    <row r="3" spans="1:10" ht="15" customHeight="1">
      <c r="E3" s="156"/>
      <c r="F3" s="156"/>
      <c r="G3" s="156"/>
      <c r="H3" s="83" t="s">
        <v>28</v>
      </c>
    </row>
    <row r="5" spans="1:10">
      <c r="B5" s="6" t="s">
        <v>6</v>
      </c>
      <c r="C5" s="82">
        <v>3</v>
      </c>
      <c r="D5" s="22"/>
      <c r="E5" s="23" t="s">
        <v>8</v>
      </c>
      <c r="F5" s="23"/>
      <c r="G5" s="5"/>
      <c r="H5" s="80"/>
    </row>
    <row r="6" spans="1:10">
      <c r="B6" s="6"/>
      <c r="C6" s="24"/>
      <c r="D6" s="22"/>
      <c r="E6" s="23"/>
      <c r="F6" s="23"/>
      <c r="G6" s="5"/>
      <c r="H6" s="80"/>
    </row>
    <row r="7" spans="1:10">
      <c r="A7" s="6"/>
      <c r="C7" s="24"/>
      <c r="D7" s="22"/>
      <c r="E7" s="80"/>
      <c r="F7" s="80"/>
      <c r="G7" s="80"/>
      <c r="H7" s="80"/>
    </row>
    <row r="8" spans="1:10">
      <c r="A8" s="25"/>
      <c r="B8" s="25"/>
      <c r="C8" s="26"/>
      <c r="D8" s="27"/>
      <c r="E8" s="52" t="s">
        <v>60</v>
      </c>
      <c r="F8" s="185">
        <f>H11+H14+H17</f>
        <v>0</v>
      </c>
      <c r="G8" s="186"/>
      <c r="H8" s="28"/>
    </row>
    <row r="9" spans="1:10" ht="12.75" customHeight="1">
      <c r="A9" s="28"/>
      <c r="B9" s="25"/>
      <c r="C9" s="29"/>
      <c r="D9" s="30"/>
      <c r="E9" s="28"/>
      <c r="F9" s="28"/>
      <c r="G9" s="28"/>
      <c r="H9" s="28"/>
    </row>
    <row r="10" spans="1:10" s="31" customFormat="1" ht="43.15" customHeight="1">
      <c r="A10" s="95" t="s">
        <v>15</v>
      </c>
      <c r="B10" s="96" t="s">
        <v>26</v>
      </c>
      <c r="C10" s="97" t="s">
        <v>16</v>
      </c>
      <c r="D10" s="98" t="s">
        <v>98</v>
      </c>
      <c r="E10" s="96" t="s">
        <v>85</v>
      </c>
      <c r="F10" s="96" t="s">
        <v>27</v>
      </c>
      <c r="G10" s="96" t="s">
        <v>86</v>
      </c>
      <c r="H10" s="96" t="s">
        <v>87</v>
      </c>
    </row>
    <row r="11" spans="1:10" s="31" customFormat="1" ht="21.75" customHeight="1">
      <c r="A11" s="99" t="s">
        <v>30</v>
      </c>
      <c r="B11" s="100" t="s">
        <v>103</v>
      </c>
      <c r="C11" s="101">
        <v>10</v>
      </c>
      <c r="D11" s="102" t="s">
        <v>89</v>
      </c>
      <c r="E11" s="90"/>
      <c r="F11" s="90"/>
      <c r="G11" s="91"/>
      <c r="H11" s="92">
        <f>ROUND(ROUND(C11,2)*ROUND(G11,2),2)</f>
        <v>0</v>
      </c>
    </row>
    <row r="12" spans="1:10" s="84" customFormat="1" ht="29.25" customHeight="1">
      <c r="A12" s="87"/>
      <c r="B12" s="88" t="s">
        <v>90</v>
      </c>
      <c r="C12" s="175" t="s">
        <v>91</v>
      </c>
      <c r="D12" s="176"/>
      <c r="E12" s="176"/>
      <c r="F12" s="176"/>
      <c r="G12" s="176"/>
      <c r="H12" s="177"/>
    </row>
    <row r="13" spans="1:10" ht="300">
      <c r="A13" s="87"/>
      <c r="B13" s="89" t="s">
        <v>161</v>
      </c>
      <c r="C13" s="178"/>
      <c r="D13" s="179"/>
      <c r="E13" s="179"/>
      <c r="F13" s="179"/>
      <c r="G13" s="179"/>
      <c r="H13" s="179"/>
    </row>
    <row r="14" spans="1:10">
      <c r="A14" s="99" t="s">
        <v>31</v>
      </c>
      <c r="B14" s="100" t="s">
        <v>104</v>
      </c>
      <c r="C14" s="101">
        <v>50</v>
      </c>
      <c r="D14" s="102" t="s">
        <v>89</v>
      </c>
      <c r="E14" s="90"/>
      <c r="F14" s="90"/>
      <c r="G14" s="91"/>
      <c r="H14" s="92">
        <f>ROUND(ROUND(C14,2)*ROUND(G14,2),2)</f>
        <v>0</v>
      </c>
    </row>
    <row r="15" spans="1:10" ht="15" customHeight="1">
      <c r="A15" s="87"/>
      <c r="B15" s="88" t="s">
        <v>90</v>
      </c>
      <c r="C15" s="175" t="s">
        <v>91</v>
      </c>
      <c r="D15" s="176"/>
      <c r="E15" s="176"/>
      <c r="F15" s="176"/>
      <c r="G15" s="176"/>
      <c r="H15" s="177"/>
    </row>
    <row r="16" spans="1:10" ht="135">
      <c r="A16" s="87"/>
      <c r="B16" s="89" t="s">
        <v>162</v>
      </c>
      <c r="C16" s="178"/>
      <c r="D16" s="179"/>
      <c r="E16" s="179"/>
      <c r="F16" s="179"/>
      <c r="G16" s="179"/>
      <c r="H16" s="179"/>
    </row>
    <row r="17" spans="1:8">
      <c r="A17" s="99" t="s">
        <v>32</v>
      </c>
      <c r="B17" s="100" t="s">
        <v>105</v>
      </c>
      <c r="C17" s="101">
        <v>20</v>
      </c>
      <c r="D17" s="102" t="s">
        <v>89</v>
      </c>
      <c r="E17" s="90"/>
      <c r="F17" s="90"/>
      <c r="G17" s="91"/>
      <c r="H17" s="92">
        <f>ROUND(ROUND(C17,2)*ROUND(G17,2),2)</f>
        <v>0</v>
      </c>
    </row>
    <row r="18" spans="1:8" ht="15" customHeight="1">
      <c r="A18" s="87"/>
      <c r="B18" s="94" t="s">
        <v>90</v>
      </c>
      <c r="C18" s="182" t="s">
        <v>91</v>
      </c>
      <c r="D18" s="183"/>
      <c r="E18" s="183"/>
      <c r="F18" s="183"/>
      <c r="G18" s="183"/>
      <c r="H18" s="184"/>
    </row>
    <row r="19" spans="1:8" ht="60">
      <c r="A19" s="104"/>
      <c r="B19" s="89" t="s">
        <v>106</v>
      </c>
      <c r="C19" s="178"/>
      <c r="D19" s="179"/>
      <c r="E19" s="179"/>
      <c r="F19" s="179"/>
      <c r="G19" s="179"/>
      <c r="H19" s="179"/>
    </row>
    <row r="20" spans="1:8">
      <c r="A20" s="105"/>
      <c r="B20" s="106"/>
      <c r="C20" s="107"/>
      <c r="D20" s="108"/>
      <c r="E20" s="109"/>
      <c r="F20" s="109"/>
      <c r="G20" s="110"/>
      <c r="H20" s="111"/>
    </row>
    <row r="21" spans="1:8" ht="15" customHeight="1">
      <c r="A21" s="108"/>
      <c r="B21" s="156" t="s">
        <v>59</v>
      </c>
      <c r="C21" s="156"/>
      <c r="D21" s="156"/>
      <c r="E21" s="156"/>
      <c r="F21" s="156"/>
      <c r="G21" s="156"/>
      <c r="H21" s="156"/>
    </row>
    <row r="22" spans="1:8">
      <c r="A22" s="108"/>
      <c r="B22" s="108"/>
      <c r="C22" s="189"/>
      <c r="D22" s="190"/>
      <c r="E22" s="190"/>
      <c r="F22" s="190"/>
      <c r="G22" s="190"/>
      <c r="H22" s="190"/>
    </row>
    <row r="23" spans="1:8">
      <c r="A23" s="105"/>
      <c r="B23" s="106"/>
      <c r="C23" s="107"/>
      <c r="D23" s="108"/>
      <c r="E23" s="109"/>
      <c r="F23" s="109"/>
      <c r="G23" s="110"/>
      <c r="H23" s="111"/>
    </row>
    <row r="24" spans="1:8">
      <c r="A24" s="108"/>
      <c r="B24" s="112"/>
      <c r="C24" s="187"/>
      <c r="D24" s="188"/>
      <c r="E24" s="188"/>
      <c r="F24" s="188"/>
      <c r="G24" s="188"/>
      <c r="H24" s="188"/>
    </row>
    <row r="25" spans="1:8">
      <c r="A25" s="108"/>
      <c r="B25" s="108"/>
      <c r="C25" s="189"/>
      <c r="D25" s="190"/>
      <c r="E25" s="190"/>
      <c r="F25" s="190"/>
      <c r="G25" s="190"/>
      <c r="H25" s="190"/>
    </row>
    <row r="26" spans="1:8">
      <c r="A26" s="105"/>
      <c r="B26" s="106"/>
      <c r="C26" s="107"/>
      <c r="D26" s="108"/>
      <c r="E26" s="109"/>
      <c r="F26" s="109"/>
      <c r="G26" s="110"/>
      <c r="H26" s="111"/>
    </row>
    <row r="27" spans="1:8">
      <c r="A27" s="108"/>
      <c r="B27" s="112"/>
      <c r="C27" s="187"/>
      <c r="D27" s="188"/>
      <c r="E27" s="188"/>
      <c r="F27" s="188"/>
      <c r="G27" s="188"/>
      <c r="H27" s="188"/>
    </row>
    <row r="28" spans="1:8">
      <c r="A28" s="108"/>
      <c r="B28" s="108"/>
      <c r="C28" s="189"/>
      <c r="D28" s="190"/>
      <c r="E28" s="190"/>
      <c r="F28" s="190"/>
      <c r="G28" s="190"/>
      <c r="H28" s="190"/>
    </row>
    <row r="29" spans="1:8">
      <c r="A29" s="105"/>
      <c r="B29" s="106"/>
      <c r="C29" s="107"/>
      <c r="D29" s="108"/>
      <c r="E29" s="109"/>
      <c r="F29" s="109"/>
      <c r="G29" s="110"/>
      <c r="H29" s="111"/>
    </row>
    <row r="30" spans="1:8">
      <c r="A30" s="108"/>
      <c r="B30" s="112"/>
      <c r="C30" s="187"/>
      <c r="D30" s="188"/>
      <c r="E30" s="188"/>
      <c r="F30" s="188"/>
      <c r="G30" s="188"/>
      <c r="H30" s="188"/>
    </row>
    <row r="31" spans="1:8">
      <c r="A31" s="113"/>
      <c r="B31" s="114"/>
      <c r="C31" s="191"/>
      <c r="D31" s="192"/>
      <c r="E31" s="192"/>
      <c r="F31" s="192"/>
      <c r="G31" s="192"/>
      <c r="H31" s="192"/>
    </row>
    <row r="32" spans="1:8">
      <c r="A32" s="80"/>
      <c r="B32" s="80"/>
      <c r="C32" s="24"/>
      <c r="D32" s="22"/>
      <c r="E32" s="80"/>
      <c r="F32" s="80"/>
      <c r="G32" s="80"/>
      <c r="H32" s="80"/>
    </row>
    <row r="33" spans="1:8">
      <c r="A33" s="80"/>
      <c r="B33" s="80"/>
      <c r="C33" s="24"/>
      <c r="D33" s="22"/>
      <c r="E33" s="80"/>
      <c r="F33" s="80"/>
      <c r="G33" s="80"/>
      <c r="H33" s="80"/>
    </row>
  </sheetData>
  <mergeCells count="16">
    <mergeCell ref="C16:H16"/>
    <mergeCell ref="E3:G3"/>
    <mergeCell ref="F8:G8"/>
    <mergeCell ref="C12:H12"/>
    <mergeCell ref="C13:H13"/>
    <mergeCell ref="C15:H15"/>
    <mergeCell ref="C18:H18"/>
    <mergeCell ref="C19:H19"/>
    <mergeCell ref="C22:H22"/>
    <mergeCell ref="C24:H24"/>
    <mergeCell ref="C25:H25"/>
    <mergeCell ref="C27:H27"/>
    <mergeCell ref="C28:H28"/>
    <mergeCell ref="C30:H30"/>
    <mergeCell ref="C31:H31"/>
    <mergeCell ref="B21:H21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8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33"/>
  <sheetViews>
    <sheetView showGridLines="0" view="pageBreakPreview" topLeftCell="A16" zoomScale="115" zoomScaleNormal="100" zoomScaleSheetLayoutView="115" zoomScalePageLayoutView="85" workbookViewId="0">
      <selection activeCell="C13" sqref="C13:H13"/>
    </sheetView>
  </sheetViews>
  <sheetFormatPr defaultColWidth="9.140625" defaultRowHeight="15"/>
  <cols>
    <col min="1" max="1" width="5.28515625" style="81" customWidth="1"/>
    <col min="2" max="2" width="78.7109375" style="81" customWidth="1"/>
    <col min="3" max="3" width="9.7109375" style="21" customWidth="1"/>
    <col min="4" max="4" width="10.7109375" style="83" customWidth="1"/>
    <col min="5" max="5" width="22.28515625" style="81" customWidth="1"/>
    <col min="6" max="6" width="21.42578125" style="81" customWidth="1"/>
    <col min="7" max="7" width="21.85546875" style="81" customWidth="1"/>
    <col min="8" max="8" width="18.28515625" style="81" customWidth="1"/>
    <col min="9" max="10" width="14.28515625" style="81" customWidth="1"/>
    <col min="11" max="16384" width="9.140625" style="81"/>
  </cols>
  <sheetData>
    <row r="1" spans="1:10" s="80" customFormat="1" ht="6.75" customHeight="1">
      <c r="B1" s="45"/>
      <c r="C1" s="45"/>
      <c r="D1" s="78"/>
      <c r="E1" s="45"/>
    </row>
    <row r="2" spans="1:10">
      <c r="B2" s="19" t="str">
        <f>'Formularz oferty'!D5</f>
        <v>DFP.271.180.2024.EP</v>
      </c>
      <c r="C2" s="81"/>
      <c r="I2" s="20"/>
      <c r="J2" s="20"/>
    </row>
    <row r="3" spans="1:10" ht="15" customHeight="1">
      <c r="E3" s="156"/>
      <c r="F3" s="156"/>
      <c r="G3" s="156"/>
      <c r="H3" s="83" t="s">
        <v>28</v>
      </c>
    </row>
    <row r="5" spans="1:10">
      <c r="B5" s="6" t="s">
        <v>6</v>
      </c>
      <c r="C5" s="82">
        <v>4</v>
      </c>
      <c r="D5" s="22"/>
      <c r="E5" s="23" t="s">
        <v>8</v>
      </c>
      <c r="F5" s="23"/>
      <c r="G5" s="5"/>
      <c r="H5" s="80"/>
    </row>
    <row r="6" spans="1:10">
      <c r="B6" s="6"/>
      <c r="C6" s="24"/>
      <c r="D6" s="22"/>
      <c r="E6" s="23"/>
      <c r="F6" s="23"/>
      <c r="G6" s="5"/>
      <c r="H6" s="80"/>
    </row>
    <row r="7" spans="1:10">
      <c r="A7" s="6"/>
      <c r="C7" s="24"/>
      <c r="D7" s="22"/>
      <c r="E7" s="80"/>
      <c r="F7" s="80"/>
      <c r="G7" s="80"/>
      <c r="H7" s="80"/>
    </row>
    <row r="8" spans="1:10">
      <c r="A8" s="25"/>
      <c r="B8" s="25"/>
      <c r="C8" s="26"/>
      <c r="D8" s="27"/>
      <c r="E8" s="52" t="s">
        <v>60</v>
      </c>
      <c r="F8" s="185">
        <f>SUM(H11+H14+H17)</f>
        <v>0</v>
      </c>
      <c r="G8" s="186"/>
      <c r="H8" s="28"/>
    </row>
    <row r="9" spans="1:10" ht="12.75" customHeight="1">
      <c r="A9" s="28"/>
      <c r="B9" s="25"/>
      <c r="C9" s="29"/>
      <c r="D9" s="30"/>
      <c r="E9" s="28"/>
      <c r="F9" s="28"/>
      <c r="G9" s="28"/>
      <c r="H9" s="28"/>
    </row>
    <row r="10" spans="1:10" s="31" customFormat="1" ht="35.25" customHeight="1">
      <c r="A10" s="95" t="s">
        <v>15</v>
      </c>
      <c r="B10" s="96" t="s">
        <v>26</v>
      </c>
      <c r="C10" s="97" t="s">
        <v>16</v>
      </c>
      <c r="D10" s="98" t="s">
        <v>98</v>
      </c>
      <c r="E10" s="96" t="s">
        <v>85</v>
      </c>
      <c r="F10" s="96" t="s">
        <v>27</v>
      </c>
      <c r="G10" s="96" t="s">
        <v>86</v>
      </c>
      <c r="H10" s="96" t="s">
        <v>87</v>
      </c>
    </row>
    <row r="11" spans="1:10" s="31" customFormat="1" ht="23.25" customHeight="1">
      <c r="A11" s="99" t="s">
        <v>30</v>
      </c>
      <c r="B11" s="100" t="s">
        <v>107</v>
      </c>
      <c r="C11" s="101">
        <v>25</v>
      </c>
      <c r="D11" s="102" t="s">
        <v>89</v>
      </c>
      <c r="E11" s="90"/>
      <c r="F11" s="90"/>
      <c r="G11" s="91"/>
      <c r="H11" s="92">
        <f>ROUND(ROUND(C11,2)*ROUND(G11,2),2)</f>
        <v>0</v>
      </c>
    </row>
    <row r="12" spans="1:10" s="84" customFormat="1" ht="29.25" customHeight="1">
      <c r="A12" s="87"/>
      <c r="B12" s="88" t="s">
        <v>90</v>
      </c>
      <c r="C12" s="175" t="s">
        <v>91</v>
      </c>
      <c r="D12" s="176"/>
      <c r="E12" s="176"/>
      <c r="F12" s="176"/>
      <c r="G12" s="176"/>
      <c r="H12" s="177"/>
    </row>
    <row r="13" spans="1:10" ht="217.5" customHeight="1">
      <c r="A13" s="87"/>
      <c r="B13" s="89" t="s">
        <v>108</v>
      </c>
      <c r="C13" s="178"/>
      <c r="D13" s="179"/>
      <c r="E13" s="179"/>
      <c r="F13" s="179"/>
      <c r="G13" s="179"/>
      <c r="H13" s="179"/>
    </row>
    <row r="14" spans="1:10" ht="24" customHeight="1">
      <c r="A14" s="99" t="s">
        <v>31</v>
      </c>
      <c r="B14" s="100" t="s">
        <v>109</v>
      </c>
      <c r="C14" s="101">
        <v>10</v>
      </c>
      <c r="D14" s="102" t="s">
        <v>89</v>
      </c>
      <c r="E14" s="90"/>
      <c r="F14" s="90"/>
      <c r="G14" s="91"/>
      <c r="H14" s="92">
        <f>ROUND(ROUND(C14,2)*ROUND(G14,2),2)</f>
        <v>0</v>
      </c>
    </row>
    <row r="15" spans="1:10" ht="15" customHeight="1">
      <c r="A15" s="87"/>
      <c r="B15" s="88" t="s">
        <v>90</v>
      </c>
      <c r="C15" s="175" t="s">
        <v>91</v>
      </c>
      <c r="D15" s="176"/>
      <c r="E15" s="176"/>
      <c r="F15" s="176"/>
      <c r="G15" s="176"/>
      <c r="H15" s="177"/>
    </row>
    <row r="16" spans="1:10" ht="281.25" customHeight="1">
      <c r="A16" s="87"/>
      <c r="B16" s="89" t="s">
        <v>110</v>
      </c>
      <c r="C16" s="178"/>
      <c r="D16" s="179"/>
      <c r="E16" s="179"/>
      <c r="F16" s="179"/>
      <c r="G16" s="179"/>
      <c r="H16" s="179"/>
    </row>
    <row r="17" spans="1:8" ht="23.25" customHeight="1">
      <c r="A17" s="99" t="s">
        <v>32</v>
      </c>
      <c r="B17" s="100" t="s">
        <v>111</v>
      </c>
      <c r="C17" s="101">
        <v>10</v>
      </c>
      <c r="D17" s="102" t="s">
        <v>89</v>
      </c>
      <c r="E17" s="90"/>
      <c r="F17" s="90"/>
      <c r="G17" s="91"/>
      <c r="H17" s="92">
        <f>ROUND(ROUND(C17,2)*ROUND(G17,2),2)</f>
        <v>0</v>
      </c>
    </row>
    <row r="18" spans="1:8" ht="19.5" customHeight="1">
      <c r="A18" s="193"/>
      <c r="B18" s="94" t="s">
        <v>90</v>
      </c>
      <c r="C18" s="182" t="s">
        <v>91</v>
      </c>
      <c r="D18" s="183"/>
      <c r="E18" s="183"/>
      <c r="F18" s="183"/>
      <c r="G18" s="183"/>
      <c r="H18" s="184"/>
    </row>
    <row r="19" spans="1:8" ht="262.5" customHeight="1">
      <c r="A19" s="194"/>
      <c r="B19" s="89" t="s">
        <v>112</v>
      </c>
      <c r="C19" s="178"/>
      <c r="D19" s="179"/>
      <c r="E19" s="179"/>
      <c r="F19" s="179"/>
      <c r="G19" s="179"/>
      <c r="H19" s="179"/>
    </row>
    <row r="20" spans="1:8">
      <c r="A20" s="105"/>
      <c r="B20" s="106"/>
      <c r="C20" s="107"/>
      <c r="D20" s="108"/>
      <c r="E20" s="109"/>
      <c r="F20" s="109"/>
      <c r="G20" s="110"/>
      <c r="H20" s="111"/>
    </row>
    <row r="21" spans="1:8" ht="21.75" customHeight="1">
      <c r="A21" s="108"/>
      <c r="B21" s="156" t="s">
        <v>59</v>
      </c>
      <c r="C21" s="156"/>
      <c r="D21" s="156"/>
      <c r="E21" s="156"/>
      <c r="F21" s="156"/>
      <c r="G21" s="156"/>
      <c r="H21" s="156"/>
    </row>
    <row r="22" spans="1:8">
      <c r="A22" s="108"/>
      <c r="B22" s="108"/>
      <c r="C22" s="189"/>
      <c r="D22" s="190"/>
      <c r="E22" s="190"/>
      <c r="F22" s="190"/>
      <c r="G22" s="190"/>
      <c r="H22" s="190"/>
    </row>
    <row r="23" spans="1:8">
      <c r="A23" s="105"/>
      <c r="B23" s="106"/>
      <c r="C23" s="107"/>
      <c r="D23" s="108"/>
      <c r="E23" s="109"/>
      <c r="F23" s="109"/>
      <c r="G23" s="110"/>
      <c r="H23" s="111"/>
    </row>
    <row r="24" spans="1:8">
      <c r="A24" s="108"/>
      <c r="B24" s="112"/>
      <c r="C24" s="187"/>
      <c r="D24" s="188"/>
      <c r="E24" s="188"/>
      <c r="F24" s="188"/>
      <c r="G24" s="188"/>
      <c r="H24" s="188"/>
    </row>
    <row r="25" spans="1:8">
      <c r="A25" s="108"/>
      <c r="B25" s="108"/>
      <c r="C25" s="189"/>
      <c r="D25" s="190"/>
      <c r="E25" s="190"/>
      <c r="F25" s="190"/>
      <c r="G25" s="190"/>
      <c r="H25" s="190"/>
    </row>
    <row r="26" spans="1:8">
      <c r="A26" s="105"/>
      <c r="B26" s="106"/>
      <c r="C26" s="107"/>
      <c r="D26" s="108"/>
      <c r="E26" s="109"/>
      <c r="F26" s="109"/>
      <c r="G26" s="110"/>
      <c r="H26" s="111"/>
    </row>
    <row r="27" spans="1:8">
      <c r="A27" s="108"/>
      <c r="B27" s="112"/>
      <c r="C27" s="187"/>
      <c r="D27" s="188"/>
      <c r="E27" s="188"/>
      <c r="F27" s="188"/>
      <c r="G27" s="188"/>
      <c r="H27" s="188"/>
    </row>
    <row r="28" spans="1:8">
      <c r="A28" s="108"/>
      <c r="B28" s="108"/>
      <c r="C28" s="189"/>
      <c r="D28" s="190"/>
      <c r="E28" s="190"/>
      <c r="F28" s="190"/>
      <c r="G28" s="190"/>
      <c r="H28" s="190"/>
    </row>
    <row r="29" spans="1:8">
      <c r="A29" s="105"/>
      <c r="B29" s="106"/>
      <c r="C29" s="107"/>
      <c r="D29" s="108"/>
      <c r="E29" s="109"/>
      <c r="F29" s="109"/>
      <c r="G29" s="110"/>
      <c r="H29" s="111"/>
    </row>
    <row r="30" spans="1:8">
      <c r="A30" s="108"/>
      <c r="B30" s="112"/>
      <c r="C30" s="187"/>
      <c r="D30" s="188"/>
      <c r="E30" s="188"/>
      <c r="F30" s="188"/>
      <c r="G30" s="188"/>
      <c r="H30" s="188"/>
    </row>
    <row r="31" spans="1:8">
      <c r="A31" s="113"/>
      <c r="B31" s="114"/>
      <c r="C31" s="191"/>
      <c r="D31" s="192"/>
      <c r="E31" s="192"/>
      <c r="F31" s="192"/>
      <c r="G31" s="192"/>
      <c r="H31" s="192"/>
    </row>
    <row r="32" spans="1:8">
      <c r="A32" s="80"/>
      <c r="B32" s="80"/>
      <c r="C32" s="24"/>
      <c r="D32" s="22"/>
      <c r="E32" s="80"/>
      <c r="F32" s="80"/>
      <c r="G32" s="80"/>
      <c r="H32" s="80"/>
    </row>
    <row r="33" spans="1:8">
      <c r="A33" s="80"/>
      <c r="B33" s="80"/>
      <c r="C33" s="24"/>
      <c r="D33" s="22"/>
      <c r="E33" s="80"/>
      <c r="F33" s="80"/>
      <c r="G33" s="80"/>
      <c r="H33" s="80"/>
    </row>
  </sheetData>
  <mergeCells count="17">
    <mergeCell ref="C16:H16"/>
    <mergeCell ref="E3:G3"/>
    <mergeCell ref="F8:G8"/>
    <mergeCell ref="C12:H12"/>
    <mergeCell ref="C13:H13"/>
    <mergeCell ref="C15:H15"/>
    <mergeCell ref="A18:A19"/>
    <mergeCell ref="C18:H18"/>
    <mergeCell ref="C19:H19"/>
    <mergeCell ref="C22:H22"/>
    <mergeCell ref="C24:H24"/>
    <mergeCell ref="C27:H27"/>
    <mergeCell ref="C28:H28"/>
    <mergeCell ref="C30:H30"/>
    <mergeCell ref="C31:H31"/>
    <mergeCell ref="B21:H21"/>
    <mergeCell ref="C25:H25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8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  <rowBreaks count="2" manualBreakCount="2">
    <brk id="15" max="7" man="1"/>
    <brk id="2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47"/>
  <sheetViews>
    <sheetView showGridLines="0" view="pageBreakPreview" topLeftCell="A16" zoomScale="70" zoomScaleNormal="100" zoomScaleSheetLayoutView="70" zoomScalePageLayoutView="85" workbookViewId="0">
      <selection activeCell="B31" sqref="B31"/>
    </sheetView>
  </sheetViews>
  <sheetFormatPr defaultColWidth="9.140625" defaultRowHeight="15"/>
  <cols>
    <col min="1" max="1" width="5.28515625" style="81" customWidth="1"/>
    <col min="2" max="2" width="78.7109375" style="81" customWidth="1"/>
    <col min="3" max="3" width="11.140625" style="21" customWidth="1"/>
    <col min="4" max="4" width="10.7109375" style="83" customWidth="1"/>
    <col min="5" max="5" width="22.28515625" style="81" customWidth="1"/>
    <col min="6" max="6" width="21.42578125" style="81" customWidth="1"/>
    <col min="7" max="7" width="21.85546875" style="81" customWidth="1"/>
    <col min="8" max="8" width="18.28515625" style="81" customWidth="1"/>
    <col min="9" max="10" width="14.28515625" style="81" customWidth="1"/>
    <col min="11" max="16384" width="9.140625" style="81"/>
  </cols>
  <sheetData>
    <row r="1" spans="1:10" s="80" customFormat="1" ht="6.75" customHeight="1">
      <c r="B1" s="45"/>
      <c r="C1" s="45"/>
      <c r="D1" s="78"/>
      <c r="E1" s="45"/>
    </row>
    <row r="2" spans="1:10">
      <c r="B2" s="19" t="str">
        <f>'Formularz oferty'!D5</f>
        <v>DFP.271.180.2024.EP</v>
      </c>
      <c r="C2" s="81"/>
      <c r="I2" s="20"/>
      <c r="J2" s="20"/>
    </row>
    <row r="3" spans="1:10" ht="15" customHeight="1">
      <c r="E3" s="156"/>
      <c r="F3" s="156"/>
      <c r="G3" s="156"/>
      <c r="H3" s="83" t="s">
        <v>28</v>
      </c>
    </row>
    <row r="5" spans="1:10">
      <c r="B5" s="6" t="s">
        <v>6</v>
      </c>
      <c r="C5" s="82">
        <v>5</v>
      </c>
      <c r="D5" s="22"/>
      <c r="E5" s="23" t="s">
        <v>8</v>
      </c>
      <c r="F5" s="23"/>
      <c r="G5" s="5"/>
      <c r="H5" s="80"/>
    </row>
    <row r="6" spans="1:10">
      <c r="B6" s="6"/>
      <c r="C6" s="24"/>
      <c r="D6" s="22"/>
      <c r="E6" s="23"/>
      <c r="F6" s="23"/>
      <c r="G6" s="5"/>
      <c r="H6" s="80"/>
    </row>
    <row r="7" spans="1:10">
      <c r="A7" s="6"/>
      <c r="C7" s="24"/>
      <c r="D7" s="22"/>
      <c r="E7" s="80"/>
      <c r="F7" s="80"/>
      <c r="G7" s="80"/>
      <c r="H7" s="80"/>
    </row>
    <row r="8" spans="1:10">
      <c r="A8" s="25"/>
      <c r="B8" s="25"/>
      <c r="C8" s="26"/>
      <c r="D8" s="27"/>
      <c r="E8" s="52" t="s">
        <v>60</v>
      </c>
      <c r="F8" s="185">
        <f>H11+H14+J21</f>
        <v>0</v>
      </c>
      <c r="G8" s="186"/>
      <c r="H8" s="28"/>
    </row>
    <row r="9" spans="1:10" ht="12.75" customHeight="1">
      <c r="A9" s="28"/>
      <c r="B9" s="25"/>
      <c r="C9" s="29"/>
      <c r="D9" s="30"/>
      <c r="E9" s="28"/>
      <c r="F9" s="28"/>
      <c r="G9" s="28"/>
      <c r="H9" s="28"/>
    </row>
    <row r="10" spans="1:10" s="31" customFormat="1" ht="43.15" customHeight="1">
      <c r="A10" s="95" t="s">
        <v>15</v>
      </c>
      <c r="B10" s="96" t="s">
        <v>26</v>
      </c>
      <c r="C10" s="97" t="s">
        <v>16</v>
      </c>
      <c r="D10" s="98" t="s">
        <v>98</v>
      </c>
      <c r="E10" s="96" t="s">
        <v>85</v>
      </c>
      <c r="F10" s="96" t="s">
        <v>27</v>
      </c>
      <c r="G10" s="96" t="s">
        <v>86</v>
      </c>
      <c r="H10" s="96" t="s">
        <v>87</v>
      </c>
    </row>
    <row r="11" spans="1:10" s="31" customFormat="1" ht="30.75" customHeight="1">
      <c r="A11" s="99" t="s">
        <v>30</v>
      </c>
      <c r="B11" s="100" t="s">
        <v>113</v>
      </c>
      <c r="C11" s="101">
        <v>22</v>
      </c>
      <c r="D11" s="102" t="s">
        <v>89</v>
      </c>
      <c r="E11" s="90"/>
      <c r="F11" s="90"/>
      <c r="G11" s="91"/>
      <c r="H11" s="92">
        <f>ROUND(ROUND(C11,2)*ROUND(G11,2),2)</f>
        <v>0</v>
      </c>
      <c r="I11" s="116"/>
      <c r="J11" s="116"/>
    </row>
    <row r="12" spans="1:10" s="84" customFormat="1" ht="29.25" customHeight="1">
      <c r="A12" s="87"/>
      <c r="B12" s="88" t="s">
        <v>90</v>
      </c>
      <c r="C12" s="175" t="s">
        <v>91</v>
      </c>
      <c r="D12" s="176"/>
      <c r="E12" s="176"/>
      <c r="F12" s="176"/>
      <c r="G12" s="176"/>
      <c r="H12" s="177"/>
      <c r="I12" s="116"/>
      <c r="J12" s="116"/>
    </row>
    <row r="13" spans="1:10" ht="144.75" customHeight="1">
      <c r="A13" s="87"/>
      <c r="B13" s="89" t="s">
        <v>163</v>
      </c>
      <c r="C13" s="178"/>
      <c r="D13" s="179"/>
      <c r="E13" s="179"/>
      <c r="F13" s="179"/>
      <c r="G13" s="179"/>
      <c r="H13" s="179"/>
      <c r="I13" s="116"/>
      <c r="J13" s="116"/>
    </row>
    <row r="14" spans="1:10" ht="37.5" customHeight="1">
      <c r="A14" s="99" t="s">
        <v>31</v>
      </c>
      <c r="B14" s="100" t="s">
        <v>114</v>
      </c>
      <c r="C14" s="101">
        <v>25</v>
      </c>
      <c r="D14" s="102" t="s">
        <v>89</v>
      </c>
      <c r="E14" s="90"/>
      <c r="F14" s="90"/>
      <c r="G14" s="91"/>
      <c r="H14" s="92">
        <f>ROUND(ROUND(C14,2)*ROUND(G14,2),2)</f>
        <v>0</v>
      </c>
      <c r="I14" s="115"/>
      <c r="J14" s="115"/>
    </row>
    <row r="15" spans="1:10" ht="21.75" customHeight="1">
      <c r="A15" s="202"/>
      <c r="B15" s="88" t="s">
        <v>90</v>
      </c>
      <c r="C15" s="175" t="s">
        <v>91</v>
      </c>
      <c r="D15" s="176"/>
      <c r="E15" s="176"/>
      <c r="F15" s="176"/>
      <c r="G15" s="176"/>
      <c r="H15" s="177"/>
      <c r="I15" s="87"/>
      <c r="J15" s="87"/>
    </row>
    <row r="16" spans="1:10" ht="188.25" customHeight="1">
      <c r="A16" s="203"/>
      <c r="B16" s="89" t="s">
        <v>164</v>
      </c>
      <c r="C16" s="178"/>
      <c r="D16" s="179"/>
      <c r="E16" s="179"/>
      <c r="F16" s="179"/>
      <c r="G16" s="179"/>
      <c r="H16" s="179"/>
      <c r="I16" s="87"/>
      <c r="J16" s="87"/>
    </row>
    <row r="17" spans="1:10">
      <c r="A17" s="87"/>
      <c r="B17" s="87"/>
      <c r="C17" s="117"/>
      <c r="D17" s="118"/>
      <c r="E17" s="87"/>
      <c r="F17" s="87"/>
      <c r="G17" s="87"/>
      <c r="H17" s="87"/>
      <c r="I17" s="87"/>
      <c r="J17" s="87"/>
    </row>
    <row r="18" spans="1:10">
      <c r="A18" s="87"/>
      <c r="B18" s="87"/>
      <c r="C18" s="117"/>
      <c r="D18" s="118"/>
      <c r="E18" s="87"/>
      <c r="F18" s="87"/>
      <c r="G18" s="87"/>
      <c r="H18" s="87"/>
      <c r="I18" s="87"/>
      <c r="J18" s="87"/>
    </row>
    <row r="19" spans="1:10" ht="15" customHeight="1">
      <c r="A19" s="87"/>
      <c r="B19" s="87"/>
      <c r="C19" s="117"/>
      <c r="D19" s="118"/>
      <c r="E19" s="87"/>
      <c r="F19" s="87"/>
      <c r="G19" s="87"/>
      <c r="H19" s="87"/>
      <c r="I19" s="87"/>
      <c r="J19" s="87"/>
    </row>
    <row r="20" spans="1:10" ht="60">
      <c r="A20" s="96" t="s">
        <v>15</v>
      </c>
      <c r="B20" s="129" t="s">
        <v>115</v>
      </c>
      <c r="C20" s="207" t="s">
        <v>116</v>
      </c>
      <c r="D20" s="208"/>
      <c r="E20" s="207" t="s">
        <v>117</v>
      </c>
      <c r="F20" s="209"/>
      <c r="G20" s="209"/>
      <c r="H20" s="208"/>
      <c r="I20" s="130" t="s">
        <v>118</v>
      </c>
      <c r="J20" s="130" t="s">
        <v>119</v>
      </c>
    </row>
    <row r="21" spans="1:10">
      <c r="A21" s="205" t="s">
        <v>32</v>
      </c>
      <c r="B21" s="206" t="s">
        <v>167</v>
      </c>
      <c r="C21" s="205">
        <v>6</v>
      </c>
      <c r="D21" s="205" t="s">
        <v>121</v>
      </c>
      <c r="E21" s="93" t="s">
        <v>122</v>
      </c>
      <c r="F21" s="211"/>
      <c r="G21" s="212"/>
      <c r="H21" s="213"/>
      <c r="I21" s="217"/>
      <c r="J21" s="210">
        <f>C21*I21</f>
        <v>0</v>
      </c>
    </row>
    <row r="22" spans="1:10">
      <c r="A22" s="205"/>
      <c r="B22" s="206"/>
      <c r="C22" s="205"/>
      <c r="D22" s="205"/>
      <c r="E22" s="93" t="s">
        <v>123</v>
      </c>
      <c r="F22" s="211"/>
      <c r="G22" s="212"/>
      <c r="H22" s="213"/>
      <c r="I22" s="217"/>
      <c r="J22" s="210"/>
    </row>
    <row r="23" spans="1:10">
      <c r="A23" s="205"/>
      <c r="B23" s="206"/>
      <c r="C23" s="205"/>
      <c r="D23" s="205"/>
      <c r="E23" s="93" t="s">
        <v>124</v>
      </c>
      <c r="F23" s="214" t="s">
        <v>125</v>
      </c>
      <c r="G23" s="212"/>
      <c r="H23" s="213"/>
      <c r="I23" s="217"/>
      <c r="J23" s="210"/>
    </row>
    <row r="24" spans="1:10">
      <c r="A24" s="205"/>
      <c r="B24" s="206"/>
      <c r="C24" s="205"/>
      <c r="D24" s="205"/>
      <c r="E24" s="93" t="s">
        <v>126</v>
      </c>
      <c r="F24" s="211"/>
      <c r="G24" s="212"/>
      <c r="H24" s="213"/>
      <c r="I24" s="217"/>
      <c r="J24" s="210"/>
    </row>
    <row r="25" spans="1:10">
      <c r="A25" s="205"/>
      <c r="B25" s="206"/>
      <c r="C25" s="205"/>
      <c r="D25" s="205"/>
      <c r="E25" s="93" t="s">
        <v>127</v>
      </c>
      <c r="F25" s="211"/>
      <c r="G25" s="212"/>
      <c r="H25" s="213"/>
      <c r="I25" s="217"/>
      <c r="J25" s="210"/>
    </row>
    <row r="26" spans="1:10">
      <c r="A26" s="205"/>
      <c r="B26" s="206"/>
      <c r="C26" s="205"/>
      <c r="D26" s="205"/>
      <c r="E26" s="93" t="s">
        <v>128</v>
      </c>
      <c r="F26" s="211"/>
      <c r="G26" s="215"/>
      <c r="H26" s="216"/>
      <c r="I26" s="217"/>
      <c r="J26" s="210"/>
    </row>
    <row r="27" spans="1:10">
      <c r="A27" s="202"/>
      <c r="B27" s="88" t="s">
        <v>90</v>
      </c>
      <c r="C27" s="175" t="s">
        <v>91</v>
      </c>
      <c r="D27" s="176"/>
      <c r="E27" s="176"/>
      <c r="F27" s="176"/>
      <c r="G27" s="176"/>
      <c r="H27" s="177"/>
      <c r="I27" s="87"/>
      <c r="J27" s="87"/>
    </row>
    <row r="28" spans="1:10" ht="134.25" customHeight="1">
      <c r="A28" s="203"/>
      <c r="B28" s="89" t="s">
        <v>165</v>
      </c>
      <c r="C28" s="178"/>
      <c r="D28" s="179"/>
      <c r="E28" s="179"/>
      <c r="F28" s="179"/>
      <c r="G28" s="179"/>
      <c r="H28" s="179"/>
      <c r="I28" s="87"/>
      <c r="J28" s="87"/>
    </row>
    <row r="29" spans="1:10">
      <c r="A29" s="119"/>
      <c r="B29" s="120"/>
      <c r="C29" s="121"/>
      <c r="D29" s="122"/>
      <c r="E29" s="122"/>
      <c r="F29" s="122"/>
      <c r="G29" s="122"/>
      <c r="H29" s="122"/>
      <c r="I29" s="119"/>
      <c r="J29" s="119"/>
    </row>
    <row r="30" spans="1:10" ht="48" customHeight="1">
      <c r="A30" s="123"/>
      <c r="B30" s="131" t="s">
        <v>129</v>
      </c>
      <c r="C30" s="132" t="s">
        <v>130</v>
      </c>
      <c r="D30" s="133" t="s">
        <v>131</v>
      </c>
      <c r="E30" s="197" t="s">
        <v>132</v>
      </c>
      <c r="F30" s="198"/>
      <c r="G30" s="199"/>
      <c r="H30" s="132" t="s">
        <v>133</v>
      </c>
      <c r="I30" s="134" t="s">
        <v>134</v>
      </c>
      <c r="J30" s="123"/>
    </row>
    <row r="31" spans="1:10" ht="26.25" customHeight="1">
      <c r="A31" s="123"/>
      <c r="B31" s="124" t="s">
        <v>120</v>
      </c>
      <c r="C31" s="125">
        <v>1440</v>
      </c>
      <c r="D31" s="126" t="s">
        <v>135</v>
      </c>
      <c r="E31" s="200">
        <v>0.71</v>
      </c>
      <c r="F31" s="201"/>
      <c r="G31" s="201"/>
      <c r="H31" s="127"/>
      <c r="I31" s="128"/>
      <c r="J31" s="123"/>
    </row>
    <row r="34" spans="1:5" ht="19.5" customHeight="1">
      <c r="A34" s="196" t="s">
        <v>137</v>
      </c>
      <c r="B34" s="196"/>
      <c r="C34" s="196"/>
      <c r="D34" s="196"/>
      <c r="E34" s="196"/>
    </row>
    <row r="35" spans="1:5" ht="18.75" customHeight="1">
      <c r="A35" s="5" t="s">
        <v>30</v>
      </c>
      <c r="B35" s="143" t="s">
        <v>138</v>
      </c>
      <c r="C35" s="143"/>
      <c r="D35" s="143"/>
      <c r="E35" s="143"/>
    </row>
    <row r="36" spans="1:5">
      <c r="A36" s="5" t="s">
        <v>31</v>
      </c>
      <c r="B36" s="204" t="s">
        <v>139</v>
      </c>
      <c r="C36" s="204"/>
      <c r="D36" s="204"/>
      <c r="E36" s="204"/>
    </row>
    <row r="37" spans="1:5" ht="33" customHeight="1">
      <c r="A37" s="5" t="s">
        <v>32</v>
      </c>
      <c r="B37" s="195" t="s">
        <v>140</v>
      </c>
      <c r="C37" s="195"/>
      <c r="D37" s="195"/>
      <c r="E37" s="195"/>
    </row>
    <row r="38" spans="1:5" ht="33" customHeight="1">
      <c r="A38" s="5" t="s">
        <v>33</v>
      </c>
      <c r="B38" s="195" t="s">
        <v>141</v>
      </c>
      <c r="C38" s="195"/>
      <c r="D38" s="195"/>
      <c r="E38" s="195"/>
    </row>
    <row r="39" spans="1:5" ht="33" customHeight="1">
      <c r="A39" s="5" t="s">
        <v>34</v>
      </c>
      <c r="B39" s="195" t="s">
        <v>142</v>
      </c>
      <c r="C39" s="195"/>
      <c r="D39" s="195"/>
      <c r="E39" s="195"/>
    </row>
    <row r="40" spans="1:5" ht="30.75" customHeight="1">
      <c r="A40" s="5" t="s">
        <v>35</v>
      </c>
      <c r="B40" s="195" t="s">
        <v>143</v>
      </c>
      <c r="C40" s="195"/>
      <c r="D40" s="195"/>
      <c r="E40" s="195"/>
    </row>
    <row r="41" spans="1:5" ht="20.25" customHeight="1">
      <c r="A41" s="5" t="s">
        <v>36</v>
      </c>
      <c r="B41" s="195" t="s">
        <v>144</v>
      </c>
      <c r="C41" s="195"/>
      <c r="D41" s="195"/>
      <c r="E41" s="195"/>
    </row>
    <row r="42" spans="1:5" ht="14.25" customHeight="1">
      <c r="A42" s="5" t="s">
        <v>37</v>
      </c>
      <c r="B42" s="195" t="s">
        <v>145</v>
      </c>
      <c r="C42" s="195"/>
      <c r="D42" s="195"/>
      <c r="E42" s="195"/>
    </row>
    <row r="43" spans="1:5" ht="16.5" customHeight="1">
      <c r="A43" s="5" t="s">
        <v>38</v>
      </c>
      <c r="B43" s="195" t="s">
        <v>146</v>
      </c>
      <c r="C43" s="195"/>
      <c r="D43" s="195"/>
      <c r="E43" s="195"/>
    </row>
    <row r="44" spans="1:5" ht="19.5" customHeight="1">
      <c r="A44" s="5" t="s">
        <v>40</v>
      </c>
      <c r="B44" s="195" t="s">
        <v>147</v>
      </c>
      <c r="C44" s="195"/>
      <c r="D44" s="195"/>
      <c r="E44" s="195"/>
    </row>
    <row r="45" spans="1:5" ht="33.75" customHeight="1">
      <c r="A45" s="5" t="s">
        <v>41</v>
      </c>
      <c r="B45" s="195" t="s">
        <v>148</v>
      </c>
      <c r="C45" s="195"/>
      <c r="D45" s="195"/>
      <c r="E45" s="195"/>
    </row>
    <row r="46" spans="1:5" ht="20.25" customHeight="1">
      <c r="A46" s="5" t="s">
        <v>82</v>
      </c>
      <c r="B46" s="195" t="s">
        <v>149</v>
      </c>
      <c r="C46" s="195"/>
      <c r="D46" s="195"/>
      <c r="E46" s="195"/>
    </row>
    <row r="47" spans="1:5">
      <c r="A47" s="5" t="s">
        <v>166</v>
      </c>
      <c r="B47" s="195" t="s">
        <v>150</v>
      </c>
      <c r="C47" s="195"/>
      <c r="D47" s="195"/>
      <c r="E47" s="195"/>
    </row>
  </sheetData>
  <mergeCells count="40">
    <mergeCell ref="A27:A28"/>
    <mergeCell ref="C16:H16"/>
    <mergeCell ref="E3:G3"/>
    <mergeCell ref="F8:G8"/>
    <mergeCell ref="C12:H12"/>
    <mergeCell ref="C13:H13"/>
    <mergeCell ref="J21:J26"/>
    <mergeCell ref="F22:H22"/>
    <mergeCell ref="F23:H23"/>
    <mergeCell ref="F24:H24"/>
    <mergeCell ref="F25:H25"/>
    <mergeCell ref="F26:H26"/>
    <mergeCell ref="F21:H21"/>
    <mergeCell ref="I21:I26"/>
    <mergeCell ref="B41:E41"/>
    <mergeCell ref="B42:E42"/>
    <mergeCell ref="E30:G30"/>
    <mergeCell ref="E31:G31"/>
    <mergeCell ref="A15:A16"/>
    <mergeCell ref="B35:E35"/>
    <mergeCell ref="B36:E36"/>
    <mergeCell ref="A21:A26"/>
    <mergeCell ref="B21:B26"/>
    <mergeCell ref="C21:C26"/>
    <mergeCell ref="D21:D26"/>
    <mergeCell ref="C28:H28"/>
    <mergeCell ref="C15:H15"/>
    <mergeCell ref="C20:D20"/>
    <mergeCell ref="E20:H20"/>
    <mergeCell ref="C27:H27"/>
    <mergeCell ref="A34:E34"/>
    <mergeCell ref="B37:E37"/>
    <mergeCell ref="B38:E38"/>
    <mergeCell ref="B39:E39"/>
    <mergeCell ref="B40:E40"/>
    <mergeCell ref="B43:E43"/>
    <mergeCell ref="B44:E44"/>
    <mergeCell ref="B45:E45"/>
    <mergeCell ref="B46:E46"/>
    <mergeCell ref="B47:E47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23"/>
  <sheetViews>
    <sheetView showGridLines="0" view="pageBreakPreview" topLeftCell="A10" zoomScale="110" zoomScaleNormal="100" zoomScaleSheetLayoutView="110" zoomScalePageLayoutView="85" workbookViewId="0">
      <selection activeCell="A11" sqref="A11:D22"/>
    </sheetView>
  </sheetViews>
  <sheetFormatPr defaultColWidth="9.140625" defaultRowHeight="15"/>
  <cols>
    <col min="1" max="1" width="5.28515625" style="58" customWidth="1"/>
    <col min="2" max="2" width="78" style="58" customWidth="1"/>
    <col min="3" max="3" width="9.7109375" style="21" customWidth="1"/>
    <col min="4" max="4" width="10.7109375" style="60" customWidth="1"/>
    <col min="5" max="5" width="22.28515625" style="58" customWidth="1"/>
    <col min="6" max="6" width="21.42578125" style="58" customWidth="1"/>
    <col min="7" max="7" width="21.85546875" style="58" customWidth="1"/>
    <col min="8" max="8" width="18.28515625" style="58" customWidth="1"/>
    <col min="9" max="9" width="15.28515625" style="58" customWidth="1"/>
    <col min="10" max="11" width="14.28515625" style="58" customWidth="1"/>
    <col min="12" max="16384" width="9.140625" style="58"/>
  </cols>
  <sheetData>
    <row r="1" spans="1:11" s="57" customFormat="1" ht="6.75" customHeight="1">
      <c r="B1" s="45"/>
      <c r="C1" s="45"/>
      <c r="D1"/>
      <c r="E1" s="45"/>
    </row>
    <row r="2" spans="1:11">
      <c r="B2" s="19" t="str">
        <f>'Formularz oferty'!D5</f>
        <v>DFP.271.180.2024.EP</v>
      </c>
      <c r="C2" s="58"/>
      <c r="I2" s="20" t="s">
        <v>29</v>
      </c>
      <c r="J2" s="20"/>
      <c r="K2" s="20"/>
    </row>
    <row r="3" spans="1:11">
      <c r="E3" s="156"/>
      <c r="F3" s="156"/>
      <c r="G3" s="156"/>
      <c r="H3" s="218" t="s">
        <v>28</v>
      </c>
      <c r="I3" s="218"/>
    </row>
    <row r="4" spans="1:11" ht="6.75" customHeight="1"/>
    <row r="5" spans="1:11">
      <c r="B5" s="6" t="s">
        <v>6</v>
      </c>
      <c r="C5" s="59">
        <v>13</v>
      </c>
      <c r="D5" s="22"/>
      <c r="E5" s="23" t="s">
        <v>8</v>
      </c>
      <c r="F5" s="23"/>
      <c r="G5" s="5"/>
      <c r="H5" s="57"/>
      <c r="I5" s="57"/>
    </row>
    <row r="6" spans="1:11">
      <c r="B6" s="6"/>
      <c r="C6" s="24"/>
      <c r="D6" s="22"/>
      <c r="E6" s="23"/>
      <c r="F6" s="23"/>
      <c r="G6" s="5"/>
      <c r="H6" s="57"/>
      <c r="I6" s="57"/>
    </row>
    <row r="7" spans="1:11">
      <c r="A7" s="6"/>
      <c r="C7" s="24"/>
      <c r="D7" s="22"/>
      <c r="E7" s="57"/>
      <c r="F7" s="57"/>
      <c r="G7" s="57"/>
      <c r="H7" s="57"/>
      <c r="I7" s="57"/>
    </row>
    <row r="8" spans="1:11">
      <c r="A8" s="25"/>
      <c r="B8" s="25"/>
      <c r="C8" s="26"/>
      <c r="D8" s="27"/>
      <c r="E8" s="52" t="s">
        <v>60</v>
      </c>
      <c r="F8" s="185">
        <f>SUM(I11:I22)</f>
        <v>0</v>
      </c>
      <c r="G8" s="186"/>
      <c r="H8" s="28"/>
      <c r="I8" s="28"/>
    </row>
    <row r="9" spans="1:11" ht="12.75" customHeight="1">
      <c r="A9" s="28"/>
      <c r="B9" s="25"/>
      <c r="C9" s="29"/>
      <c r="D9" s="30"/>
      <c r="E9" s="28"/>
      <c r="F9" s="28"/>
      <c r="G9" s="28"/>
      <c r="H9" s="28"/>
      <c r="I9" s="28"/>
    </row>
    <row r="10" spans="1:11" s="31" customFormat="1" ht="43.15" customHeight="1">
      <c r="A10" s="49" t="s">
        <v>15</v>
      </c>
      <c r="B10" s="49" t="s">
        <v>26</v>
      </c>
      <c r="C10" s="50" t="s">
        <v>16</v>
      </c>
      <c r="D10" s="51" t="s">
        <v>44</v>
      </c>
      <c r="E10" s="49" t="s">
        <v>43</v>
      </c>
      <c r="F10" s="49" t="s">
        <v>42</v>
      </c>
      <c r="G10" s="49" t="s">
        <v>27</v>
      </c>
      <c r="H10" s="49" t="s">
        <v>61</v>
      </c>
      <c r="I10" s="49" t="s">
        <v>62</v>
      </c>
    </row>
    <row r="11" spans="1:11" s="31" customFormat="1" ht="39" customHeight="1">
      <c r="A11" s="37">
        <v>1</v>
      </c>
      <c r="B11" s="54" t="s">
        <v>66</v>
      </c>
      <c r="C11" s="55">
        <v>10000</v>
      </c>
      <c r="D11" s="56" t="s">
        <v>65</v>
      </c>
      <c r="E11" s="32"/>
      <c r="F11" s="32"/>
      <c r="G11" s="32"/>
      <c r="H11" s="43"/>
      <c r="I11" s="33">
        <f>ROUND(ROUND(C11,2)*ROUND(H11,2),2)</f>
        <v>0</v>
      </c>
    </row>
    <row r="12" spans="1:11" s="31" customFormat="1" ht="35.25" customHeight="1">
      <c r="A12" s="69">
        <v>2</v>
      </c>
      <c r="B12" s="70" t="s">
        <v>67</v>
      </c>
      <c r="C12" s="71">
        <v>20000</v>
      </c>
      <c r="D12" s="72" t="s">
        <v>65</v>
      </c>
      <c r="E12" s="67"/>
      <c r="F12" s="67"/>
      <c r="G12" s="67"/>
      <c r="H12" s="68"/>
      <c r="I12" s="33">
        <f t="shared" ref="I12:I22" si="0">ROUND(ROUND(C12,2)*ROUND(H12,2),2)</f>
        <v>0</v>
      </c>
    </row>
    <row r="13" spans="1:11" s="31" customFormat="1" ht="35.25" customHeight="1">
      <c r="A13" s="37">
        <v>3</v>
      </c>
      <c r="B13" s="70" t="s">
        <v>68</v>
      </c>
      <c r="C13" s="71">
        <v>30000</v>
      </c>
      <c r="D13" s="72" t="s">
        <v>65</v>
      </c>
      <c r="E13" s="67"/>
      <c r="F13" s="67"/>
      <c r="G13" s="67"/>
      <c r="H13" s="68"/>
      <c r="I13" s="33">
        <f t="shared" si="0"/>
        <v>0</v>
      </c>
    </row>
    <row r="14" spans="1:11" s="31" customFormat="1" ht="35.25" customHeight="1">
      <c r="A14" s="69">
        <v>4</v>
      </c>
      <c r="B14" s="70" t="s">
        <v>69</v>
      </c>
      <c r="C14" s="71">
        <v>30000</v>
      </c>
      <c r="D14" s="72" t="s">
        <v>65</v>
      </c>
      <c r="E14" s="67"/>
      <c r="F14" s="67"/>
      <c r="G14" s="67"/>
      <c r="H14" s="68"/>
      <c r="I14" s="33">
        <f t="shared" si="0"/>
        <v>0</v>
      </c>
    </row>
    <row r="15" spans="1:11" s="31" customFormat="1" ht="36.75" customHeight="1">
      <c r="A15" s="37">
        <v>5</v>
      </c>
      <c r="B15" s="70" t="s">
        <v>70</v>
      </c>
      <c r="C15" s="71">
        <v>10000</v>
      </c>
      <c r="D15" s="72" t="s">
        <v>65</v>
      </c>
      <c r="E15" s="67"/>
      <c r="F15" s="67"/>
      <c r="G15" s="67"/>
      <c r="H15" s="68"/>
      <c r="I15" s="33">
        <f t="shared" si="0"/>
        <v>0</v>
      </c>
    </row>
    <row r="16" spans="1:11" s="31" customFormat="1" ht="36.75" customHeight="1">
      <c r="A16" s="69">
        <v>6</v>
      </c>
      <c r="B16" s="70" t="s">
        <v>71</v>
      </c>
      <c r="C16" s="71">
        <v>10000</v>
      </c>
      <c r="D16" s="72" t="s">
        <v>65</v>
      </c>
      <c r="E16" s="67"/>
      <c r="F16" s="67"/>
      <c r="G16" s="67"/>
      <c r="H16" s="68"/>
      <c r="I16" s="33">
        <f t="shared" si="0"/>
        <v>0</v>
      </c>
    </row>
    <row r="17" spans="1:9" s="31" customFormat="1" ht="30" customHeight="1">
      <c r="A17" s="37">
        <v>7</v>
      </c>
      <c r="B17" s="70" t="s">
        <v>72</v>
      </c>
      <c r="C17" s="71">
        <v>10000</v>
      </c>
      <c r="D17" s="72" t="s">
        <v>65</v>
      </c>
      <c r="E17" s="67"/>
      <c r="F17" s="67"/>
      <c r="G17" s="67"/>
      <c r="H17" s="68"/>
      <c r="I17" s="33">
        <f t="shared" si="0"/>
        <v>0</v>
      </c>
    </row>
    <row r="18" spans="1:9" s="31" customFormat="1" ht="32.25" customHeight="1">
      <c r="A18" s="69">
        <v>8</v>
      </c>
      <c r="B18" s="70" t="s">
        <v>73</v>
      </c>
      <c r="C18" s="71">
        <v>10000</v>
      </c>
      <c r="D18" s="72" t="s">
        <v>65</v>
      </c>
      <c r="E18" s="67"/>
      <c r="F18" s="67"/>
      <c r="G18" s="67"/>
      <c r="H18" s="68"/>
      <c r="I18" s="33">
        <f t="shared" si="0"/>
        <v>0</v>
      </c>
    </row>
    <row r="19" spans="1:9" s="31" customFormat="1" ht="29.25" customHeight="1">
      <c r="A19" s="37">
        <v>9</v>
      </c>
      <c r="B19" s="70" t="s">
        <v>74</v>
      </c>
      <c r="C19" s="71">
        <v>8000</v>
      </c>
      <c r="D19" s="72" t="s">
        <v>65</v>
      </c>
      <c r="E19" s="67"/>
      <c r="F19" s="67"/>
      <c r="G19" s="67"/>
      <c r="H19" s="68"/>
      <c r="I19" s="33">
        <f t="shared" si="0"/>
        <v>0</v>
      </c>
    </row>
    <row r="20" spans="1:9" s="31" customFormat="1" ht="31.5" customHeight="1">
      <c r="A20" s="69">
        <v>10</v>
      </c>
      <c r="B20" s="70" t="s">
        <v>75</v>
      </c>
      <c r="C20" s="71">
        <v>8000</v>
      </c>
      <c r="D20" s="72" t="s">
        <v>65</v>
      </c>
      <c r="E20" s="67"/>
      <c r="F20" s="67"/>
      <c r="G20" s="67"/>
      <c r="H20" s="68"/>
      <c r="I20" s="33">
        <f t="shared" si="0"/>
        <v>0</v>
      </c>
    </row>
    <row r="21" spans="1:9" s="31" customFormat="1" ht="29.25" customHeight="1">
      <c r="A21" s="69">
        <v>11</v>
      </c>
      <c r="B21" s="70" t="s">
        <v>76</v>
      </c>
      <c r="C21" s="71">
        <v>5000</v>
      </c>
      <c r="D21" s="72" t="s">
        <v>65</v>
      </c>
      <c r="E21" s="67"/>
      <c r="F21" s="67"/>
      <c r="G21" s="67"/>
      <c r="H21" s="68"/>
      <c r="I21" s="33">
        <f t="shared" si="0"/>
        <v>0</v>
      </c>
    </row>
    <row r="22" spans="1:9" s="31" customFormat="1" ht="25.5" customHeight="1">
      <c r="A22" s="37">
        <v>12</v>
      </c>
      <c r="B22" s="66" t="s">
        <v>77</v>
      </c>
      <c r="C22" s="55">
        <v>20000</v>
      </c>
      <c r="D22" s="56" t="s">
        <v>65</v>
      </c>
      <c r="E22" s="46"/>
      <c r="F22" s="46"/>
      <c r="G22" s="46"/>
      <c r="H22" s="53"/>
      <c r="I22" s="33">
        <f t="shared" si="0"/>
        <v>0</v>
      </c>
    </row>
    <row r="23" spans="1:9">
      <c r="B23" s="219" t="s">
        <v>59</v>
      </c>
      <c r="C23" s="219"/>
      <c r="D23" s="219"/>
      <c r="E23" s="219"/>
      <c r="F23" s="219"/>
      <c r="G23" s="219"/>
      <c r="H23" s="219"/>
      <c r="I23" s="219"/>
    </row>
  </sheetData>
  <mergeCells count="4">
    <mergeCell ref="E3:G3"/>
    <mergeCell ref="H3:I3"/>
    <mergeCell ref="F8:G8"/>
    <mergeCell ref="B23:I2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INFORMACJE OGÓLNE</vt:lpstr>
      <vt:lpstr>Formularz oferty</vt:lpstr>
      <vt:lpstr>część (1)</vt:lpstr>
      <vt:lpstr>część (2)</vt:lpstr>
      <vt:lpstr>część (3)</vt:lpstr>
      <vt:lpstr>część (4)</vt:lpstr>
      <vt:lpstr>część (5)</vt:lpstr>
      <vt:lpstr>część (13)</vt:lpstr>
      <vt:lpstr>'część (1)'!Obszar_wydruku</vt:lpstr>
      <vt:lpstr>'część (13)'!Obszar_wydruku</vt:lpstr>
      <vt:lpstr>'część (2)'!Obszar_wydruku</vt:lpstr>
      <vt:lpstr>'część (3)'!Obszar_wydruku</vt:lpstr>
      <vt:lpstr>'część (4)'!Obszar_wydruku</vt:lpstr>
      <vt:lpstr>'część (5)'!Obszar_wydruku</vt:lpstr>
      <vt:lpstr>'Formularz oferty'!Obszar_wydruku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Edyta Natalia Prokopiuk</cp:lastModifiedBy>
  <cp:lastPrinted>2024-10-15T10:29:58Z</cp:lastPrinted>
  <dcterms:created xsi:type="dcterms:W3CDTF">2003-05-16T10:10:29Z</dcterms:created>
  <dcterms:modified xsi:type="dcterms:W3CDTF">2024-10-15T10:32:24Z</dcterms:modified>
</cp:coreProperties>
</file>