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7350" activeTab="0"/>
  </bookViews>
  <sheets>
    <sheet name="Kosztorys uproszczony" sheetId="1" r:id="rId1"/>
  </sheets>
  <definedNames>
    <definedName name="_xlnm.Print_Area" localSheetId="0">'Kosztorys uproszczony'!$A$4:$H$31</definedName>
  </definedNames>
  <calcPr fullCalcOnLoad="1"/>
</workbook>
</file>

<file path=xl/sharedStrings.xml><?xml version="1.0" encoding="utf-8"?>
<sst xmlns="http://schemas.openxmlformats.org/spreadsheetml/2006/main" count="102" uniqueCount="78">
  <si>
    <t>2.1</t>
  </si>
  <si>
    <t>Wykopy oraz przekopy wykonywane koparkami przedsiębiernymi na odkład, koparka 0,40·m3, grunt kategorii III, analogia: profilowanie i formowanie zadarnionych skarp</t>
  </si>
  <si>
    <t>Jednostka</t>
  </si>
  <si>
    <t>Wzmacnianie podłoża gruntowego geosiatkami i geowłókninami, na gruntach o umiarkowanej nośności, sposobem ręcznym, analogia: ułożenie  agrotkaniny na skarpach</t>
  </si>
  <si>
    <t>KNR 221/217/4</t>
  </si>
  <si>
    <t>Plantowanie (obrobienie na czysto), skarp wykonywanych mechanicznie, grunt kategorii I-III</t>
  </si>
  <si>
    <t>Wykonanie nawierzchni trawiastej siewem na uprzednio przygotowanej warstwie wegetacyjnej ręcznie, z przykryciem nasion po wysiewie walcem kolczatka (trawa np. Top Decor Club Trawa Sportowa)</t>
  </si>
  <si>
    <t>3.3</t>
  </si>
  <si>
    <t>KNR 201/212/1 (1)</t>
  </si>
  <si>
    <t>2.3</t>
  </si>
  <si>
    <t>Podstawa</t>
  </si>
  <si>
    <t>KNR 201/215/6</t>
  </si>
  <si>
    <t>3.1</t>
  </si>
  <si>
    <t>Wykonanie nawierzchni trawiastej siewem na uprzednio przygotowanej warstwie wegetacyjnej ręcznie, z przykryciem nasion po wysiewie grabiami</t>
  </si>
  <si>
    <t>KNR 911/101/2 (2)</t>
  </si>
  <si>
    <t>Zagęszczenie podłoża lub warstwy wegetacyjnej bez względu na kategorie gruntu jednokrotne, walcem wibracyjnym</t>
  </si>
  <si>
    <t>1.5</t>
  </si>
  <si>
    <t>1</t>
  </si>
  <si>
    <t>Element</t>
  </si>
  <si>
    <t>KNRW 201/506/4</t>
  </si>
  <si>
    <t>1.1</t>
  </si>
  <si>
    <t>Krotność</t>
  </si>
  <si>
    <t>Ilość</t>
  </si>
  <si>
    <t>Przygotowanie mieszanki do wykonania murawy boiska o nawierzchni trawiastej - 40% piasku, 20% torfu, 40% ziemi gleby urodzajnej (pozyskanej w wyniku zerwania istniejącej nawierrzchni boiska)</t>
  </si>
  <si>
    <t>ha</t>
  </si>
  <si>
    <t>KNR 223/209/2</t>
  </si>
  <si>
    <t>Modernizacja boiska sportowego do piłki nożnej w miejscowości Czaple Małe</t>
  </si>
  <si>
    <t>3</t>
  </si>
  <si>
    <t>1.7</t>
  </si>
  <si>
    <t>Zabezpieczenie podłoża gruntowego, na gruntach o umiarkowanej nośności, sposobem ręcznym, siatka polipropylenowa 16x16 mm</t>
  </si>
  <si>
    <t>m2</t>
  </si>
  <si>
    <t>1.9</t>
  </si>
  <si>
    <t>1.3</t>
  </si>
  <si>
    <t>Wartość</t>
  </si>
  <si>
    <t>3.2</t>
  </si>
  <si>
    <t>Montaż piłkochwytów, konstrukcja nośna piłkochwytu na boiska zewnętrzne o wysokości 5 m i długości 25 m (7 słupów, słupy stalowe malowane proszkowo profil 80x80x3 mm montowane w betonowej stopie fundamentowej 50x50x100 cm, 2 zastrzały, olinowanie, siatka PP 50x50 mm, gr. splotu 4 mm, akcesoria montażowe)</t>
  </si>
  <si>
    <t>Zdjęcie warstwy ziemi urodzajnej, mechaniczne spycharką, grunt zadarniony</t>
  </si>
  <si>
    <t>Wysianie mieszanki nawozów do trawników użytkowanych intensywnie</t>
  </si>
  <si>
    <t>kpl</t>
  </si>
  <si>
    <t>Opis</t>
  </si>
  <si>
    <t>Płyta boiska</t>
  </si>
  <si>
    <t>3.4</t>
  </si>
  <si>
    <t>2.2</t>
  </si>
  <si>
    <t>KNR 223/208/3</t>
  </si>
  <si>
    <t>Niwelacja terenu wykonana spycharkami z przemieszczeniem urobku na odległość do 40·m, spycharka 74·kW (100KM), grunt kategorii III-IV - analogia: niwelacja terenu spycharką z automatycznym systemem prowadzącym</t>
  </si>
  <si>
    <t>Kalkulacja indywidualna</t>
  </si>
  <si>
    <t>1.4</t>
  </si>
  <si>
    <t>KNR 223/209/1</t>
  </si>
  <si>
    <t>Roboty ziemne koparkami podsiębiernymi z transportem urobku samochodami samowyładowczymi do 1·km, w ziemi uprzednio zmagazynowanej w hałdach, koparka 0,15·m3, grunt kategorii I-III, spycharka 55·kW - analogia: wywóz i utylizacja darniny</t>
  </si>
  <si>
    <t>KNR 1312/202/2</t>
  </si>
  <si>
    <t>Numer</t>
  </si>
  <si>
    <t>1.2</t>
  </si>
  <si>
    <t>Cena jedn.</t>
  </si>
  <si>
    <t>2</t>
  </si>
  <si>
    <t>Warstwy odsączające, w korycie lub na całej szerokości drogi, zagęszczenie mechaniczne, grubość warstwy po zagęszczeniu·15·cm - analogia: rozłożenie warstwy urodzajnej z gotowej przygotowanej wcześniej mieszanki</t>
  </si>
  <si>
    <t>KNR 231/104/5</t>
  </si>
  <si>
    <t>1.8</t>
  </si>
  <si>
    <t>Kabiny dla zawodników rezerwowych (5-6 osobowe) z pokryciem z poliwęglanu komorowego, konstrukcja nośna wykonana z profili stalowych malowanych proszkowo, rama dolna zabezpieczona przed korozją przez cynkowanie ogniowe, wykończenie aluminiowe, pokrycie panelem z poliwęglanu komorowego, siedziska plastikowe, kubełkowe</t>
  </si>
  <si>
    <t>m3</t>
  </si>
  <si>
    <t>KNR 911/101/2 (1)</t>
  </si>
  <si>
    <t>1.6</t>
  </si>
  <si>
    <t/>
  </si>
  <si>
    <t>PRZEDMIAR ROBÓT / KOSZTORYS OFERTOWY</t>
  </si>
  <si>
    <t>VAT 23%</t>
  </si>
  <si>
    <t>Razem brutto:</t>
  </si>
  <si>
    <t>Razem netto:</t>
  </si>
  <si>
    <t>Wyposażenie</t>
  </si>
  <si>
    <t>2.4</t>
  </si>
  <si>
    <t>Demontaż bramek do płki nożnej wraz z zabezpieczeniem na czas prowadzenia robót i ponownym montażem po ich zakończeniu</t>
  </si>
  <si>
    <t>Montaż tablicy informacyjnej o wym. 100x170 cm, zgodnie z projektem graficznym przekazanym przez Zamawiającego</t>
  </si>
  <si>
    <t>szt.</t>
  </si>
  <si>
    <t>Zabezpieczenie skarp</t>
  </si>
  <si>
    <t>4</t>
  </si>
  <si>
    <t>Tablica informacyjna</t>
  </si>
  <si>
    <t>4.1</t>
  </si>
  <si>
    <t>Wymiana lamp oświetleniowych (reflektor  LED stadionowy 300W, 120 lm/W), kabel YKY 3x4 mm2 - 50 m, przewód YKY 3x2,5 mm2 - 30 m, wyłącznik różnicowoprądowy P302, wyłącznik nadprądowy S301 B10, obudowa hermetyczna 30x30 cm, uziom szpilkowy 4 kpl., badania instalacji</t>
  </si>
  <si>
    <t>Nr sprawy: RIR.271.7.2022</t>
  </si>
  <si>
    <r>
      <t xml:space="preserve">  </t>
    </r>
    <r>
      <rPr>
        <b/>
        <sz val="10"/>
        <color indexed="8"/>
        <rFont val="Trebuchet MS"/>
        <family val="2"/>
      </rPr>
      <t>Załącznik 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</si>
</sst>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>
      <alignment/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49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zoomScale="85" zoomScaleNormal="85" zoomScalePageLayoutView="0" workbookViewId="0" topLeftCell="A22">
      <selection activeCell="P10" sqref="P10"/>
    </sheetView>
  </sheetViews>
  <sheetFormatPr defaultColWidth="9.140625" defaultRowHeight="12.75"/>
  <cols>
    <col min="1" max="1" width="6.57421875" style="0" customWidth="1"/>
    <col min="2" max="2" width="23.00390625" style="0" customWidth="1"/>
    <col min="3" max="3" width="57.00390625" style="0" customWidth="1"/>
    <col min="4" max="4" width="12.00390625" style="15" customWidth="1"/>
    <col min="5" max="6" width="15.00390625" style="0" customWidth="1"/>
    <col min="7" max="8" width="17.00390625" style="0" customWidth="1"/>
  </cols>
  <sheetData>
    <row r="2" spans="2:8" ht="26.25" customHeight="1">
      <c r="B2" s="21" t="s">
        <v>76</v>
      </c>
      <c r="H2" s="22" t="s">
        <v>77</v>
      </c>
    </row>
    <row r="3" ht="13.5" customHeight="1"/>
    <row r="4" spans="1:8" ht="30" customHeight="1">
      <c r="A4" s="23" t="s">
        <v>62</v>
      </c>
      <c r="B4" s="23"/>
      <c r="C4" s="23"/>
      <c r="D4" s="23"/>
      <c r="E4" s="23"/>
      <c r="F4" s="23"/>
      <c r="G4" s="23"/>
      <c r="H4" s="23"/>
    </row>
    <row r="5" spans="1:8" ht="25.5">
      <c r="A5" s="2" t="s">
        <v>50</v>
      </c>
      <c r="B5" s="2" t="s">
        <v>10</v>
      </c>
      <c r="C5" s="2" t="s">
        <v>39</v>
      </c>
      <c r="D5" s="2" t="s">
        <v>2</v>
      </c>
      <c r="E5" s="2" t="s">
        <v>22</v>
      </c>
      <c r="F5" s="2" t="s">
        <v>21</v>
      </c>
      <c r="G5" s="2" t="s">
        <v>52</v>
      </c>
      <c r="H5" s="2" t="s">
        <v>33</v>
      </c>
    </row>
    <row r="6" spans="1:8" s="1" customFormat="1" ht="25.5" customHeight="1">
      <c r="A6" s="27" t="s">
        <v>26</v>
      </c>
      <c r="B6" s="28"/>
      <c r="C6" s="28"/>
      <c r="D6" s="28"/>
      <c r="E6" s="28"/>
      <c r="F6" s="28"/>
      <c r="G6" s="28"/>
      <c r="H6" s="29"/>
    </row>
    <row r="7" spans="1:8" ht="12.75">
      <c r="A7" s="3" t="s">
        <v>17</v>
      </c>
      <c r="B7" s="4" t="s">
        <v>18</v>
      </c>
      <c r="C7" s="24" t="s">
        <v>40</v>
      </c>
      <c r="D7" s="25"/>
      <c r="E7" s="25"/>
      <c r="F7" s="25"/>
      <c r="G7" s="25"/>
      <c r="H7" s="26"/>
    </row>
    <row r="8" spans="1:8" ht="25.5">
      <c r="A8" s="7" t="s">
        <v>20</v>
      </c>
      <c r="B8" s="8" t="s">
        <v>4</v>
      </c>
      <c r="C8" s="8" t="s">
        <v>36</v>
      </c>
      <c r="D8" s="13" t="s">
        <v>58</v>
      </c>
      <c r="E8" s="9">
        <v>931.95</v>
      </c>
      <c r="F8" s="9">
        <v>1</v>
      </c>
      <c r="G8" s="9"/>
      <c r="H8" s="9">
        <f>ROUND(E8*F8*G8,2)</f>
        <v>0</v>
      </c>
    </row>
    <row r="9" spans="1:8" ht="51">
      <c r="A9" s="7" t="s">
        <v>51</v>
      </c>
      <c r="B9" s="8" t="s">
        <v>8</v>
      </c>
      <c r="C9" s="8" t="s">
        <v>48</v>
      </c>
      <c r="D9" s="13" t="s">
        <v>58</v>
      </c>
      <c r="E9" s="9">
        <v>279.59000000000003</v>
      </c>
      <c r="F9" s="9">
        <v>1</v>
      </c>
      <c r="G9" s="9"/>
      <c r="H9" s="9">
        <f aca="true" t="shared" si="0" ref="H9:H16">ROUND(E9*F9*G9,2)</f>
        <v>0</v>
      </c>
    </row>
    <row r="10" spans="1:8" ht="42" customHeight="1">
      <c r="A10" s="7" t="s">
        <v>32</v>
      </c>
      <c r="B10" s="8" t="s">
        <v>45</v>
      </c>
      <c r="C10" s="8" t="s">
        <v>23</v>
      </c>
      <c r="D10" s="13" t="s">
        <v>58</v>
      </c>
      <c r="E10" s="9">
        <v>931.95</v>
      </c>
      <c r="F10" s="9">
        <v>1</v>
      </c>
      <c r="G10" s="9"/>
      <c r="H10" s="9">
        <f t="shared" si="0"/>
        <v>0</v>
      </c>
    </row>
    <row r="11" spans="1:8" ht="51">
      <c r="A11" s="7" t="s">
        <v>46</v>
      </c>
      <c r="B11" s="8" t="s">
        <v>49</v>
      </c>
      <c r="C11" s="8" t="s">
        <v>44</v>
      </c>
      <c r="D11" s="13" t="s">
        <v>58</v>
      </c>
      <c r="E11" s="9">
        <v>621.3000000000001</v>
      </c>
      <c r="F11" s="9">
        <v>1</v>
      </c>
      <c r="G11" s="9"/>
      <c r="H11" s="9">
        <f t="shared" si="0"/>
        <v>0</v>
      </c>
    </row>
    <row r="12" spans="1:8" ht="25.5">
      <c r="A12" s="7" t="s">
        <v>16</v>
      </c>
      <c r="B12" s="8" t="s">
        <v>59</v>
      </c>
      <c r="C12" s="8" t="s">
        <v>29</v>
      </c>
      <c r="D12" s="13" t="s">
        <v>30</v>
      </c>
      <c r="E12" s="9">
        <v>6213</v>
      </c>
      <c r="F12" s="9">
        <v>1</v>
      </c>
      <c r="G12" s="9"/>
      <c r="H12" s="9">
        <f t="shared" si="0"/>
        <v>0</v>
      </c>
    </row>
    <row r="13" spans="1:8" ht="54.75" customHeight="1">
      <c r="A13" s="7" t="s">
        <v>60</v>
      </c>
      <c r="B13" s="8" t="s">
        <v>55</v>
      </c>
      <c r="C13" s="8" t="s">
        <v>54</v>
      </c>
      <c r="D13" s="13" t="s">
        <v>30</v>
      </c>
      <c r="E13" s="9">
        <v>6213</v>
      </c>
      <c r="F13" s="9">
        <v>1</v>
      </c>
      <c r="G13" s="9"/>
      <c r="H13" s="9">
        <f t="shared" si="0"/>
        <v>0</v>
      </c>
    </row>
    <row r="14" spans="1:8" ht="25.5">
      <c r="A14" s="7" t="s">
        <v>28</v>
      </c>
      <c r="B14" s="8" t="s">
        <v>43</v>
      </c>
      <c r="C14" s="8" t="s">
        <v>15</v>
      </c>
      <c r="D14" s="13" t="s">
        <v>24</v>
      </c>
      <c r="E14" s="9">
        <v>0.62</v>
      </c>
      <c r="F14" s="9">
        <v>1</v>
      </c>
      <c r="G14" s="9"/>
      <c r="H14" s="9">
        <f t="shared" si="0"/>
        <v>0</v>
      </c>
    </row>
    <row r="15" spans="1:8" ht="51">
      <c r="A15" s="7" t="s">
        <v>56</v>
      </c>
      <c r="B15" s="8" t="s">
        <v>25</v>
      </c>
      <c r="C15" s="8" t="s">
        <v>6</v>
      </c>
      <c r="D15" s="13" t="s">
        <v>30</v>
      </c>
      <c r="E15" s="9">
        <v>6213</v>
      </c>
      <c r="F15" s="9">
        <v>1</v>
      </c>
      <c r="G15" s="9"/>
      <c r="H15" s="9">
        <f t="shared" si="0"/>
        <v>0</v>
      </c>
    </row>
    <row r="16" spans="1:8" ht="25.5">
      <c r="A16" s="7" t="s">
        <v>31</v>
      </c>
      <c r="B16" s="8" t="s">
        <v>45</v>
      </c>
      <c r="C16" s="8" t="s">
        <v>37</v>
      </c>
      <c r="D16" s="13" t="s">
        <v>30</v>
      </c>
      <c r="E16" s="9">
        <v>6213</v>
      </c>
      <c r="F16" s="9">
        <v>1</v>
      </c>
      <c r="G16" s="9"/>
      <c r="H16" s="9">
        <f t="shared" si="0"/>
        <v>0</v>
      </c>
    </row>
    <row r="17" spans="1:8" ht="12.75">
      <c r="A17" s="3" t="s">
        <v>53</v>
      </c>
      <c r="B17" s="4" t="s">
        <v>18</v>
      </c>
      <c r="C17" s="24" t="s">
        <v>66</v>
      </c>
      <c r="D17" s="25"/>
      <c r="E17" s="25"/>
      <c r="F17" s="25"/>
      <c r="G17" s="25"/>
      <c r="H17" s="26"/>
    </row>
    <row r="18" spans="1:8" ht="27.75" customHeight="1">
      <c r="A18" s="16" t="s">
        <v>0</v>
      </c>
      <c r="B18" s="17" t="str">
        <f>B19</f>
        <v>Kalkulacja indywidualna</v>
      </c>
      <c r="C18" s="18" t="s">
        <v>68</v>
      </c>
      <c r="D18" s="13" t="s">
        <v>38</v>
      </c>
      <c r="E18" s="9">
        <v>2</v>
      </c>
      <c r="F18" s="9">
        <v>1</v>
      </c>
      <c r="G18" s="9"/>
      <c r="H18" s="9">
        <f>ROUND(E18*F18*G18,2)</f>
        <v>0</v>
      </c>
    </row>
    <row r="19" spans="1:8" ht="81.75" customHeight="1">
      <c r="A19" s="7" t="s">
        <v>42</v>
      </c>
      <c r="B19" s="8" t="s">
        <v>45</v>
      </c>
      <c r="C19" s="8" t="s">
        <v>35</v>
      </c>
      <c r="D19" s="13" t="s">
        <v>38</v>
      </c>
      <c r="E19" s="9">
        <v>2</v>
      </c>
      <c r="F19" s="9">
        <v>1</v>
      </c>
      <c r="G19" s="9"/>
      <c r="H19" s="9">
        <f>ROUND(E19*F19*G19,2)</f>
        <v>0</v>
      </c>
    </row>
    <row r="20" spans="1:8" ht="83.25" customHeight="1">
      <c r="A20" s="16" t="s">
        <v>9</v>
      </c>
      <c r="B20" s="8" t="s">
        <v>45</v>
      </c>
      <c r="C20" s="8" t="s">
        <v>57</v>
      </c>
      <c r="D20" s="13" t="s">
        <v>38</v>
      </c>
      <c r="E20" s="9">
        <v>2</v>
      </c>
      <c r="F20" s="9">
        <v>1</v>
      </c>
      <c r="G20" s="9"/>
      <c r="H20" s="9">
        <f>ROUND(E20*F20*G20,2)</f>
        <v>0</v>
      </c>
    </row>
    <row r="21" spans="1:8" ht="66" customHeight="1">
      <c r="A21" s="7" t="s">
        <v>67</v>
      </c>
      <c r="B21" s="8" t="s">
        <v>45</v>
      </c>
      <c r="C21" s="8" t="s">
        <v>75</v>
      </c>
      <c r="D21" s="13" t="s">
        <v>38</v>
      </c>
      <c r="E21" s="9">
        <v>1</v>
      </c>
      <c r="F21" s="9">
        <v>1</v>
      </c>
      <c r="G21" s="9"/>
      <c r="H21" s="9">
        <f>ROUND(E21*F21*G21,2)</f>
        <v>0</v>
      </c>
    </row>
    <row r="22" spans="1:8" ht="12.75">
      <c r="A22" s="3" t="s">
        <v>27</v>
      </c>
      <c r="B22" s="4" t="s">
        <v>18</v>
      </c>
      <c r="C22" s="24" t="s">
        <v>71</v>
      </c>
      <c r="D22" s="25"/>
      <c r="E22" s="25"/>
      <c r="F22" s="25"/>
      <c r="G22" s="25"/>
      <c r="H22" s="26"/>
    </row>
    <row r="23" spans="1:8" ht="38.25">
      <c r="A23" s="7" t="s">
        <v>12</v>
      </c>
      <c r="B23" s="8" t="s">
        <v>11</v>
      </c>
      <c r="C23" s="8" t="s">
        <v>1</v>
      </c>
      <c r="D23" s="13" t="s">
        <v>58</v>
      </c>
      <c r="E23" s="9">
        <v>281.15000000000003</v>
      </c>
      <c r="F23" s="9">
        <v>1</v>
      </c>
      <c r="G23" s="9"/>
      <c r="H23" s="9">
        <f>ROUND(E23*F23*G23,2)</f>
        <v>0</v>
      </c>
    </row>
    <row r="24" spans="1:8" ht="25.5">
      <c r="A24" s="7" t="s">
        <v>34</v>
      </c>
      <c r="B24" s="8" t="s">
        <v>19</v>
      </c>
      <c r="C24" s="8" t="s">
        <v>5</v>
      </c>
      <c r="D24" s="13" t="s">
        <v>30</v>
      </c>
      <c r="E24" s="9">
        <v>1405.75</v>
      </c>
      <c r="F24" s="9">
        <v>1</v>
      </c>
      <c r="G24" s="9"/>
      <c r="H24" s="9">
        <f>ROUND(E24*F24*G24,2)</f>
        <v>0</v>
      </c>
    </row>
    <row r="25" spans="1:8" ht="38.25">
      <c r="A25" s="7" t="s">
        <v>7</v>
      </c>
      <c r="B25" s="8" t="s">
        <v>47</v>
      </c>
      <c r="C25" s="8" t="s">
        <v>13</v>
      </c>
      <c r="D25" s="13" t="s">
        <v>30</v>
      </c>
      <c r="E25" s="9">
        <v>877.25</v>
      </c>
      <c r="F25" s="9">
        <v>1</v>
      </c>
      <c r="G25" s="9"/>
      <c r="H25" s="9">
        <f>ROUND(E25*F25*G25,2)</f>
        <v>0</v>
      </c>
    </row>
    <row r="26" spans="1:8" ht="38.25">
      <c r="A26" s="7" t="s">
        <v>41</v>
      </c>
      <c r="B26" s="8" t="s">
        <v>14</v>
      </c>
      <c r="C26" s="8" t="s">
        <v>3</v>
      </c>
      <c r="D26" s="13" t="s">
        <v>30</v>
      </c>
      <c r="E26" s="9">
        <v>528.5</v>
      </c>
      <c r="F26" s="9">
        <v>1</v>
      </c>
      <c r="G26" s="9"/>
      <c r="H26" s="9">
        <f>ROUND(E26*F26*G26,2)</f>
        <v>0</v>
      </c>
    </row>
    <row r="27" spans="1:8" ht="12.75">
      <c r="A27" s="3" t="s">
        <v>72</v>
      </c>
      <c r="B27" s="4" t="s">
        <v>18</v>
      </c>
      <c r="C27" s="24" t="s">
        <v>73</v>
      </c>
      <c r="D27" s="25"/>
      <c r="E27" s="25"/>
      <c r="F27" s="25"/>
      <c r="G27" s="25"/>
      <c r="H27" s="26"/>
    </row>
    <row r="28" spans="1:8" ht="25.5">
      <c r="A28" s="16" t="s">
        <v>74</v>
      </c>
      <c r="B28" s="17" t="str">
        <f>B21</f>
        <v>Kalkulacja indywidualna</v>
      </c>
      <c r="C28" s="17" t="s">
        <v>69</v>
      </c>
      <c r="D28" s="19" t="s">
        <v>70</v>
      </c>
      <c r="E28" s="20">
        <v>1</v>
      </c>
      <c r="F28" s="20">
        <v>1</v>
      </c>
      <c r="G28" s="20"/>
      <c r="H28" s="20">
        <f>ROUND(E28*F28*G28,2)</f>
        <v>0</v>
      </c>
    </row>
    <row r="29" spans="1:8" ht="12.75">
      <c r="A29" s="6" t="s">
        <v>61</v>
      </c>
      <c r="B29" s="6" t="s">
        <v>61</v>
      </c>
      <c r="C29" s="10"/>
      <c r="D29" s="14" t="s">
        <v>61</v>
      </c>
      <c r="E29" s="6" t="s">
        <v>61</v>
      </c>
      <c r="F29" s="6" t="s">
        <v>61</v>
      </c>
      <c r="G29" s="5" t="s">
        <v>65</v>
      </c>
      <c r="H29" s="11">
        <f>SUM(H8:H16,H18:H21,H23:H26,H28)</f>
        <v>0</v>
      </c>
    </row>
    <row r="30" spans="1:8" ht="12.75">
      <c r="A30" s="6"/>
      <c r="B30" s="6"/>
      <c r="C30" s="6"/>
      <c r="D30" s="14"/>
      <c r="E30" s="6"/>
      <c r="F30" s="6"/>
      <c r="G30" s="5" t="s">
        <v>63</v>
      </c>
      <c r="H30" s="11">
        <f>ROUND(H29*0.23,2)</f>
        <v>0</v>
      </c>
    </row>
    <row r="31" spans="1:8" ht="12.75">
      <c r="A31" s="6"/>
      <c r="B31" s="6"/>
      <c r="C31" s="6"/>
      <c r="D31" s="14"/>
      <c r="E31" s="6"/>
      <c r="F31" s="6"/>
      <c r="G31" s="5" t="s">
        <v>64</v>
      </c>
      <c r="H31" s="12">
        <f>H29+H30</f>
        <v>0</v>
      </c>
    </row>
  </sheetData>
  <sheetProtection/>
  <mergeCells count="6">
    <mergeCell ref="A4:H4"/>
    <mergeCell ref="C7:H7"/>
    <mergeCell ref="C17:H17"/>
    <mergeCell ref="C22:H22"/>
    <mergeCell ref="A6:H6"/>
    <mergeCell ref="C27:H2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Śladowska Dagmara</cp:lastModifiedBy>
  <cp:lastPrinted>2022-05-12T10:07:19Z</cp:lastPrinted>
  <dcterms:modified xsi:type="dcterms:W3CDTF">2022-05-16T06:45:44Z</dcterms:modified>
  <cp:category/>
  <cp:version/>
  <cp:contentType/>
  <cp:contentStatus/>
</cp:coreProperties>
</file>