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2021\160. Droga leśna proj 650 i 550m\00. PDF i EDIT\ODBIÓR\v.4 Kosztorysy-Przedmiary-SWIORB\EDIT\"/>
    </mc:Choice>
  </mc:AlternateContent>
  <bookViews>
    <workbookView xWindow="1056" yWindow="408" windowWidth="14580" windowHeight="13332" tabRatio="483"/>
  </bookViews>
  <sheets>
    <sheet name="droga leśna nr 18" sheetId="3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0" l="1"/>
  <c r="G32" i="30" l="1"/>
  <c r="G19" i="30"/>
  <c r="G5" i="30"/>
  <c r="G21" i="30"/>
  <c r="G4" i="30" l="1"/>
  <c r="F4" i="30" l="1"/>
  <c r="G15" i="30"/>
  <c r="G14" i="30" l="1"/>
  <c r="G9" i="30" l="1"/>
  <c r="G8" i="30"/>
  <c r="G27" i="30"/>
  <c r="G16" i="30"/>
  <c r="G13" i="30"/>
  <c r="G3" i="30"/>
  <c r="G2" i="30" s="1"/>
  <c r="G31" i="30"/>
  <c r="G26" i="30"/>
  <c r="G24" i="30"/>
  <c r="G23" i="30"/>
  <c r="G18" i="30"/>
  <c r="G7" i="30"/>
  <c r="G6" i="30" l="1"/>
  <c r="F6" i="30" s="1"/>
  <c r="G17" i="30"/>
  <c r="F17" i="30" s="1"/>
  <c r="G30" i="30"/>
  <c r="G11" i="30"/>
  <c r="G22" i="30"/>
  <c r="F22" i="30" s="1"/>
  <c r="G12" i="30"/>
  <c r="F2" i="30"/>
  <c r="G28" i="30"/>
  <c r="G25" i="30" s="1"/>
  <c r="F25" i="30" s="1"/>
  <c r="G29" i="30" l="1"/>
  <c r="F29" i="30" s="1"/>
  <c r="G10" i="30"/>
  <c r="F10" i="30" s="1"/>
  <c r="G33" i="30" l="1"/>
  <c r="G34" i="30" s="1"/>
</calcChain>
</file>

<file path=xl/comments1.xml><?xml version="1.0" encoding="utf-8"?>
<comments xmlns="http://schemas.openxmlformats.org/spreadsheetml/2006/main">
  <authors>
    <author>Admin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tu jest ten fragment co nie ma na mapie teraz ale pewnie wykonawca będzie miał odbudowac po niszczeniu
</t>
        </r>
      </text>
    </comment>
  </commentList>
</comments>
</file>

<file path=xl/sharedStrings.xml><?xml version="1.0" encoding="utf-8"?>
<sst xmlns="http://schemas.openxmlformats.org/spreadsheetml/2006/main" count="125" uniqueCount="93">
  <si>
    <t>m</t>
  </si>
  <si>
    <t>m2</t>
  </si>
  <si>
    <t/>
  </si>
  <si>
    <t>kpl.</t>
  </si>
  <si>
    <t>8.1</t>
  </si>
  <si>
    <t>INNE ROBOTY</t>
  </si>
  <si>
    <t>8</t>
  </si>
  <si>
    <t xml:space="preserve">kpl. </t>
  </si>
  <si>
    <t>7.1</t>
  </si>
  <si>
    <t>7</t>
  </si>
  <si>
    <t>6.1</t>
  </si>
  <si>
    <t>3</t>
  </si>
  <si>
    <t>2.1</t>
  </si>
  <si>
    <t>ROBOTY PRZYGOTOWAWCZE</t>
  </si>
  <si>
    <t>2</t>
  </si>
  <si>
    <t>Projekt czasowej organizacji ruchu</t>
  </si>
  <si>
    <t>1.1</t>
  </si>
  <si>
    <t>PRACE PROJEKTOWE</t>
  </si>
  <si>
    <t>1</t>
  </si>
  <si>
    <t>Ilość</t>
  </si>
  <si>
    <t>Jed.</t>
  </si>
  <si>
    <t>Opis</t>
  </si>
  <si>
    <t>LP.</t>
  </si>
  <si>
    <t>6.2</t>
  </si>
  <si>
    <t>3.1</t>
  </si>
  <si>
    <t>8.2</t>
  </si>
  <si>
    <t>ROBOTY ZIEMNE</t>
  </si>
  <si>
    <t>m3</t>
  </si>
  <si>
    <t>NAWIERZCHNIA DROGI</t>
  </si>
  <si>
    <t xml:space="preserve">BUDOWA PRZEPUSTÓW </t>
  </si>
  <si>
    <t>NADZORY ARCHEOLOGICZNE I PRZYRODNICZE</t>
  </si>
  <si>
    <t>OZNAKOWANIE DRÓG I SZLABAN</t>
  </si>
  <si>
    <t>KPL.</t>
  </si>
  <si>
    <t>kpl./szt</t>
  </si>
  <si>
    <t>3.2</t>
  </si>
  <si>
    <t>3.3</t>
  </si>
  <si>
    <t>4.1</t>
  </si>
  <si>
    <t>4.2</t>
  </si>
  <si>
    <t>4.3</t>
  </si>
  <si>
    <t>4.4</t>
  </si>
  <si>
    <t>4.5</t>
  </si>
  <si>
    <t>4.6</t>
  </si>
  <si>
    <t>5</t>
  </si>
  <si>
    <t>5.1</t>
  </si>
  <si>
    <t>5.2</t>
  </si>
  <si>
    <t>5.3</t>
  </si>
  <si>
    <t>6</t>
  </si>
  <si>
    <t>7.2</t>
  </si>
  <si>
    <t>7.3</t>
  </si>
  <si>
    <t>8.3</t>
  </si>
  <si>
    <t>STWiORB</t>
  </si>
  <si>
    <t>Cena jedn</t>
  </si>
  <si>
    <t xml:space="preserve">Wartość </t>
  </si>
  <si>
    <t>ST.01</t>
  </si>
  <si>
    <t>ST.02</t>
  </si>
  <si>
    <t>ST.02.01</t>
  </si>
  <si>
    <t>ST.02.02</t>
  </si>
  <si>
    <t>ST.02.01
ST.02.02</t>
  </si>
  <si>
    <t>ST.03
ST.04</t>
  </si>
  <si>
    <t>ST.04</t>
  </si>
  <si>
    <t xml:space="preserve">ST.02
ST.03
</t>
  </si>
  <si>
    <t>ST.05</t>
  </si>
  <si>
    <t>ST.06</t>
  </si>
  <si>
    <t>ST.07</t>
  </si>
  <si>
    <t>ST.08</t>
  </si>
  <si>
    <t xml:space="preserve">ST.01
ST.02
ST.03
ST.04
</t>
  </si>
  <si>
    <t>kpl</t>
  </si>
  <si>
    <t>5.4</t>
  </si>
  <si>
    <t>Roboty ziemne wykonywane koparkami przedsiębiernymi o pojemności łyżki 0.40 m3 w gruncie kat. III z transportem urobku samochodami samowyładowczymi na odległość do 1 km</t>
  </si>
  <si>
    <t xml:space="preserve">Formowanie i zagęszczanie nasypów o wys. do 3.0 m spycharkami gąsiennicowymi w gruncie kat. III </t>
  </si>
  <si>
    <t>Rozplantowanie zbędnego urobku na terenach lesnych obejmujące przemieszczenie spycharkami mas ziemnych</t>
  </si>
  <si>
    <t xml:space="preserve">Naprawa nawierzchni drogi  po ewentualnych zniszczeniach , kruszywem łamanym 0/31.5 stabilizowanym mechanicznie,zamiałowanym kruszywem 0-4 mm . Grubość warstwy po zagęszczeniu 3cm </t>
  </si>
  <si>
    <t>Profilowanie i zagęszczanie podłoża pod warstwy konstrukcyjne wykonane spycharkami gąsiennicowymi z zagęszczaniem walcem samojezdnym wibracyjnym wraz z robotami ziemnymi w tym profilowaniem skarpy (w tym wykopy oraz formowanie i zagęszczanie nasypów w gruncie kat. II-IV - z zakupem i dowozem gruntu na nasypy oraz utylizacją zbędnego gruntu) przebudowa i budowa</t>
  </si>
  <si>
    <t xml:space="preserve">Wykonanie podbudowy z kruszywa łamanego 0/31.5 stabilizowanego mechanicznie-(kruszywo łamane  0/31.5 zamiałowane kruszywem 0-4 mm ) równiarką samojezdną z zagęszczaniem walcami statycznymi samojezdnymi . Grubośc warstwy po zagęszczeniu  9cm </t>
  </si>
  <si>
    <t>Wykonanie podbudowy  z kruszywa łamanego 0/63 równiarką samojezdną z zagęszczeniem walcem statycznym samojezdnym . Grubośc warstwy po zagęszczeniu 18 cm .  Podbudowa dwuwarstwowa-warstwa dolna o grubości po zagęszczeniu 15 cm , warstwa górna o grubości po zagęszczeniu 8 cm</t>
  </si>
  <si>
    <t xml:space="preserve">Wykonanie warstwy separacyjno wzmacniającej z gruntu stabilizowanego  spoiwem hydraulicznym-(cementem)  mieszarkami doczepnymi  z zagęszczaniem walcem statecznym samojezdnym. Rm=1.5 Mpa. Grubość warstwy po zagęszczeniu 20 cm </t>
  </si>
  <si>
    <t>Wykonanie poboczy z kruszywa niesortowanego ( pospółki) równiarką samojezdną z zagęszczaniem walcem samojezdnym z  wykonaniem ewentualnych uzupełnień materiału i dowiązaniem do stanu istniejacego wraz z odtworzeniem rozebranych elementów pobocza ( jeśli wystąpią)  Grubość warstwy po zagęszczeniu 9 cm</t>
  </si>
  <si>
    <t xml:space="preserve">Budowa przepustów wraz z wykonaniem koniecznych robót ziemnych wykopowych   koparko-spycharką, z odwozem i utylizacja nadmiaru gruntu, zabudową częsci przelotowej przepustu z rur PEHD 600 z użyciem żurawia, wykonaniem obudowy wlotu i wylotu ( głowic) betonowych zbrojonych zaizolownych przeciwwodnie izolacją bitumiczną , wykonaniem robót ziemnych zasypowych gruntem z wykopu z zagęszczeniem ubijakami mechanicznymi.Skarpy i dno rowu  w sąsiectwie wylotów umocnione obrukiem d&gt;125mm na podsypce cem-piask z wypełnieniem spoin zaprawą cementową </t>
  </si>
  <si>
    <t>Wykonanie wodospustówz ceowników C120 ze stali ocynkowanej  odprowadzających wodę z nawierzchni jezdni i poboczy do rowu otwartego  z wykonaniem koniecznych robót ziemnych z rozplantowaniem gruntu z wykopu  , ułożeniem i zagęszczeniem ławy betonowej  z betonu C20/25 grubości min 0,25 m z obustronnymi oporami szerokości mni 0,1 m i wysokości równej długości półki ceownika.</t>
  </si>
  <si>
    <t>Zabudowa korytka ściekowego betonowego, prefabrykowanego o wymiarach wewnętrznych min.40x40 cm    z wykonaniem koniecznych robót ziemnych z rozplantowaniem gruntu z wykopu  , ułożeniem i zagęszczeniem ławy betonowej  z betonu C20/25 grubości min 0,2 m z obustronnymi oporami szer min 0,2 m i wysokości mni 0,2 m</t>
  </si>
  <si>
    <t>Prowadzenie nadzorów archeologicznych wraz z wykonaniem koniecznych badań i opracowaniem wyników</t>
  </si>
  <si>
    <t>Prowadzenie nadzoru przyrodniczego w trakcie wykonywania prac</t>
  </si>
  <si>
    <t>Wykonanie i rozebranie po po zakończeniu prac elementów oznakowania czasowego  - zapewnienie czasowej organizacji ruchu</t>
  </si>
  <si>
    <t>Zabudowa elementu oznakowania stałego- szlaban</t>
  </si>
  <si>
    <t>Przeniesienie obiektów fauny z likwidowanego do nowowykonanego oczka wodnego, zgodnie z wymaganiami pisma Parków krajobrazowych</t>
  </si>
  <si>
    <t>Wykonanie  robót towarzyszących wnikających z realizacji zadania obejmujące przygotowanie zaplecza budowy ( zabudowa i likwidacja obiektów kontenerowych ), czasowe zajęcie terenu; wykonanie i uzgodnienie  dokumentacji powykonawczej z przekazanej Zamawiającemu  oraz uporządkowanie terenu po zakończeniu robót (Oczyszczenie terenu z resztek budowlanych, gruzu i śmieci - wywiezienie zanieczyszczeń samochodami na legalne składowisko odpadów wraz z kosztami utylizacji)</t>
  </si>
  <si>
    <t>WYKONAWSTWO</t>
  </si>
  <si>
    <t>PRACE PROJEKTOWE+WYKONAWSTWO</t>
  </si>
  <si>
    <t>Pismo Parków Krajobrazowych</t>
  </si>
  <si>
    <t>Roboty pomocnicze</t>
  </si>
  <si>
    <r>
      <t xml:space="preserve">Wytyczenie elementów przebudowywanej drogi  (w celu określenia ilości wycinki oraz położenia projektowanej infrastruktury) uporządkowanie terenu po robotach wraz z wywiezieniem odpadów samochodem samowyładowczym , oraz wdrożenie projektu czasowej </t>
    </r>
    <r>
      <rPr>
        <strike/>
        <sz val="8"/>
        <color rgb="FFFF0000"/>
        <rFont val="Tahoma"/>
        <family val="2"/>
        <charset val="238"/>
      </rPr>
      <t xml:space="preserve">i stałej </t>
    </r>
    <r>
      <rPr>
        <sz val="8"/>
        <rFont val="Tahoma"/>
        <family val="2"/>
        <charset val="238"/>
      </rPr>
      <t>organizacji ruchu)</t>
    </r>
  </si>
  <si>
    <r>
      <rPr>
        <strike/>
        <sz val="8"/>
        <color rgb="FFFF0000"/>
        <rFont val="Tahoma"/>
        <family val="2"/>
        <charset val="238"/>
      </rPr>
      <t>Zabidowa sączków systemowych prefabrykowanych w lokalizacji zgodnej z projektem.</t>
    </r>
    <r>
      <rPr>
        <sz val="8"/>
        <rFont val="Tahoma"/>
        <family val="2"/>
        <charset val="238"/>
      </rPr>
      <t xml:space="preserve"> Rozstaw saczków  co 30m. </t>
    </r>
    <r>
      <rPr>
        <sz val="8"/>
        <color rgb="FFFF0000"/>
        <rFont val="Tahoma"/>
        <family val="2"/>
        <charset val="238"/>
      </rPr>
      <t>Szczegół A sączki o szerokości min 50 cm grubość 18 cm. Usytuowane prostopadle do osi drogi.</t>
    </r>
  </si>
  <si>
    <r>
      <t xml:space="preserve">Zabudowa elementu oznakowania stałego -Barierka </t>
    </r>
    <r>
      <rPr>
        <strike/>
        <sz val="8"/>
        <color rgb="FFFF0000"/>
        <rFont val="Tahoma"/>
        <family val="2"/>
        <charset val="238"/>
      </rPr>
      <t>U12</t>
    </r>
    <r>
      <rPr>
        <sz val="8"/>
        <rFont val="Tahoma"/>
        <family val="2"/>
        <charset val="238"/>
      </rPr>
      <t xml:space="preserve"> </t>
    </r>
    <r>
      <rPr>
        <sz val="8"/>
        <color rgb="FFFF0000"/>
        <rFont val="Tahoma"/>
        <family val="2"/>
        <charset val="238"/>
      </rPr>
      <t>drewniana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</si>
</sst>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Tahoma"/>
      <family val="2"/>
      <charset val="238"/>
    </font>
    <font>
      <strike/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/>
    </xf>
    <xf numFmtId="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0" fillId="0" borderId="0" xfId="0" applyNumberFormat="1"/>
    <xf numFmtId="49" fontId="7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4" fontId="9" fillId="0" borderId="1" xfId="1" applyNumberFormat="1" applyFont="1" applyBorder="1" applyAlignment="1">
      <alignment vertical="center" wrapText="1"/>
    </xf>
    <xf numFmtId="4" fontId="9" fillId="0" borderId="1" xfId="1" applyNumberFormat="1" applyFont="1" applyBorder="1" applyAlignment="1">
      <alignment vertical="center"/>
    </xf>
    <xf numFmtId="4" fontId="16" fillId="0" borderId="1" xfId="1" applyNumberFormat="1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D966"/>
      <color rgb="FFFF66FF"/>
      <color rgb="FFCC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showZeros="0" tabSelected="1" zoomScale="115" zoomScaleNormal="115" workbookViewId="0">
      <pane ySplit="1" topLeftCell="A2" activePane="bottomLeft" state="frozen"/>
      <selection pane="bottomLeft" activeCell="H9" sqref="H9"/>
    </sheetView>
  </sheetViews>
  <sheetFormatPr defaultRowHeight="14.4" x14ac:dyDescent="0.3"/>
  <cols>
    <col min="1" max="1" width="5.88671875" style="33" customWidth="1"/>
    <col min="2" max="2" width="7.88671875" customWidth="1"/>
    <col min="3" max="3" width="32" customWidth="1"/>
    <col min="4" max="4" width="5.77734375" customWidth="1"/>
    <col min="5" max="6" width="8.77734375" customWidth="1"/>
    <col min="7" max="7" width="9.44140625" customWidth="1"/>
  </cols>
  <sheetData>
    <row r="1" spans="1:7" ht="26.4" x14ac:dyDescent="0.3">
      <c r="A1" s="30" t="s">
        <v>22</v>
      </c>
      <c r="B1" s="21" t="s">
        <v>50</v>
      </c>
      <c r="C1" s="21" t="s">
        <v>21</v>
      </c>
      <c r="D1" s="21" t="s">
        <v>20</v>
      </c>
      <c r="E1" s="20" t="s">
        <v>19</v>
      </c>
      <c r="F1" s="20" t="s">
        <v>51</v>
      </c>
      <c r="G1" s="20" t="s">
        <v>52</v>
      </c>
    </row>
    <row r="2" spans="1:7" x14ac:dyDescent="0.3">
      <c r="A2" s="12" t="s">
        <v>18</v>
      </c>
      <c r="B2" s="35"/>
      <c r="C2" s="41" t="s">
        <v>17</v>
      </c>
      <c r="D2" s="19" t="s">
        <v>3</v>
      </c>
      <c r="E2" s="18">
        <v>1</v>
      </c>
      <c r="F2" s="17">
        <f>SUM(F3:F3)</f>
        <v>0</v>
      </c>
      <c r="G2" s="17">
        <f>SUM(G3:G3)</f>
        <v>0</v>
      </c>
    </row>
    <row r="3" spans="1:7" x14ac:dyDescent="0.3">
      <c r="A3" s="8" t="s">
        <v>16</v>
      </c>
      <c r="B3" s="36"/>
      <c r="C3" s="42" t="s">
        <v>15</v>
      </c>
      <c r="D3" s="15" t="s">
        <v>3</v>
      </c>
      <c r="E3" s="14">
        <v>1</v>
      </c>
      <c r="F3" s="13">
        <v>0</v>
      </c>
      <c r="G3" s="13">
        <f>F3*E3</f>
        <v>0</v>
      </c>
    </row>
    <row r="4" spans="1:7" x14ac:dyDescent="0.3">
      <c r="A4" s="12" t="s">
        <v>14</v>
      </c>
      <c r="B4" s="35" t="s">
        <v>53</v>
      </c>
      <c r="C4" s="16" t="s">
        <v>13</v>
      </c>
      <c r="D4" s="11" t="s">
        <v>0</v>
      </c>
      <c r="E4" s="10">
        <v>959</v>
      </c>
      <c r="F4" s="9">
        <f>F5</f>
        <v>0</v>
      </c>
      <c r="G4" s="9">
        <f>G5</f>
        <v>0</v>
      </c>
    </row>
    <row r="5" spans="1:7" ht="61.2" x14ac:dyDescent="0.3">
      <c r="A5" s="8" t="s">
        <v>12</v>
      </c>
      <c r="B5" s="36"/>
      <c r="C5" s="42" t="s">
        <v>90</v>
      </c>
      <c r="D5" s="15" t="s">
        <v>0</v>
      </c>
      <c r="E5" s="10">
        <v>959</v>
      </c>
      <c r="F5" s="13">
        <v>0</v>
      </c>
      <c r="G5" s="13">
        <f>E5*F5</f>
        <v>0</v>
      </c>
    </row>
    <row r="6" spans="1:7" x14ac:dyDescent="0.3">
      <c r="A6" s="12" t="s">
        <v>11</v>
      </c>
      <c r="B6" s="35" t="s">
        <v>54</v>
      </c>
      <c r="C6" s="16" t="s">
        <v>26</v>
      </c>
      <c r="D6" s="11" t="s">
        <v>27</v>
      </c>
      <c r="E6" s="10">
        <v>2444.63</v>
      </c>
      <c r="F6" s="9">
        <f>G6/E6</f>
        <v>0</v>
      </c>
      <c r="G6" s="9">
        <f>SUM(G7:G9)</f>
        <v>0</v>
      </c>
    </row>
    <row r="7" spans="1:7" ht="40.799999999999997" x14ac:dyDescent="0.3">
      <c r="A7" s="8" t="s">
        <v>24</v>
      </c>
      <c r="B7" s="36" t="s">
        <v>55</v>
      </c>
      <c r="C7" s="42" t="s">
        <v>68</v>
      </c>
      <c r="D7" s="15" t="s">
        <v>27</v>
      </c>
      <c r="E7" s="14">
        <v>2200.63</v>
      </c>
      <c r="F7" s="13">
        <v>0</v>
      </c>
      <c r="G7" s="13">
        <f>F7*E7</f>
        <v>0</v>
      </c>
    </row>
    <row r="8" spans="1:7" ht="20.399999999999999" x14ac:dyDescent="0.3">
      <c r="A8" s="8" t="s">
        <v>34</v>
      </c>
      <c r="B8" s="36" t="s">
        <v>56</v>
      </c>
      <c r="C8" s="42" t="s">
        <v>69</v>
      </c>
      <c r="D8" s="15" t="s">
        <v>27</v>
      </c>
      <c r="E8" s="14">
        <v>244</v>
      </c>
      <c r="F8" s="13">
        <v>0</v>
      </c>
      <c r="G8" s="13">
        <f>F8*E8</f>
        <v>0</v>
      </c>
    </row>
    <row r="9" spans="1:7" ht="30.6" x14ac:dyDescent="0.3">
      <c r="A9" s="8" t="s">
        <v>35</v>
      </c>
      <c r="B9" s="36" t="s">
        <v>57</v>
      </c>
      <c r="C9" s="42" t="s">
        <v>70</v>
      </c>
      <c r="D9" s="15" t="s">
        <v>27</v>
      </c>
      <c r="E9" s="14">
        <v>1956.63</v>
      </c>
      <c r="F9" s="13">
        <v>0</v>
      </c>
      <c r="G9" s="13">
        <f>F9*E9</f>
        <v>0</v>
      </c>
    </row>
    <row r="10" spans="1:7" x14ac:dyDescent="0.3">
      <c r="A10" s="34">
        <v>4</v>
      </c>
      <c r="B10" s="37"/>
      <c r="C10" s="23" t="s">
        <v>28</v>
      </c>
      <c r="D10" s="11" t="s">
        <v>1</v>
      </c>
      <c r="E10" s="10">
        <v>5108</v>
      </c>
      <c r="F10" s="9">
        <f>G10/E10</f>
        <v>0</v>
      </c>
      <c r="G10" s="9">
        <f>SUM(G11:G16)</f>
        <v>0</v>
      </c>
    </row>
    <row r="11" spans="1:7" ht="51" x14ac:dyDescent="0.3">
      <c r="A11" s="8" t="s">
        <v>36</v>
      </c>
      <c r="B11" s="37" t="s">
        <v>58</v>
      </c>
      <c r="C11" s="42" t="s">
        <v>71</v>
      </c>
      <c r="D11" s="15" t="s">
        <v>1</v>
      </c>
      <c r="E11" s="14">
        <v>24.54</v>
      </c>
      <c r="F11" s="13">
        <v>0</v>
      </c>
      <c r="G11" s="13">
        <f>E11*F11</f>
        <v>0</v>
      </c>
    </row>
    <row r="12" spans="1:7" ht="91.8" x14ac:dyDescent="0.3">
      <c r="A12" s="8" t="s">
        <v>37</v>
      </c>
      <c r="B12" s="37" t="s">
        <v>60</v>
      </c>
      <c r="C12" s="42" t="s">
        <v>72</v>
      </c>
      <c r="D12" s="15" t="s">
        <v>1</v>
      </c>
      <c r="E12" s="14">
        <v>4290</v>
      </c>
      <c r="F12" s="13">
        <v>0</v>
      </c>
      <c r="G12" s="13">
        <f>F12*E12</f>
        <v>0</v>
      </c>
    </row>
    <row r="13" spans="1:7" ht="61.2" x14ac:dyDescent="0.3">
      <c r="A13" s="8" t="s">
        <v>38</v>
      </c>
      <c r="B13" s="38" t="s">
        <v>59</v>
      </c>
      <c r="C13" s="42" t="s">
        <v>73</v>
      </c>
      <c r="D13" s="15" t="s">
        <v>1</v>
      </c>
      <c r="E13" s="14">
        <v>4290</v>
      </c>
      <c r="F13" s="13">
        <v>0</v>
      </c>
      <c r="G13" s="13">
        <f>F13*E13</f>
        <v>0</v>
      </c>
    </row>
    <row r="14" spans="1:7" ht="61.2" x14ac:dyDescent="0.3">
      <c r="A14" s="8" t="s">
        <v>39</v>
      </c>
      <c r="B14" s="38" t="s">
        <v>59</v>
      </c>
      <c r="C14" s="42" t="s">
        <v>74</v>
      </c>
      <c r="D14" s="15" t="s">
        <v>1</v>
      </c>
      <c r="E14" s="14">
        <v>5920.2999999999993</v>
      </c>
      <c r="F14" s="13">
        <v>0</v>
      </c>
      <c r="G14" s="13">
        <f>F14*E14</f>
        <v>0</v>
      </c>
    </row>
    <row r="15" spans="1:7" ht="61.2" x14ac:dyDescent="0.3">
      <c r="A15" s="8" t="s">
        <v>40</v>
      </c>
      <c r="B15" s="38" t="s">
        <v>61</v>
      </c>
      <c r="C15" s="42" t="s">
        <v>75</v>
      </c>
      <c r="D15" s="15" t="s">
        <v>1</v>
      </c>
      <c r="E15" s="14">
        <v>4368.1000000000004</v>
      </c>
      <c r="F15" s="13">
        <v>0</v>
      </c>
      <c r="G15" s="13">
        <f>F15*E15</f>
        <v>0</v>
      </c>
    </row>
    <row r="16" spans="1:7" ht="71.400000000000006" x14ac:dyDescent="0.3">
      <c r="A16" s="8" t="s">
        <v>41</v>
      </c>
      <c r="B16" s="38" t="s">
        <v>62</v>
      </c>
      <c r="C16" s="42" t="s">
        <v>76</v>
      </c>
      <c r="D16" s="15" t="s">
        <v>1</v>
      </c>
      <c r="E16" s="14">
        <v>1363</v>
      </c>
      <c r="F16" s="13">
        <v>0</v>
      </c>
      <c r="G16" s="13">
        <f>F16*E16</f>
        <v>0</v>
      </c>
    </row>
    <row r="17" spans="1:7" x14ac:dyDescent="0.3">
      <c r="A17" s="12" t="s">
        <v>42</v>
      </c>
      <c r="B17" s="38" t="s">
        <v>63</v>
      </c>
      <c r="C17" s="23" t="s">
        <v>29</v>
      </c>
      <c r="D17" s="11" t="s">
        <v>3</v>
      </c>
      <c r="E17" s="45">
        <v>5</v>
      </c>
      <c r="F17" s="9">
        <f>G17/E17</f>
        <v>0</v>
      </c>
      <c r="G17" s="9">
        <f>SUM(G18:G21)</f>
        <v>0</v>
      </c>
    </row>
    <row r="18" spans="1:7" ht="132.6" x14ac:dyDescent="0.3">
      <c r="A18" s="8" t="s">
        <v>43</v>
      </c>
      <c r="B18" s="38" t="s">
        <v>63</v>
      </c>
      <c r="C18" s="42" t="s">
        <v>77</v>
      </c>
      <c r="D18" s="15" t="s">
        <v>3</v>
      </c>
      <c r="E18" s="43">
        <v>5</v>
      </c>
      <c r="F18" s="13">
        <v>0</v>
      </c>
      <c r="G18" s="13">
        <f>E18*F18</f>
        <v>0</v>
      </c>
    </row>
    <row r="19" spans="1:7" ht="91.8" x14ac:dyDescent="0.3">
      <c r="A19" s="8" t="s">
        <v>44</v>
      </c>
      <c r="B19" s="38" t="s">
        <v>63</v>
      </c>
      <c r="C19" s="42" t="s">
        <v>78</v>
      </c>
      <c r="D19" s="15" t="s">
        <v>3</v>
      </c>
      <c r="E19" s="14">
        <f>4+3</f>
        <v>7</v>
      </c>
      <c r="F19" s="13">
        <v>0</v>
      </c>
      <c r="G19" s="13">
        <f>E19*F19</f>
        <v>0</v>
      </c>
    </row>
    <row r="20" spans="1:7" ht="71.400000000000006" x14ac:dyDescent="0.3">
      <c r="A20" s="8" t="s">
        <v>45</v>
      </c>
      <c r="B20" s="38" t="s">
        <v>63</v>
      </c>
      <c r="C20" s="42" t="s">
        <v>79</v>
      </c>
      <c r="D20" s="15" t="s">
        <v>66</v>
      </c>
      <c r="E20" s="14">
        <v>1</v>
      </c>
      <c r="F20" s="13"/>
      <c r="G20" s="13"/>
    </row>
    <row r="21" spans="1:7" ht="51" x14ac:dyDescent="0.3">
      <c r="A21" s="8" t="s">
        <v>67</v>
      </c>
      <c r="B21" s="38" t="s">
        <v>63</v>
      </c>
      <c r="C21" s="42" t="s">
        <v>91</v>
      </c>
      <c r="D21" s="15" t="s">
        <v>33</v>
      </c>
      <c r="E21" s="14">
        <v>32</v>
      </c>
      <c r="F21" s="13">
        <v>0</v>
      </c>
      <c r="G21" s="13">
        <f>E21*F21</f>
        <v>0</v>
      </c>
    </row>
    <row r="22" spans="1:7" ht="26.4" x14ac:dyDescent="0.3">
      <c r="A22" s="12" t="s">
        <v>46</v>
      </c>
      <c r="B22" s="35"/>
      <c r="C22" s="23" t="s">
        <v>30</v>
      </c>
      <c r="D22" s="11" t="s">
        <v>3</v>
      </c>
      <c r="E22" s="10">
        <v>2</v>
      </c>
      <c r="F22" s="9">
        <f>G22/E22</f>
        <v>0</v>
      </c>
      <c r="G22" s="9">
        <f>SUM(G23:G24)</f>
        <v>0</v>
      </c>
    </row>
    <row r="23" spans="1:7" ht="30.6" x14ac:dyDescent="0.3">
      <c r="A23" s="8" t="s">
        <v>10</v>
      </c>
      <c r="B23" s="36"/>
      <c r="C23" s="42" t="s">
        <v>80</v>
      </c>
      <c r="D23" s="15" t="s">
        <v>3</v>
      </c>
      <c r="E23" s="14">
        <v>1</v>
      </c>
      <c r="F23" s="13">
        <v>0</v>
      </c>
      <c r="G23" s="13">
        <f>E23*F23</f>
        <v>0</v>
      </c>
    </row>
    <row r="24" spans="1:7" ht="20.399999999999999" x14ac:dyDescent="0.3">
      <c r="A24" s="8" t="s">
        <v>23</v>
      </c>
      <c r="B24" s="36"/>
      <c r="C24" s="42" t="s">
        <v>81</v>
      </c>
      <c r="D24" s="15" t="s">
        <v>3</v>
      </c>
      <c r="E24" s="14">
        <v>1</v>
      </c>
      <c r="F24" s="13">
        <v>0</v>
      </c>
      <c r="G24" s="13">
        <f>E24*F24</f>
        <v>0</v>
      </c>
    </row>
    <row r="25" spans="1:7" x14ac:dyDescent="0.3">
      <c r="A25" s="12" t="s">
        <v>9</v>
      </c>
      <c r="B25" s="38" t="s">
        <v>64</v>
      </c>
      <c r="C25" s="23" t="s">
        <v>31</v>
      </c>
      <c r="D25" s="15" t="s">
        <v>3</v>
      </c>
      <c r="E25" s="9">
        <v>1</v>
      </c>
      <c r="F25" s="9">
        <f>G25/E25</f>
        <v>0</v>
      </c>
      <c r="G25" s="9">
        <f>SUM(G26:G28)</f>
        <v>0</v>
      </c>
    </row>
    <row r="26" spans="1:7" ht="30.6" x14ac:dyDescent="0.3">
      <c r="A26" s="8" t="s">
        <v>8</v>
      </c>
      <c r="B26" s="38" t="s">
        <v>64</v>
      </c>
      <c r="C26" s="42" t="s">
        <v>82</v>
      </c>
      <c r="D26" s="15" t="s">
        <v>3</v>
      </c>
      <c r="E26" s="13">
        <v>1</v>
      </c>
      <c r="F26" s="13">
        <v>0</v>
      </c>
      <c r="G26" s="13">
        <f>F26*E26</f>
        <v>0</v>
      </c>
    </row>
    <row r="27" spans="1:7" x14ac:dyDescent="0.3">
      <c r="A27" s="8" t="s">
        <v>47</v>
      </c>
      <c r="B27" s="38" t="s">
        <v>64</v>
      </c>
      <c r="C27" s="42" t="s">
        <v>83</v>
      </c>
      <c r="D27" s="15" t="s">
        <v>7</v>
      </c>
      <c r="E27" s="13">
        <v>1</v>
      </c>
      <c r="F27" s="13">
        <v>0</v>
      </c>
      <c r="G27" s="13">
        <f>F27*E27</f>
        <v>0</v>
      </c>
    </row>
    <row r="28" spans="1:7" ht="20.399999999999999" x14ac:dyDescent="0.3">
      <c r="A28" s="8" t="s">
        <v>48</v>
      </c>
      <c r="B28" s="38" t="s">
        <v>64</v>
      </c>
      <c r="C28" s="42" t="s">
        <v>92</v>
      </c>
      <c r="D28" s="15" t="s">
        <v>32</v>
      </c>
      <c r="E28" s="44">
        <v>1</v>
      </c>
      <c r="F28" s="13">
        <v>0</v>
      </c>
      <c r="G28" s="13">
        <f>F28*E28</f>
        <v>0</v>
      </c>
    </row>
    <row r="29" spans="1:7" x14ac:dyDescent="0.3">
      <c r="A29" s="12" t="s">
        <v>6</v>
      </c>
      <c r="B29" s="35"/>
      <c r="C29" s="23" t="s">
        <v>5</v>
      </c>
      <c r="D29" s="15" t="s">
        <v>3</v>
      </c>
      <c r="E29" s="10">
        <v>1</v>
      </c>
      <c r="F29" s="9">
        <f>G29/E29</f>
        <v>0</v>
      </c>
      <c r="G29" s="9">
        <f>G30+G31+G32</f>
        <v>0</v>
      </c>
    </row>
    <row r="30" spans="1:7" ht="45.6" x14ac:dyDescent="0.3">
      <c r="A30" s="8" t="s">
        <v>4</v>
      </c>
      <c r="B30" s="38" t="s">
        <v>88</v>
      </c>
      <c r="C30" s="42" t="s">
        <v>84</v>
      </c>
      <c r="D30" s="15" t="s">
        <v>3</v>
      </c>
      <c r="E30" s="14">
        <v>1</v>
      </c>
      <c r="F30" s="13">
        <v>0</v>
      </c>
      <c r="G30" s="13">
        <f>SUM(G31:G32)</f>
        <v>0</v>
      </c>
    </row>
    <row r="31" spans="1:7" ht="112.2" x14ac:dyDescent="0.3">
      <c r="A31" s="8" t="s">
        <v>25</v>
      </c>
      <c r="B31" s="37" t="s">
        <v>65</v>
      </c>
      <c r="C31" s="42" t="s">
        <v>85</v>
      </c>
      <c r="D31" s="15" t="s">
        <v>3</v>
      </c>
      <c r="E31" s="14">
        <v>1</v>
      </c>
      <c r="F31" s="13">
        <v>0</v>
      </c>
      <c r="G31" s="13">
        <f>F31*E31</f>
        <v>0</v>
      </c>
    </row>
    <row r="32" spans="1:7" ht="22.8" x14ac:dyDescent="0.3">
      <c r="A32" s="8" t="s">
        <v>49</v>
      </c>
      <c r="B32" s="37" t="s">
        <v>58</v>
      </c>
      <c r="C32" s="42" t="s">
        <v>89</v>
      </c>
      <c r="D32" s="15" t="s">
        <v>1</v>
      </c>
      <c r="E32" s="14">
        <v>72</v>
      </c>
      <c r="F32" s="13">
        <v>0</v>
      </c>
      <c r="G32" s="13">
        <f>E32*F32</f>
        <v>0</v>
      </c>
    </row>
    <row r="33" spans="1:7" x14ac:dyDescent="0.3">
      <c r="A33" s="22"/>
      <c r="B33" s="22"/>
      <c r="C33" s="7" t="s">
        <v>86</v>
      </c>
      <c r="D33" s="24"/>
      <c r="E33" s="25"/>
      <c r="F33" s="26"/>
      <c r="G33" s="27">
        <f>G4+G6+G10+G17+G22+G25+G29</f>
        <v>0</v>
      </c>
    </row>
    <row r="34" spans="1:7" x14ac:dyDescent="0.3">
      <c r="A34" s="31" t="s">
        <v>2</v>
      </c>
      <c r="B34" s="29"/>
      <c r="C34" s="39" t="s">
        <v>87</v>
      </c>
      <c r="D34" s="40"/>
      <c r="E34" s="28"/>
      <c r="F34" s="28"/>
      <c r="G34" s="27">
        <f>G33+G2</f>
        <v>0</v>
      </c>
    </row>
    <row r="35" spans="1:7" x14ac:dyDescent="0.3">
      <c r="A35" s="32"/>
      <c r="B35" s="6"/>
      <c r="C35" s="5"/>
      <c r="D35" s="5"/>
      <c r="E35" s="4"/>
      <c r="F35" s="3"/>
      <c r="G35" s="3"/>
    </row>
    <row r="36" spans="1:7" x14ac:dyDescent="0.3">
      <c r="E36" s="1"/>
      <c r="F36" s="1"/>
      <c r="G36" s="1"/>
    </row>
    <row r="37" spans="1:7" x14ac:dyDescent="0.3">
      <c r="E37" s="1"/>
      <c r="F37" s="1"/>
      <c r="G37" s="1"/>
    </row>
    <row r="38" spans="1:7" x14ac:dyDescent="0.3">
      <c r="E38" s="1"/>
      <c r="F38" s="1"/>
      <c r="G38" s="1"/>
    </row>
    <row r="39" spans="1:7" x14ac:dyDescent="0.3">
      <c r="E39" s="1"/>
      <c r="F39" s="1"/>
      <c r="G39" s="2"/>
    </row>
    <row r="40" spans="1:7" x14ac:dyDescent="0.3">
      <c r="E40" s="1"/>
      <c r="F40" s="1"/>
      <c r="G40" s="1"/>
    </row>
    <row r="41" spans="1:7" x14ac:dyDescent="0.3">
      <c r="E41" s="1"/>
      <c r="F41" s="1"/>
      <c r="G41" s="1"/>
    </row>
    <row r="42" spans="1:7" x14ac:dyDescent="0.3">
      <c r="E42" s="1"/>
      <c r="F42" s="1"/>
      <c r="G42" s="1"/>
    </row>
    <row r="43" spans="1:7" x14ac:dyDescent="0.3">
      <c r="E43" s="1"/>
      <c r="F43" s="1"/>
      <c r="G43" s="1"/>
    </row>
    <row r="44" spans="1:7" x14ac:dyDescent="0.3">
      <c r="E44" s="1"/>
      <c r="F44" s="1"/>
      <c r="G44" s="1"/>
    </row>
  </sheetData>
  <mergeCells count="1">
    <mergeCell ref="C34:D34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droga leśna nr 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Tarnawski</dc:creator>
  <cp:lastModifiedBy>Admin</cp:lastModifiedBy>
  <cp:lastPrinted>2022-02-01T17:09:58Z</cp:lastPrinted>
  <dcterms:created xsi:type="dcterms:W3CDTF">2018-04-02T18:57:43Z</dcterms:created>
  <dcterms:modified xsi:type="dcterms:W3CDTF">2022-04-07T19:58:20Z</dcterms:modified>
</cp:coreProperties>
</file>