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AE879ACC-CB8B-4D01-B2C5-C7999C31D8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 OFERTOW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41" i="1"/>
  <c r="G43" i="1" s="1"/>
  <c r="E40" i="1"/>
  <c r="E39" i="1"/>
  <c r="E38" i="1"/>
  <c r="E37" i="1"/>
  <c r="E36" i="1"/>
  <c r="E35" i="1"/>
  <c r="E33" i="1"/>
  <c r="E32" i="1"/>
  <c r="E31" i="1"/>
  <c r="E30" i="1"/>
  <c r="E29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E12" i="1"/>
  <c r="E10" i="1" s="1"/>
  <c r="E19" i="1"/>
  <c r="E18" i="1"/>
  <c r="E17" i="1"/>
  <c r="E16" i="1"/>
  <c r="E13" i="1"/>
  <c r="E11" i="1" l="1"/>
  <c r="E8" i="1"/>
  <c r="G21" i="1" l="1"/>
  <c r="G23" i="1" l="1"/>
</calcChain>
</file>

<file path=xl/sharedStrings.xml><?xml version="1.0" encoding="utf-8"?>
<sst xmlns="http://schemas.openxmlformats.org/spreadsheetml/2006/main" count="83" uniqueCount="34">
  <si>
    <t>LP</t>
  </si>
  <si>
    <t>OPIS ROBÓT</t>
  </si>
  <si>
    <t>JM</t>
  </si>
  <si>
    <t>ILOŚĆ</t>
  </si>
  <si>
    <t>mb</t>
  </si>
  <si>
    <t>kpl</t>
  </si>
  <si>
    <t>m3</t>
  </si>
  <si>
    <t>m2</t>
  </si>
  <si>
    <t>CJ</t>
  </si>
  <si>
    <t>WARTOŚĆ</t>
  </si>
  <si>
    <t>Netto</t>
  </si>
  <si>
    <t>Vat</t>
  </si>
  <si>
    <t>Brutto</t>
  </si>
  <si>
    <t>Zabezpieczenie, oznakowanie granic terenu za pomocą tablic ostrzegawczych i wygrodzeń uniemożliwających dostęp osób postronnych na teren prowadzonych robót</t>
  </si>
  <si>
    <t>Rozbrka istniejących schodów oraz pochylni  z betonu, częściowe skucie fundamenów</t>
  </si>
  <si>
    <t>m</t>
  </si>
  <si>
    <t>Roboty ziemne pod obrzeża i palisadę</t>
  </si>
  <si>
    <t>Wykonanie podbudowy z kruszywa łamanego, gr. 20cm, frakcja 31,5-63mm wraz z zagęszczeniem</t>
  </si>
  <si>
    <t>Wykonanie podbudowy z kruszywa łamanego, gr. 10cm, frakcja 8-31,5mm wraz z zagęszczeniem</t>
  </si>
  <si>
    <t>wykonanie palisady betonowej wys do 40cm</t>
  </si>
  <si>
    <t>wykonanie palisady betonowej wys do 70cm</t>
  </si>
  <si>
    <t>Montaż kostki betonowej Holland, na podsypce cem.-piskowej, kostka szara gr. 6cm, (kostka bezfazowa)</t>
  </si>
  <si>
    <t xml:space="preserve">Montaż kostki betonowej z rozbiórki - odtwodzenie istniejącej rozebranej nawierzchni, na podsypce cem.-piskowej, kostka szara gr. 6cm, </t>
  </si>
  <si>
    <t>Wykonanie blustrady z podwójnym pochwytem dla niepełnosprawnych ze stali nierdzewnej, słupki osadzone w palisadzie - obustronna barierka na długości pochylni</t>
  </si>
  <si>
    <t>Rozbiórka barierki stalowej</t>
  </si>
  <si>
    <t xml:space="preserve">Wywóz i zagospodarowanie / utylizacja materiałów powstałych w trakcie wykonywania robót rozbiórkowych </t>
  </si>
  <si>
    <t>Rozbiórka nawierzchni z kostki betonowej (kostka do ponownego wykorzystania)</t>
  </si>
  <si>
    <t>Montaż obrzeży betonowych 100x30x8cm, na ławie betonowej  wraz z betonowym oporem, kolor szary - schody zewnętrzne</t>
  </si>
  <si>
    <t>Wykonanie dojść tymczasowych , pomostów wraz z barierkami</t>
  </si>
  <si>
    <t>KOSZTORYS OFERTOWY</t>
  </si>
  <si>
    <t>II. Schody boczne do przychodni Hipokrates w m. Krosno przy ul. Naftowej 2B</t>
  </si>
  <si>
    <t>Załącznik nr 7</t>
  </si>
  <si>
    <t>I. Schody główne do przychodni Hipokrates w m. Krosno przy ul. Naftowej 2B</t>
  </si>
  <si>
    <t xml:space="preserve">Kwota łączna (I + II)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</si>
</sst>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8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10" fontId="1" fillId="0" borderId="6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8"/>
  <sheetViews>
    <sheetView tabSelected="1" zoomScale="80" zoomScaleNormal="80" workbookViewId="0">
      <selection activeCell="I48" sqref="I48"/>
    </sheetView>
  </sheetViews>
  <sheetFormatPr defaultColWidth="9.109375" defaultRowHeight="15.6" x14ac:dyDescent="0.3"/>
  <cols>
    <col min="1" max="1" width="9.109375" style="1"/>
    <col min="2" max="2" width="4.5546875" style="2" customWidth="1"/>
    <col min="3" max="3" width="68.44140625" style="5" customWidth="1"/>
    <col min="4" max="5" width="9.109375" style="2"/>
    <col min="6" max="6" width="12.33203125" style="2" customWidth="1"/>
    <col min="7" max="7" width="13.88671875" style="2" customWidth="1"/>
    <col min="8" max="16384" width="9.109375" style="1"/>
  </cols>
  <sheetData>
    <row r="1" spans="2:7" x14ac:dyDescent="0.3">
      <c r="D1" s="71" t="s">
        <v>31</v>
      </c>
      <c r="E1" s="71"/>
      <c r="F1" s="71"/>
      <c r="G1" s="71"/>
    </row>
    <row r="2" spans="2:7" ht="18.75" customHeight="1" x14ac:dyDescent="0.3">
      <c r="B2" s="11" t="s">
        <v>29</v>
      </c>
      <c r="C2" s="11"/>
      <c r="D2" s="11"/>
      <c r="E2" s="11"/>
      <c r="F2" s="11"/>
      <c r="G2" s="11"/>
    </row>
    <row r="3" spans="2:7" ht="13.2" customHeight="1" thickBot="1" x14ac:dyDescent="0.35"/>
    <row r="4" spans="2:7" ht="24" customHeight="1" thickBot="1" x14ac:dyDescent="0.35">
      <c r="B4" s="32" t="s">
        <v>32</v>
      </c>
      <c r="C4" s="33"/>
      <c r="D4" s="33"/>
      <c r="E4" s="33"/>
      <c r="F4" s="33"/>
      <c r="G4" s="34"/>
    </row>
    <row r="5" spans="2:7" s="17" customFormat="1" x14ac:dyDescent="0.3">
      <c r="B5" s="35" t="s">
        <v>0</v>
      </c>
      <c r="C5" s="36" t="s">
        <v>1</v>
      </c>
      <c r="D5" s="36" t="s">
        <v>2</v>
      </c>
      <c r="E5" s="36" t="s">
        <v>3</v>
      </c>
      <c r="F5" s="36" t="s">
        <v>8</v>
      </c>
      <c r="G5" s="37" t="s">
        <v>9</v>
      </c>
    </row>
    <row r="6" spans="2:7" ht="46.8" x14ac:dyDescent="0.3">
      <c r="B6" s="22">
        <v>1</v>
      </c>
      <c r="C6" s="8" t="s">
        <v>13</v>
      </c>
      <c r="D6" s="12" t="s">
        <v>5</v>
      </c>
      <c r="E6" s="13">
        <v>1</v>
      </c>
      <c r="F6" s="14"/>
      <c r="G6" s="23"/>
    </row>
    <row r="7" spans="2:7" x14ac:dyDescent="0.3">
      <c r="B7" s="22">
        <f>B6+1</f>
        <v>2</v>
      </c>
      <c r="C7" s="8" t="s">
        <v>28</v>
      </c>
      <c r="D7" s="12" t="s">
        <v>5</v>
      </c>
      <c r="E7" s="13">
        <v>1</v>
      </c>
      <c r="F7" s="14"/>
      <c r="G7" s="23"/>
    </row>
    <row r="8" spans="2:7" ht="31.2" x14ac:dyDescent="0.3">
      <c r="B8" s="22">
        <f t="shared" ref="B8:B20" si="0">B7+1</f>
        <v>3</v>
      </c>
      <c r="C8" s="8" t="s">
        <v>14</v>
      </c>
      <c r="D8" s="12" t="s">
        <v>6</v>
      </c>
      <c r="E8" s="13">
        <f>(5.8*2*0.4)+(8*1.3*0.3)+((5.8+2+2)*0.3*0.4)+(1.3*0.3*0.5*4)</f>
        <v>9.7159999999999993</v>
      </c>
      <c r="F8" s="14"/>
      <c r="G8" s="23"/>
    </row>
    <row r="9" spans="2:7" x14ac:dyDescent="0.3">
      <c r="B9" s="22">
        <f t="shared" si="0"/>
        <v>4</v>
      </c>
      <c r="C9" s="8" t="s">
        <v>24</v>
      </c>
      <c r="D9" s="12" t="s">
        <v>15</v>
      </c>
      <c r="E9" s="13">
        <v>14</v>
      </c>
      <c r="F9" s="14"/>
      <c r="G9" s="23"/>
    </row>
    <row r="10" spans="2:7" ht="31.2" x14ac:dyDescent="0.3">
      <c r="B10" s="22">
        <f t="shared" si="0"/>
        <v>5</v>
      </c>
      <c r="C10" s="8" t="s">
        <v>25</v>
      </c>
      <c r="D10" s="12" t="s">
        <v>6</v>
      </c>
      <c r="E10" s="13">
        <f>9.72+E12</f>
        <v>13.608000000000001</v>
      </c>
      <c r="F10" s="14"/>
      <c r="G10" s="23"/>
    </row>
    <row r="11" spans="2:7" ht="31.2" x14ac:dyDescent="0.3">
      <c r="B11" s="22">
        <f t="shared" si="0"/>
        <v>6</v>
      </c>
      <c r="C11" s="8" t="s">
        <v>26</v>
      </c>
      <c r="D11" s="12" t="s">
        <v>7</v>
      </c>
      <c r="E11" s="13">
        <f>(5.8+2+2)*0.6+(4+3)*0.6*2</f>
        <v>14.280000000000001</v>
      </c>
      <c r="F11" s="14"/>
      <c r="G11" s="23"/>
    </row>
    <row r="12" spans="2:7" x14ac:dyDescent="0.3">
      <c r="B12" s="22">
        <f t="shared" si="0"/>
        <v>7</v>
      </c>
      <c r="C12" s="8" t="s">
        <v>16</v>
      </c>
      <c r="D12" s="12" t="s">
        <v>6</v>
      </c>
      <c r="E12" s="13">
        <f>(5.8+2+2+16+2+5.1+1.6+1.6+4.5+1.3+1.3)*0.3*0.3</f>
        <v>3.8879999999999995</v>
      </c>
      <c r="F12" s="14"/>
      <c r="G12" s="23"/>
    </row>
    <row r="13" spans="2:7" ht="31.2" x14ac:dyDescent="0.3">
      <c r="B13" s="22">
        <f t="shared" si="0"/>
        <v>8</v>
      </c>
      <c r="C13" s="8" t="s">
        <v>27</v>
      </c>
      <c r="D13" s="12" t="s">
        <v>15</v>
      </c>
      <c r="E13" s="13">
        <f>(5.8+2+2+5.1+1.65+1.65+4.5+1.3+1.3)</f>
        <v>25.3</v>
      </c>
      <c r="F13" s="14"/>
      <c r="G13" s="23"/>
    </row>
    <row r="14" spans="2:7" x14ac:dyDescent="0.3">
      <c r="B14" s="22">
        <f t="shared" si="0"/>
        <v>9</v>
      </c>
      <c r="C14" s="8" t="s">
        <v>19</v>
      </c>
      <c r="D14" s="12" t="s">
        <v>15</v>
      </c>
      <c r="E14" s="13">
        <v>9.1999999999999993</v>
      </c>
      <c r="F14" s="14"/>
      <c r="G14" s="23"/>
    </row>
    <row r="15" spans="2:7" x14ac:dyDescent="0.3">
      <c r="B15" s="22">
        <f t="shared" si="0"/>
        <v>10</v>
      </c>
      <c r="C15" s="8" t="s">
        <v>20</v>
      </c>
      <c r="D15" s="12" t="s">
        <v>15</v>
      </c>
      <c r="E15" s="13">
        <v>9.1999999999999993</v>
      </c>
      <c r="F15" s="14"/>
      <c r="G15" s="23"/>
    </row>
    <row r="16" spans="2:7" x14ac:dyDescent="0.3">
      <c r="B16" s="22">
        <f t="shared" si="0"/>
        <v>11</v>
      </c>
      <c r="C16" s="12" t="s">
        <v>17</v>
      </c>
      <c r="D16" s="12" t="s">
        <v>7</v>
      </c>
      <c r="E16" s="12">
        <f>(5.8*2)+(1.25*8)</f>
        <v>21.6</v>
      </c>
      <c r="F16" s="15"/>
      <c r="G16" s="23"/>
    </row>
    <row r="17" spans="2:7" ht="21.75" customHeight="1" x14ac:dyDescent="0.3">
      <c r="B17" s="22">
        <f t="shared" si="0"/>
        <v>12</v>
      </c>
      <c r="C17" s="12" t="s">
        <v>18</v>
      </c>
      <c r="D17" s="12" t="s">
        <v>7</v>
      </c>
      <c r="E17" s="12">
        <f>(5.8*2)+(1.25*8)</f>
        <v>21.6</v>
      </c>
      <c r="F17" s="15"/>
      <c r="G17" s="24"/>
    </row>
    <row r="18" spans="2:7" ht="30.75" customHeight="1" x14ac:dyDescent="0.3">
      <c r="B18" s="22">
        <f t="shared" si="0"/>
        <v>13</v>
      </c>
      <c r="C18" s="16" t="s">
        <v>21</v>
      </c>
      <c r="D18" s="12" t="s">
        <v>7</v>
      </c>
      <c r="E18" s="12">
        <f>(5.8*2)+(1.25*8)</f>
        <v>21.6</v>
      </c>
      <c r="F18" s="15"/>
      <c r="G18" s="24"/>
    </row>
    <row r="19" spans="2:7" ht="36" customHeight="1" x14ac:dyDescent="0.3">
      <c r="B19" s="22">
        <f t="shared" si="0"/>
        <v>14</v>
      </c>
      <c r="C19" s="16" t="s">
        <v>22</v>
      </c>
      <c r="D19" s="12" t="s">
        <v>6</v>
      </c>
      <c r="E19" s="13">
        <f>(5.8+2+2)*0.6+(4+3)*0.6*2</f>
        <v>14.280000000000001</v>
      </c>
      <c r="F19" s="15"/>
      <c r="G19" s="24"/>
    </row>
    <row r="20" spans="2:7" ht="47.4" thickBot="1" x14ac:dyDescent="0.35">
      <c r="B20" s="38">
        <f t="shared" si="0"/>
        <v>15</v>
      </c>
      <c r="C20" s="39" t="s">
        <v>23</v>
      </c>
      <c r="D20" s="40" t="s">
        <v>4</v>
      </c>
      <c r="E20" s="41">
        <v>17</v>
      </c>
      <c r="F20" s="42"/>
      <c r="G20" s="31"/>
    </row>
    <row r="21" spans="2:7" x14ac:dyDescent="0.3">
      <c r="B21" s="25"/>
      <c r="C21" s="26"/>
      <c r="D21" s="26"/>
      <c r="E21" s="27"/>
      <c r="F21" s="43" t="s">
        <v>10</v>
      </c>
      <c r="G21" s="44">
        <f>SUM(G6:G20)</f>
        <v>0</v>
      </c>
    </row>
    <row r="22" spans="2:7" x14ac:dyDescent="0.3">
      <c r="B22" s="25"/>
      <c r="C22" s="26"/>
      <c r="D22" s="26"/>
      <c r="E22" s="27"/>
      <c r="F22" s="45" t="s">
        <v>11</v>
      </c>
      <c r="G22" s="28">
        <v>0</v>
      </c>
    </row>
    <row r="23" spans="2:7" ht="16.2" thickBot="1" x14ac:dyDescent="0.35">
      <c r="B23" s="29"/>
      <c r="C23" s="30"/>
      <c r="D23" s="30"/>
      <c r="E23" s="30"/>
      <c r="F23" s="46" t="s">
        <v>12</v>
      </c>
      <c r="G23" s="31">
        <f>G21+(G21*G22)</f>
        <v>0</v>
      </c>
    </row>
    <row r="24" spans="2:7" ht="16.2" thickBot="1" x14ac:dyDescent="0.35"/>
    <row r="25" spans="2:7" ht="24.6" customHeight="1" thickBot="1" x14ac:dyDescent="0.35">
      <c r="B25" s="18" t="s">
        <v>30</v>
      </c>
      <c r="C25" s="19"/>
      <c r="D25" s="19"/>
      <c r="E25" s="19"/>
      <c r="F25" s="19"/>
      <c r="G25" s="20"/>
    </row>
    <row r="26" spans="2:7" s="17" customFormat="1" x14ac:dyDescent="0.3">
      <c r="B26" s="35" t="s">
        <v>0</v>
      </c>
      <c r="C26" s="36" t="s">
        <v>1</v>
      </c>
      <c r="D26" s="36" t="s">
        <v>2</v>
      </c>
      <c r="E26" s="36" t="s">
        <v>3</v>
      </c>
      <c r="F26" s="36" t="s">
        <v>8</v>
      </c>
      <c r="G26" s="37" t="s">
        <v>9</v>
      </c>
    </row>
    <row r="27" spans="2:7" ht="46.8" x14ac:dyDescent="0.3">
      <c r="B27" s="47">
        <v>1</v>
      </c>
      <c r="C27" s="8" t="s">
        <v>13</v>
      </c>
      <c r="D27" s="3" t="s">
        <v>5</v>
      </c>
      <c r="E27" s="4">
        <v>1</v>
      </c>
      <c r="F27" s="7"/>
      <c r="G27" s="48"/>
    </row>
    <row r="28" spans="2:7" x14ac:dyDescent="0.3">
      <c r="B28" s="47">
        <f>B27+1</f>
        <v>2</v>
      </c>
      <c r="C28" s="8" t="s">
        <v>28</v>
      </c>
      <c r="D28" s="3" t="s">
        <v>5</v>
      </c>
      <c r="E28" s="4">
        <v>1</v>
      </c>
      <c r="F28" s="7"/>
      <c r="G28" s="48"/>
    </row>
    <row r="29" spans="2:7" ht="31.2" x14ac:dyDescent="0.3">
      <c r="B29" s="47">
        <f t="shared" ref="B29:B40" si="1">B28+1</f>
        <v>3</v>
      </c>
      <c r="C29" s="8" t="s">
        <v>14</v>
      </c>
      <c r="D29" s="3" t="s">
        <v>6</v>
      </c>
      <c r="E29" s="4">
        <f>(2.2*4.5*0.5)+(1.6*1.3*0.3)+((2.2+4.5+2.2)*0.3*0.4)+(1.3*0.3*0.5*2)</f>
        <v>7.0319999999999991</v>
      </c>
      <c r="F29" s="7"/>
      <c r="G29" s="48"/>
    </row>
    <row r="30" spans="2:7" ht="31.2" x14ac:dyDescent="0.3">
      <c r="B30" s="47">
        <f t="shared" si="1"/>
        <v>4</v>
      </c>
      <c r="C30" s="8" t="s">
        <v>25</v>
      </c>
      <c r="D30" s="3" t="s">
        <v>6</v>
      </c>
      <c r="E30" s="4">
        <f>(2.2*4.5*0.5)+(1.6*1.3*0.3)+((2.2+4.5+2.2)*0.3*0.4)+(1.3*0.3*0.5*2)</f>
        <v>7.0319999999999991</v>
      </c>
      <c r="F30" s="7"/>
      <c r="G30" s="48"/>
    </row>
    <row r="31" spans="2:7" ht="31.2" x14ac:dyDescent="0.3">
      <c r="B31" s="47">
        <f t="shared" si="1"/>
        <v>5</v>
      </c>
      <c r="C31" s="8" t="s">
        <v>26</v>
      </c>
      <c r="D31" s="3" t="s">
        <v>7</v>
      </c>
      <c r="E31" s="4">
        <f>(4.5+2.2)*0.6+(2*8)</f>
        <v>20.02</v>
      </c>
      <c r="F31" s="7"/>
      <c r="G31" s="48"/>
    </row>
    <row r="32" spans="2:7" x14ac:dyDescent="0.3">
      <c r="B32" s="47">
        <f t="shared" si="1"/>
        <v>6</v>
      </c>
      <c r="C32" s="8" t="s">
        <v>16</v>
      </c>
      <c r="D32" s="3" t="s">
        <v>6</v>
      </c>
      <c r="E32" s="4">
        <f>(4.5+2.2+2.2+8+8)*0.3*0.3</f>
        <v>2.2409999999999997</v>
      </c>
      <c r="F32" s="7"/>
      <c r="G32" s="48"/>
    </row>
    <row r="33" spans="2:7" ht="31.2" x14ac:dyDescent="0.3">
      <c r="B33" s="47">
        <f t="shared" si="1"/>
        <v>7</v>
      </c>
      <c r="C33" s="8" t="s">
        <v>27</v>
      </c>
      <c r="D33" s="3" t="s">
        <v>15</v>
      </c>
      <c r="E33" s="4">
        <f>(0.9*3)</f>
        <v>2.7</v>
      </c>
      <c r="F33" s="7"/>
      <c r="G33" s="48"/>
    </row>
    <row r="34" spans="2:7" x14ac:dyDescent="0.3">
      <c r="B34" s="47">
        <f t="shared" si="1"/>
        <v>8</v>
      </c>
      <c r="C34" s="8" t="s">
        <v>19</v>
      </c>
      <c r="D34" s="3" t="s">
        <v>15</v>
      </c>
      <c r="E34" s="4">
        <v>9.1999999999999993</v>
      </c>
      <c r="F34" s="7"/>
      <c r="G34" s="48"/>
    </row>
    <row r="35" spans="2:7" x14ac:dyDescent="0.3">
      <c r="B35" s="47">
        <f t="shared" si="1"/>
        <v>9</v>
      </c>
      <c r="C35" s="8" t="s">
        <v>20</v>
      </c>
      <c r="D35" s="3" t="s">
        <v>15</v>
      </c>
      <c r="E35" s="4">
        <f>9.2+4.5+2.2+4.5</f>
        <v>20.399999999999999</v>
      </c>
      <c r="F35" s="7"/>
      <c r="G35" s="48"/>
    </row>
    <row r="36" spans="2:7" x14ac:dyDescent="0.3">
      <c r="B36" s="47">
        <f t="shared" si="1"/>
        <v>10</v>
      </c>
      <c r="C36" s="9" t="s">
        <v>17</v>
      </c>
      <c r="D36" s="3" t="s">
        <v>7</v>
      </c>
      <c r="E36" s="3">
        <f>(2.2*4.5)+(1.25*8)</f>
        <v>19.899999999999999</v>
      </c>
      <c r="F36" s="10"/>
      <c r="G36" s="48"/>
    </row>
    <row r="37" spans="2:7" x14ac:dyDescent="0.3">
      <c r="B37" s="47">
        <f t="shared" si="1"/>
        <v>11</v>
      </c>
      <c r="C37" s="9" t="s">
        <v>18</v>
      </c>
      <c r="D37" s="3" t="s">
        <v>7</v>
      </c>
      <c r="E37" s="3">
        <f>(2.2*4.5)+(1.25*8)</f>
        <v>19.899999999999999</v>
      </c>
      <c r="F37" s="10"/>
      <c r="G37" s="49"/>
    </row>
    <row r="38" spans="2:7" ht="31.2" x14ac:dyDescent="0.3">
      <c r="B38" s="47">
        <f t="shared" si="1"/>
        <v>12</v>
      </c>
      <c r="C38" s="6" t="s">
        <v>21</v>
      </c>
      <c r="D38" s="3" t="s">
        <v>7</v>
      </c>
      <c r="E38" s="3">
        <f>(4.5*2.2)+(1.25*8)</f>
        <v>19.899999999999999</v>
      </c>
      <c r="F38" s="10"/>
      <c r="G38" s="49"/>
    </row>
    <row r="39" spans="2:7" ht="31.2" x14ac:dyDescent="0.3">
      <c r="B39" s="47">
        <f t="shared" si="1"/>
        <v>13</v>
      </c>
      <c r="C39" s="6" t="s">
        <v>22</v>
      </c>
      <c r="D39" s="3" t="s">
        <v>6</v>
      </c>
      <c r="E39" s="4">
        <f>(4.5+2.2)*0.6+(0.6*8)</f>
        <v>8.82</v>
      </c>
      <c r="F39" s="10"/>
      <c r="G39" s="49"/>
    </row>
    <row r="40" spans="2:7" ht="47.4" thickBot="1" x14ac:dyDescent="0.35">
      <c r="B40" s="60">
        <f t="shared" si="1"/>
        <v>14</v>
      </c>
      <c r="C40" s="61" t="s">
        <v>23</v>
      </c>
      <c r="D40" s="62" t="s">
        <v>4</v>
      </c>
      <c r="E40" s="63">
        <f>17+2.2+4.5</f>
        <v>23.7</v>
      </c>
      <c r="F40" s="64"/>
      <c r="G40" s="59"/>
    </row>
    <row r="41" spans="2:7" x14ac:dyDescent="0.3">
      <c r="B41" s="50"/>
      <c r="C41" s="51"/>
      <c r="D41" s="52"/>
      <c r="E41" s="53"/>
      <c r="F41" s="35" t="s">
        <v>10</v>
      </c>
      <c r="G41" s="65">
        <f>SUM(G27:G40)</f>
        <v>0</v>
      </c>
    </row>
    <row r="42" spans="2:7" x14ac:dyDescent="0.3">
      <c r="B42" s="50"/>
      <c r="C42" s="51"/>
      <c r="D42" s="52"/>
      <c r="E42" s="53"/>
      <c r="F42" s="21" t="s">
        <v>11</v>
      </c>
      <c r="G42" s="54">
        <v>0</v>
      </c>
    </row>
    <row r="43" spans="2:7" ht="16.2" thickBot="1" x14ac:dyDescent="0.35">
      <c r="B43" s="55"/>
      <c r="C43" s="56"/>
      <c r="D43" s="57"/>
      <c r="E43" s="57"/>
      <c r="F43" s="66" t="s">
        <v>12</v>
      </c>
      <c r="G43" s="59">
        <f>G41+(G41*G42)</f>
        <v>0</v>
      </c>
    </row>
    <row r="46" spans="2:7" ht="16.2" thickBot="1" x14ac:dyDescent="0.35"/>
    <row r="47" spans="2:7" x14ac:dyDescent="0.3">
      <c r="B47" s="69"/>
      <c r="C47" s="67" t="s">
        <v>33</v>
      </c>
      <c r="D47" s="67"/>
      <c r="E47" s="67"/>
      <c r="F47" s="36" t="s">
        <v>10</v>
      </c>
      <c r="G47" s="65">
        <f>G21+G41</f>
        <v>0</v>
      </c>
    </row>
    <row r="48" spans="2:7" ht="16.2" thickBot="1" x14ac:dyDescent="0.35">
      <c r="B48" s="70"/>
      <c r="C48" s="68"/>
      <c r="D48" s="68"/>
      <c r="E48" s="68"/>
      <c r="F48" s="58" t="s">
        <v>12</v>
      </c>
      <c r="G48" s="59">
        <f>G23+G43</f>
        <v>0</v>
      </c>
    </row>
  </sheetData>
  <mergeCells count="6">
    <mergeCell ref="D1:G1"/>
    <mergeCell ref="B2:G2"/>
    <mergeCell ref="B4:G4"/>
    <mergeCell ref="B25:G25"/>
    <mergeCell ref="C47:E48"/>
    <mergeCell ref="B47:B48"/>
  </mergeCells>
  <pageMargins left="1" right="1" top="1" bottom="1" header="0.5" footer="0.5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2023-08-17T10:55:04Z</dcterms:modified>
</cp:coreProperties>
</file>