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90" windowHeight="11610" tabRatio="818" activeTab="3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  <sheet name="część (38)" sheetId="40" r:id="rId40"/>
    <sheet name="część (39)" sheetId="41" r:id="rId41"/>
    <sheet name="część (40)" sheetId="42" r:id="rId42"/>
    <sheet name="część (41)" sheetId="43" r:id="rId43"/>
    <sheet name="część (42)" sheetId="44" r:id="rId44"/>
    <sheet name="część (43)" sheetId="45" r:id="rId45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<sst xmlns="http://schemas.openxmlformats.org/spreadsheetml/2006/main" count="2028" uniqueCount="620">
  <si>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</si>
  <si>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</si>
  <si>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</si>
  <si>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</si>
  <si>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</si>
  <si>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</si>
  <si>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</si>
  <si>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</si>
  <si>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</si>
  <si>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</si>
  <si>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</si>
  <si>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</si>
  <si>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</si>
  <si>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</si>
  <si>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</si>
  <si>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</si>
  <si>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</si>
  <si>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</si>
  <si>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</si>
  <si>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</si>
  <si>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</si>
  <si>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</si>
  <si>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</si>
  <si>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</si>
  <si>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</si>
  <si>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</si>
  <si>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</si>
  <si>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</si>
  <si>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</si>
  <si>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</si>
  <si>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</si>
  <si>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</si>
  <si>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</si>
  <si>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</si>
  <si>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</si>
  <si>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</si>
  <si>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</si>
  <si>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</si>
  <si>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</si>
  <si>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</si>
  <si>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</si>
  <si>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</si>
  <si>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</si>
  <si>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</si>
  <si>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</si>
  <si>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</si>
  <si>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</si>
  <si>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</si>
  <si>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</si>
  <si>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</si>
  <si>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</si>
  <si>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</si>
  <si>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</si>
  <si>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</si>
  <si>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</si>
  <si>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</si>
  <si>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</si>
  <si>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</si>
  <si>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</si>
  <si>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</si>
  <si>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</si>
  <si>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</si>
  <si>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</si>
  <si>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</si>
  <si>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>100 mg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</si>
  <si>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</si>
  <si>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</si>
  <si>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</si>
  <si>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</si>
  <si>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</si>
  <si>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</si>
  <si>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</si>
  <si>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</si>
  <si>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</si>
  <si>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</si>
  <si>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</si>
  <si>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</si>
  <si>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</si>
  <si>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</si>
  <si>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</si>
  <si>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</si>
  <si>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</si>
  <si>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</si>
  <si>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</si>
  <si>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</si>
  <si>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</si>
  <si>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</si>
  <si>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</si>
  <si>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postać stała doustna</t>
  </si>
  <si>
    <t>500 mg</t>
  </si>
  <si>
    <t>13.</t>
  </si>
  <si>
    <t>14.</t>
  </si>
  <si>
    <t>15.</t>
  </si>
  <si>
    <t>16.</t>
  </si>
  <si>
    <t>17.</t>
  </si>
  <si>
    <t>18.</t>
  </si>
  <si>
    <t>19.</t>
  </si>
  <si>
    <t>20.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</si>
  <si>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</si>
  <si>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</si>
  <si>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</si>
  <si>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</si>
  <si>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</si>
  <si>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</si>
  <si>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</si>
  <si>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</si>
  <si>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</si>
  <si>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</si>
  <si>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</si>
  <si>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</si>
  <si>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</si>
  <si>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</si>
  <si>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</si>
  <si>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</si>
  <si>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</si>
  <si>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</si>
  <si>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</si>
  <si>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</si>
  <si>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</si>
  <si>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</si>
  <si>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</si>
  <si>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</si>
  <si>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</si>
  <si>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</si>
  <si>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</si>
  <si>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</si>
  <si>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</si>
  <si>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</si>
  <si>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250 mg</t>
  </si>
  <si>
    <t>kapsułki twarde</t>
  </si>
  <si>
    <t>tabletki</t>
  </si>
  <si>
    <t>* wymagany jeden podmiot odpowiedzialny</t>
  </si>
  <si>
    <t>300 mg</t>
  </si>
  <si>
    <t>stała postać doustna</t>
  </si>
  <si>
    <t>Postać/Opakowanie</t>
  </si>
  <si>
    <t>10 mg</t>
  </si>
  <si>
    <t>20 mg</t>
  </si>
  <si>
    <t>0,5 mg</t>
  </si>
  <si>
    <t>5 mg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</si>
  <si>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</si>
  <si>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</si>
  <si>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</si>
  <si>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</si>
  <si>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</si>
  <si>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</si>
  <si>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</si>
  <si>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</si>
  <si>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</si>
  <si>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</si>
  <si>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</si>
  <si>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</si>
  <si>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</si>
  <si>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Budesonidum</t>
  </si>
  <si>
    <t>3 mg</t>
  </si>
  <si>
    <t>Glimepiridum*</t>
  </si>
  <si>
    <t xml:space="preserve">2 mg </t>
  </si>
  <si>
    <t xml:space="preserve">4 mg </t>
  </si>
  <si>
    <t>implant podskórny, amp-strzyk</t>
  </si>
  <si>
    <t>2 mg</t>
  </si>
  <si>
    <t>4 mg</t>
  </si>
  <si>
    <t>50 mg</t>
  </si>
  <si>
    <t>Levodopum + Carbidopum</t>
  </si>
  <si>
    <t>maść</t>
  </si>
  <si>
    <t>150 mg</t>
  </si>
  <si>
    <t>40 mg</t>
  </si>
  <si>
    <t>roztwór do wstrz.</t>
  </si>
  <si>
    <t>60 mg</t>
  </si>
  <si>
    <t>tabletki powlekane</t>
  </si>
  <si>
    <t>0,25 g</t>
  </si>
  <si>
    <t>1000 ml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</si>
  <si>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</si>
  <si>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</si>
  <si>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</si>
  <si>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</si>
  <si>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</si>
  <si>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</si>
  <si>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</si>
  <si>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</si>
  <si>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</si>
  <si>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</si>
  <si>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</si>
  <si>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</si>
  <si>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</si>
  <si>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</si>
  <si>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</si>
  <si>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</si>
  <si>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200 mg</t>
  </si>
  <si>
    <t xml:space="preserve">roztwór do wstrz. </t>
  </si>
  <si>
    <t>amp.</t>
  </si>
  <si>
    <t>krople do oczu, roztwór</t>
  </si>
  <si>
    <t>Mupirocinum</t>
  </si>
  <si>
    <t>Aciclovir</t>
  </si>
  <si>
    <t xml:space="preserve">proszek do przyg. roztw. do inf. </t>
  </si>
  <si>
    <t>*wymagany jeden podmiot odpowiedzialny</t>
  </si>
  <si>
    <t>^ Import Docelowy</t>
  </si>
  <si>
    <t>Pojemność</t>
  </si>
  <si>
    <t>* wymagany jeden producent</t>
  </si>
  <si>
    <t>granulat do sporządzania zawiesiny doustnej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</si>
  <si>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</si>
  <si>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</si>
  <si>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</si>
  <si>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tabl. o przedł. uwalnianiu</t>
  </si>
  <si>
    <t>Wytwórca</t>
  </si>
  <si>
    <t>Producent</t>
  </si>
  <si>
    <t>* wymagany jeden podmiot odpowiedzialny w przypadku tej samej substancji czynnej</t>
  </si>
  <si>
    <t>^ import docelowy</t>
  </si>
  <si>
    <t>Cena brutto #:</t>
  </si>
  <si>
    <t>DFP.271.34.2022.AB</t>
  </si>
  <si>
    <t>Dostawa różnych produktów do Apteki Szpitala Uniwersyteckiego w Krakowie</t>
  </si>
  <si>
    <t>Oświadczamy, że oferowane przez nas w części 13 (poz. 19, 21, 43, 48), 42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</si>
  <si>
    <t>Oświadczamy, że oferowane przez nas w części 13 (poz. 25, 49), 43 (poz. 1, 3-9)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</si>
  <si>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Atorvastatinum*</t>
  </si>
  <si>
    <t>tabl.powl.</t>
  </si>
  <si>
    <t>Clozapinum*</t>
  </si>
  <si>
    <t>Clopidogrel^</t>
  </si>
  <si>
    <t>75 mg</t>
  </si>
  <si>
    <t>^z możliwośćią stosowania u pacjentów, którym wszczepia się stent w czasie zabiegu przezskórnej angioplastyki wieńcowej, w skojarzeniu z kwasem acetylosalicylowym</t>
  </si>
  <si>
    <t>Alfacalcidolum</t>
  </si>
  <si>
    <t>0,25 µg</t>
  </si>
  <si>
    <t>Aripiprazole</t>
  </si>
  <si>
    <t>15 mg</t>
  </si>
  <si>
    <t xml:space="preserve">żel, butelka </t>
  </si>
  <si>
    <t>Carbamazepinum</t>
  </si>
  <si>
    <t>200mg</t>
  </si>
  <si>
    <t>tabletki o przedłużonym uwalnianiu lub tabletki o zmodyfikowanym uwalnianiu</t>
  </si>
  <si>
    <t>Cefuroxime axetil</t>
  </si>
  <si>
    <t>Cetirizini dihydrochloridum</t>
  </si>
  <si>
    <t>tabl. powl.</t>
  </si>
  <si>
    <t>Chlorprothixeni hydrochloridum</t>
  </si>
  <si>
    <t>Clarithromycinum</t>
  </si>
  <si>
    <t>125 mg/5 ml; 60 ml</t>
  </si>
  <si>
    <t>Gentamicinum</t>
  </si>
  <si>
    <t>3 mg / ml, 5 ml</t>
  </si>
  <si>
    <t xml:space="preserve">krople do oczu, roztwór </t>
  </si>
  <si>
    <t xml:space="preserve">1 mg </t>
  </si>
  <si>
    <t>Goserelinum</t>
  </si>
  <si>
    <t>3,6 mg</t>
  </si>
  <si>
    <t>Ipratropii bromidum</t>
  </si>
  <si>
    <t>20 mcg / dawkę inh., 10 ml (200 dawek)</t>
  </si>
  <si>
    <t>aerozol</t>
  </si>
  <si>
    <t>250 mg + 25 mg</t>
  </si>
  <si>
    <t>Loratadinum***</t>
  </si>
  <si>
    <t>Methylprednisolone</t>
  </si>
  <si>
    <t>Methylprednisolonum</t>
  </si>
  <si>
    <t>40mg/ml; 1ml</t>
  </si>
  <si>
    <t>zawiesina do wstrzykiwań, fiol.</t>
  </si>
  <si>
    <t>Mometasoni furoas</t>
  </si>
  <si>
    <t>50 mcg/dawkę odmierzoną; 18 g</t>
  </si>
  <si>
    <t>Perazinum*</t>
  </si>
  <si>
    <t>Primidonum</t>
  </si>
  <si>
    <t>Propafenonum</t>
  </si>
  <si>
    <t>Quetiapinum ^^</t>
  </si>
  <si>
    <t>Quetiapinum* ^^</t>
  </si>
  <si>
    <t>tabl. o przedłużonym uwalnianiu</t>
  </si>
  <si>
    <t>400 mg</t>
  </si>
  <si>
    <t>Cariprazinum</t>
  </si>
  <si>
    <t xml:space="preserve">1, 5 mg </t>
  </si>
  <si>
    <t xml:space="preserve">3 mg </t>
  </si>
  <si>
    <t xml:space="preserve">4,5 mg </t>
  </si>
  <si>
    <t>Rifampicinum + Isoniazidum</t>
  </si>
  <si>
    <t>300 mg + 150 mg</t>
  </si>
  <si>
    <t>Riluzolum ^^</t>
  </si>
  <si>
    <t>Risperidonum</t>
  </si>
  <si>
    <t>1 mg/ml, 100 ml</t>
  </si>
  <si>
    <t>roztwór doustny</t>
  </si>
  <si>
    <t>Pyrazinamidum</t>
  </si>
  <si>
    <t>Salmeterol</t>
  </si>
  <si>
    <t>50 µg</t>
  </si>
  <si>
    <t>proszek do inh. 60 dawek</t>
  </si>
  <si>
    <t>Spiramycinum</t>
  </si>
  <si>
    <t>3 mln j.m.</t>
  </si>
  <si>
    <t>Theophyllinum</t>
  </si>
  <si>
    <t>Tramadoli hydrochloridum</t>
  </si>
  <si>
    <t xml:space="preserve">100 mg/ml; 10 ml </t>
  </si>
  <si>
    <t>krople doustne, roztwór</t>
  </si>
  <si>
    <t>Triptorelinum</t>
  </si>
  <si>
    <t>3,75 mg</t>
  </si>
  <si>
    <t>proszek i rozpuszczalnik do sporządzania zawiesiny o przedłużonym uwalnianiu do wstrzykiwań; 1 fiol. liof. + amp. rozp. 2 ml + strzyk.+ igły</t>
  </si>
  <si>
    <t>Warfarinum natricum*</t>
  </si>
  <si>
    <t>Formoteroli fumaras</t>
  </si>
  <si>
    <t>12 mcg x 60 kaps. w blistrach + inhalator</t>
  </si>
  <si>
    <t xml:space="preserve">proszek do inhalacji w kapsułkach twardych </t>
  </si>
  <si>
    <t>^^ opakowanie nie większe niż 30 szt</t>
  </si>
  <si>
    <t>*** opakow nie większe niż 10 tabl.</t>
  </si>
  <si>
    <t>Valganciclovirum</t>
  </si>
  <si>
    <t xml:space="preserve"> 450 mg</t>
  </si>
  <si>
    <t>Levodopum + Benserazidum</t>
  </si>
  <si>
    <t xml:space="preserve"> 100+25 mg</t>
  </si>
  <si>
    <t xml:space="preserve"> tabl. do sporządzania zawiesiny doustnej,</t>
  </si>
  <si>
    <t>Venlafaxine*</t>
  </si>
  <si>
    <t>postać możliwa do dekompzycji do podania do sondy</t>
  </si>
  <si>
    <t>37,5 mg</t>
  </si>
  <si>
    <t>proszek do sporządzania roztworu do infuzji, fiol. proszku</t>
  </si>
  <si>
    <t>Etomidatum</t>
  </si>
  <si>
    <t>20 mg/10 ml</t>
  </si>
  <si>
    <t xml:space="preserve">emulsja do wstrz. doż. </t>
  </si>
  <si>
    <t>Gentamicinum*</t>
  </si>
  <si>
    <t>3 mg/ ml; 80 ml</t>
  </si>
  <si>
    <t>roztwór do infuzji, butelka</t>
  </si>
  <si>
    <t>3 mg/ ml; 120 ml</t>
  </si>
  <si>
    <t>Butelka stojąca z tworzywa sztucznego z dwoma niezależnymi identycznymi portami podawczymi</t>
  </si>
  <si>
    <t>* Wymagany jeden podmiot odpowiedzialny</t>
  </si>
  <si>
    <t>2,5mg/0,5ml</t>
  </si>
  <si>
    <t>roztwór do wstrzykiwań, ampułkostrzyk.</t>
  </si>
  <si>
    <t>7,5 mg/0,6 ml</t>
  </si>
  <si>
    <t>Immunoglobulinum humanum hepatitidis B ad usum intravenosum*</t>
  </si>
  <si>
    <t>(50 j.m./ml)  2 ml</t>
  </si>
  <si>
    <t>roztwór do inf.; fiol.</t>
  </si>
  <si>
    <t>(50 j.m./ml) 10 ml</t>
  </si>
  <si>
    <t>roztwór do inf. ; fiol.</t>
  </si>
  <si>
    <t>Immunoglobulins human*</t>
  </si>
  <si>
    <t>1 ml zawiera : 50 mg białka (co najmniej 96% immunoglobuliny ludzkiej) w tym Ig G1 57%, IgG2 37%, IgG3 3%, IgG4 3%, Max zawartość IgA 2000 mcg</t>
  </si>
  <si>
    <t>roztwór do wlewu doż. ; 2,5 g/ 50 ml</t>
  </si>
  <si>
    <t>Immunoglobulinum humanum varicellae ad usum intravenosum* ^</t>
  </si>
  <si>
    <t>25 j.m./ml, 5ml</t>
  </si>
  <si>
    <t>roztwór do wlewu dożylnego, amp</t>
  </si>
  <si>
    <t>25 j.m./ml, 20ml</t>
  </si>
  <si>
    <t>* w przypadku tej samej substancji czynnej wymagany ten sam podmiot odpowiedzialny</t>
  </si>
  <si>
    <t>Heminum humanum</t>
  </si>
  <si>
    <t>25 mg/ml; 10 ml</t>
  </si>
  <si>
    <t>koncentrat do sporządzania roztworu do infuzji; amp</t>
  </si>
  <si>
    <t>Clopidogrel^^</t>
  </si>
  <si>
    <t>Isosorbidi mononitras*</t>
  </si>
  <si>
    <t>Isosorbidi mononitras</t>
  </si>
  <si>
    <t>tabletki  o przedłużonym uwalnianiu</t>
  </si>
  <si>
    <t>Milrinonum</t>
  </si>
  <si>
    <t>1 mg/ml</t>
  </si>
  <si>
    <t>roztwór do wstrzykiwań, amp.</t>
  </si>
  <si>
    <t>Natrii valproas + Acidum valproicum*</t>
  </si>
  <si>
    <t>200 mg + 87 mg</t>
  </si>
  <si>
    <t>tabletki powlekane  o przedłużonym uwalnianiu</t>
  </si>
  <si>
    <t>333 mg + 145 mg</t>
  </si>
  <si>
    <t>tabletki powlekane o przedłużonym uwalnianiu</t>
  </si>
  <si>
    <t>^^ z możliwośćią stosowania u pacjentów, którym wszczepia się stent w czasie zabiegu przezskórnej angioplastyki wieńcowej, w skojarzeniu z kwasem acetylosalicylowym</t>
  </si>
  <si>
    <t xml:space="preserve">krem, tuba 15 g </t>
  </si>
  <si>
    <t>250 mg/5 ml</t>
  </si>
  <si>
    <t>zawiesina doustna, butelka po 250 ml</t>
  </si>
  <si>
    <t xml:space="preserve">Aloe pulv.+ Frangulae cortex extractum siccum </t>
  </si>
  <si>
    <t>35 mg + 42 mg</t>
  </si>
  <si>
    <t>draż.</t>
  </si>
  <si>
    <t>Atropini sulfas</t>
  </si>
  <si>
    <t>0,25 mg</t>
  </si>
  <si>
    <t xml:space="preserve">postać stała doustna </t>
  </si>
  <si>
    <t>płyn na skórę</t>
  </si>
  <si>
    <t>Betaxololi hydrochloridum</t>
  </si>
  <si>
    <t>50 mcg / dawkę, 10 ml (200 dawek)</t>
  </si>
  <si>
    <t>aerozol do nosa, zawiesina</t>
  </si>
  <si>
    <t>Calcii dobesilas</t>
  </si>
  <si>
    <t>Carbo medicinalis</t>
  </si>
  <si>
    <t>KAPSUŁKI</t>
  </si>
  <si>
    <t>Carbetocinum</t>
  </si>
  <si>
    <t>100 mcg/ml; 1 ml</t>
  </si>
  <si>
    <t>Ciprofloxacinum</t>
  </si>
  <si>
    <t>3mg/ml, 5ml</t>
  </si>
  <si>
    <t xml:space="preserve">Colchicine </t>
  </si>
  <si>
    <t>Diclofenacum*</t>
  </si>
  <si>
    <t>tabl. powl. lub tabletki dojelitowe</t>
  </si>
  <si>
    <t>tabletki drażowane</t>
  </si>
  <si>
    <t>Erythromycini cyclocarbonas</t>
  </si>
  <si>
    <t>25 mg / ml,  30 ml</t>
  </si>
  <si>
    <t>płyn do stos. na skórę</t>
  </si>
  <si>
    <t>Erythromycinum</t>
  </si>
  <si>
    <t>5 mg/g; 3,5 g</t>
  </si>
  <si>
    <t>maść do oczu</t>
  </si>
  <si>
    <t>Extractum fluidum ex: Matricariae flos, Quercus cortex, Salviae folium, Arnicae herba, Calami rhizoma Menthae piperitae herba, Thymi herba + etanol 60-70% (V/V)</t>
  </si>
  <si>
    <t>100 ml</t>
  </si>
  <si>
    <t>płyn do stos. w jamie ustnej</t>
  </si>
  <si>
    <t>Hipertoniczny 100% r-r wody morskiej, wzbogacony jonami miedzi i manganu, bez konserwantów</t>
  </si>
  <si>
    <t>odpowiednik 28 g/L NaCl</t>
  </si>
  <si>
    <t>roztwór do stosowania u dzieci, 30 ml</t>
  </si>
  <si>
    <t>Hydrochlorothiazidum</t>
  </si>
  <si>
    <t>Inhalator kompatybilny do preparatu z pozycji 47</t>
  </si>
  <si>
    <t>nie dotyczy</t>
  </si>
  <si>
    <t>inhalator</t>
  </si>
  <si>
    <t>15 g</t>
  </si>
  <si>
    <t>krem</t>
  </si>
  <si>
    <t>tabl.</t>
  </si>
  <si>
    <t>Linagliptinum</t>
  </si>
  <si>
    <t>Mieszanina maltodekstryn i mączki chleba świętojańskiego, nie zawiera białek mleka, laktozy, glutenu. Stosowany do zagęszczania pokarmu.</t>
  </si>
  <si>
    <t xml:space="preserve">100 g zawiera: 66 g węglowodanów, 0,3 g tłuszczu, 29,8 g błonnika, 6 mg sodu, 335 mg wapnia; 8,8 mg żelaza, 5,3 mg cynku. Wartość energetyczna 318 kcal/100 g proszku </t>
  </si>
  <si>
    <t xml:space="preserve">proszek; 135 g; </t>
  </si>
  <si>
    <t>1 mg/g</t>
  </si>
  <si>
    <t>Montelukastum</t>
  </si>
  <si>
    <t>4 g</t>
  </si>
  <si>
    <t>granulat</t>
  </si>
  <si>
    <t>20mg/g, 3g</t>
  </si>
  <si>
    <t>maść do nosa</t>
  </si>
  <si>
    <t>Naltrexoni hydrochloridum**</t>
  </si>
  <si>
    <t>Nystatinum</t>
  </si>
  <si>
    <t>2 400 000 j.m /5 g, gran. / 24 ml zaw.</t>
  </si>
  <si>
    <t>granulat do sprządz. zaw. doust. i stos. w jamie ustnej</t>
  </si>
  <si>
    <t>Opipramoli hydrochloridum</t>
  </si>
  <si>
    <t>Pravastatin</t>
  </si>
  <si>
    <t>Promazini hydrochloridum</t>
  </si>
  <si>
    <t>5 mg/5 ml; 150 ml</t>
  </si>
  <si>
    <t>syrop</t>
  </si>
  <si>
    <t>Racecadotril</t>
  </si>
  <si>
    <t>10x kaps twarde</t>
  </si>
  <si>
    <t>Retinoli palmitas</t>
  </si>
  <si>
    <t>50 000 j.m. / ml, 10 ml</t>
  </si>
  <si>
    <t>płyn doustny</t>
  </si>
  <si>
    <t>Rupatadinum</t>
  </si>
  <si>
    <t>Saccharomyces boulardii</t>
  </si>
  <si>
    <t>Sitagliptinum**</t>
  </si>
  <si>
    <t>Tacrolimus</t>
  </si>
  <si>
    <t>0,1%; 30 g</t>
  </si>
  <si>
    <t>20 mg/ml, 10 ml</t>
  </si>
  <si>
    <t>Thrombinum</t>
  </si>
  <si>
    <t>400 j.m., 2 ml</t>
  </si>
  <si>
    <t>Trehalose</t>
  </si>
  <si>
    <t>3%, 10 ml</t>
  </si>
  <si>
    <t>krople do oczu</t>
  </si>
  <si>
    <t>Troxerutinum</t>
  </si>
  <si>
    <t>50 mg/ml; 10 ml</t>
  </si>
  <si>
    <t>Voriconazole</t>
  </si>
  <si>
    <t>40 mg/ml; butelka 45 g</t>
  </si>
  <si>
    <t>proszek do sporządzania zawiesiny doustnej</t>
  </si>
  <si>
    <t>Zuclopenthixoli acetas</t>
  </si>
  <si>
    <t>50 mg/ml, 1 ml</t>
  </si>
  <si>
    <t>Tiotropium</t>
  </si>
  <si>
    <t xml:space="preserve">18 mcg/dawkę inh. X 90 kaps </t>
  </si>
  <si>
    <t>Dwuzasadowy fosforan sodu, jednozasadowy fosforan sodu, chlorek wapnia</t>
  </si>
  <si>
    <t xml:space="preserve">Dwuzasadowy fosforan sodu 0,032, jednozasadowy fosforan sodu 0,009, chlorek wapnia 0,0052, chlorek sodu 0,569, woda oczyszczona qs </t>
  </si>
  <si>
    <t>Płyn do płukania jamy ustnej. Roztwór wodny. 64 fiol a 15 ml</t>
  </si>
  <si>
    <t>Prep. złoż. - dodatek do mleka kobiecego do postępowania dietetycznego u niemowląt z małą i bardzo małą urodzeniową masaa ciałą; zawierający maltodekstryny, hydrolizat białek mleka, skł. mineralne i witaminy</t>
  </si>
  <si>
    <t>2,2 g proszku zaw.: 0,6 g białka; wapń - 33 mg; fosfor - 19 mg; 1 szszetka - 8 kcal, 100 mOsmol/l</t>
  </si>
  <si>
    <t>proszek; torebka po2,2 g X 50 SZT opakowanie</t>
  </si>
  <si>
    <t>opak. po 64 fiol a 15 ml</t>
  </si>
  <si>
    <t>** opakowanie nie większe niż 30 tabletek</t>
  </si>
  <si>
    <t>Tuberculini derivatum proteinosum purificatum ad usum humanum, Disodu fosforan dwuwodny,  Potasu diwodorofosforan, Sodu chlorek,  Potasu hydroksychinoliny siarczan,polisorbat 80, woda do wstrzykiwań</t>
  </si>
  <si>
    <t>2 T.U./dawkę 0,1 ml; 1,5ml</t>
  </si>
  <si>
    <t>roztwór do wstrzykiwań;fiol.</t>
  </si>
  <si>
    <t>Eptacog alfa (activated)*</t>
  </si>
  <si>
    <t>1 mg (50 Kj.m)</t>
  </si>
  <si>
    <t>proszek i rozp. do sporz. roztw. do wstrz.; fiolka proszku + 1 amp-strzyk. rozpuszczalnika z oddzielnym tłokiem strzykawki + łącznik fiolki do rekonstytucji + zestaw do podania: 2 waciki nasączone alkoholem, 1 zestaw do wlewu (przewód i igła motylkowa z osłonką igły), 2 gaziki i 2 plastry (opatrunki samoprzylepne)</t>
  </si>
  <si>
    <t>2 mg  (100 Kj.m)</t>
  </si>
  <si>
    <t>5 mg  (250 Kj.m)</t>
  </si>
  <si>
    <t>Caffeinum</t>
  </si>
  <si>
    <t>20 mg/ml; 1 ml</t>
  </si>
  <si>
    <t>Bisacodylum</t>
  </si>
  <si>
    <t>czopki doodbytnicze</t>
  </si>
  <si>
    <t>Eptifibatide*</t>
  </si>
  <si>
    <t>0,75 mg/ml</t>
  </si>
  <si>
    <t>roztwór do infuzji, fiol. 100 ml</t>
  </si>
  <si>
    <t>2 mg/ml</t>
  </si>
  <si>
    <t>roztwór do wstrzykiwań, fiol. 10 ml</t>
  </si>
  <si>
    <t>Phenylbutazonum</t>
  </si>
  <si>
    <t>50 mg/g, 30 g</t>
  </si>
  <si>
    <t>maść:  tuba 30 g</t>
  </si>
  <si>
    <t>Immunoglobulina anty-T limfocytarna pochodzenia zwierzęcego stosowana u ludzi</t>
  </si>
  <si>
    <t>20 mg/ml, 5 ml</t>
  </si>
  <si>
    <t>koncentrat do sporządzania roztworu do infuzji,  fiolka a 5 ml,</t>
  </si>
  <si>
    <t>Bupivacainum + Epinephrinum</t>
  </si>
  <si>
    <t>(5 mg + 0,005 mg) /ml, 20 ml</t>
  </si>
  <si>
    <t>Jad owadów błonkoskrzydłych (osa) do testów skórnych i immunoterapii swoistej *</t>
  </si>
  <si>
    <t xml:space="preserve">120 mcg </t>
  </si>
  <si>
    <t xml:space="preserve">proszek i rozpuszczalnik do sporządzenia roztworu x 6 fiolek </t>
  </si>
  <si>
    <t>Jad owadów błonkoskrzydłych (pszczoła) do testów skórnych i immunoterapii swoistej *</t>
  </si>
  <si>
    <t>Preparat złożony (do rozcieńczania jadów)*</t>
  </si>
  <si>
    <t>4,5 ml</t>
  </si>
  <si>
    <t>fiol. z roztw. x  10 fiol.</t>
  </si>
  <si>
    <t>Methylprednisolonum*</t>
  </si>
  <si>
    <t>proszek i rozp. do sporządzania roztworu do wstrzykiwań, fiol. proszku + rozp.</t>
  </si>
  <si>
    <t>125 mg</t>
  </si>
  <si>
    <t xml:space="preserve">proszek i rozp. do sporządzania roztworu do wstrzykiwań, fiol. proszku + rozp.
</t>
  </si>
  <si>
    <t>Cefuroximum</t>
  </si>
  <si>
    <t>proszek do sporządzania roztworu do wstrzykiwań, fiol. 1 + igła z filtrem</t>
  </si>
  <si>
    <t>Ferri hydroxidum saccharum</t>
  </si>
  <si>
    <t>100 mg Fe3+/5 ml</t>
  </si>
  <si>
    <t>roztwór do wstrzykiwań i infuzji</t>
  </si>
  <si>
    <t>Nimodipinum</t>
  </si>
  <si>
    <t>(0,2 mg/ml)  50 ml</t>
  </si>
  <si>
    <t>1 dawka (0,5 ml) zawiera: nie mniej niż 2 j.m. toksoidu błoniczego, nie mniej niż 20 j.m. toksoidu tężcowego, antygeny krztuśca (8 µg toksoidu krztuścowego, 8 µg hemaglutyniny włókienkowej, 2,5 µg pertaktyny)</t>
  </si>
  <si>
    <t>1 dawka (0,5 ml) zawiera: nie mniej niż 2 j.m. toksoidu błoniczego, nie mniej niż 20 j.m. toksoidu tężcowego, antygeny krztuśca (8 µg toksoidu krztuścowego, 8 µg hemaglutyniny włókienkowej, 2,5 µg pertaktyny), inaktywowany wirus poliomyelitis (40 j. antygenu D typ 1, szczep Mahoney, 8 j. antygenu D typ 2, szczep MEF-1, 32 j. antygenu D typ 3, szczep Saukett)</t>
  </si>
  <si>
    <t>20 mcg/1ml</t>
  </si>
  <si>
    <t>Pregabalinum* ^ ^^</t>
  </si>
  <si>
    <t>^ wymagane wskazania do stosowania:  w bólu neuropatycznym, padaczce i uogólnionych 
zaburzeniach lękowych - zawarte w CHPL</t>
  </si>
  <si>
    <t>^^ opakowanie maxymalnie 60 szt</t>
  </si>
  <si>
    <t>Cefazolinum</t>
  </si>
  <si>
    <t>1 g</t>
  </si>
  <si>
    <t xml:space="preserve">proszek do sporządzania roztworu do wstrzykiwań i.v., i.m. i infuzji, fiol. </t>
  </si>
  <si>
    <t>Olanzapine</t>
  </si>
  <si>
    <t>Piperacillinum + Tazobactamum **</t>
  </si>
  <si>
    <t>2 g + 0,25 g</t>
  </si>
  <si>
    <t>proszek do sporządzania roztworu do infuzji, fiolka</t>
  </si>
  <si>
    <t>4g+0,5g</t>
  </si>
  <si>
    <t xml:space="preserve">** wymagany jeden podmiot odpowiedzialny </t>
  </si>
  <si>
    <t>Produkt odżywczy. Roztwór aminokwasów, glukozy i elektrolitów. Do podania obwodowego*</t>
  </si>
  <si>
    <t>worek trzykomorowy, zawartość Azotu 4g</t>
  </si>
  <si>
    <t>1500 ml</t>
  </si>
  <si>
    <t>worek trzykomorowy, zawartość Azotu 5,4 g</t>
  </si>
  <si>
    <t>lewotyroksyna sodowa*</t>
  </si>
  <si>
    <t>roztwór dosutny w pojemniku jednodawkowym, opakowanie po 30 pojemników</t>
  </si>
  <si>
    <t>Postać /opakowanie</t>
  </si>
  <si>
    <t>Ceftazidimum + Avibactamum</t>
  </si>
  <si>
    <t>2 g + 0,5 g</t>
  </si>
  <si>
    <t>Kalii chloridum + Natrii chloridum**</t>
  </si>
  <si>
    <t>1,5 g/l + 9 g/l</t>
  </si>
  <si>
    <t>roztwór do infuzji, butelka a 500 ml</t>
  </si>
  <si>
    <t>3 g/l + 9 g/l</t>
  </si>
  <si>
    <t>Kalii chloridum + Glucosum**</t>
  </si>
  <si>
    <t>1,5 g/l + 55 g/l</t>
  </si>
  <si>
    <t>Kalii chloridum + Glucosum **</t>
  </si>
  <si>
    <t>3 g/l + 55 g/l</t>
  </si>
  <si>
    <t>** wymagany jeden podmiot odpowiedzialny</t>
  </si>
  <si>
    <t>Sulfur hexafluoridum</t>
  </si>
  <si>
    <t>8 mcl/ml</t>
  </si>
  <si>
    <t>Bumetanide ^</t>
  </si>
  <si>
    <t>2 mg/4 ml</t>
  </si>
  <si>
    <t>inj., amp</t>
  </si>
  <si>
    <t>Dihydralazin^</t>
  </si>
  <si>
    <t>0,025 g</t>
  </si>
  <si>
    <t>amp. + rozp.  2ml</t>
  </si>
  <si>
    <t xml:space="preserve">HYALURONIDASE^
</t>
  </si>
  <si>
    <t>150 j.m.</t>
  </si>
  <si>
    <t>amp</t>
  </si>
  <si>
    <t>LABETALOL^</t>
  </si>
  <si>
    <t>tabl</t>
  </si>
  <si>
    <t>Methylergometrine^</t>
  </si>
  <si>
    <t>0,2 mg/ 1 ml</t>
  </si>
  <si>
    <t>Pentamidine ^</t>
  </si>
  <si>
    <t>0,3g</t>
  </si>
  <si>
    <t>VERAPAMIL^</t>
  </si>
  <si>
    <t>0,005 G/2 ML</t>
  </si>
  <si>
    <t>inj.</t>
  </si>
  <si>
    <t>FOSCARNET SODIUM^</t>
  </si>
  <si>
    <t>0,024 G/1 ML; 250 ml</t>
  </si>
  <si>
    <t>SULPHAN BLUE^</t>
  </si>
  <si>
    <t>2,5%/2 ML</t>
  </si>
  <si>
    <t>20 mg +120 mg</t>
  </si>
  <si>
    <t>INDOCYANINE GREEN^</t>
  </si>
  <si>
    <t>fiol</t>
  </si>
  <si>
    <t>LOMUSTYNA ^</t>
  </si>
  <si>
    <t>Fenoldopam ^</t>
  </si>
  <si>
    <t>10 mg/1 ml</t>
  </si>
  <si>
    <t>PAROMOMYCIN ^</t>
  </si>
  <si>
    <t>kap</t>
  </si>
  <si>
    <t xml:space="preserve">Daunorubicin ^ </t>
  </si>
  <si>
    <t>0,02 g</t>
  </si>
  <si>
    <t>liofilizat; fiol.</t>
  </si>
  <si>
    <t>Erythromycin^</t>
  </si>
  <si>
    <t xml:space="preserve">1 g </t>
  </si>
  <si>
    <t>Proszek do przygotowywania roztwóru do infuzji</t>
  </si>
  <si>
    <t>Skład/ Dawka</t>
  </si>
  <si>
    <t xml:space="preserve">Kwaśny koncetrat wodorowęglanowy do hemodializy: Na+ 138 mmol/l; Mg ++ 0,5 mmol/l , glukozy 1g/l do zakupu stężenia wapnia 1,25 mmol/l; 1,5mmol/l; stężenie potasu: 2 mmol/l; 3mmol/l                                          </t>
  </si>
  <si>
    <t>10 l</t>
  </si>
  <si>
    <t>koncentrat/ kanister</t>
  </si>
  <si>
    <t>Hipoalergiczny preparat dietetyczno-leczniczy dla niemowląt od urodzenia; Równoważnik białka 1,6 g/100 ml (hydrolizat serwatki o znacznym stopniu hydrolizy). Tłuszcz 3,5 g/100 ml (w tym DHA 11 mg/100 ml). Węglowodany 7 g/100 ml (w tym laktoza 2,9 g/100 ml). Oligosacharydy prebiotyczne GOS/FOS 0,8 mg/100 ml. Błonnik pokarmowy 0,6 g/100 ml. Witaminy. Składniki mineralne. Zawiera nukleotydy, L-karnitynę, taurynę, cholinę, inozytol. Wartość energetyczna 67 kcal/100 ml (280 kJ/100 ml). Produkt bezglutenowy</t>
  </si>
  <si>
    <t>90 ml</t>
  </si>
  <si>
    <t>Preparat mlekozastępczy, zawierającym krótkołańcuchowe peptydy i wolne aminokwasy stosowany u niemowląt z alergią pokarmową na białka, w tym białka mleka krowiego i soi, chorobą trzewną, niedoborem disacharydaz (częściowa nietolerancja laktozy i sacharozy), płyn, butelka</t>
  </si>
  <si>
    <t>smoczek</t>
  </si>
  <si>
    <t>sztuka, smoczek pasujący do butelki z pozycji 1, 9</t>
  </si>
  <si>
    <t>Klarowny węglowodanowy preparat płynny zawiera fruktozę i substancje słodzące, do przedoperacyjnego postępowania dietetycznego u pacjentów chirurgicznych, zmniejsza pooperacyjną insulinooporność, nie zawiera glutenu, laktozy i błonnika</t>
  </si>
  <si>
    <t>100ml zawiera: 12,6 g węglowodanów, składniki mineralne: 50mg sodu, 122 mg potasu, 6 mg chloru, 6 mg wapnia, 1 mg fosforu, 1 mg magnezu; 50 kcal/215 kJ; 240 mOsmol/l</t>
  </si>
  <si>
    <t>kartonik typu tetra 200 ml</t>
  </si>
  <si>
    <t>Dieta kompletna, normokaloryczna (1 kcal/1ml), bezresztkowa; zawiera mieszaninę wolnych aminokwasów i krótkołańcuchowych peptydów, węglowodany (maltodekstryna), witaminy i składniki mineralne; o niskiej zawartości tłuszczu. Klinicznie wolna od laktozy, bezglutenowa, bezresztkowa*</t>
  </si>
  <si>
    <t>100 ml płynu zawiera: 4,0 g białka; 17,6 g węglowodanów; 1,7 g tłuszczu; składniki mineralne i witaminy oraz 37 mg choliny, 10 mg tauryny; 100 kcal; 455 mOsm/l</t>
  </si>
  <si>
    <t xml:space="preserve">100 g proszku zawiera 87,2 g białka; 1,6 g tłuszczów; 1,2 g węglowodanów oraz składniki mineralne: 110 mg sodu, 140 mg potasu, 180 mg chloru, 1350 mg wapnia, 700 mg fosforu i do 20 mg magnezu. Wartość energetyczna 100 g proszku: 368 kcal. </t>
  </si>
  <si>
    <t>225g</t>
  </si>
  <si>
    <t xml:space="preserve">Dieta cząstkowa o dużej zawartości białka  oraz wapnia  i małej zawartości tłuszczu. Zawiera związki mineralne. Preparat bezglutenowy. Proszek; puszka </t>
  </si>
  <si>
    <t>Bogatoenergetyczny (384 kcal) preparat odżywczy otrzym. w wyniku enzym. hydrolizy skrobi kukurydzianej zaw. maltodekstryny (88,8%), maltozę (4,3%) i glukozę (1,9%) nie zawiera sacharozy, fruktozy, galaktozy i laktozy</t>
  </si>
  <si>
    <t>400 g</t>
  </si>
  <si>
    <t>proszek</t>
  </si>
  <si>
    <t>Dieta kompletna, hiperkaloryczna (1,5 kcal/1ml), zawiera białko (kazeina, serwatka, soja, groch), tłuszcz ( LCT, MCT, omega-3 i omega-6), węglowodany (maltodekstryna), witaminy i składniki mineralne (wysoka zaw.Fe). Klinicznie wolna od laktozy, bezglutenowa, bezresztkowa.*</t>
  </si>
  <si>
    <t xml:space="preserve">100 ml płynu zawiera: 6 g białka, 18,5 g węglowodanów, 5,8 g tłuszczu (w tym kwasy nasycone 1,5 g, wielonienasycone 1,1 g); składniki mineralne, karotenoidy 0,30 g; 55 mg choliny, witaminy; 150 kcal; 360 mOsm/l. </t>
  </si>
  <si>
    <t>Dieta kompletna, wysokobiałkowa, bogatoresztkowa, hiperkaloryczna (1,28 kcal/ml), kazeina maltodekstryny, tłuszcze wyłącznie LCT, klinicznie wolna od laktozy, bezglutenowa.*</t>
  </si>
  <si>
    <t>100 ml płynu zawiera: 7,5 g białka;15,4 g węglowodanów; 3,7g tłuszczu; składniki mineralne i witaminy oraz 46 mg choliny; 128 kcal; 270 mOsm/l</t>
  </si>
  <si>
    <t>Białko 1,3 g/100 ml. Tłuszcz 3,4 g/100 ml. Kwas linolowy 400 mg/100 ml, α-linolenowy 74 mg/100 ml. Węglowodany 7,3 g/100 ml (w tym laktoza 6,9 g). Oligosacharydy prebiotyczne GOS i FOS 800 mg/100 ml. Składniki mineralne (w tym Ca : P = 1,8; Fe 0,55 mg/100 ml). Witaminy. Wzbogacony w taurynę, L-karnitynę, cholinę i inozytol. Wartość energetyczna 66 kcal/100 ml (275 kJ/100 ml). Produkt bezglutenowy.</t>
  </si>
  <si>
    <t>Oświadczamy, że oferowane przez nas w części 10 (poz. 5, 6), 36-41 produkty lecznicze są dopuszczone do obrotu na terenie Polski na zasadach określonych w art. 3 lub 4a lub 4 ust. 1 i 2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</si>
  <si>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 1-9, 10 (poz. 1-4), 11-12, 13 (poz. 1-18, 20, 22-24, 26-42, 44-47), 14-35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</si>
  <si>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Postać / Opakowanie</t>
  </si>
  <si>
    <t>Acidum ursodeoxycholicum</t>
  </si>
  <si>
    <t>Calcipotriolum + Betamethasonum</t>
  </si>
  <si>
    <t>(50 mcg + 0,5 mg)/g; 30 g</t>
  </si>
  <si>
    <t>aerozol do nosa, zawiesina, butelka</t>
  </si>
  <si>
    <t>(0,243mg -0,33mg+ 0,3mg+ 8,6mg)/ml; 500 ml</t>
  </si>
  <si>
    <t>roztwór do wlewu doż. ; 1 g/ 20 ml</t>
  </si>
  <si>
    <t>Acidum fusidicum + Betamethasonum</t>
  </si>
  <si>
    <t>Betamethasonum + Acidum salicylicum</t>
  </si>
  <si>
    <t>Ergotamini tartras + Coffeinum</t>
  </si>
  <si>
    <t>Isoconazoli nitras + Diflucortoloni valeras</t>
  </si>
  <si>
    <t>Promethazini hydrochloridum</t>
  </si>
  <si>
    <t>1 mg + 100 mg</t>
  </si>
  <si>
    <t>(0,5 mg + 20 mg)/g, 50 ml</t>
  </si>
  <si>
    <t>(20 mg + 1 mg)/g</t>
  </si>
  <si>
    <t>roztwór do wstrzykiwań, fiol</t>
  </si>
  <si>
    <t>roztwór do wstrzykiwań i infuzji dożylnych</t>
  </si>
  <si>
    <t xml:space="preserve">proszek do inhalacji w kapsułkach twardych, </t>
  </si>
  <si>
    <t>roztwór do infuzji i roztwór doustny</t>
  </si>
  <si>
    <t xml:space="preserve">Postać / Opakowanie </t>
  </si>
  <si>
    <t>proszek do sprządzania roztworu do wstrzykiwań</t>
  </si>
  <si>
    <t>1 ml w zawiera 25 mikrogramów lewotyroksyny sodowej</t>
  </si>
  <si>
    <t>1 ml w zawiera 50 mikrogramów lewotyroksyny sodowej</t>
  </si>
  <si>
    <t>opakowań a 10 fiol</t>
  </si>
  <si>
    <t>proszek do  sporządzania    koncentratu roztworu  do infuzji x 10 fiol</t>
  </si>
  <si>
    <t>proszek i rozpuszczalnik do sporządzania zawiesiny do wstrzykiwań</t>
  </si>
  <si>
    <t xml:space="preserve">ARTEMETHER+ LUMEFANTRINE ^
</t>
  </si>
  <si>
    <t>Podmiot Odpowiedzialny
- poz. 1-18, 20, 22-24, 26-42, 44-47
Wytwórca
- poz. 19, 21, 43, 48
Producent 
- poz. 25, 49</t>
  </si>
  <si>
    <t>Roztwór Ringera (Calcii chloridum, Kalii chloridum, Natrii chloridum)</t>
  </si>
  <si>
    <t>Opakowanie typu PACK, 1000ml</t>
  </si>
  <si>
    <t>Opakowanie typu PACK, 500ml</t>
  </si>
  <si>
    <t xml:space="preserve">Melphalanum </t>
  </si>
  <si>
    <t>Każda ampułko-strzykawka (0,5 ml) zawiera 2,5 mg soli sodowej fondaparynuksu; subst. pom.: chlorek sodu woda do wstrzykiwań, kwas solny, wodorotlenek sodu*</t>
  </si>
  <si>
    <t>Każda ampułko-strzykawka (0,6 ml) zawiera 7,5 mg soli sodowej fondaparynuksu; subst. pom.: chlorek sodu woda do wstrzykiwań, kwas solny, wodorotlenek sodu*</t>
  </si>
  <si>
    <t>Szczepionka przeciw błonnicy, tężcowi i krztuścowi (bezkomórkowa złożona), adsorbowana o zmniejszonej ilosci antygenów*</t>
  </si>
  <si>
    <t>Szczepionka przeciw błonicy, tężcowi, krztuścowi (bezkomórkowa, złożona) i poliomyelitidis (inaktywowana), adsorbowana o zmniejszonej zawartości antygenów*</t>
  </si>
  <si>
    <t>Vaccinum hepatitidis B (ADNr) Szczepionka przeciw wirusowemu zapaleniu wątroby typu B (rDNA)*</t>
  </si>
  <si>
    <t>zaw. do wstrzykiwa; 1 ampułkostrzykawka 0,5 ml**</t>
  </si>
  <si>
    <t>zawiesina do wstrzykiwań w ampułko-strzykawce**</t>
  </si>
  <si>
    <t>1 fiol**</t>
  </si>
  <si>
    <t>**opakowanie jednostkowe a 1 szt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</si>
  <si>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</si>
  <si>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</si>
  <si>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</si>
  <si>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</si>
  <si>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Kod EAN</t>
  </si>
  <si>
    <t>Ketokonazolum</t>
  </si>
  <si>
    <t>Modyfikowane mleko początkowe dla niemowląt od urodzenia</t>
  </si>
  <si>
    <t>90 ml, w płynie, buteleczka</t>
  </si>
  <si>
    <t>-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</si>
</sst>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3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3" fillId="0" borderId="0" applyBorder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170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right" vertical="top" wrapText="1"/>
      <protection locked="0"/>
    </xf>
    <xf numFmtId="3" fontId="51" fillId="0" borderId="0" xfId="0" applyNumberFormat="1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1" fillId="0" borderId="0" xfId="0" applyFont="1" applyFill="1" applyBorder="1" applyAlignment="1" applyProtection="1">
      <alignment horizontal="center" vertical="top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4" fontId="50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44" fontId="50" fillId="0" borderId="0" xfId="105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49" fontId="50" fillId="0" borderId="0" xfId="0" applyNumberFormat="1" applyFont="1" applyFill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44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3" fontId="51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0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>
      <alignment horizontal="left" vertical="top" wrapText="1"/>
    </xf>
    <xf numFmtId="3" fontId="50" fillId="33" borderId="10" xfId="55" applyNumberFormat="1" applyFont="1" applyFill="1" applyBorder="1" applyAlignment="1">
      <alignment horizontal="right" vertical="top" wrapText="1"/>
    </xf>
    <xf numFmtId="0" fontId="50" fillId="34" borderId="0" xfId="0" applyFont="1" applyFill="1" applyAlignment="1" applyProtection="1">
      <alignment horizontal="left" vertical="top" wrapText="1"/>
      <protection locked="0"/>
    </xf>
    <xf numFmtId="9" fontId="50" fillId="34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4" fontId="5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>
      <alignment horizontal="left" vertical="top" wrapText="1"/>
    </xf>
    <xf numFmtId="3" fontId="50" fillId="0" borderId="0" xfId="55" applyNumberFormat="1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5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50" fillId="34" borderId="0" xfId="0" applyFont="1" applyFill="1" applyBorder="1" applyAlignment="1" applyProtection="1">
      <alignment horizontal="left" vertical="top" wrapText="1"/>
      <protection locked="0"/>
    </xf>
    <xf numFmtId="0" fontId="50" fillId="34" borderId="0" xfId="0" applyFont="1" applyFill="1" applyBorder="1" applyAlignment="1">
      <alignment horizontal="left" vertical="top" wrapText="1"/>
    </xf>
    <xf numFmtId="3" fontId="50" fillId="34" borderId="0" xfId="55" applyNumberFormat="1" applyFont="1" applyFill="1" applyBorder="1" applyAlignment="1">
      <alignment horizontal="right" vertical="top" wrapText="1"/>
    </xf>
    <xf numFmtId="4" fontId="50" fillId="34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0" fillId="34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0" fillId="34" borderId="0" xfId="0" applyNumberFormat="1" applyFont="1" applyFill="1" applyBorder="1" applyAlignment="1" applyProtection="1">
      <alignment horizontal="left" vertical="top" wrapText="1"/>
      <protection locked="0"/>
    </xf>
    <xf numFmtId="0" fontId="50" fillId="34" borderId="16" xfId="0" applyFont="1" applyFill="1" applyBorder="1" applyAlignment="1">
      <alignment horizontal="left" vertical="top" wrapText="1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left" vertical="top" wrapText="1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0" fontId="50" fillId="0" borderId="17" xfId="0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7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Alignment="1">
      <alignment horizontal="justify" vertical="top" wrapText="1"/>
    </xf>
    <xf numFmtId="0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33" borderId="11" xfId="0" applyFont="1" applyFill="1" applyBorder="1" applyAlignment="1" applyProtection="1">
      <alignment horizontal="justify" vertical="top" wrapText="1"/>
      <protection/>
    </xf>
    <xf numFmtId="0" fontId="50" fillId="0" borderId="12" xfId="0" applyFont="1" applyBorder="1" applyAlignment="1">
      <alignment horizontal="justify" vertical="top" wrapText="1"/>
    </xf>
    <xf numFmtId="0" fontId="50" fillId="0" borderId="16" xfId="0" applyFont="1" applyFill="1" applyBorder="1" applyAlignment="1" applyProtection="1">
      <alignment horizontal="justify" vertical="top" wrapText="1"/>
      <protection locked="0"/>
    </xf>
    <xf numFmtId="0" fontId="50" fillId="0" borderId="16" xfId="0" applyFont="1" applyBorder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0" fillId="33" borderId="11" xfId="0" applyFont="1" applyFill="1" applyBorder="1" applyAlignment="1" applyProtection="1">
      <alignment horizontal="right" vertical="top" wrapText="1"/>
      <protection/>
    </xf>
    <xf numFmtId="0" fontId="50" fillId="0" borderId="12" xfId="0" applyFont="1" applyBorder="1" applyAlignment="1">
      <alignment horizontal="right" vertical="top" wrapText="1"/>
    </xf>
    <xf numFmtId="0" fontId="5" fillId="34" borderId="0" xfId="0" applyFont="1" applyFill="1" applyBorder="1" applyAlignment="1" applyProtection="1">
      <alignment horizontal="justify" vertical="top" wrapText="1"/>
      <protection locked="0"/>
    </xf>
    <xf numFmtId="44" fontId="50" fillId="0" borderId="11" xfId="0" applyNumberFormat="1" applyFont="1" applyFill="1" applyBorder="1" applyAlignment="1" applyProtection="1">
      <alignment horizontal="left" vertical="top" wrapText="1"/>
      <protection locked="0"/>
    </xf>
    <xf numFmtId="44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3" fontId="50" fillId="34" borderId="10" xfId="55" applyNumberFormat="1" applyFont="1" applyFill="1" applyBorder="1" applyAlignment="1">
      <alignment horizontal="right" vertical="top" wrapText="1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25390625" style="74" customWidth="1"/>
    <col min="2" max="2" width="127.875" style="74" customWidth="1"/>
    <col min="3" max="16384" width="9.125" style="74" customWidth="1"/>
  </cols>
  <sheetData>
    <row r="2" ht="18.75">
      <c r="B2" s="78" t="s">
        <v>614</v>
      </c>
    </row>
    <row r="3" ht="19.5" thickBot="1"/>
    <row r="4" ht="117.75" customHeight="1">
      <c r="B4" s="77" t="s">
        <v>613</v>
      </c>
    </row>
    <row r="5" ht="102" customHeight="1">
      <c r="B5" s="76" t="s">
        <v>612</v>
      </c>
    </row>
    <row r="6" ht="95.25" customHeight="1" thickBot="1">
      <c r="B6" s="75" t="s">
        <v>611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0" workbookViewId="0" topLeftCell="A3">
      <selection activeCell="J11" sqref="J11"/>
    </sheetView>
  </sheetViews>
  <sheetFormatPr defaultColWidth="9.00390625" defaultRowHeight="12.75"/>
  <cols>
    <col min="1" max="1" width="5.375" style="1" customWidth="1"/>
    <col min="2" max="2" width="26.875" style="1" customWidth="1"/>
    <col min="3" max="3" width="24.625" style="1" customWidth="1"/>
    <col min="4" max="4" width="31.7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SUM(N11:N14)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</v>
      </c>
      <c r="E10" s="50" t="s">
        <v>61</v>
      </c>
      <c r="F10" s="51"/>
      <c r="G10" s="49" t="str">
        <f>"Nazwa handlowa /
"&amp;C10&amp;" / 
"&amp;D10</f>
        <v>Nazwa handlowa /
Dawka / 
Postać /Opakowanie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293</v>
      </c>
      <c r="C11" s="59" t="s">
        <v>294</v>
      </c>
      <c r="D11" s="59" t="s">
        <v>295</v>
      </c>
      <c r="E11" s="60">
        <v>1000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296</v>
      </c>
      <c r="C12" s="59" t="s">
        <v>297</v>
      </c>
      <c r="D12" s="59" t="s">
        <v>298</v>
      </c>
      <c r="E12" s="60">
        <v>1200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45">
      <c r="A13" s="58" t="s">
        <v>4</v>
      </c>
      <c r="B13" s="59" t="s">
        <v>296</v>
      </c>
      <c r="C13" s="59" t="s">
        <v>299</v>
      </c>
      <c r="D13" s="59" t="s">
        <v>298</v>
      </c>
      <c r="E13" s="60">
        <v>300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57" customFormat="1" ht="45">
      <c r="A14" s="58" t="s">
        <v>5</v>
      </c>
      <c r="B14" s="59" t="s">
        <v>598</v>
      </c>
      <c r="C14" s="59" t="s">
        <v>575</v>
      </c>
      <c r="D14" s="59" t="s">
        <v>300</v>
      </c>
      <c r="E14" s="60">
        <v>1000</v>
      </c>
      <c r="F14" s="51" t="s">
        <v>69</v>
      </c>
      <c r="G14" s="19" t="s">
        <v>67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pans="5:17" s="57" customFormat="1" ht="15">
      <c r="E15" s="3"/>
      <c r="Q15" s="5"/>
    </row>
    <row r="16" spans="2:17" s="57" customFormat="1" ht="15">
      <c r="B16" s="116" t="s">
        <v>301</v>
      </c>
      <c r="C16" s="117"/>
      <c r="D16" s="117"/>
      <c r="E16" s="117"/>
      <c r="F16" s="117"/>
      <c r="Q16" s="5"/>
    </row>
    <row r="17" s="57" customFormat="1" ht="15">
      <c r="Q17" s="5"/>
    </row>
    <row r="18" spans="2:17" s="57" customFormat="1" ht="15">
      <c r="B18" s="118" t="s">
        <v>198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4">
    <mergeCell ref="B18:N18"/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5"/>
  <sheetViews>
    <sheetView showGridLines="0" zoomScale="77" zoomScaleNormal="77" zoomScalePageLayoutView="80" workbookViewId="0" topLeftCell="A3">
      <selection activeCell="B15" sqref="B15"/>
    </sheetView>
  </sheetViews>
  <sheetFormatPr defaultColWidth="9.00390625" defaultRowHeight="12.75"/>
  <cols>
    <col min="1" max="1" width="5.375" style="1" customWidth="1"/>
    <col min="2" max="2" width="40.875" style="1" customWidth="1"/>
    <col min="3" max="3" width="14.75390625" style="1" customWidth="1"/>
    <col min="4" max="4" width="23.7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9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SUM(N11:N12)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60">
      <c r="A11" s="58" t="s">
        <v>2</v>
      </c>
      <c r="B11" s="59" t="s">
        <v>602</v>
      </c>
      <c r="C11" s="59" t="s">
        <v>302</v>
      </c>
      <c r="D11" s="59" t="s">
        <v>303</v>
      </c>
      <c r="E11" s="60">
        <v>1400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60">
      <c r="A12" s="58" t="s">
        <v>3</v>
      </c>
      <c r="B12" s="59" t="s">
        <v>603</v>
      </c>
      <c r="C12" s="59" t="s">
        <v>304</v>
      </c>
      <c r="D12" s="59" t="s">
        <v>303</v>
      </c>
      <c r="E12" s="60">
        <v>300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64" customFormat="1" ht="15">
      <c r="A13" s="63"/>
      <c r="B13" s="72"/>
      <c r="C13" s="70"/>
      <c r="D13" s="70"/>
      <c r="E13" s="71"/>
      <c r="F13" s="63"/>
      <c r="G13" s="67"/>
      <c r="H13" s="67"/>
      <c r="I13" s="67"/>
      <c r="J13" s="68"/>
      <c r="K13" s="67"/>
      <c r="L13" s="67"/>
      <c r="M13" s="67"/>
      <c r="N13" s="69"/>
      <c r="Q13" s="5"/>
    </row>
    <row r="14" spans="1:17" s="66" customFormat="1" ht="15">
      <c r="A14" s="65"/>
      <c r="B14" s="116" t="s">
        <v>131</v>
      </c>
      <c r="C14" s="117"/>
      <c r="D14" s="117"/>
      <c r="E14" s="117"/>
      <c r="F14" s="117"/>
      <c r="G14" s="67"/>
      <c r="H14" s="67"/>
      <c r="I14" s="67"/>
      <c r="J14" s="68"/>
      <c r="K14" s="67"/>
      <c r="L14" s="67"/>
      <c r="M14" s="67"/>
      <c r="N14" s="69"/>
      <c r="Q14" s="5"/>
    </row>
    <row r="15" s="57" customFormat="1" ht="15">
      <c r="Q15" s="5"/>
    </row>
    <row r="16" spans="2:17" s="57" customFormat="1" ht="15">
      <c r="B16" s="118" t="s">
        <v>198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</sheetData>
  <sheetProtection/>
  <mergeCells count="4">
    <mergeCell ref="G2:I2"/>
    <mergeCell ref="H6:I6"/>
    <mergeCell ref="B16:N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20"/>
  <sheetViews>
    <sheetView showGridLines="0" zoomScale="77" zoomScaleNormal="77" zoomScalePageLayoutView="80" workbookViewId="0" topLeftCell="A1">
      <selection activeCell="J10" sqref="J10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32.25390625" style="1" customWidth="1"/>
    <col min="4" max="4" width="21.125" style="1" customWidth="1"/>
    <col min="5" max="5" width="11.875" style="3" customWidth="1"/>
    <col min="6" max="6" width="10.25390625" style="1" customWidth="1"/>
    <col min="7" max="7" width="39.75390625" style="1" customWidth="1"/>
    <col min="8" max="8" width="36.125" style="1" customWidth="1"/>
    <col min="9" max="9" width="35.875" style="1" customWidth="1"/>
    <col min="10" max="10" width="36.125" style="1" hidden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10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SUM(N11:N16)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73"/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305</v>
      </c>
      <c r="C11" s="59" t="s">
        <v>306</v>
      </c>
      <c r="D11" s="59" t="s">
        <v>307</v>
      </c>
      <c r="E11" s="60">
        <v>5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 aca="true" t="shared" si="0" ref="L11:L16">IF(K11=0,"0,00",IF(K11&gt;0,ROUND(E11/K11,2)))</f>
        <v>0,00</v>
      </c>
      <c r="M11" s="19"/>
      <c r="N11" s="46">
        <f aca="true" t="shared" si="1" ref="N11:N16">ROUND(L11*ROUND(M11,2),2)</f>
        <v>0</v>
      </c>
      <c r="Q11" s="5"/>
    </row>
    <row r="12" spans="1:17" s="57" customFormat="1" ht="45">
      <c r="A12" s="58" t="s">
        <v>3</v>
      </c>
      <c r="B12" s="59" t="s">
        <v>305</v>
      </c>
      <c r="C12" s="59" t="s">
        <v>308</v>
      </c>
      <c r="D12" s="59" t="s">
        <v>309</v>
      </c>
      <c r="E12" s="60">
        <v>60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 t="shared" si="0"/>
        <v>0,00</v>
      </c>
      <c r="M12" s="19"/>
      <c r="N12" s="46">
        <f t="shared" si="1"/>
        <v>0</v>
      </c>
      <c r="Q12" s="5"/>
    </row>
    <row r="13" spans="1:17" s="57" customFormat="1" ht="75">
      <c r="A13" s="58" t="s">
        <v>4</v>
      </c>
      <c r="B13" s="59" t="s">
        <v>310</v>
      </c>
      <c r="C13" s="59" t="s">
        <v>311</v>
      </c>
      <c r="D13" s="59" t="s">
        <v>576</v>
      </c>
      <c r="E13" s="60">
        <v>20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  <c r="Q13" s="5"/>
    </row>
    <row r="14" spans="1:17" s="57" customFormat="1" ht="75">
      <c r="A14" s="58" t="s">
        <v>5</v>
      </c>
      <c r="B14" s="59" t="s">
        <v>310</v>
      </c>
      <c r="C14" s="59" t="s">
        <v>311</v>
      </c>
      <c r="D14" s="59" t="s">
        <v>312</v>
      </c>
      <c r="E14" s="60">
        <v>20</v>
      </c>
      <c r="F14" s="51" t="s">
        <v>69</v>
      </c>
      <c r="G14" s="19" t="s">
        <v>67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  <c r="Q14" s="5"/>
    </row>
    <row r="15" spans="1:17" s="57" customFormat="1" ht="45">
      <c r="A15" s="58" t="s">
        <v>40</v>
      </c>
      <c r="B15" s="59" t="s">
        <v>313</v>
      </c>
      <c r="C15" s="59" t="s">
        <v>314</v>
      </c>
      <c r="D15" s="59" t="s">
        <v>315</v>
      </c>
      <c r="E15" s="60">
        <v>60</v>
      </c>
      <c r="F15" s="51" t="s">
        <v>69</v>
      </c>
      <c r="G15" s="19" t="s">
        <v>67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  <c r="Q15" s="5"/>
    </row>
    <row r="16" spans="1:17" s="57" customFormat="1" ht="45">
      <c r="A16" s="58" t="s">
        <v>46</v>
      </c>
      <c r="B16" s="59" t="s">
        <v>313</v>
      </c>
      <c r="C16" s="59" t="s">
        <v>316</v>
      </c>
      <c r="D16" s="59" t="s">
        <v>315</v>
      </c>
      <c r="E16" s="60">
        <v>100</v>
      </c>
      <c r="F16" s="51" t="s">
        <v>69</v>
      </c>
      <c r="G16" s="19" t="s">
        <v>67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  <c r="Q16" s="5"/>
    </row>
    <row r="17" spans="5:17" s="57" customFormat="1" ht="15">
      <c r="E17" s="3"/>
      <c r="Q17" s="5"/>
    </row>
    <row r="18" spans="2:17" s="57" customFormat="1" ht="15">
      <c r="B18" s="116" t="s">
        <v>317</v>
      </c>
      <c r="C18" s="117"/>
      <c r="D18" s="117"/>
      <c r="E18" s="117"/>
      <c r="F18" s="117"/>
      <c r="Q18" s="5"/>
    </row>
    <row r="19" spans="2:17" s="57" customFormat="1" ht="15">
      <c r="B19" s="116" t="s">
        <v>205</v>
      </c>
      <c r="C19" s="117"/>
      <c r="D19" s="117"/>
      <c r="E19" s="117"/>
      <c r="F19" s="117"/>
      <c r="Q19" s="5"/>
    </row>
    <row r="20" s="57" customFormat="1" ht="15">
      <c r="Q20" s="5"/>
    </row>
    <row r="21" spans="2:17" s="57" customFormat="1" ht="15">
      <c r="B21" s="118" t="s">
        <v>198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  <row r="318" spans="5:17" s="57" customFormat="1" ht="15">
      <c r="E318" s="3"/>
      <c r="Q318" s="5"/>
    </row>
    <row r="319" spans="5:17" s="57" customFormat="1" ht="15">
      <c r="E319" s="3"/>
      <c r="Q319" s="5"/>
    </row>
    <row r="320" spans="5:17" s="57" customFormat="1" ht="15">
      <c r="E320" s="3"/>
      <c r="Q320" s="5"/>
    </row>
  </sheetData>
  <sheetProtection/>
  <mergeCells count="5">
    <mergeCell ref="G2:I2"/>
    <mergeCell ref="H6:I6"/>
    <mergeCell ref="B19:F19"/>
    <mergeCell ref="B21:N21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1.00390625" style="1" customWidth="1"/>
    <col min="3" max="3" width="17.375" style="1" customWidth="1"/>
    <col min="4" max="4" width="24.87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11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318</v>
      </c>
      <c r="C11" s="59" t="s">
        <v>319</v>
      </c>
      <c r="D11" s="59" t="s">
        <v>320</v>
      </c>
      <c r="E11" s="60">
        <v>60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21"/>
  <sheetViews>
    <sheetView showGridLines="0" zoomScale="77" zoomScaleNormal="77" zoomScalePageLayoutView="80" workbookViewId="0" topLeftCell="A7">
      <selection activeCell="J11" sqref="J11"/>
    </sheetView>
  </sheetViews>
  <sheetFormatPr defaultColWidth="9.00390625" defaultRowHeight="12.75"/>
  <cols>
    <col min="1" max="1" width="5.375" style="1" customWidth="1"/>
    <col min="2" max="2" width="24.25390625" style="1" customWidth="1"/>
    <col min="3" max="3" width="17.875" style="1" customWidth="1"/>
    <col min="4" max="4" width="24.87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12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SUM(N11:N17)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63</v>
      </c>
      <c r="E10" s="50" t="s">
        <v>65</v>
      </c>
      <c r="F10" s="51"/>
      <c r="G10" s="49" t="str">
        <f>"Nazwa handlowa /
"&amp;C10&amp;" / 
"&amp;D10</f>
        <v>Nazwa handlowa /
Dawka / 
Postać/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321</v>
      </c>
      <c r="C11" s="59" t="s">
        <v>132</v>
      </c>
      <c r="D11" s="59" t="s">
        <v>227</v>
      </c>
      <c r="E11" s="60">
        <v>2700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322</v>
      </c>
      <c r="C12" s="59" t="s">
        <v>135</v>
      </c>
      <c r="D12" s="59" t="s">
        <v>88</v>
      </c>
      <c r="E12" s="60">
        <v>360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 aca="true" t="shared" si="0" ref="L12:L17">IF(K12=0,"0,00",IF(K12&gt;0,ROUND(E12/K12,2)))</f>
        <v>0,00</v>
      </c>
      <c r="M12" s="19"/>
      <c r="N12" s="46">
        <f aca="true" t="shared" si="1" ref="N12:N17">ROUND(L12*ROUND(M12,2),2)</f>
        <v>0</v>
      </c>
      <c r="Q12" s="5"/>
    </row>
    <row r="13" spans="1:17" s="57" customFormat="1" ht="45">
      <c r="A13" s="58" t="s">
        <v>4</v>
      </c>
      <c r="B13" s="59" t="s">
        <v>322</v>
      </c>
      <c r="C13" s="59" t="s">
        <v>136</v>
      </c>
      <c r="D13" s="59" t="s">
        <v>88</v>
      </c>
      <c r="E13" s="60">
        <v>540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  <c r="Q13" s="5"/>
    </row>
    <row r="14" spans="1:17" s="57" customFormat="1" ht="45">
      <c r="A14" s="58" t="s">
        <v>5</v>
      </c>
      <c r="B14" s="59" t="s">
        <v>323</v>
      </c>
      <c r="C14" s="59" t="s">
        <v>166</v>
      </c>
      <c r="D14" s="59" t="s">
        <v>324</v>
      </c>
      <c r="E14" s="60">
        <v>540</v>
      </c>
      <c r="F14" s="51" t="s">
        <v>69</v>
      </c>
      <c r="G14" s="19" t="s">
        <v>67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  <c r="Q14" s="5"/>
    </row>
    <row r="15" spans="1:17" s="57" customFormat="1" ht="45">
      <c r="A15" s="58" t="s">
        <v>40</v>
      </c>
      <c r="B15" s="59" t="s">
        <v>325</v>
      </c>
      <c r="C15" s="59" t="s">
        <v>326</v>
      </c>
      <c r="D15" s="59" t="s">
        <v>327</v>
      </c>
      <c r="E15" s="60">
        <v>250</v>
      </c>
      <c r="F15" s="51" t="s">
        <v>69</v>
      </c>
      <c r="G15" s="19" t="s">
        <v>67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  <c r="Q15" s="5"/>
    </row>
    <row r="16" spans="1:17" s="57" customFormat="1" ht="45">
      <c r="A16" s="58" t="s">
        <v>46</v>
      </c>
      <c r="B16" s="59" t="s">
        <v>328</v>
      </c>
      <c r="C16" s="59" t="s">
        <v>329</v>
      </c>
      <c r="D16" s="59" t="s">
        <v>330</v>
      </c>
      <c r="E16" s="60">
        <v>8100</v>
      </c>
      <c r="F16" s="51" t="s">
        <v>69</v>
      </c>
      <c r="G16" s="19" t="s">
        <v>67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  <c r="Q16" s="5"/>
    </row>
    <row r="17" spans="1:17" s="57" customFormat="1" ht="45">
      <c r="A17" s="58" t="s">
        <v>6</v>
      </c>
      <c r="B17" s="59" t="s">
        <v>328</v>
      </c>
      <c r="C17" s="59" t="s">
        <v>331</v>
      </c>
      <c r="D17" s="59" t="s">
        <v>332</v>
      </c>
      <c r="E17" s="60">
        <v>27000</v>
      </c>
      <c r="F17" s="51" t="s">
        <v>69</v>
      </c>
      <c r="G17" s="19" t="s">
        <v>67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  <c r="Q17" s="5"/>
    </row>
    <row r="18" spans="5:17" s="57" customFormat="1" ht="15">
      <c r="E18" s="3"/>
      <c r="Q18" s="5"/>
    </row>
    <row r="19" spans="2:17" s="57" customFormat="1" ht="15">
      <c r="B19" s="116" t="s">
        <v>317</v>
      </c>
      <c r="C19" s="117"/>
      <c r="D19" s="117"/>
      <c r="E19" s="117"/>
      <c r="F19" s="117"/>
      <c r="Q19" s="5"/>
    </row>
    <row r="20" spans="2:17" s="57" customFormat="1" ht="30.75" customHeight="1">
      <c r="B20" s="116" t="s">
        <v>333</v>
      </c>
      <c r="C20" s="117"/>
      <c r="D20" s="117"/>
      <c r="E20" s="117"/>
      <c r="F20" s="117"/>
      <c r="Q20" s="5"/>
    </row>
    <row r="21" s="57" customFormat="1" ht="15">
      <c r="Q21" s="5"/>
    </row>
    <row r="22" spans="2:17" s="57" customFormat="1" ht="15">
      <c r="B22" s="118" t="s">
        <v>198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  <row r="318" spans="5:17" s="57" customFormat="1" ht="15">
      <c r="E318" s="3"/>
      <c r="Q318" s="5"/>
    </row>
    <row r="319" spans="5:17" s="57" customFormat="1" ht="15">
      <c r="E319" s="3"/>
      <c r="Q319" s="5"/>
    </row>
    <row r="320" spans="5:17" s="57" customFormat="1" ht="15">
      <c r="E320" s="3"/>
      <c r="Q320" s="5"/>
    </row>
    <row r="321" spans="5:17" s="57" customFormat="1" ht="15">
      <c r="E321" s="3"/>
      <c r="Q321" s="5"/>
    </row>
  </sheetData>
  <sheetProtection/>
  <mergeCells count="5">
    <mergeCell ref="G2:I2"/>
    <mergeCell ref="H6:I6"/>
    <mergeCell ref="B20:F20"/>
    <mergeCell ref="B22:N22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63"/>
  <sheetViews>
    <sheetView showGridLines="0" zoomScale="77" zoomScaleNormal="77" zoomScalePageLayoutView="80" workbookViewId="0" topLeftCell="A1">
      <selection activeCell="J10" sqref="J10"/>
    </sheetView>
  </sheetViews>
  <sheetFormatPr defaultColWidth="9.00390625" defaultRowHeight="12.75"/>
  <cols>
    <col min="1" max="1" width="5.375" style="1" customWidth="1"/>
    <col min="2" max="2" width="34.125" style="1" customWidth="1"/>
    <col min="3" max="3" width="34.00390625" style="1" customWidth="1"/>
    <col min="4" max="4" width="25.75390625" style="1" customWidth="1"/>
    <col min="5" max="5" width="11.875" style="3" customWidth="1"/>
    <col min="6" max="6" width="10.25390625" style="1" customWidth="1"/>
    <col min="7" max="7" width="39.75390625" style="1" customWidth="1"/>
    <col min="8" max="9" width="36.125" style="1" customWidth="1"/>
    <col min="10" max="10" width="36.125" style="1" hidden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13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SUM(N11:N59)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97.5" customHeight="1">
      <c r="A10" s="49" t="s">
        <v>44</v>
      </c>
      <c r="B10" s="49" t="s">
        <v>15</v>
      </c>
      <c r="C10" s="49" t="s">
        <v>16</v>
      </c>
      <c r="D10" s="49" t="s">
        <v>63</v>
      </c>
      <c r="E10" s="50" t="s">
        <v>61</v>
      </c>
      <c r="F10" s="51"/>
      <c r="G10" s="49" t="str">
        <f>"Nazwa handlowa /
"&amp;C10&amp;" / 
"&amp;D10</f>
        <v>Nazwa handlowa /
Dawka / 
Postać/ Opakowanie</v>
      </c>
      <c r="H10" s="49" t="s">
        <v>597</v>
      </c>
      <c r="I10" s="49" t="str">
        <f>B10</f>
        <v>Skład</v>
      </c>
      <c r="J10" s="73"/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577</v>
      </c>
      <c r="C11" s="59" t="s">
        <v>584</v>
      </c>
      <c r="D11" s="59" t="s">
        <v>334</v>
      </c>
      <c r="E11" s="60">
        <v>150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571</v>
      </c>
      <c r="C12" s="59" t="s">
        <v>335</v>
      </c>
      <c r="D12" s="59" t="s">
        <v>336</v>
      </c>
      <c r="E12" s="60">
        <v>360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45">
      <c r="A13" s="58" t="s">
        <v>4</v>
      </c>
      <c r="B13" s="59" t="s">
        <v>337</v>
      </c>
      <c r="C13" s="59" t="s">
        <v>338</v>
      </c>
      <c r="D13" s="59" t="s">
        <v>339</v>
      </c>
      <c r="E13" s="60">
        <v>360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57" customFormat="1" ht="45">
      <c r="A14" s="58" t="s">
        <v>5</v>
      </c>
      <c r="B14" s="59" t="s">
        <v>340</v>
      </c>
      <c r="C14" s="59" t="s">
        <v>341</v>
      </c>
      <c r="D14" s="59" t="s">
        <v>342</v>
      </c>
      <c r="E14" s="60">
        <v>2520</v>
      </c>
      <c r="F14" s="51" t="s">
        <v>69</v>
      </c>
      <c r="G14" s="19" t="s">
        <v>67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pans="1:17" s="57" customFormat="1" ht="45">
      <c r="A15" s="58" t="s">
        <v>40</v>
      </c>
      <c r="B15" s="59" t="s">
        <v>578</v>
      </c>
      <c r="C15" s="59" t="s">
        <v>583</v>
      </c>
      <c r="D15" s="59" t="s">
        <v>343</v>
      </c>
      <c r="E15" s="60">
        <v>70</v>
      </c>
      <c r="F15" s="51" t="s">
        <v>69</v>
      </c>
      <c r="G15" s="19" t="s">
        <v>67</v>
      </c>
      <c r="H15" s="19"/>
      <c r="I15" s="19"/>
      <c r="J15" s="20"/>
      <c r="K15" s="19"/>
      <c r="L15" s="19" t="str">
        <f>IF(K15=0,"0,00",IF(K15&gt;0,ROUND(E15/K15,2)))</f>
        <v>0,00</v>
      </c>
      <c r="M15" s="19"/>
      <c r="N15" s="46">
        <f>ROUND(L15*ROUND(M15,2),2)</f>
        <v>0</v>
      </c>
      <c r="Q15" s="5"/>
    </row>
    <row r="16" spans="1:17" s="57" customFormat="1" ht="45">
      <c r="A16" s="58" t="s">
        <v>46</v>
      </c>
      <c r="B16" s="59" t="s">
        <v>344</v>
      </c>
      <c r="C16" s="59" t="s">
        <v>136</v>
      </c>
      <c r="D16" s="59" t="s">
        <v>167</v>
      </c>
      <c r="E16" s="60">
        <v>3640</v>
      </c>
      <c r="F16" s="51" t="s">
        <v>69</v>
      </c>
      <c r="G16" s="19" t="s">
        <v>67</v>
      </c>
      <c r="H16" s="19"/>
      <c r="I16" s="19"/>
      <c r="J16" s="20"/>
      <c r="K16" s="19"/>
      <c r="L16" s="19" t="str">
        <f aca="true" t="shared" si="0" ref="L16:L51">IF(K16=0,"0,00",IF(K16&gt;0,ROUND(E16/K16,2)))</f>
        <v>0,00</v>
      </c>
      <c r="M16" s="19"/>
      <c r="N16" s="46">
        <f aca="true" t="shared" si="1" ref="N16:N51">ROUND(L16*ROUND(M16,2),2)</f>
        <v>0</v>
      </c>
      <c r="Q16" s="5"/>
    </row>
    <row r="17" spans="1:17" s="57" customFormat="1" ht="45">
      <c r="A17" s="58" t="s">
        <v>6</v>
      </c>
      <c r="B17" s="59" t="s">
        <v>152</v>
      </c>
      <c r="C17" s="59" t="s">
        <v>345</v>
      </c>
      <c r="D17" s="59" t="s">
        <v>346</v>
      </c>
      <c r="E17" s="60">
        <v>50</v>
      </c>
      <c r="F17" s="51" t="s">
        <v>69</v>
      </c>
      <c r="G17" s="19" t="s">
        <v>67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  <c r="Q17" s="5"/>
    </row>
    <row r="18" spans="1:17" s="57" customFormat="1" ht="45">
      <c r="A18" s="58" t="s">
        <v>7</v>
      </c>
      <c r="B18" s="59" t="s">
        <v>347</v>
      </c>
      <c r="C18" s="59" t="s">
        <v>128</v>
      </c>
      <c r="D18" s="59" t="s">
        <v>88</v>
      </c>
      <c r="E18" s="60">
        <v>2160</v>
      </c>
      <c r="F18" s="51" t="s">
        <v>69</v>
      </c>
      <c r="G18" s="19" t="s">
        <v>67</v>
      </c>
      <c r="H18" s="19"/>
      <c r="I18" s="19"/>
      <c r="J18" s="20"/>
      <c r="K18" s="19"/>
      <c r="L18" s="19" t="str">
        <f t="shared" si="0"/>
        <v>0,00</v>
      </c>
      <c r="M18" s="19"/>
      <c r="N18" s="46">
        <f t="shared" si="1"/>
        <v>0</v>
      </c>
      <c r="Q18" s="5"/>
    </row>
    <row r="19" spans="1:17" s="57" customFormat="1" ht="45">
      <c r="A19" s="58" t="s">
        <v>20</v>
      </c>
      <c r="B19" s="59" t="s">
        <v>348</v>
      </c>
      <c r="C19" s="59" t="s">
        <v>186</v>
      </c>
      <c r="D19" s="59" t="s">
        <v>349</v>
      </c>
      <c r="E19" s="60">
        <v>800</v>
      </c>
      <c r="F19" s="51" t="s">
        <v>69</v>
      </c>
      <c r="G19" s="19" t="s">
        <v>67</v>
      </c>
      <c r="H19" s="19"/>
      <c r="I19" s="19"/>
      <c r="J19" s="20"/>
      <c r="K19" s="19"/>
      <c r="L19" s="19" t="str">
        <f t="shared" si="0"/>
        <v>0,00</v>
      </c>
      <c r="M19" s="19"/>
      <c r="N19" s="46">
        <f t="shared" si="1"/>
        <v>0</v>
      </c>
      <c r="Q19" s="5"/>
    </row>
    <row r="20" spans="1:17" s="57" customFormat="1" ht="45">
      <c r="A20" s="58" t="s">
        <v>45</v>
      </c>
      <c r="B20" s="59" t="s">
        <v>350</v>
      </c>
      <c r="C20" s="59" t="s">
        <v>351</v>
      </c>
      <c r="D20" s="59" t="s">
        <v>585</v>
      </c>
      <c r="E20" s="60">
        <v>1800</v>
      </c>
      <c r="F20" s="51" t="s">
        <v>69</v>
      </c>
      <c r="G20" s="19" t="s">
        <v>67</v>
      </c>
      <c r="H20" s="19"/>
      <c r="I20" s="19"/>
      <c r="J20" s="20"/>
      <c r="K20" s="19"/>
      <c r="L20" s="19" t="str">
        <f t="shared" si="0"/>
        <v>0,00</v>
      </c>
      <c r="M20" s="19"/>
      <c r="N20" s="46">
        <f t="shared" si="1"/>
        <v>0</v>
      </c>
      <c r="Q20" s="5"/>
    </row>
    <row r="21" spans="1:17" s="57" customFormat="1" ht="45">
      <c r="A21" s="58" t="s">
        <v>1</v>
      </c>
      <c r="B21" s="59" t="s">
        <v>352</v>
      </c>
      <c r="C21" s="59" t="s">
        <v>353</v>
      </c>
      <c r="D21" s="59" t="s">
        <v>189</v>
      </c>
      <c r="E21" s="60">
        <v>40</v>
      </c>
      <c r="F21" s="51" t="s">
        <v>69</v>
      </c>
      <c r="G21" s="19" t="s">
        <v>67</v>
      </c>
      <c r="H21" s="19"/>
      <c r="I21" s="19"/>
      <c r="J21" s="20"/>
      <c r="K21" s="19"/>
      <c r="L21" s="19" t="str">
        <f t="shared" si="0"/>
        <v>0,00</v>
      </c>
      <c r="M21" s="19"/>
      <c r="N21" s="46">
        <f t="shared" si="1"/>
        <v>0</v>
      </c>
      <c r="Q21" s="5"/>
    </row>
    <row r="22" spans="1:17" s="57" customFormat="1" ht="45">
      <c r="A22" s="58" t="s">
        <v>0</v>
      </c>
      <c r="B22" s="59" t="s">
        <v>354</v>
      </c>
      <c r="C22" s="59" t="s">
        <v>137</v>
      </c>
      <c r="D22" s="59" t="s">
        <v>88</v>
      </c>
      <c r="E22" s="60">
        <v>1080</v>
      </c>
      <c r="F22" s="51" t="s">
        <v>69</v>
      </c>
      <c r="G22" s="19" t="s">
        <v>67</v>
      </c>
      <c r="H22" s="19"/>
      <c r="I22" s="19"/>
      <c r="J22" s="20"/>
      <c r="K22" s="19"/>
      <c r="L22" s="19" t="str">
        <f t="shared" si="0"/>
        <v>0,00</v>
      </c>
      <c r="M22" s="19"/>
      <c r="N22" s="46">
        <f t="shared" si="1"/>
        <v>0</v>
      </c>
      <c r="Q22" s="5"/>
    </row>
    <row r="23" spans="1:17" s="57" customFormat="1" ht="45">
      <c r="A23" s="58" t="s">
        <v>90</v>
      </c>
      <c r="B23" s="59" t="s">
        <v>355</v>
      </c>
      <c r="C23" s="59" t="s">
        <v>66</v>
      </c>
      <c r="D23" s="59" t="s">
        <v>356</v>
      </c>
      <c r="E23" s="60">
        <v>180</v>
      </c>
      <c r="F23" s="51" t="s">
        <v>69</v>
      </c>
      <c r="G23" s="19" t="s">
        <v>67</v>
      </c>
      <c r="H23" s="19"/>
      <c r="I23" s="19"/>
      <c r="J23" s="20"/>
      <c r="K23" s="19"/>
      <c r="L23" s="19" t="str">
        <f t="shared" si="0"/>
        <v>0,00</v>
      </c>
      <c r="M23" s="19"/>
      <c r="N23" s="46">
        <f t="shared" si="1"/>
        <v>0</v>
      </c>
      <c r="Q23" s="5"/>
    </row>
    <row r="24" spans="1:17" s="57" customFormat="1" ht="45">
      <c r="A24" s="58" t="s">
        <v>91</v>
      </c>
      <c r="B24" s="59" t="s">
        <v>355</v>
      </c>
      <c r="C24" s="59" t="s">
        <v>160</v>
      </c>
      <c r="D24" s="59" t="s">
        <v>356</v>
      </c>
      <c r="E24" s="60">
        <v>3000</v>
      </c>
      <c r="F24" s="51" t="s">
        <v>69</v>
      </c>
      <c r="G24" s="19" t="s">
        <v>67</v>
      </c>
      <c r="H24" s="19"/>
      <c r="I24" s="19"/>
      <c r="J24" s="20"/>
      <c r="K24" s="19"/>
      <c r="L24" s="19" t="str">
        <f t="shared" si="0"/>
        <v>0,00</v>
      </c>
      <c r="M24" s="19"/>
      <c r="N24" s="46">
        <f t="shared" si="1"/>
        <v>0</v>
      </c>
      <c r="Q24" s="5"/>
    </row>
    <row r="25" spans="1:17" s="57" customFormat="1" ht="45">
      <c r="A25" s="58" t="s">
        <v>92</v>
      </c>
      <c r="B25" s="59" t="s">
        <v>579</v>
      </c>
      <c r="C25" s="59" t="s">
        <v>582</v>
      </c>
      <c r="D25" s="59" t="s">
        <v>357</v>
      </c>
      <c r="E25" s="60">
        <v>3060</v>
      </c>
      <c r="F25" s="51" t="s">
        <v>69</v>
      </c>
      <c r="G25" s="19" t="s">
        <v>67</v>
      </c>
      <c r="H25" s="19"/>
      <c r="I25" s="19"/>
      <c r="J25" s="20"/>
      <c r="K25" s="19"/>
      <c r="L25" s="19" t="str">
        <f t="shared" si="0"/>
        <v>0,00</v>
      </c>
      <c r="M25" s="19"/>
      <c r="N25" s="46">
        <f t="shared" si="1"/>
        <v>0</v>
      </c>
      <c r="Q25" s="5"/>
    </row>
    <row r="26" spans="1:17" s="57" customFormat="1" ht="45">
      <c r="A26" s="58" t="s">
        <v>93</v>
      </c>
      <c r="B26" s="59" t="s">
        <v>358</v>
      </c>
      <c r="C26" s="59" t="s">
        <v>359</v>
      </c>
      <c r="D26" s="59" t="s">
        <v>360</v>
      </c>
      <c r="E26" s="60">
        <v>10</v>
      </c>
      <c r="F26" s="51" t="s">
        <v>69</v>
      </c>
      <c r="G26" s="19" t="s">
        <v>67</v>
      </c>
      <c r="H26" s="19"/>
      <c r="I26" s="19"/>
      <c r="J26" s="20"/>
      <c r="K26" s="19"/>
      <c r="L26" s="19" t="str">
        <f t="shared" si="0"/>
        <v>0,00</v>
      </c>
      <c r="M26" s="19"/>
      <c r="N26" s="46">
        <f t="shared" si="1"/>
        <v>0</v>
      </c>
      <c r="Q26" s="5"/>
    </row>
    <row r="27" spans="1:17" s="57" customFormat="1" ht="45">
      <c r="A27" s="58" t="s">
        <v>94</v>
      </c>
      <c r="B27" s="59" t="s">
        <v>361</v>
      </c>
      <c r="C27" s="59" t="s">
        <v>362</v>
      </c>
      <c r="D27" s="59" t="s">
        <v>363</v>
      </c>
      <c r="E27" s="60">
        <v>10</v>
      </c>
      <c r="F27" s="51" t="s">
        <v>69</v>
      </c>
      <c r="G27" s="19" t="s">
        <v>67</v>
      </c>
      <c r="H27" s="19"/>
      <c r="I27" s="19"/>
      <c r="J27" s="20"/>
      <c r="K27" s="19"/>
      <c r="L27" s="19" t="str">
        <f t="shared" si="0"/>
        <v>0,00</v>
      </c>
      <c r="M27" s="19"/>
      <c r="N27" s="46">
        <f t="shared" si="1"/>
        <v>0</v>
      </c>
      <c r="Q27" s="5"/>
    </row>
    <row r="28" spans="1:17" s="57" customFormat="1" ht="75">
      <c r="A28" s="58" t="s">
        <v>95</v>
      </c>
      <c r="B28" s="59" t="s">
        <v>364</v>
      </c>
      <c r="C28" s="59" t="s">
        <v>365</v>
      </c>
      <c r="D28" s="59" t="s">
        <v>366</v>
      </c>
      <c r="E28" s="60">
        <v>100</v>
      </c>
      <c r="F28" s="51" t="s">
        <v>69</v>
      </c>
      <c r="G28" s="19" t="s">
        <v>67</v>
      </c>
      <c r="H28" s="19"/>
      <c r="I28" s="19"/>
      <c r="J28" s="20"/>
      <c r="K28" s="19"/>
      <c r="L28" s="19" t="str">
        <f t="shared" si="0"/>
        <v>0,00</v>
      </c>
      <c r="M28" s="19"/>
      <c r="N28" s="46">
        <f t="shared" si="1"/>
        <v>0</v>
      </c>
      <c r="Q28" s="5"/>
    </row>
    <row r="29" spans="1:17" s="57" customFormat="1" ht="45">
      <c r="A29" s="58" t="s">
        <v>96</v>
      </c>
      <c r="B29" s="59" t="s">
        <v>367</v>
      </c>
      <c r="C29" s="59" t="s">
        <v>368</v>
      </c>
      <c r="D29" s="59" t="s">
        <v>369</v>
      </c>
      <c r="E29" s="60">
        <v>50</v>
      </c>
      <c r="F29" s="51" t="s">
        <v>69</v>
      </c>
      <c r="G29" s="19" t="s">
        <v>67</v>
      </c>
      <c r="H29" s="19"/>
      <c r="I29" s="19"/>
      <c r="J29" s="20"/>
      <c r="K29" s="19"/>
      <c r="L29" s="19" t="str">
        <f t="shared" si="0"/>
        <v>0,00</v>
      </c>
      <c r="M29" s="19"/>
      <c r="N29" s="46">
        <f t="shared" si="1"/>
        <v>0</v>
      </c>
      <c r="Q29" s="5"/>
    </row>
    <row r="30" spans="1:17" s="57" customFormat="1" ht="45">
      <c r="A30" s="58" t="s">
        <v>97</v>
      </c>
      <c r="B30" s="59" t="s">
        <v>370</v>
      </c>
      <c r="C30" s="59" t="s">
        <v>66</v>
      </c>
      <c r="D30" s="59" t="s">
        <v>88</v>
      </c>
      <c r="E30" s="60">
        <v>13500</v>
      </c>
      <c r="F30" s="51" t="s">
        <v>69</v>
      </c>
      <c r="G30" s="19" t="s">
        <v>67</v>
      </c>
      <c r="H30" s="19"/>
      <c r="I30" s="19"/>
      <c r="J30" s="20"/>
      <c r="K30" s="19"/>
      <c r="L30" s="19" t="str">
        <f t="shared" si="0"/>
        <v>0,00</v>
      </c>
      <c r="M30" s="19"/>
      <c r="N30" s="46">
        <f t="shared" si="1"/>
        <v>0</v>
      </c>
      <c r="Q30" s="5"/>
    </row>
    <row r="31" spans="1:17" s="57" customFormat="1" ht="45">
      <c r="A31" s="58" t="s">
        <v>139</v>
      </c>
      <c r="B31" s="59" t="s">
        <v>371</v>
      </c>
      <c r="C31" s="59" t="s">
        <v>372</v>
      </c>
      <c r="D31" s="59" t="s">
        <v>373</v>
      </c>
      <c r="E31" s="60">
        <v>50</v>
      </c>
      <c r="F31" s="51" t="s">
        <v>69</v>
      </c>
      <c r="G31" s="19" t="s">
        <v>67</v>
      </c>
      <c r="H31" s="19"/>
      <c r="I31" s="19"/>
      <c r="J31" s="20"/>
      <c r="K31" s="19"/>
      <c r="L31" s="19" t="str">
        <f t="shared" si="0"/>
        <v>0,00</v>
      </c>
      <c r="M31" s="19"/>
      <c r="N31" s="46">
        <f t="shared" si="1"/>
        <v>0</v>
      </c>
      <c r="Q31" s="5"/>
    </row>
    <row r="32" spans="1:17" s="57" customFormat="1" ht="45">
      <c r="A32" s="58" t="s">
        <v>140</v>
      </c>
      <c r="B32" s="59" t="s">
        <v>580</v>
      </c>
      <c r="C32" s="59" t="s">
        <v>374</v>
      </c>
      <c r="D32" s="59" t="s">
        <v>375</v>
      </c>
      <c r="E32" s="60">
        <v>10</v>
      </c>
      <c r="F32" s="51" t="s">
        <v>69</v>
      </c>
      <c r="G32" s="19" t="s">
        <v>67</v>
      </c>
      <c r="H32" s="19"/>
      <c r="I32" s="19"/>
      <c r="J32" s="20"/>
      <c r="K32" s="19"/>
      <c r="L32" s="19" t="str">
        <f t="shared" si="0"/>
        <v>0,00</v>
      </c>
      <c r="M32" s="19"/>
      <c r="N32" s="46">
        <f t="shared" si="1"/>
        <v>0</v>
      </c>
      <c r="Q32" s="5"/>
    </row>
    <row r="33" spans="1:17" s="57" customFormat="1" ht="45">
      <c r="A33" s="58" t="s">
        <v>141</v>
      </c>
      <c r="B33" s="59" t="s">
        <v>616</v>
      </c>
      <c r="C33" s="59" t="s">
        <v>186</v>
      </c>
      <c r="D33" s="59" t="s">
        <v>376</v>
      </c>
      <c r="E33" s="60">
        <v>300</v>
      </c>
      <c r="F33" s="51" t="s">
        <v>69</v>
      </c>
      <c r="G33" s="19" t="s">
        <v>67</v>
      </c>
      <c r="H33" s="19"/>
      <c r="I33" s="19"/>
      <c r="J33" s="20"/>
      <c r="K33" s="19"/>
      <c r="L33" s="19" t="str">
        <f t="shared" si="0"/>
        <v>0,00</v>
      </c>
      <c r="M33" s="19"/>
      <c r="N33" s="46">
        <f t="shared" si="1"/>
        <v>0</v>
      </c>
      <c r="Q33" s="5"/>
    </row>
    <row r="34" spans="1:17" s="57" customFormat="1" ht="45">
      <c r="A34" s="58" t="s">
        <v>142</v>
      </c>
      <c r="B34" s="59" t="s">
        <v>377</v>
      </c>
      <c r="C34" s="59" t="s">
        <v>138</v>
      </c>
      <c r="D34" s="59" t="s">
        <v>88</v>
      </c>
      <c r="E34" s="60">
        <v>3500</v>
      </c>
      <c r="F34" s="51" t="s">
        <v>69</v>
      </c>
      <c r="G34" s="19" t="s">
        <v>67</v>
      </c>
      <c r="H34" s="19"/>
      <c r="I34" s="19"/>
      <c r="J34" s="20"/>
      <c r="K34" s="19"/>
      <c r="L34" s="19" t="str">
        <f t="shared" si="0"/>
        <v>0,00</v>
      </c>
      <c r="M34" s="19"/>
      <c r="N34" s="46">
        <f t="shared" si="1"/>
        <v>0</v>
      </c>
      <c r="Q34" s="5"/>
    </row>
    <row r="35" spans="1:17" s="57" customFormat="1" ht="75">
      <c r="A35" s="58" t="s">
        <v>143</v>
      </c>
      <c r="B35" s="59" t="s">
        <v>378</v>
      </c>
      <c r="C35" s="59" t="s">
        <v>379</v>
      </c>
      <c r="D35" s="59" t="s">
        <v>380</v>
      </c>
      <c r="E35" s="60">
        <v>50</v>
      </c>
      <c r="F35" s="51" t="s">
        <v>69</v>
      </c>
      <c r="G35" s="19" t="s">
        <v>67</v>
      </c>
      <c r="H35" s="19"/>
      <c r="I35" s="19"/>
      <c r="J35" s="20"/>
      <c r="K35" s="19"/>
      <c r="L35" s="19" t="str">
        <f t="shared" si="0"/>
        <v>0,00</v>
      </c>
      <c r="M35" s="19"/>
      <c r="N35" s="46">
        <f t="shared" si="1"/>
        <v>0</v>
      </c>
      <c r="Q35" s="5"/>
    </row>
    <row r="36" spans="1:17" s="57" customFormat="1" ht="45">
      <c r="A36" s="58" t="s">
        <v>144</v>
      </c>
      <c r="B36" s="59" t="s">
        <v>246</v>
      </c>
      <c r="C36" s="59" t="s">
        <v>381</v>
      </c>
      <c r="D36" s="59" t="s">
        <v>334</v>
      </c>
      <c r="E36" s="60">
        <v>300</v>
      </c>
      <c r="F36" s="51" t="s">
        <v>69</v>
      </c>
      <c r="G36" s="19" t="s">
        <v>67</v>
      </c>
      <c r="H36" s="19"/>
      <c r="I36" s="19"/>
      <c r="J36" s="20"/>
      <c r="K36" s="19"/>
      <c r="L36" s="19" t="str">
        <f t="shared" si="0"/>
        <v>0,00</v>
      </c>
      <c r="M36" s="19"/>
      <c r="N36" s="46">
        <f t="shared" si="1"/>
        <v>0</v>
      </c>
      <c r="Q36" s="5"/>
    </row>
    <row r="37" spans="1:17" s="57" customFormat="1" ht="45">
      <c r="A37" s="58" t="s">
        <v>145</v>
      </c>
      <c r="B37" s="59" t="s">
        <v>382</v>
      </c>
      <c r="C37" s="59" t="s">
        <v>383</v>
      </c>
      <c r="D37" s="59" t="s">
        <v>384</v>
      </c>
      <c r="E37" s="60">
        <v>280</v>
      </c>
      <c r="F37" s="51" t="s">
        <v>69</v>
      </c>
      <c r="G37" s="19" t="s">
        <v>67</v>
      </c>
      <c r="H37" s="19"/>
      <c r="I37" s="19"/>
      <c r="J37" s="20"/>
      <c r="K37" s="19"/>
      <c r="L37" s="19" t="str">
        <f t="shared" si="0"/>
        <v>0,00</v>
      </c>
      <c r="M37" s="19"/>
      <c r="N37" s="46">
        <f t="shared" si="1"/>
        <v>0</v>
      </c>
      <c r="Q37" s="5"/>
    </row>
    <row r="38" spans="1:17" s="57" customFormat="1" ht="45">
      <c r="A38" s="58" t="s">
        <v>146</v>
      </c>
      <c r="B38" s="59" t="s">
        <v>190</v>
      </c>
      <c r="C38" s="59" t="s">
        <v>385</v>
      </c>
      <c r="D38" s="59" t="s">
        <v>386</v>
      </c>
      <c r="E38" s="60">
        <v>110</v>
      </c>
      <c r="F38" s="51" t="s">
        <v>69</v>
      </c>
      <c r="G38" s="19" t="s">
        <v>67</v>
      </c>
      <c r="H38" s="19"/>
      <c r="I38" s="19"/>
      <c r="J38" s="20"/>
      <c r="K38" s="19"/>
      <c r="L38" s="19" t="str">
        <f t="shared" si="0"/>
        <v>0,00</v>
      </c>
      <c r="M38" s="19"/>
      <c r="N38" s="46">
        <f t="shared" si="1"/>
        <v>0</v>
      </c>
      <c r="Q38" s="5"/>
    </row>
    <row r="39" spans="1:17" s="57" customFormat="1" ht="45">
      <c r="A39" s="58" t="s">
        <v>147</v>
      </c>
      <c r="B39" s="59" t="s">
        <v>387</v>
      </c>
      <c r="C39" s="59" t="s">
        <v>160</v>
      </c>
      <c r="D39" s="59" t="s">
        <v>167</v>
      </c>
      <c r="E39" s="60">
        <v>420</v>
      </c>
      <c r="F39" s="51" t="s">
        <v>69</v>
      </c>
      <c r="G39" s="19" t="s">
        <v>67</v>
      </c>
      <c r="H39" s="19"/>
      <c r="I39" s="19"/>
      <c r="J39" s="20"/>
      <c r="K39" s="19"/>
      <c r="L39" s="19" t="str">
        <f t="shared" si="0"/>
        <v>0,00</v>
      </c>
      <c r="M39" s="19"/>
      <c r="N39" s="46">
        <f t="shared" si="1"/>
        <v>0</v>
      </c>
      <c r="Q39" s="5"/>
    </row>
    <row r="40" spans="1:17" s="57" customFormat="1" ht="45">
      <c r="A40" s="58" t="s">
        <v>148</v>
      </c>
      <c r="B40" s="59" t="s">
        <v>388</v>
      </c>
      <c r="C40" s="59" t="s">
        <v>389</v>
      </c>
      <c r="D40" s="59" t="s">
        <v>390</v>
      </c>
      <c r="E40" s="60">
        <v>2000</v>
      </c>
      <c r="F40" s="51" t="s">
        <v>69</v>
      </c>
      <c r="G40" s="19" t="s">
        <v>67</v>
      </c>
      <c r="H40" s="19"/>
      <c r="I40" s="19"/>
      <c r="J40" s="20"/>
      <c r="K40" s="19"/>
      <c r="L40" s="19" t="str">
        <f t="shared" si="0"/>
        <v>0,00</v>
      </c>
      <c r="M40" s="19"/>
      <c r="N40" s="46">
        <f t="shared" si="1"/>
        <v>0</v>
      </c>
      <c r="Q40" s="5"/>
    </row>
    <row r="41" spans="1:17" s="57" customFormat="1" ht="45">
      <c r="A41" s="58" t="s">
        <v>149</v>
      </c>
      <c r="B41" s="59" t="s">
        <v>391</v>
      </c>
      <c r="C41" s="59" t="s">
        <v>160</v>
      </c>
      <c r="D41" s="59" t="s">
        <v>88</v>
      </c>
      <c r="E41" s="60">
        <v>6500</v>
      </c>
      <c r="F41" s="51" t="s">
        <v>69</v>
      </c>
      <c r="G41" s="19" t="s">
        <v>67</v>
      </c>
      <c r="H41" s="19"/>
      <c r="I41" s="19"/>
      <c r="J41" s="20"/>
      <c r="K41" s="19"/>
      <c r="L41" s="19" t="str">
        <f t="shared" si="0"/>
        <v>0,00</v>
      </c>
      <c r="M41" s="19"/>
      <c r="N41" s="46">
        <f t="shared" si="1"/>
        <v>0</v>
      </c>
      <c r="Q41" s="5"/>
    </row>
    <row r="42" spans="1:17" s="57" customFormat="1" ht="45">
      <c r="A42" s="58" t="s">
        <v>150</v>
      </c>
      <c r="B42" s="59" t="s">
        <v>392</v>
      </c>
      <c r="C42" s="59" t="s">
        <v>136</v>
      </c>
      <c r="D42" s="59" t="s">
        <v>133</v>
      </c>
      <c r="E42" s="60">
        <v>4500</v>
      </c>
      <c r="F42" s="51" t="s">
        <v>69</v>
      </c>
      <c r="G42" s="19" t="s">
        <v>67</v>
      </c>
      <c r="H42" s="19"/>
      <c r="I42" s="19"/>
      <c r="J42" s="20"/>
      <c r="K42" s="19"/>
      <c r="L42" s="19" t="str">
        <f t="shared" si="0"/>
        <v>0,00</v>
      </c>
      <c r="M42" s="19"/>
      <c r="N42" s="46">
        <f t="shared" si="1"/>
        <v>0</v>
      </c>
      <c r="Q42" s="5"/>
    </row>
    <row r="43" spans="1:17" s="57" customFormat="1" ht="45">
      <c r="A43" s="58" t="s">
        <v>151</v>
      </c>
      <c r="B43" s="59" t="s">
        <v>393</v>
      </c>
      <c r="C43" s="59" t="s">
        <v>66</v>
      </c>
      <c r="D43" s="59" t="s">
        <v>88</v>
      </c>
      <c r="E43" s="60">
        <v>540</v>
      </c>
      <c r="F43" s="51" t="s">
        <v>69</v>
      </c>
      <c r="G43" s="19" t="s">
        <v>67</v>
      </c>
      <c r="H43" s="19"/>
      <c r="I43" s="19"/>
      <c r="J43" s="20"/>
      <c r="K43" s="19"/>
      <c r="L43" s="19" t="str">
        <f t="shared" si="0"/>
        <v>0,00</v>
      </c>
      <c r="M43" s="19"/>
      <c r="N43" s="46">
        <f t="shared" si="1"/>
        <v>0</v>
      </c>
      <c r="Q43" s="5"/>
    </row>
    <row r="44" spans="1:17" s="57" customFormat="1" ht="45">
      <c r="A44" s="58" t="s">
        <v>170</v>
      </c>
      <c r="B44" s="59" t="s">
        <v>581</v>
      </c>
      <c r="C44" s="59" t="s">
        <v>394</v>
      </c>
      <c r="D44" s="59" t="s">
        <v>395</v>
      </c>
      <c r="E44" s="60">
        <v>20</v>
      </c>
      <c r="F44" s="51" t="s">
        <v>69</v>
      </c>
      <c r="G44" s="19" t="s">
        <v>67</v>
      </c>
      <c r="H44" s="19"/>
      <c r="I44" s="19"/>
      <c r="J44" s="20"/>
      <c r="K44" s="19"/>
      <c r="L44" s="19" t="str">
        <f t="shared" si="0"/>
        <v>0,00</v>
      </c>
      <c r="M44" s="19"/>
      <c r="N44" s="46">
        <f t="shared" si="1"/>
        <v>0</v>
      </c>
      <c r="Q44" s="5"/>
    </row>
    <row r="45" spans="1:17" s="57" customFormat="1" ht="45">
      <c r="A45" s="58" t="s">
        <v>171</v>
      </c>
      <c r="B45" s="59" t="s">
        <v>396</v>
      </c>
      <c r="C45" s="59" t="s">
        <v>64</v>
      </c>
      <c r="D45" s="59" t="s">
        <v>397</v>
      </c>
      <c r="E45" s="60">
        <v>100</v>
      </c>
      <c r="F45" s="51" t="s">
        <v>69</v>
      </c>
      <c r="G45" s="19" t="s">
        <v>67</v>
      </c>
      <c r="H45" s="19"/>
      <c r="I45" s="19"/>
      <c r="J45" s="20"/>
      <c r="K45" s="19"/>
      <c r="L45" s="19" t="str">
        <f t="shared" si="0"/>
        <v>0,00</v>
      </c>
      <c r="M45" s="19"/>
      <c r="N45" s="46">
        <f t="shared" si="1"/>
        <v>0</v>
      </c>
      <c r="Q45" s="5"/>
    </row>
    <row r="46" spans="1:17" s="57" customFormat="1" ht="45">
      <c r="A46" s="58" t="s">
        <v>172</v>
      </c>
      <c r="B46" s="59" t="s">
        <v>398</v>
      </c>
      <c r="C46" s="59" t="s">
        <v>399</v>
      </c>
      <c r="D46" s="59" t="s">
        <v>400</v>
      </c>
      <c r="E46" s="60">
        <v>550</v>
      </c>
      <c r="F46" s="51" t="s">
        <v>69</v>
      </c>
      <c r="G46" s="19" t="s">
        <v>67</v>
      </c>
      <c r="H46" s="19"/>
      <c r="I46" s="19"/>
      <c r="J46" s="20"/>
      <c r="K46" s="19"/>
      <c r="L46" s="19" t="str">
        <f t="shared" si="0"/>
        <v>0,00</v>
      </c>
      <c r="M46" s="19"/>
      <c r="N46" s="46">
        <f t="shared" si="1"/>
        <v>0</v>
      </c>
      <c r="Q46" s="5"/>
    </row>
    <row r="47" spans="1:17" s="57" customFormat="1" ht="45">
      <c r="A47" s="58" t="s">
        <v>173</v>
      </c>
      <c r="B47" s="59" t="s">
        <v>401</v>
      </c>
      <c r="C47" s="59" t="s">
        <v>135</v>
      </c>
      <c r="D47" s="59" t="s">
        <v>88</v>
      </c>
      <c r="E47" s="60">
        <v>1080</v>
      </c>
      <c r="F47" s="51" t="s">
        <v>69</v>
      </c>
      <c r="G47" s="19" t="s">
        <v>67</v>
      </c>
      <c r="H47" s="19"/>
      <c r="I47" s="19"/>
      <c r="J47" s="20"/>
      <c r="K47" s="19"/>
      <c r="L47" s="19" t="str">
        <f t="shared" si="0"/>
        <v>0,00</v>
      </c>
      <c r="M47" s="19"/>
      <c r="N47" s="46">
        <f t="shared" si="1"/>
        <v>0</v>
      </c>
      <c r="Q47" s="5"/>
    </row>
    <row r="48" spans="1:17" s="57" customFormat="1" ht="45">
      <c r="A48" s="58" t="s">
        <v>174</v>
      </c>
      <c r="B48" s="59" t="s">
        <v>402</v>
      </c>
      <c r="C48" s="59" t="s">
        <v>128</v>
      </c>
      <c r="D48" s="59" t="s">
        <v>416</v>
      </c>
      <c r="E48" s="60">
        <v>360</v>
      </c>
      <c r="F48" s="51" t="s">
        <v>69</v>
      </c>
      <c r="G48" s="19" t="s">
        <v>67</v>
      </c>
      <c r="H48" s="19"/>
      <c r="I48" s="19"/>
      <c r="J48" s="20"/>
      <c r="K48" s="19"/>
      <c r="L48" s="19" t="str">
        <f t="shared" si="0"/>
        <v>0,00</v>
      </c>
      <c r="M48" s="19"/>
      <c r="N48" s="46">
        <f t="shared" si="1"/>
        <v>0</v>
      </c>
      <c r="Q48" s="5"/>
    </row>
    <row r="49" spans="1:17" s="57" customFormat="1" ht="45">
      <c r="A49" s="58" t="s">
        <v>175</v>
      </c>
      <c r="B49" s="59" t="s">
        <v>403</v>
      </c>
      <c r="C49" s="59" t="s">
        <v>64</v>
      </c>
      <c r="D49" s="59" t="s">
        <v>167</v>
      </c>
      <c r="E49" s="60">
        <v>504</v>
      </c>
      <c r="F49" s="51" t="s">
        <v>69</v>
      </c>
      <c r="G49" s="19" t="s">
        <v>67</v>
      </c>
      <c r="H49" s="19"/>
      <c r="I49" s="19"/>
      <c r="J49" s="20"/>
      <c r="K49" s="19"/>
      <c r="L49" s="19" t="str">
        <f t="shared" si="0"/>
        <v>0,00</v>
      </c>
      <c r="M49" s="19"/>
      <c r="N49" s="46">
        <f t="shared" si="1"/>
        <v>0</v>
      </c>
      <c r="Q49" s="5"/>
    </row>
    <row r="50" spans="1:17" s="57" customFormat="1" ht="45">
      <c r="A50" s="58" t="s">
        <v>176</v>
      </c>
      <c r="B50" s="59" t="s">
        <v>404</v>
      </c>
      <c r="C50" s="59" t="s">
        <v>405</v>
      </c>
      <c r="D50" s="59" t="s">
        <v>162</v>
      </c>
      <c r="E50" s="60">
        <v>100</v>
      </c>
      <c r="F50" s="51" t="s">
        <v>69</v>
      </c>
      <c r="G50" s="19" t="s">
        <v>67</v>
      </c>
      <c r="H50" s="19"/>
      <c r="I50" s="19"/>
      <c r="J50" s="20"/>
      <c r="K50" s="19"/>
      <c r="L50" s="19" t="str">
        <f t="shared" si="0"/>
        <v>0,00</v>
      </c>
      <c r="M50" s="19"/>
      <c r="N50" s="46">
        <f t="shared" si="1"/>
        <v>0</v>
      </c>
      <c r="Q50" s="5"/>
    </row>
    <row r="51" spans="1:17" s="57" customFormat="1" ht="45">
      <c r="A51" s="58" t="s">
        <v>177</v>
      </c>
      <c r="B51" s="59" t="s">
        <v>271</v>
      </c>
      <c r="C51" s="59" t="s">
        <v>406</v>
      </c>
      <c r="D51" s="59" t="s">
        <v>586</v>
      </c>
      <c r="E51" s="60">
        <v>450</v>
      </c>
      <c r="F51" s="51" t="s">
        <v>69</v>
      </c>
      <c r="G51" s="19" t="s">
        <v>67</v>
      </c>
      <c r="H51" s="19"/>
      <c r="I51" s="19"/>
      <c r="J51" s="20"/>
      <c r="K51" s="19"/>
      <c r="L51" s="19" t="str">
        <f t="shared" si="0"/>
        <v>0,00</v>
      </c>
      <c r="M51" s="19"/>
      <c r="N51" s="46">
        <f t="shared" si="1"/>
        <v>0</v>
      </c>
      <c r="Q51" s="5"/>
    </row>
    <row r="52" spans="1:17" s="57" customFormat="1" ht="45">
      <c r="A52" s="58" t="s">
        <v>178</v>
      </c>
      <c r="B52" s="59" t="s">
        <v>407</v>
      </c>
      <c r="C52" s="59" t="s">
        <v>408</v>
      </c>
      <c r="D52" s="59" t="s">
        <v>188</v>
      </c>
      <c r="E52" s="60">
        <v>2500</v>
      </c>
      <c r="F52" s="51" t="s">
        <v>69</v>
      </c>
      <c r="G52" s="19" t="s">
        <v>67</v>
      </c>
      <c r="H52" s="19"/>
      <c r="I52" s="19"/>
      <c r="J52" s="20"/>
      <c r="K52" s="19"/>
      <c r="L52" s="19" t="str">
        <f>IF(K52=0,"0,00",IF(K52&gt;0,ROUND(E52/K52,2)))</f>
        <v>0,00</v>
      </c>
      <c r="M52" s="19"/>
      <c r="N52" s="46">
        <f aca="true" t="shared" si="2" ref="N52:N59">ROUND(L52*ROUND(M52,2),2)</f>
        <v>0</v>
      </c>
      <c r="Q52" s="5"/>
    </row>
    <row r="53" spans="1:17" s="57" customFormat="1" ht="45">
      <c r="A53" s="58" t="s">
        <v>179</v>
      </c>
      <c r="B53" s="59" t="s">
        <v>409</v>
      </c>
      <c r="C53" s="59" t="s">
        <v>410</v>
      </c>
      <c r="D53" s="59" t="s">
        <v>411</v>
      </c>
      <c r="E53" s="60">
        <v>60</v>
      </c>
      <c r="F53" s="51" t="s">
        <v>69</v>
      </c>
      <c r="G53" s="19" t="s">
        <v>67</v>
      </c>
      <c r="H53" s="19"/>
      <c r="I53" s="19"/>
      <c r="J53" s="20"/>
      <c r="K53" s="19"/>
      <c r="L53" s="19" t="str">
        <f>IF(K53=0,"0,00",IF(K53&gt;0,ROUND(E53/K53,2)))</f>
        <v>0,00</v>
      </c>
      <c r="M53" s="19"/>
      <c r="N53" s="46">
        <f t="shared" si="2"/>
        <v>0</v>
      </c>
      <c r="Q53" s="5"/>
    </row>
    <row r="54" spans="1:17" s="57" customFormat="1" ht="45">
      <c r="A54" s="58" t="s">
        <v>180</v>
      </c>
      <c r="B54" s="59" t="s">
        <v>412</v>
      </c>
      <c r="C54" s="59" t="s">
        <v>413</v>
      </c>
      <c r="D54" s="59" t="s">
        <v>189</v>
      </c>
      <c r="E54" s="60">
        <v>20</v>
      </c>
      <c r="F54" s="51" t="s">
        <v>69</v>
      </c>
      <c r="G54" s="19" t="s">
        <v>67</v>
      </c>
      <c r="H54" s="19"/>
      <c r="I54" s="19"/>
      <c r="J54" s="20"/>
      <c r="K54" s="19"/>
      <c r="L54" s="19" t="str">
        <f>IF(K54=0,"0,00",IF(K54&gt;0,ROUND(E54/K54,2)))</f>
        <v>0,00</v>
      </c>
      <c r="M54" s="19"/>
      <c r="N54" s="46">
        <f t="shared" si="2"/>
        <v>0</v>
      </c>
      <c r="Q54" s="5"/>
    </row>
    <row r="55" spans="1:17" s="57" customFormat="1" ht="45">
      <c r="A55" s="58" t="s">
        <v>181</v>
      </c>
      <c r="B55" s="59" t="s">
        <v>414</v>
      </c>
      <c r="C55" s="59" t="s">
        <v>415</v>
      </c>
      <c r="D55" s="59" t="s">
        <v>416</v>
      </c>
      <c r="E55" s="60">
        <v>3</v>
      </c>
      <c r="F55" s="51" t="s">
        <v>69</v>
      </c>
      <c r="G55" s="19" t="s">
        <v>67</v>
      </c>
      <c r="H55" s="19"/>
      <c r="I55" s="19"/>
      <c r="J55" s="20"/>
      <c r="K55" s="19"/>
      <c r="L55" s="19" t="str">
        <f>IF(K55=0,"0,00",IF(K55&gt;0,ROUND(E55/K55,2)))</f>
        <v>0,00</v>
      </c>
      <c r="M55" s="19"/>
      <c r="N55" s="46">
        <f t="shared" si="2"/>
        <v>0</v>
      </c>
      <c r="Q55" s="5"/>
    </row>
    <row r="56" spans="1:17" s="57" customFormat="1" ht="45">
      <c r="A56" s="58" t="s">
        <v>182</v>
      </c>
      <c r="B56" s="59" t="s">
        <v>417</v>
      </c>
      <c r="C56" s="59" t="s">
        <v>418</v>
      </c>
      <c r="D56" s="59" t="s">
        <v>165</v>
      </c>
      <c r="E56" s="60">
        <v>360</v>
      </c>
      <c r="F56" s="51" t="s">
        <v>69</v>
      </c>
      <c r="G56" s="19" t="s">
        <v>67</v>
      </c>
      <c r="H56" s="19"/>
      <c r="I56" s="19"/>
      <c r="J56" s="20"/>
      <c r="K56" s="19"/>
      <c r="L56" s="19" t="str">
        <f>IF(K56=0,"0,00",IF(K56&gt;0,ROUND(E56/K56,2)))</f>
        <v>0,00</v>
      </c>
      <c r="M56" s="19"/>
      <c r="N56" s="46">
        <f t="shared" si="2"/>
        <v>0</v>
      </c>
      <c r="Q56" s="5"/>
    </row>
    <row r="57" spans="1:17" s="57" customFormat="1" ht="45">
      <c r="A57" s="58" t="s">
        <v>183</v>
      </c>
      <c r="B57" s="59" t="s">
        <v>419</v>
      </c>
      <c r="C57" s="59" t="s">
        <v>420</v>
      </c>
      <c r="D57" s="59" t="s">
        <v>587</v>
      </c>
      <c r="E57" s="60">
        <v>40</v>
      </c>
      <c r="F57" s="51" t="s">
        <v>70</v>
      </c>
      <c r="G57" s="19" t="s">
        <v>67</v>
      </c>
      <c r="H57" s="19"/>
      <c r="I57" s="19"/>
      <c r="J57" s="20"/>
      <c r="K57" s="19"/>
      <c r="L57" s="19"/>
      <c r="M57" s="19"/>
      <c r="N57" s="46">
        <f t="shared" si="2"/>
        <v>0</v>
      </c>
      <c r="Q57" s="5"/>
    </row>
    <row r="58" spans="1:17" s="57" customFormat="1" ht="60">
      <c r="A58" s="58" t="s">
        <v>184</v>
      </c>
      <c r="B58" s="59" t="s">
        <v>421</v>
      </c>
      <c r="C58" s="59" t="s">
        <v>422</v>
      </c>
      <c r="D58" s="59" t="s">
        <v>423</v>
      </c>
      <c r="E58" s="60">
        <v>150</v>
      </c>
      <c r="F58" s="51" t="s">
        <v>427</v>
      </c>
      <c r="G58" s="19" t="s">
        <v>67</v>
      </c>
      <c r="H58" s="19"/>
      <c r="I58" s="19"/>
      <c r="J58" s="20"/>
      <c r="K58" s="19"/>
      <c r="L58" s="19"/>
      <c r="M58" s="19"/>
      <c r="N58" s="46">
        <f t="shared" si="2"/>
        <v>0</v>
      </c>
      <c r="Q58" s="5"/>
    </row>
    <row r="59" spans="1:17" s="57" customFormat="1" ht="105">
      <c r="A59" s="58" t="s">
        <v>185</v>
      </c>
      <c r="B59" s="59" t="s">
        <v>424</v>
      </c>
      <c r="C59" s="59" t="s">
        <v>425</v>
      </c>
      <c r="D59" s="59" t="s">
        <v>426</v>
      </c>
      <c r="E59" s="60">
        <v>300</v>
      </c>
      <c r="F59" s="51" t="s">
        <v>70</v>
      </c>
      <c r="G59" s="19" t="s">
        <v>67</v>
      </c>
      <c r="H59" s="19"/>
      <c r="I59" s="19"/>
      <c r="J59" s="20"/>
      <c r="K59" s="19"/>
      <c r="L59" s="19"/>
      <c r="M59" s="19"/>
      <c r="N59" s="46">
        <f t="shared" si="2"/>
        <v>0</v>
      </c>
      <c r="Q59" s="5"/>
    </row>
    <row r="60" spans="5:17" s="57" customFormat="1" ht="15">
      <c r="E60" s="3"/>
      <c r="Q60" s="5"/>
    </row>
    <row r="61" spans="2:17" s="57" customFormat="1" ht="15">
      <c r="B61" s="116" t="s">
        <v>131</v>
      </c>
      <c r="C61" s="117"/>
      <c r="D61" s="117"/>
      <c r="E61" s="117"/>
      <c r="F61" s="117"/>
      <c r="Q61" s="5"/>
    </row>
    <row r="62" spans="2:17" s="57" customFormat="1" ht="15">
      <c r="B62" s="116" t="s">
        <v>428</v>
      </c>
      <c r="C62" s="117"/>
      <c r="D62" s="117"/>
      <c r="E62" s="117"/>
      <c r="F62" s="117"/>
      <c r="Q62" s="5"/>
    </row>
    <row r="63" s="57" customFormat="1" ht="15">
      <c r="Q63" s="5"/>
    </row>
    <row r="64" spans="2:17" s="57" customFormat="1" ht="15">
      <c r="B64" s="118" t="s">
        <v>198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  <row r="318" spans="5:17" s="57" customFormat="1" ht="15">
      <c r="E318" s="3"/>
      <c r="Q318" s="5"/>
    </row>
    <row r="319" spans="5:17" s="57" customFormat="1" ht="15">
      <c r="E319" s="3"/>
      <c r="Q319" s="5"/>
    </row>
    <row r="320" spans="5:17" s="57" customFormat="1" ht="15">
      <c r="E320" s="3"/>
      <c r="Q320" s="5"/>
    </row>
    <row r="321" spans="5:17" s="57" customFormat="1" ht="15">
      <c r="E321" s="3"/>
      <c r="Q321" s="5"/>
    </row>
    <row r="322" spans="5:17" s="57" customFormat="1" ht="15">
      <c r="E322" s="3"/>
      <c r="Q322" s="5"/>
    </row>
    <row r="323" spans="5:17" s="57" customFormat="1" ht="15">
      <c r="E323" s="3"/>
      <c r="Q323" s="5"/>
    </row>
    <row r="324" spans="5:17" s="57" customFormat="1" ht="15">
      <c r="E324" s="3"/>
      <c r="Q324" s="5"/>
    </row>
    <row r="325" spans="5:17" s="57" customFormat="1" ht="15">
      <c r="E325" s="3"/>
      <c r="Q325" s="5"/>
    </row>
    <row r="326" spans="5:17" s="57" customFormat="1" ht="15">
      <c r="E326" s="3"/>
      <c r="Q326" s="5"/>
    </row>
    <row r="327" spans="5:17" s="57" customFormat="1" ht="15">
      <c r="E327" s="3"/>
      <c r="Q327" s="5"/>
    </row>
    <row r="328" spans="5:17" s="57" customFormat="1" ht="15">
      <c r="E328" s="3"/>
      <c r="Q328" s="5"/>
    </row>
    <row r="329" spans="5:17" s="57" customFormat="1" ht="15">
      <c r="E329" s="3"/>
      <c r="Q329" s="5"/>
    </row>
    <row r="330" spans="5:17" s="57" customFormat="1" ht="15">
      <c r="E330" s="3"/>
      <c r="Q330" s="5"/>
    </row>
    <row r="331" spans="5:17" s="57" customFormat="1" ht="15">
      <c r="E331" s="3"/>
      <c r="Q331" s="5"/>
    </row>
    <row r="332" spans="5:17" s="57" customFormat="1" ht="15">
      <c r="E332" s="3"/>
      <c r="Q332" s="5"/>
    </row>
    <row r="333" spans="5:17" s="57" customFormat="1" ht="15">
      <c r="E333" s="3"/>
      <c r="Q333" s="5"/>
    </row>
    <row r="334" spans="5:17" s="57" customFormat="1" ht="15">
      <c r="E334" s="3"/>
      <c r="Q334" s="5"/>
    </row>
    <row r="335" spans="5:17" s="57" customFormat="1" ht="15">
      <c r="E335" s="3"/>
      <c r="Q335" s="5"/>
    </row>
    <row r="336" spans="5:17" s="57" customFormat="1" ht="15">
      <c r="E336" s="3"/>
      <c r="Q336" s="5"/>
    </row>
    <row r="337" spans="5:17" s="57" customFormat="1" ht="15">
      <c r="E337" s="3"/>
      <c r="Q337" s="5"/>
    </row>
    <row r="338" spans="5:17" s="57" customFormat="1" ht="15">
      <c r="E338" s="3"/>
      <c r="Q338" s="5"/>
    </row>
    <row r="339" spans="5:17" s="57" customFormat="1" ht="15">
      <c r="E339" s="3"/>
      <c r="Q339" s="5"/>
    </row>
    <row r="340" spans="5:17" s="57" customFormat="1" ht="15">
      <c r="E340" s="3"/>
      <c r="Q340" s="5"/>
    </row>
    <row r="341" spans="5:17" s="57" customFormat="1" ht="15">
      <c r="E341" s="3"/>
      <c r="Q341" s="5"/>
    </row>
    <row r="342" spans="5:17" s="57" customFormat="1" ht="15">
      <c r="E342" s="3"/>
      <c r="Q342" s="5"/>
    </row>
    <row r="343" spans="5:17" s="57" customFormat="1" ht="15">
      <c r="E343" s="3"/>
      <c r="Q343" s="5"/>
    </row>
    <row r="344" spans="5:17" s="57" customFormat="1" ht="15">
      <c r="E344" s="3"/>
      <c r="Q344" s="5"/>
    </row>
    <row r="345" spans="5:17" s="57" customFormat="1" ht="15">
      <c r="E345" s="3"/>
      <c r="Q345" s="5"/>
    </row>
    <row r="346" spans="5:17" s="57" customFormat="1" ht="15">
      <c r="E346" s="3"/>
      <c r="Q346" s="5"/>
    </row>
    <row r="347" spans="5:17" s="57" customFormat="1" ht="15">
      <c r="E347" s="3"/>
      <c r="Q347" s="5"/>
    </row>
    <row r="348" spans="5:17" s="57" customFormat="1" ht="15">
      <c r="E348" s="3"/>
      <c r="Q348" s="5"/>
    </row>
    <row r="349" spans="5:17" s="57" customFormat="1" ht="15">
      <c r="E349" s="3"/>
      <c r="Q349" s="5"/>
    </row>
    <row r="350" spans="5:17" s="57" customFormat="1" ht="15">
      <c r="E350" s="3"/>
      <c r="Q350" s="5"/>
    </row>
    <row r="351" spans="5:17" s="57" customFormat="1" ht="15">
      <c r="E351" s="3"/>
      <c r="Q351" s="5"/>
    </row>
    <row r="352" spans="5:17" s="57" customFormat="1" ht="15">
      <c r="E352" s="3"/>
      <c r="Q352" s="5"/>
    </row>
    <row r="353" spans="5:17" s="57" customFormat="1" ht="15">
      <c r="E353" s="3"/>
      <c r="Q353" s="5"/>
    </row>
    <row r="354" spans="5:17" s="57" customFormat="1" ht="15">
      <c r="E354" s="3"/>
      <c r="Q354" s="5"/>
    </row>
    <row r="355" spans="5:17" s="57" customFormat="1" ht="15">
      <c r="E355" s="3"/>
      <c r="Q355" s="5"/>
    </row>
    <row r="356" spans="5:17" s="57" customFormat="1" ht="15">
      <c r="E356" s="3"/>
      <c r="Q356" s="5"/>
    </row>
    <row r="357" spans="5:17" s="57" customFormat="1" ht="15">
      <c r="E357" s="3"/>
      <c r="Q357" s="5"/>
    </row>
    <row r="358" spans="5:17" s="57" customFormat="1" ht="15">
      <c r="E358" s="3"/>
      <c r="Q358" s="5"/>
    </row>
    <row r="359" spans="5:17" s="57" customFormat="1" ht="15">
      <c r="E359" s="3"/>
      <c r="Q359" s="5"/>
    </row>
    <row r="360" spans="5:17" s="57" customFormat="1" ht="15">
      <c r="E360" s="3"/>
      <c r="Q360" s="5"/>
    </row>
    <row r="361" spans="5:17" s="57" customFormat="1" ht="15">
      <c r="E361" s="3"/>
      <c r="Q361" s="5"/>
    </row>
    <row r="362" spans="5:17" s="57" customFormat="1" ht="15">
      <c r="E362" s="3"/>
      <c r="Q362" s="5"/>
    </row>
    <row r="363" spans="5:17" s="57" customFormat="1" ht="15">
      <c r="E363" s="3"/>
      <c r="Q363" s="5"/>
    </row>
  </sheetData>
  <sheetProtection/>
  <mergeCells count="5">
    <mergeCell ref="G2:I2"/>
    <mergeCell ref="H6:I6"/>
    <mergeCell ref="B62:F62"/>
    <mergeCell ref="B64:N64"/>
    <mergeCell ref="B61:F6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40.25390625" style="45" customWidth="1"/>
    <col min="3" max="3" width="15.25390625" style="45" customWidth="1"/>
    <col min="4" max="4" width="18.00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14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90">
      <c r="A11" s="58" t="s">
        <v>2</v>
      </c>
      <c r="B11" s="59" t="s">
        <v>429</v>
      </c>
      <c r="C11" s="59" t="s">
        <v>430</v>
      </c>
      <c r="D11" s="59" t="s">
        <v>431</v>
      </c>
      <c r="E11" s="60">
        <v>90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4.75390625" style="45" customWidth="1"/>
    <col min="3" max="3" width="17.75390625" style="45" customWidth="1"/>
    <col min="4" max="4" width="39.1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15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SUM(N11:N13)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120">
      <c r="A11" s="58" t="s">
        <v>2</v>
      </c>
      <c r="B11" s="59" t="s">
        <v>432</v>
      </c>
      <c r="C11" s="59" t="s">
        <v>433</v>
      </c>
      <c r="D11" s="59" t="s">
        <v>434</v>
      </c>
      <c r="E11" s="60">
        <v>3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120">
      <c r="A12" s="58" t="s">
        <v>3</v>
      </c>
      <c r="B12" s="59" t="s">
        <v>432</v>
      </c>
      <c r="C12" s="59" t="s">
        <v>435</v>
      </c>
      <c r="D12" s="59" t="s">
        <v>434</v>
      </c>
      <c r="E12" s="60">
        <v>20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120">
      <c r="A13" s="58" t="s">
        <v>4</v>
      </c>
      <c r="B13" s="59" t="s">
        <v>432</v>
      </c>
      <c r="C13" s="59" t="s">
        <v>436</v>
      </c>
      <c r="D13" s="59" t="s">
        <v>434</v>
      </c>
      <c r="E13" s="60">
        <v>5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5:17" s="57" customFormat="1" ht="15">
      <c r="E14" s="3"/>
      <c r="Q14" s="5"/>
    </row>
    <row r="15" spans="2:17" s="57" customFormat="1" ht="15">
      <c r="B15" s="116" t="s">
        <v>301</v>
      </c>
      <c r="C15" s="117"/>
      <c r="D15" s="117"/>
      <c r="E15" s="117"/>
      <c r="F15" s="117"/>
      <c r="Q15" s="5"/>
    </row>
    <row r="16" s="57" customFormat="1" ht="15">
      <c r="Q16" s="5"/>
    </row>
    <row r="17" spans="2:17" s="57" customFormat="1" ht="15">
      <c r="B17" s="118" t="s">
        <v>198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</sheetData>
  <sheetProtection/>
  <mergeCells count="4">
    <mergeCell ref="G2:I2"/>
    <mergeCell ref="H6:I6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3.625" style="45" customWidth="1"/>
    <col min="3" max="3" width="18.375" style="45" customWidth="1"/>
    <col min="4" max="4" width="23.7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16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437</v>
      </c>
      <c r="C11" s="59" t="s">
        <v>438</v>
      </c>
      <c r="D11" s="59" t="s">
        <v>588</v>
      </c>
      <c r="E11" s="60">
        <v>5800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B13:N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0" workbookViewId="0" topLeftCell="A2">
      <selection activeCell="J11" sqref="J11"/>
    </sheetView>
  </sheetViews>
  <sheetFormatPr defaultColWidth="9.00390625" defaultRowHeight="12.75"/>
  <cols>
    <col min="1" max="1" width="5.375" style="45" customWidth="1"/>
    <col min="2" max="2" width="19.875" style="45" customWidth="1"/>
    <col min="3" max="3" width="15.25390625" style="45" customWidth="1"/>
    <col min="4" max="4" width="21.87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17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SUM(N11:N14)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439</v>
      </c>
      <c r="C11" s="59" t="s">
        <v>135</v>
      </c>
      <c r="D11" s="59" t="s">
        <v>440</v>
      </c>
      <c r="E11" s="60">
        <v>4200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441</v>
      </c>
      <c r="C12" s="59" t="s">
        <v>442</v>
      </c>
      <c r="D12" s="59" t="s">
        <v>443</v>
      </c>
      <c r="E12" s="60">
        <v>330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45">
      <c r="A13" s="58" t="s">
        <v>4</v>
      </c>
      <c r="B13" s="59" t="s">
        <v>441</v>
      </c>
      <c r="C13" s="59" t="s">
        <v>444</v>
      </c>
      <c r="D13" s="59" t="s">
        <v>445</v>
      </c>
      <c r="E13" s="60">
        <v>270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57" customFormat="1" ht="45">
      <c r="A14" s="58" t="s">
        <v>5</v>
      </c>
      <c r="B14" s="59" t="s">
        <v>446</v>
      </c>
      <c r="C14" s="59" t="s">
        <v>447</v>
      </c>
      <c r="D14" s="59" t="s">
        <v>448</v>
      </c>
      <c r="E14" s="60">
        <v>2000</v>
      </c>
      <c r="F14" s="51" t="s">
        <v>69</v>
      </c>
      <c r="G14" s="19" t="s">
        <v>67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pans="5:17" s="57" customFormat="1" ht="15">
      <c r="E15" s="3"/>
      <c r="Q15" s="5"/>
    </row>
    <row r="16" spans="2:17" s="57" customFormat="1" ht="15">
      <c r="B16" s="116" t="s">
        <v>193</v>
      </c>
      <c r="C16" s="117"/>
      <c r="D16" s="117"/>
      <c r="E16" s="117"/>
      <c r="F16" s="117"/>
      <c r="Q16" s="5"/>
    </row>
    <row r="17" s="57" customFormat="1" ht="15">
      <c r="Q17" s="5"/>
    </row>
    <row r="18" spans="2:17" s="57" customFormat="1" ht="15">
      <c r="B18" s="118" t="s">
        <v>198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4">
    <mergeCell ref="G2:I2"/>
    <mergeCell ref="H6:I6"/>
    <mergeCell ref="B16:F16"/>
    <mergeCell ref="B18:N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01"/>
  <sheetViews>
    <sheetView showGridLines="0" zoomScale="80" zoomScaleNormal="80" zoomScaleSheetLayoutView="85" zoomScalePageLayoutView="115" workbookViewId="0" topLeftCell="A1">
      <selection activeCell="J10" sqref="J10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ht="15">
      <c r="E1" s="13" t="s">
        <v>58</v>
      </c>
    </row>
    <row r="2" spans="3:5" ht="15">
      <c r="C2" s="21"/>
      <c r="D2" s="21" t="s">
        <v>56</v>
      </c>
      <c r="E2" s="21"/>
    </row>
    <row r="4" spans="3:4" ht="15">
      <c r="C4" s="10" t="s">
        <v>48</v>
      </c>
      <c r="D4" s="10" t="s">
        <v>207</v>
      </c>
    </row>
    <row r="6" spans="3:5" ht="33" customHeight="1">
      <c r="C6" s="10" t="s">
        <v>47</v>
      </c>
      <c r="D6" s="97" t="s">
        <v>208</v>
      </c>
      <c r="E6" s="97"/>
    </row>
    <row r="8" spans="3:5" ht="15">
      <c r="C8" s="18" t="s">
        <v>43</v>
      </c>
      <c r="D8" s="89"/>
      <c r="E8" s="89"/>
    </row>
    <row r="9" spans="3:5" ht="15">
      <c r="C9" s="18" t="s">
        <v>49</v>
      </c>
      <c r="D9" s="98"/>
      <c r="E9" s="99"/>
    </row>
    <row r="10" spans="3:5" ht="15">
      <c r="C10" s="18" t="s">
        <v>42</v>
      </c>
      <c r="D10" s="98"/>
      <c r="E10" s="99"/>
    </row>
    <row r="11" spans="3:5" ht="15">
      <c r="C11" s="18" t="s">
        <v>50</v>
      </c>
      <c r="D11" s="98"/>
      <c r="E11" s="99"/>
    </row>
    <row r="12" spans="3:5" ht="15">
      <c r="C12" s="18" t="s">
        <v>51</v>
      </c>
      <c r="D12" s="98"/>
      <c r="E12" s="99"/>
    </row>
    <row r="13" spans="3:5" ht="15">
      <c r="C13" s="18" t="s">
        <v>52</v>
      </c>
      <c r="D13" s="98"/>
      <c r="E13" s="99"/>
    </row>
    <row r="14" spans="3:5" ht="15">
      <c r="C14" s="18" t="s">
        <v>53</v>
      </c>
      <c r="D14" s="98"/>
      <c r="E14" s="99"/>
    </row>
    <row r="15" spans="3:5" ht="15">
      <c r="C15" s="18" t="s">
        <v>54</v>
      </c>
      <c r="D15" s="98"/>
      <c r="E15" s="99"/>
    </row>
    <row r="16" spans="3:5" ht="15">
      <c r="C16" s="18" t="s">
        <v>55</v>
      </c>
      <c r="D16" s="98"/>
      <c r="E16" s="99"/>
    </row>
    <row r="17" spans="4:5" ht="15">
      <c r="D17" s="8"/>
      <c r="E17" s="22"/>
    </row>
    <row r="18" spans="2:5" ht="15" customHeight="1">
      <c r="B18" s="10" t="s">
        <v>2</v>
      </c>
      <c r="C18" s="104" t="s">
        <v>71</v>
      </c>
      <c r="D18" s="105"/>
      <c r="E18" s="91"/>
    </row>
    <row r="19" spans="4:5" ht="15">
      <c r="D19" s="1"/>
      <c r="E19" s="3"/>
    </row>
    <row r="20" spans="3:5" ht="21" customHeight="1">
      <c r="C20" s="7" t="s">
        <v>18</v>
      </c>
      <c r="D20" s="23" t="s">
        <v>206</v>
      </c>
      <c r="E20" s="8"/>
    </row>
    <row r="21" spans="3:5" ht="15">
      <c r="C21" s="18" t="s">
        <v>25</v>
      </c>
      <c r="D21" s="24">
        <f>'część (1)'!H$6</f>
        <v>0</v>
      </c>
      <c r="E21" s="25"/>
    </row>
    <row r="22" spans="3:5" ht="15">
      <c r="C22" s="18" t="s">
        <v>26</v>
      </c>
      <c r="D22" s="24">
        <f>'część (2)'!H$6</f>
        <v>0</v>
      </c>
      <c r="E22" s="25"/>
    </row>
    <row r="23" spans="3:5" ht="15">
      <c r="C23" s="18" t="s">
        <v>27</v>
      </c>
      <c r="D23" s="24">
        <f>'część (3)'!H$6</f>
        <v>0</v>
      </c>
      <c r="E23" s="25"/>
    </row>
    <row r="24" spans="3:5" ht="15">
      <c r="C24" s="18" t="s">
        <v>28</v>
      </c>
      <c r="D24" s="24">
        <f>'część (4)'!H$6</f>
        <v>0</v>
      </c>
      <c r="E24" s="25"/>
    </row>
    <row r="25" spans="3:5" ht="15">
      <c r="C25" s="18" t="s">
        <v>29</v>
      </c>
      <c r="D25" s="24">
        <f>'część (5)'!H$6</f>
        <v>0</v>
      </c>
      <c r="E25" s="25"/>
    </row>
    <row r="26" spans="3:5" ht="15">
      <c r="C26" s="18" t="s">
        <v>30</v>
      </c>
      <c r="D26" s="24">
        <f>'część (6)'!H$6</f>
        <v>0</v>
      </c>
      <c r="E26" s="25"/>
    </row>
    <row r="27" spans="3:5" ht="15">
      <c r="C27" s="18" t="s">
        <v>31</v>
      </c>
      <c r="D27" s="24">
        <f>'część (7)'!H$6</f>
        <v>0</v>
      </c>
      <c r="E27" s="25"/>
    </row>
    <row r="28" spans="3:5" ht="15">
      <c r="C28" s="18" t="s">
        <v>32</v>
      </c>
      <c r="D28" s="24">
        <f>'część (8)'!H$6</f>
        <v>0</v>
      </c>
      <c r="E28" s="25"/>
    </row>
    <row r="29" spans="3:5" ht="15">
      <c r="C29" s="18" t="s">
        <v>33</v>
      </c>
      <c r="D29" s="24">
        <f>'część (9)'!H$6</f>
        <v>0</v>
      </c>
      <c r="E29" s="25"/>
    </row>
    <row r="30" spans="3:5" ht="15">
      <c r="C30" s="18" t="s">
        <v>34</v>
      </c>
      <c r="D30" s="24">
        <f>'część (10)'!H$6</f>
        <v>0</v>
      </c>
      <c r="E30" s="25"/>
    </row>
    <row r="31" spans="3:5" ht="15">
      <c r="C31" s="18" t="s">
        <v>35</v>
      </c>
      <c r="D31" s="24">
        <f>'część (11)'!H$6</f>
        <v>0</v>
      </c>
      <c r="E31" s="25"/>
    </row>
    <row r="32" spans="3:5" ht="15">
      <c r="C32" s="18" t="s">
        <v>36</v>
      </c>
      <c r="D32" s="24">
        <f>'część (12)'!H$6</f>
        <v>0</v>
      </c>
      <c r="E32" s="25"/>
    </row>
    <row r="33" spans="3:5" ht="15">
      <c r="C33" s="18" t="s">
        <v>37</v>
      </c>
      <c r="D33" s="24">
        <f>'część (13)'!H$6</f>
        <v>0</v>
      </c>
      <c r="E33" s="25"/>
    </row>
    <row r="34" spans="3:5" s="44" customFormat="1" ht="15">
      <c r="C34" s="41" t="s">
        <v>98</v>
      </c>
      <c r="D34" s="24">
        <f>'część (14)'!H$6</f>
        <v>0</v>
      </c>
      <c r="E34" s="25"/>
    </row>
    <row r="35" spans="3:5" s="44" customFormat="1" ht="15">
      <c r="C35" s="41" t="s">
        <v>99</v>
      </c>
      <c r="D35" s="24">
        <f>'część (15)'!H$6</f>
        <v>0</v>
      </c>
      <c r="E35" s="25"/>
    </row>
    <row r="36" spans="3:5" s="44" customFormat="1" ht="15">
      <c r="C36" s="41" t="s">
        <v>100</v>
      </c>
      <c r="D36" s="24">
        <f>'część (16)'!H$6</f>
        <v>0</v>
      </c>
      <c r="E36" s="25"/>
    </row>
    <row r="37" spans="3:5" s="44" customFormat="1" ht="15">
      <c r="C37" s="41" t="s">
        <v>101</v>
      </c>
      <c r="D37" s="24">
        <f>'część (17)'!H$6</f>
        <v>0</v>
      </c>
      <c r="E37" s="25"/>
    </row>
    <row r="38" spans="3:5" s="44" customFormat="1" ht="15">
      <c r="C38" s="41" t="s">
        <v>102</v>
      </c>
      <c r="D38" s="24">
        <f>'część (18)'!H$6</f>
        <v>0</v>
      </c>
      <c r="E38" s="25"/>
    </row>
    <row r="39" spans="3:5" s="44" customFormat="1" ht="15">
      <c r="C39" s="41" t="s">
        <v>103</v>
      </c>
      <c r="D39" s="24">
        <f>'część (19)'!H$6</f>
        <v>0</v>
      </c>
      <c r="E39" s="25"/>
    </row>
    <row r="40" spans="3:5" s="44" customFormat="1" ht="15">
      <c r="C40" s="41" t="s">
        <v>104</v>
      </c>
      <c r="D40" s="24">
        <f>'część (20)'!H$6</f>
        <v>0</v>
      </c>
      <c r="E40" s="25"/>
    </row>
    <row r="41" spans="3:5" s="44" customFormat="1" ht="15">
      <c r="C41" s="41" t="s">
        <v>105</v>
      </c>
      <c r="D41" s="24">
        <f>'część (21)'!H$6</f>
        <v>0</v>
      </c>
      <c r="E41" s="25"/>
    </row>
    <row r="42" spans="3:5" s="44" customFormat="1" ht="15">
      <c r="C42" s="41" t="s">
        <v>106</v>
      </c>
      <c r="D42" s="24">
        <f>'część (22)'!H$6</f>
        <v>0</v>
      </c>
      <c r="E42" s="25"/>
    </row>
    <row r="43" spans="3:5" s="44" customFormat="1" ht="15">
      <c r="C43" s="41" t="s">
        <v>107</v>
      </c>
      <c r="D43" s="24">
        <f>'część (23)'!H$6</f>
        <v>0</v>
      </c>
      <c r="E43" s="25"/>
    </row>
    <row r="44" spans="3:5" s="44" customFormat="1" ht="15">
      <c r="C44" s="41" t="s">
        <v>108</v>
      </c>
      <c r="D44" s="24">
        <f>'część (24)'!H$6</f>
        <v>0</v>
      </c>
      <c r="E44" s="25"/>
    </row>
    <row r="45" spans="3:5" s="44" customFormat="1" ht="15">
      <c r="C45" s="41" t="s">
        <v>109</v>
      </c>
      <c r="D45" s="24">
        <f>'część (24)'!H$6</f>
        <v>0</v>
      </c>
      <c r="E45" s="25"/>
    </row>
    <row r="46" spans="3:5" s="44" customFormat="1" ht="15">
      <c r="C46" s="41" t="s">
        <v>110</v>
      </c>
      <c r="D46" s="24">
        <f>'część (26)'!H$6</f>
        <v>0</v>
      </c>
      <c r="E46" s="25"/>
    </row>
    <row r="47" spans="3:5" s="44" customFormat="1" ht="15">
      <c r="C47" s="41" t="s">
        <v>111</v>
      </c>
      <c r="D47" s="24">
        <f>'część (27)'!H$6</f>
        <v>0</v>
      </c>
      <c r="E47" s="25"/>
    </row>
    <row r="48" spans="3:5" s="44" customFormat="1" ht="15">
      <c r="C48" s="41" t="s">
        <v>112</v>
      </c>
      <c r="D48" s="24">
        <f>'część (28)'!H$6</f>
        <v>0</v>
      </c>
      <c r="E48" s="25"/>
    </row>
    <row r="49" spans="3:5" s="44" customFormat="1" ht="15">
      <c r="C49" s="41" t="s">
        <v>113</v>
      </c>
      <c r="D49" s="24">
        <f>'część (29)'!H$6</f>
        <v>0</v>
      </c>
      <c r="E49" s="25"/>
    </row>
    <row r="50" spans="3:5" s="44" customFormat="1" ht="15">
      <c r="C50" s="41" t="s">
        <v>114</v>
      </c>
      <c r="D50" s="24">
        <f>'część (30)'!H$6</f>
        <v>0</v>
      </c>
      <c r="E50" s="25"/>
    </row>
    <row r="51" spans="3:5" s="44" customFormat="1" ht="15">
      <c r="C51" s="41" t="s">
        <v>115</v>
      </c>
      <c r="D51" s="24">
        <f>'część (31)'!H$6</f>
        <v>0</v>
      </c>
      <c r="E51" s="25"/>
    </row>
    <row r="52" spans="3:5" s="44" customFormat="1" ht="15">
      <c r="C52" s="41" t="s">
        <v>116</v>
      </c>
      <c r="D52" s="24">
        <f>'część (32)'!H$6</f>
        <v>0</v>
      </c>
      <c r="E52" s="25"/>
    </row>
    <row r="53" spans="3:5" s="44" customFormat="1" ht="15">
      <c r="C53" s="41" t="s">
        <v>117</v>
      </c>
      <c r="D53" s="24">
        <f>'część (33)'!H$6</f>
        <v>0</v>
      </c>
      <c r="E53" s="25"/>
    </row>
    <row r="54" spans="3:5" s="44" customFormat="1" ht="15">
      <c r="C54" s="41" t="s">
        <v>118</v>
      </c>
      <c r="D54" s="24">
        <f>'część (34)'!H$6</f>
        <v>0</v>
      </c>
      <c r="E54" s="25"/>
    </row>
    <row r="55" spans="3:5" s="44" customFormat="1" ht="15">
      <c r="C55" s="41" t="s">
        <v>119</v>
      </c>
      <c r="D55" s="24">
        <f>'część (35)'!H$6</f>
        <v>0</v>
      </c>
      <c r="E55" s="25"/>
    </row>
    <row r="56" spans="3:5" s="44" customFormat="1" ht="15">
      <c r="C56" s="41" t="s">
        <v>120</v>
      </c>
      <c r="D56" s="24">
        <f>'część (36)'!H$6</f>
        <v>0</v>
      </c>
      <c r="E56" s="25"/>
    </row>
    <row r="57" spans="3:5" s="44" customFormat="1" ht="15">
      <c r="C57" s="41" t="s">
        <v>121</v>
      </c>
      <c r="D57" s="24">
        <f>'część (37)'!H$6</f>
        <v>0</v>
      </c>
      <c r="E57" s="25"/>
    </row>
    <row r="58" spans="3:5" s="44" customFormat="1" ht="15">
      <c r="C58" s="41" t="s">
        <v>122</v>
      </c>
      <c r="D58" s="24">
        <f>'część (38)'!H$6</f>
        <v>0</v>
      </c>
      <c r="E58" s="25"/>
    </row>
    <row r="59" spans="3:5" s="44" customFormat="1" ht="15">
      <c r="C59" s="41" t="s">
        <v>123</v>
      </c>
      <c r="D59" s="24">
        <f>'część (39)'!H$6</f>
        <v>0</v>
      </c>
      <c r="E59" s="25"/>
    </row>
    <row r="60" spans="3:5" s="44" customFormat="1" ht="15">
      <c r="C60" s="41" t="s">
        <v>124</v>
      </c>
      <c r="D60" s="24">
        <f>'część (40)'!H$6</f>
        <v>0</v>
      </c>
      <c r="E60" s="25"/>
    </row>
    <row r="61" spans="3:5" s="44" customFormat="1" ht="15">
      <c r="C61" s="41" t="s">
        <v>125</v>
      </c>
      <c r="D61" s="24">
        <f>'część (41)'!H$6</f>
        <v>0</v>
      </c>
      <c r="E61" s="25"/>
    </row>
    <row r="62" spans="3:5" s="44" customFormat="1" ht="15">
      <c r="C62" s="41" t="s">
        <v>126</v>
      </c>
      <c r="D62" s="24">
        <f>'część (42)'!H$6</f>
        <v>0</v>
      </c>
      <c r="E62" s="25"/>
    </row>
    <row r="63" spans="3:5" s="44" customFormat="1" ht="15">
      <c r="C63" s="41" t="s">
        <v>127</v>
      </c>
      <c r="D63" s="24">
        <f>'część (43)'!H$6</f>
        <v>0</v>
      </c>
      <c r="E63" s="25"/>
    </row>
    <row r="64" spans="3:5" s="54" customFormat="1" ht="36" customHeight="1">
      <c r="C64" s="86" t="s">
        <v>198</v>
      </c>
      <c r="D64" s="87"/>
      <c r="E64" s="87"/>
    </row>
    <row r="65" spans="4:5" ht="15">
      <c r="D65" s="26"/>
      <c r="E65" s="25"/>
    </row>
    <row r="66" spans="2:5" ht="34.5" customHeight="1">
      <c r="B66" s="10" t="s">
        <v>3</v>
      </c>
      <c r="C66" s="101" t="s">
        <v>72</v>
      </c>
      <c r="D66" s="101"/>
      <c r="E66" s="101"/>
    </row>
    <row r="67" spans="3:5" ht="50.25" customHeight="1">
      <c r="C67" s="106" t="s">
        <v>73</v>
      </c>
      <c r="D67" s="107"/>
      <c r="E67" s="27" t="s">
        <v>74</v>
      </c>
    </row>
    <row r="68" spans="3:5" ht="57.75" customHeight="1">
      <c r="C68" s="101" t="s">
        <v>75</v>
      </c>
      <c r="D68" s="101"/>
      <c r="E68" s="101"/>
    </row>
    <row r="69" spans="2:5" ht="31.5" customHeight="1">
      <c r="B69" s="10" t="s">
        <v>4</v>
      </c>
      <c r="C69" s="86" t="s">
        <v>76</v>
      </c>
      <c r="D69" s="86"/>
      <c r="E69" s="86"/>
    </row>
    <row r="70" spans="3:5" ht="33" customHeight="1">
      <c r="C70" s="106" t="s">
        <v>77</v>
      </c>
      <c r="D70" s="107"/>
      <c r="E70" s="27" t="s">
        <v>78</v>
      </c>
    </row>
    <row r="71" spans="3:5" ht="42" customHeight="1">
      <c r="C71" s="108" t="s">
        <v>79</v>
      </c>
      <c r="D71" s="109"/>
      <c r="E71" s="109"/>
    </row>
    <row r="72" spans="2:5" ht="18.75" customHeight="1">
      <c r="B72" s="10" t="s">
        <v>5</v>
      </c>
      <c r="C72" s="86" t="s">
        <v>80</v>
      </c>
      <c r="D72" s="86"/>
      <c r="E72" s="86"/>
    </row>
    <row r="73" spans="3:5" ht="94.5" customHeight="1">
      <c r="C73" s="111" t="s">
        <v>81</v>
      </c>
      <c r="D73" s="112"/>
      <c r="E73" s="27" t="s">
        <v>82</v>
      </c>
    </row>
    <row r="74" spans="3:5" ht="25.5" customHeight="1">
      <c r="C74" s="108" t="s">
        <v>83</v>
      </c>
      <c r="D74" s="109"/>
      <c r="E74" s="109"/>
    </row>
    <row r="75" spans="2:5" ht="38.25" customHeight="1">
      <c r="B75" s="10" t="s">
        <v>40</v>
      </c>
      <c r="C75" s="101" t="s">
        <v>84</v>
      </c>
      <c r="D75" s="101"/>
      <c r="E75" s="101"/>
    </row>
    <row r="76" spans="2:5" ht="23.25" customHeight="1">
      <c r="B76" s="10" t="s">
        <v>46</v>
      </c>
      <c r="C76" s="100" t="s">
        <v>85</v>
      </c>
      <c r="D76" s="86"/>
      <c r="E76" s="102"/>
    </row>
    <row r="77" spans="2:5" ht="42.75" customHeight="1">
      <c r="B77" s="10" t="s">
        <v>6</v>
      </c>
      <c r="C77" s="103" t="s">
        <v>68</v>
      </c>
      <c r="D77" s="103"/>
      <c r="E77" s="103"/>
    </row>
    <row r="78" spans="2:5" ht="69.75" customHeight="1">
      <c r="B78" s="10" t="s">
        <v>7</v>
      </c>
      <c r="C78" s="113" t="s">
        <v>569</v>
      </c>
      <c r="D78" s="113"/>
      <c r="E78" s="113"/>
    </row>
    <row r="79" spans="3:5" s="47" customFormat="1" ht="69.75" customHeight="1">
      <c r="C79" s="113" t="s">
        <v>568</v>
      </c>
      <c r="D79" s="113"/>
      <c r="E79" s="113"/>
    </row>
    <row r="80" spans="3:5" s="47" customFormat="1" ht="69.75" customHeight="1">
      <c r="C80" s="110" t="s">
        <v>209</v>
      </c>
      <c r="D80" s="110"/>
      <c r="E80" s="110"/>
    </row>
    <row r="81" spans="3:5" s="47" customFormat="1" ht="81" customHeight="1">
      <c r="C81" s="110" t="s">
        <v>210</v>
      </c>
      <c r="D81" s="110"/>
      <c r="E81" s="110"/>
    </row>
    <row r="82" spans="2:5" ht="39.75" customHeight="1">
      <c r="B82" s="40" t="s">
        <v>20</v>
      </c>
      <c r="C82" s="86" t="s">
        <v>23</v>
      </c>
      <c r="D82" s="100"/>
      <c r="E82" s="100"/>
    </row>
    <row r="83" spans="2:5" s="28" customFormat="1" ht="29.25" customHeight="1">
      <c r="B83" s="40" t="s">
        <v>45</v>
      </c>
      <c r="C83" s="86" t="s">
        <v>86</v>
      </c>
      <c r="D83" s="100"/>
      <c r="E83" s="100"/>
    </row>
    <row r="84" spans="2:5" s="28" customFormat="1" ht="42" customHeight="1">
      <c r="B84" s="40" t="s">
        <v>1</v>
      </c>
      <c r="C84" s="86" t="s">
        <v>41</v>
      </c>
      <c r="D84" s="100"/>
      <c r="E84" s="100"/>
    </row>
    <row r="85" spans="2:5" ht="18" customHeight="1">
      <c r="B85" s="40" t="s">
        <v>0</v>
      </c>
      <c r="C85" s="29" t="s">
        <v>8</v>
      </c>
      <c r="D85" s="29"/>
      <c r="E85" s="30"/>
    </row>
    <row r="86" spans="3:5" ht="18" customHeight="1">
      <c r="C86" s="1"/>
      <c r="D86" s="1"/>
      <c r="E86" s="13"/>
    </row>
    <row r="87" spans="3:5" ht="18" customHeight="1">
      <c r="C87" s="94" t="s">
        <v>21</v>
      </c>
      <c r="D87" s="95"/>
      <c r="E87" s="96"/>
    </row>
    <row r="88" spans="3:5" ht="18" customHeight="1">
      <c r="C88" s="94" t="s">
        <v>9</v>
      </c>
      <c r="D88" s="96"/>
      <c r="E88" s="18" t="s">
        <v>10</v>
      </c>
    </row>
    <row r="89" spans="3:5" ht="18" customHeight="1">
      <c r="C89" s="92"/>
      <c r="D89" s="93"/>
      <c r="E89" s="18"/>
    </row>
    <row r="90" spans="3:5" ht="18" customHeight="1">
      <c r="C90" s="92"/>
      <c r="D90" s="93"/>
      <c r="E90" s="18"/>
    </row>
    <row r="91" spans="3:5" ht="18" customHeight="1">
      <c r="C91" s="31" t="s">
        <v>11</v>
      </c>
      <c r="D91" s="31"/>
      <c r="E91" s="13"/>
    </row>
    <row r="92" spans="3:5" ht="18" customHeight="1">
      <c r="C92" s="94" t="s">
        <v>22</v>
      </c>
      <c r="D92" s="95"/>
      <c r="E92" s="96"/>
    </row>
    <row r="93" spans="3:5" ht="18" customHeight="1">
      <c r="C93" s="32" t="s">
        <v>9</v>
      </c>
      <c r="D93" s="33" t="s">
        <v>10</v>
      </c>
      <c r="E93" s="34" t="s">
        <v>12</v>
      </c>
    </row>
    <row r="94" spans="3:5" ht="18" customHeight="1">
      <c r="C94" s="35"/>
      <c r="D94" s="33"/>
      <c r="E94" s="36"/>
    </row>
    <row r="95" spans="3:5" ht="18" customHeight="1">
      <c r="C95" s="35"/>
      <c r="D95" s="33"/>
      <c r="E95" s="36"/>
    </row>
    <row r="96" spans="3:5" ht="18" customHeight="1">
      <c r="C96" s="31"/>
      <c r="D96" s="31"/>
      <c r="E96" s="13"/>
    </row>
    <row r="97" spans="3:5" ht="18" customHeight="1">
      <c r="C97" s="94" t="s">
        <v>24</v>
      </c>
      <c r="D97" s="95"/>
      <c r="E97" s="96"/>
    </row>
    <row r="98" spans="3:5" ht="18" customHeight="1">
      <c r="C98" s="88" t="s">
        <v>13</v>
      </c>
      <c r="D98" s="88"/>
      <c r="E98" s="18" t="s">
        <v>87</v>
      </c>
    </row>
    <row r="99" spans="3:5" ht="18" customHeight="1">
      <c r="C99" s="89"/>
      <c r="D99" s="89"/>
      <c r="E99" s="18"/>
    </row>
    <row r="100" ht="34.5" customHeight="1"/>
    <row r="101" spans="3:5" ht="21" customHeight="1">
      <c r="C101" s="90"/>
      <c r="D101" s="91"/>
      <c r="E101" s="91"/>
    </row>
  </sheetData>
  <sheetProtection/>
  <mergeCells count="40">
    <mergeCell ref="C80:E80"/>
    <mergeCell ref="C81:E81"/>
    <mergeCell ref="C73:D73"/>
    <mergeCell ref="C74:E74"/>
    <mergeCell ref="C78:E78"/>
    <mergeCell ref="C79:E79"/>
    <mergeCell ref="C66:E66"/>
    <mergeCell ref="C67:D67"/>
    <mergeCell ref="C68:E68"/>
    <mergeCell ref="C71:E71"/>
    <mergeCell ref="C69:E69"/>
    <mergeCell ref="C70:D70"/>
    <mergeCell ref="C84:E84"/>
    <mergeCell ref="C72:E72"/>
    <mergeCell ref="C75:E75"/>
    <mergeCell ref="C76:E76"/>
    <mergeCell ref="C77:E77"/>
    <mergeCell ref="D10:E10"/>
    <mergeCell ref="D12:E12"/>
    <mergeCell ref="C82:E82"/>
    <mergeCell ref="C83:E83"/>
    <mergeCell ref="C18:E18"/>
    <mergeCell ref="D6:E6"/>
    <mergeCell ref="D13:E13"/>
    <mergeCell ref="D11:E11"/>
    <mergeCell ref="D14:E14"/>
    <mergeCell ref="D8:E8"/>
    <mergeCell ref="D16:E16"/>
    <mergeCell ref="D15:E15"/>
    <mergeCell ref="D9:E9"/>
    <mergeCell ref="C64:E64"/>
    <mergeCell ref="C98:D98"/>
    <mergeCell ref="C99:D99"/>
    <mergeCell ref="C101:E101"/>
    <mergeCell ref="C89:D89"/>
    <mergeCell ref="C90:D90"/>
    <mergeCell ref="C92:E92"/>
    <mergeCell ref="C97:E97"/>
    <mergeCell ref="C88:D88"/>
    <mergeCell ref="C87:E8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F11" sqref="F11"/>
    </sheetView>
  </sheetViews>
  <sheetFormatPr defaultColWidth="9.00390625" defaultRowHeight="12.75"/>
  <cols>
    <col min="1" max="1" width="5.375" style="45" customWidth="1"/>
    <col min="2" max="2" width="29.875" style="45" customWidth="1"/>
    <col min="3" max="3" width="16.625" style="45" customWidth="1"/>
    <col min="4" max="4" width="24.87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18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65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449</v>
      </c>
      <c r="C11" s="59" t="s">
        <v>450</v>
      </c>
      <c r="D11" s="59" t="s">
        <v>451</v>
      </c>
      <c r="E11" s="60">
        <v>100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8.75390625" style="45" customWidth="1"/>
    <col min="3" max="3" width="22.875" style="45" customWidth="1"/>
    <col min="4" max="4" width="18.7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19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452</v>
      </c>
      <c r="C11" s="59" t="s">
        <v>453</v>
      </c>
      <c r="D11" s="59" t="s">
        <v>187</v>
      </c>
      <c r="E11" s="60">
        <v>1300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zoomScale="77" zoomScaleNormal="77" zoomScalePageLayoutView="85" workbookViewId="0" topLeftCell="A2">
      <selection activeCell="J11" sqref="J11"/>
    </sheetView>
  </sheetViews>
  <sheetFormatPr defaultColWidth="9.00390625" defaultRowHeight="12.75"/>
  <cols>
    <col min="1" max="1" width="5.375" style="45" customWidth="1"/>
    <col min="2" max="2" width="29.125" style="45" customWidth="1"/>
    <col min="3" max="3" width="11.125" style="45" customWidth="1"/>
    <col min="4" max="4" width="29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20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SUM(N11:N13)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63</v>
      </c>
      <c r="E10" s="50" t="s">
        <v>61</v>
      </c>
      <c r="F10" s="51"/>
      <c r="G10" s="49" t="str">
        <f>"Nazwa handlowa /
"&amp;C10&amp;" / 
"&amp;D10</f>
        <v>Nazwa handlowa /
Dawka / 
Postać/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454</v>
      </c>
      <c r="C11" s="59" t="s">
        <v>455</v>
      </c>
      <c r="D11" s="59" t="s">
        <v>456</v>
      </c>
      <c r="E11" s="60">
        <v>230</v>
      </c>
      <c r="F11" s="51" t="s">
        <v>70</v>
      </c>
      <c r="G11" s="19" t="s">
        <v>67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457</v>
      </c>
      <c r="C12" s="59" t="s">
        <v>455</v>
      </c>
      <c r="D12" s="59" t="s">
        <v>456</v>
      </c>
      <c r="E12" s="60">
        <v>120</v>
      </c>
      <c r="F12" s="51" t="s">
        <v>70</v>
      </c>
      <c r="G12" s="19" t="s">
        <v>67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1:17" s="57" customFormat="1" ht="45">
      <c r="A13" s="58" t="s">
        <v>4</v>
      </c>
      <c r="B13" s="59" t="s">
        <v>458</v>
      </c>
      <c r="C13" s="59" t="s">
        <v>459</v>
      </c>
      <c r="D13" s="59" t="s">
        <v>460</v>
      </c>
      <c r="E13" s="60">
        <v>50</v>
      </c>
      <c r="F13" s="51" t="s">
        <v>70</v>
      </c>
      <c r="G13" s="19" t="s">
        <v>67</v>
      </c>
      <c r="H13" s="19"/>
      <c r="I13" s="19"/>
      <c r="J13" s="20"/>
      <c r="K13" s="19"/>
      <c r="L13" s="19"/>
      <c r="M13" s="19"/>
      <c r="N13" s="46">
        <f>ROUND(L13*ROUND(M13,2),2)</f>
        <v>0</v>
      </c>
      <c r="Q13" s="5"/>
    </row>
    <row r="14" spans="5:17" s="57" customFormat="1" ht="15">
      <c r="E14" s="3"/>
      <c r="Q14" s="5"/>
    </row>
    <row r="15" spans="2:17" s="57" customFormat="1" ht="15">
      <c r="B15" s="116" t="s">
        <v>193</v>
      </c>
      <c r="C15" s="117"/>
      <c r="D15" s="117"/>
      <c r="E15" s="117"/>
      <c r="F15" s="117"/>
      <c r="Q15" s="5"/>
    </row>
    <row r="16" s="57" customFormat="1" ht="15">
      <c r="Q16" s="5"/>
    </row>
    <row r="17" spans="2:17" s="57" customFormat="1" ht="15">
      <c r="B17" s="118" t="s">
        <v>198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</sheetData>
  <sheetProtection/>
  <mergeCells count="4">
    <mergeCell ref="G2:I2"/>
    <mergeCell ref="H6:I6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zoomScale="77" zoomScaleNormal="77" zoomScalePageLayoutView="80" workbookViewId="0" topLeftCell="A4">
      <selection activeCell="J11" sqref="J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0.25390625" style="45" customWidth="1"/>
    <col min="4" max="4" width="33.00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21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SUM(N11:N13)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63</v>
      </c>
      <c r="E10" s="50" t="s">
        <v>61</v>
      </c>
      <c r="F10" s="51"/>
      <c r="G10" s="49" t="str">
        <f>"Nazwa handlowa /
"&amp;C10&amp;" / 
"&amp;D10</f>
        <v>Nazwa handlowa /
Dawka / 
Postać/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461</v>
      </c>
      <c r="C11" s="59" t="s">
        <v>89</v>
      </c>
      <c r="D11" s="59" t="s">
        <v>462</v>
      </c>
      <c r="E11" s="60">
        <v>1500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60">
      <c r="A12" s="58" t="s">
        <v>3</v>
      </c>
      <c r="B12" s="59" t="s">
        <v>461</v>
      </c>
      <c r="C12" s="59" t="s">
        <v>463</v>
      </c>
      <c r="D12" s="59" t="s">
        <v>464</v>
      </c>
      <c r="E12" s="60">
        <v>4500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60">
      <c r="A13" s="58" t="s">
        <v>4</v>
      </c>
      <c r="B13" s="59" t="s">
        <v>461</v>
      </c>
      <c r="C13" s="59" t="s">
        <v>164</v>
      </c>
      <c r="D13" s="59" t="s">
        <v>464</v>
      </c>
      <c r="E13" s="60">
        <v>16500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5:17" s="57" customFormat="1" ht="15">
      <c r="E14" s="3"/>
      <c r="Q14" s="5"/>
    </row>
    <row r="15" spans="2:17" s="57" customFormat="1" ht="15">
      <c r="B15" s="116" t="s">
        <v>193</v>
      </c>
      <c r="C15" s="117"/>
      <c r="D15" s="117"/>
      <c r="E15" s="117"/>
      <c r="F15" s="117"/>
      <c r="Q15" s="5"/>
    </row>
    <row r="16" s="57" customFormat="1" ht="15">
      <c r="Q16" s="5"/>
    </row>
    <row r="17" spans="2:17" s="57" customFormat="1" ht="15">
      <c r="B17" s="118" t="s">
        <v>198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</sheetData>
  <sheetProtection/>
  <mergeCells count="4">
    <mergeCell ref="G2:I2"/>
    <mergeCell ref="H6:I6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4.75390625" style="45" customWidth="1"/>
    <col min="3" max="3" width="10.625" style="45" customWidth="1"/>
    <col min="4" max="4" width="26.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22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465</v>
      </c>
      <c r="C11" s="59" t="s">
        <v>160</v>
      </c>
      <c r="D11" s="59" t="s">
        <v>466</v>
      </c>
      <c r="E11" s="60">
        <v>2500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9.00390625" style="45" customWidth="1"/>
    <col min="3" max="3" width="18.75390625" style="45" customWidth="1"/>
    <col min="4" max="4" width="22.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23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467</v>
      </c>
      <c r="C11" s="59" t="s">
        <v>468</v>
      </c>
      <c r="D11" s="59" t="s">
        <v>469</v>
      </c>
      <c r="E11" s="60">
        <v>500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2.75390625" style="45" customWidth="1"/>
    <col min="3" max="3" width="12.375" style="45" customWidth="1"/>
    <col min="4" max="4" width="21.87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24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191</v>
      </c>
      <c r="C11" s="59" t="s">
        <v>89</v>
      </c>
      <c r="D11" s="59" t="s">
        <v>192</v>
      </c>
      <c r="E11" s="60">
        <v>17000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4.375" style="45" customWidth="1"/>
    <col min="3" max="3" width="18.625" style="45" customWidth="1"/>
    <col min="4" max="4" width="18.00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25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470</v>
      </c>
      <c r="C11" s="59" t="s">
        <v>471</v>
      </c>
      <c r="D11" s="59" t="s">
        <v>165</v>
      </c>
      <c r="E11" s="60">
        <v>2000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0" workbookViewId="0" topLeftCell="A6">
      <selection activeCell="G30" sqref="G30"/>
    </sheetView>
  </sheetViews>
  <sheetFormatPr defaultColWidth="9.00390625" defaultRowHeight="12.75"/>
  <cols>
    <col min="1" max="1" width="5.375" style="45" customWidth="1"/>
    <col min="2" max="2" width="31.25390625" style="45" customWidth="1"/>
    <col min="3" max="3" width="43.25390625" style="45" customWidth="1"/>
    <col min="4" max="4" width="26.1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26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SUM(N11:N13)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75">
      <c r="A11" s="58" t="s">
        <v>2</v>
      </c>
      <c r="B11" s="59" t="s">
        <v>604</v>
      </c>
      <c r="C11" s="59" t="s">
        <v>472</v>
      </c>
      <c r="D11" s="59" t="s">
        <v>607</v>
      </c>
      <c r="E11" s="60">
        <v>30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120">
      <c r="A12" s="58" t="s">
        <v>3</v>
      </c>
      <c r="B12" s="59" t="s">
        <v>605</v>
      </c>
      <c r="C12" s="59" t="s">
        <v>473</v>
      </c>
      <c r="D12" s="59" t="s">
        <v>608</v>
      </c>
      <c r="E12" s="60">
        <v>720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60">
      <c r="A13" s="58" t="s">
        <v>4</v>
      </c>
      <c r="B13" s="59" t="s">
        <v>606</v>
      </c>
      <c r="C13" s="59" t="s">
        <v>474</v>
      </c>
      <c r="D13" s="59" t="s">
        <v>609</v>
      </c>
      <c r="E13" s="60">
        <v>20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61" customFormat="1" ht="15">
      <c r="A14" s="79"/>
      <c r="B14" s="85"/>
      <c r="C14" s="85"/>
      <c r="D14" s="80"/>
      <c r="E14" s="81"/>
      <c r="F14" s="79"/>
      <c r="G14" s="82"/>
      <c r="H14" s="82"/>
      <c r="I14" s="82"/>
      <c r="J14" s="83"/>
      <c r="K14" s="82"/>
      <c r="L14" s="82"/>
      <c r="M14" s="82"/>
      <c r="N14" s="84"/>
      <c r="Q14" s="62"/>
    </row>
    <row r="15" spans="2:17" s="57" customFormat="1" ht="15">
      <c r="B15" s="116" t="s">
        <v>301</v>
      </c>
      <c r="C15" s="117"/>
      <c r="D15" s="119"/>
      <c r="E15" s="119"/>
      <c r="F15" s="119"/>
      <c r="Q15" s="5"/>
    </row>
    <row r="16" spans="2:17" s="57" customFormat="1" ht="15">
      <c r="B16" s="116" t="s">
        <v>610</v>
      </c>
      <c r="C16" s="117"/>
      <c r="D16" s="117"/>
      <c r="E16" s="117"/>
      <c r="F16" s="117"/>
      <c r="Q16" s="5"/>
    </row>
    <row r="17" s="57" customFormat="1" ht="15">
      <c r="Q17" s="5"/>
    </row>
    <row r="18" spans="2:17" s="57" customFormat="1" ht="15">
      <c r="B18" s="118" t="s">
        <v>198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5">
    <mergeCell ref="G2:I2"/>
    <mergeCell ref="H6:I6"/>
    <mergeCell ref="B16:F16"/>
    <mergeCell ref="B18:N18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9.875" style="45" customWidth="1"/>
    <col min="3" max="3" width="11.25390625" style="45" customWidth="1"/>
    <col min="4" max="4" width="22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27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SUM(N11:N12)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589</v>
      </c>
      <c r="E10" s="50" t="s">
        <v>61</v>
      </c>
      <c r="F10" s="51"/>
      <c r="G10" s="49" t="str">
        <f>"Nazwa handlowa /
"&amp;C10&amp;" / 
"&amp;D10</f>
        <v>Nazwa handlowa /
Dawka / 
Postać / Opakowanie 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475</v>
      </c>
      <c r="C11" s="59" t="s">
        <v>215</v>
      </c>
      <c r="D11" s="59" t="s">
        <v>133</v>
      </c>
      <c r="E11" s="60">
        <v>70840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475</v>
      </c>
      <c r="C12" s="59" t="s">
        <v>163</v>
      </c>
      <c r="D12" s="59" t="s">
        <v>133</v>
      </c>
      <c r="E12" s="60">
        <v>26992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57" customFormat="1" ht="15">
      <c r="E13" s="3"/>
      <c r="Q13" s="5"/>
    </row>
    <row r="14" spans="2:17" s="57" customFormat="1" ht="15">
      <c r="B14" s="116" t="s">
        <v>131</v>
      </c>
      <c r="C14" s="117"/>
      <c r="D14" s="117"/>
      <c r="E14" s="117"/>
      <c r="F14" s="117"/>
      <c r="Q14" s="5"/>
    </row>
    <row r="15" spans="2:17" s="57" customFormat="1" ht="28.5" customHeight="1">
      <c r="B15" s="116" t="s">
        <v>476</v>
      </c>
      <c r="C15" s="117"/>
      <c r="D15" s="117"/>
      <c r="E15" s="117"/>
      <c r="F15" s="117"/>
      <c r="Q15" s="5"/>
    </row>
    <row r="16" spans="2:17" s="57" customFormat="1" ht="15">
      <c r="B16" s="116" t="s">
        <v>477</v>
      </c>
      <c r="C16" s="117"/>
      <c r="D16" s="117"/>
      <c r="E16" s="117"/>
      <c r="F16" s="117"/>
      <c r="Q16" s="5"/>
    </row>
    <row r="17" spans="2:17" s="57" customFormat="1" ht="15">
      <c r="B17" s="61"/>
      <c r="C17" s="61"/>
      <c r="D17" s="61"/>
      <c r="E17" s="61"/>
      <c r="F17" s="61"/>
      <c r="Q17" s="5"/>
    </row>
    <row r="18" spans="2:17" s="57" customFormat="1" ht="15">
      <c r="B18" s="118" t="s">
        <v>198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6">
    <mergeCell ref="G2:I2"/>
    <mergeCell ref="H6:I6"/>
    <mergeCell ref="B16:F16"/>
    <mergeCell ref="B18:N18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3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3" width="12.25390625" style="1" customWidth="1"/>
    <col min="4" max="4" width="15.1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45" customFormat="1" ht="15">
      <c r="A6" s="42"/>
      <c r="B6" s="42"/>
      <c r="C6" s="12"/>
      <c r="D6" s="12"/>
      <c r="E6" s="13"/>
      <c r="F6" s="44"/>
      <c r="G6" s="53" t="s">
        <v>199</v>
      </c>
      <c r="H6" s="114">
        <f>SUM(N11:N12)</f>
        <v>0</v>
      </c>
      <c r="I6" s="115"/>
    </row>
    <row r="7" spans="1:12" s="45" customFormat="1" ht="15">
      <c r="A7" s="42"/>
      <c r="C7" s="44"/>
      <c r="D7" s="44"/>
      <c r="E7" s="13"/>
      <c r="F7" s="44"/>
      <c r="G7" s="44"/>
      <c r="H7" s="44"/>
      <c r="I7" s="44"/>
      <c r="J7" s="44"/>
      <c r="K7" s="44"/>
      <c r="L7" s="44"/>
    </row>
    <row r="8" spans="1:12" s="45" customFormat="1" ht="15">
      <c r="A8" s="4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45" customFormat="1" ht="15">
      <c r="B9" s="42"/>
      <c r="E9" s="17"/>
    </row>
    <row r="10" spans="1:14" s="42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45" customFormat="1" ht="45">
      <c r="A11" s="58" t="s">
        <v>2</v>
      </c>
      <c r="B11" s="59" t="s">
        <v>211</v>
      </c>
      <c r="C11" s="59" t="s">
        <v>136</v>
      </c>
      <c r="D11" s="59" t="s">
        <v>212</v>
      </c>
      <c r="E11" s="60">
        <v>48600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211</v>
      </c>
      <c r="C12" s="59" t="s">
        <v>164</v>
      </c>
      <c r="D12" s="59" t="s">
        <v>212</v>
      </c>
      <c r="E12" s="60">
        <v>16200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2:17" s="45" customFormat="1" ht="15">
      <c r="B13" s="57"/>
      <c r="C13" s="57"/>
      <c r="D13" s="57"/>
      <c r="E13" s="3"/>
      <c r="F13" s="57"/>
      <c r="G13" s="57"/>
      <c r="H13" s="57"/>
      <c r="I13" s="57"/>
      <c r="J13" s="57"/>
      <c r="K13" s="57"/>
      <c r="L13" s="57"/>
      <c r="M13" s="57"/>
      <c r="N13" s="57"/>
      <c r="Q13" s="5"/>
    </row>
    <row r="14" spans="2:17" s="45" customFormat="1" ht="15">
      <c r="B14" s="116" t="s">
        <v>193</v>
      </c>
      <c r="C14" s="117"/>
      <c r="D14" s="117"/>
      <c r="E14" s="117"/>
      <c r="F14" s="117"/>
      <c r="G14" s="57"/>
      <c r="H14" s="57"/>
      <c r="I14" s="57"/>
      <c r="J14" s="57"/>
      <c r="K14" s="57"/>
      <c r="L14" s="57"/>
      <c r="M14" s="57"/>
      <c r="N14" s="57"/>
      <c r="Q14" s="5"/>
    </row>
    <row r="15" spans="2:17" s="45" customFormat="1" ht="1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Q15" s="5"/>
    </row>
    <row r="16" spans="2:17" s="48" customFormat="1" ht="15">
      <c r="B16" s="118" t="s">
        <v>198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Q16" s="5"/>
    </row>
    <row r="17" spans="2:17" s="45" customFormat="1" ht="15">
      <c r="B17" s="57"/>
      <c r="C17" s="57"/>
      <c r="D17" s="57"/>
      <c r="E17" s="3"/>
      <c r="F17" s="57"/>
      <c r="G17" s="57"/>
      <c r="H17" s="57"/>
      <c r="I17" s="57"/>
      <c r="J17" s="57"/>
      <c r="K17" s="57"/>
      <c r="L17" s="57"/>
      <c r="M17" s="57"/>
      <c r="N17" s="57"/>
      <c r="Q17" s="5"/>
    </row>
    <row r="18" spans="2:17" s="45" customFormat="1" ht="15">
      <c r="B18" s="57"/>
      <c r="C18" s="57"/>
      <c r="D18" s="57"/>
      <c r="E18" s="3"/>
      <c r="F18" s="57"/>
      <c r="G18" s="57"/>
      <c r="H18" s="57"/>
      <c r="I18" s="57"/>
      <c r="J18" s="57"/>
      <c r="K18" s="57"/>
      <c r="L18" s="57"/>
      <c r="M18" s="57"/>
      <c r="N18" s="57"/>
      <c r="Q18" s="5"/>
    </row>
    <row r="19" spans="2:17" s="45" customFormat="1" ht="15">
      <c r="B19" s="57"/>
      <c r="C19" s="57"/>
      <c r="D19" s="57"/>
      <c r="E19" s="3"/>
      <c r="F19" s="57"/>
      <c r="G19" s="57"/>
      <c r="H19" s="57"/>
      <c r="I19" s="57"/>
      <c r="J19" s="57"/>
      <c r="K19" s="57"/>
      <c r="L19" s="57"/>
      <c r="M19" s="57"/>
      <c r="N19" s="57"/>
      <c r="Q19" s="5"/>
    </row>
    <row r="20" spans="2:17" s="45" customFormat="1" ht="15">
      <c r="B20" s="57"/>
      <c r="C20" s="57"/>
      <c r="D20" s="57"/>
      <c r="E20" s="3"/>
      <c r="F20" s="57"/>
      <c r="G20" s="57"/>
      <c r="H20" s="57"/>
      <c r="I20" s="57"/>
      <c r="J20" s="57"/>
      <c r="K20" s="57"/>
      <c r="L20" s="57"/>
      <c r="M20" s="57"/>
      <c r="N20" s="57"/>
      <c r="Q20" s="5"/>
    </row>
    <row r="21" spans="2:17" s="45" customFormat="1" ht="15">
      <c r="B21" s="57"/>
      <c r="C21" s="57"/>
      <c r="D21" s="57"/>
      <c r="E21" s="3"/>
      <c r="F21" s="57"/>
      <c r="G21" s="57"/>
      <c r="H21" s="57"/>
      <c r="I21" s="57"/>
      <c r="J21" s="57"/>
      <c r="K21" s="57"/>
      <c r="L21" s="57"/>
      <c r="M21" s="57"/>
      <c r="N21" s="57"/>
      <c r="Q21" s="5"/>
    </row>
    <row r="22" spans="2:17" s="45" customFormat="1" ht="15">
      <c r="B22" s="57"/>
      <c r="C22" s="57"/>
      <c r="D22" s="57"/>
      <c r="E22" s="3"/>
      <c r="F22" s="57"/>
      <c r="G22" s="57"/>
      <c r="H22" s="57"/>
      <c r="I22" s="57"/>
      <c r="J22" s="57"/>
      <c r="K22" s="57"/>
      <c r="L22" s="57"/>
      <c r="M22" s="57"/>
      <c r="N22" s="57"/>
      <c r="Q22" s="5"/>
    </row>
    <row r="23" spans="2:17" s="45" customFormat="1" ht="15">
      <c r="B23" s="57"/>
      <c r="C23" s="57"/>
      <c r="D23" s="57"/>
      <c r="E23" s="3"/>
      <c r="F23" s="57"/>
      <c r="G23" s="57"/>
      <c r="H23" s="57"/>
      <c r="I23" s="57"/>
      <c r="J23" s="57"/>
      <c r="K23" s="57"/>
      <c r="L23" s="57"/>
      <c r="M23" s="57"/>
      <c r="N23" s="57"/>
      <c r="Q23" s="5"/>
    </row>
    <row r="24" spans="2:17" s="45" customFormat="1" ht="15">
      <c r="B24" s="57"/>
      <c r="C24" s="57"/>
      <c r="D24" s="57"/>
      <c r="E24" s="3"/>
      <c r="F24" s="57"/>
      <c r="G24" s="57"/>
      <c r="H24" s="57"/>
      <c r="I24" s="57"/>
      <c r="J24" s="57"/>
      <c r="K24" s="57"/>
      <c r="L24" s="57"/>
      <c r="M24" s="57"/>
      <c r="N24" s="57"/>
      <c r="Q24" s="5"/>
    </row>
    <row r="25" spans="2:17" s="45" customFormat="1" ht="15">
      <c r="B25" s="57"/>
      <c r="C25" s="57"/>
      <c r="D25" s="57"/>
      <c r="E25" s="3"/>
      <c r="F25" s="57"/>
      <c r="G25" s="57"/>
      <c r="H25" s="57"/>
      <c r="I25" s="57"/>
      <c r="J25" s="57"/>
      <c r="K25" s="57"/>
      <c r="L25" s="57"/>
      <c r="M25" s="57"/>
      <c r="N25" s="57"/>
      <c r="Q25" s="5"/>
    </row>
    <row r="26" spans="2:17" s="45" customFormat="1" ht="15">
      <c r="B26" s="57"/>
      <c r="C26" s="57"/>
      <c r="D26" s="57"/>
      <c r="E26" s="3"/>
      <c r="F26" s="57"/>
      <c r="G26" s="57"/>
      <c r="H26" s="57"/>
      <c r="I26" s="57"/>
      <c r="J26" s="57"/>
      <c r="K26" s="57"/>
      <c r="L26" s="57"/>
      <c r="M26" s="57"/>
      <c r="N26" s="57"/>
      <c r="Q26" s="5"/>
    </row>
    <row r="27" spans="2:17" s="45" customFormat="1" ht="15">
      <c r="B27" s="57"/>
      <c r="C27" s="57"/>
      <c r="D27" s="57"/>
      <c r="E27" s="3"/>
      <c r="F27" s="57"/>
      <c r="G27" s="57"/>
      <c r="H27" s="57"/>
      <c r="I27" s="57"/>
      <c r="J27" s="57"/>
      <c r="K27" s="57"/>
      <c r="L27" s="57"/>
      <c r="M27" s="57"/>
      <c r="N27" s="57"/>
      <c r="Q27" s="5"/>
    </row>
    <row r="28" spans="2:17" s="45" customFormat="1" ht="15">
      <c r="B28" s="57"/>
      <c r="C28" s="57"/>
      <c r="D28" s="57"/>
      <c r="E28" s="3"/>
      <c r="F28" s="57"/>
      <c r="G28" s="57"/>
      <c r="H28" s="57"/>
      <c r="I28" s="57"/>
      <c r="J28" s="57"/>
      <c r="K28" s="57"/>
      <c r="L28" s="57"/>
      <c r="M28" s="57"/>
      <c r="N28" s="57"/>
      <c r="Q28" s="5"/>
    </row>
    <row r="29" spans="2:17" s="45" customFormat="1" ht="15">
      <c r="B29" s="57"/>
      <c r="C29" s="57"/>
      <c r="D29" s="57"/>
      <c r="E29" s="3"/>
      <c r="F29" s="57"/>
      <c r="G29" s="57"/>
      <c r="H29" s="57"/>
      <c r="I29" s="57"/>
      <c r="J29" s="57"/>
      <c r="K29" s="57"/>
      <c r="L29" s="57"/>
      <c r="M29" s="57"/>
      <c r="N29" s="57"/>
      <c r="Q29" s="5"/>
    </row>
    <row r="30" spans="2:17" s="45" customFormat="1" ht="15">
      <c r="B30" s="57"/>
      <c r="C30" s="57"/>
      <c r="D30" s="57"/>
      <c r="E30" s="3"/>
      <c r="F30" s="57"/>
      <c r="G30" s="57"/>
      <c r="H30" s="57"/>
      <c r="I30" s="57"/>
      <c r="J30" s="57"/>
      <c r="K30" s="57"/>
      <c r="L30" s="57"/>
      <c r="M30" s="57"/>
      <c r="N30" s="57"/>
      <c r="Q30" s="5"/>
    </row>
    <row r="31" spans="2:17" s="45" customFormat="1" ht="15">
      <c r="B31" s="57"/>
      <c r="C31" s="57"/>
      <c r="D31" s="57"/>
      <c r="E31" s="3"/>
      <c r="F31" s="57"/>
      <c r="G31" s="57"/>
      <c r="H31" s="57"/>
      <c r="I31" s="57"/>
      <c r="J31" s="57"/>
      <c r="K31" s="57"/>
      <c r="L31" s="57"/>
      <c r="M31" s="57"/>
      <c r="N31" s="57"/>
      <c r="Q31" s="5"/>
    </row>
    <row r="32" spans="2:17" s="45" customFormat="1" ht="15">
      <c r="B32" s="57"/>
      <c r="C32" s="57"/>
      <c r="D32" s="57"/>
      <c r="E32" s="3"/>
      <c r="F32" s="57"/>
      <c r="G32" s="57"/>
      <c r="H32" s="57"/>
      <c r="I32" s="57"/>
      <c r="J32" s="57"/>
      <c r="K32" s="57"/>
      <c r="L32" s="57"/>
      <c r="M32" s="57"/>
      <c r="N32" s="57"/>
      <c r="Q32" s="5"/>
    </row>
    <row r="33" spans="2:17" s="45" customFormat="1" ht="15">
      <c r="B33" s="57"/>
      <c r="C33" s="57"/>
      <c r="D33" s="57"/>
      <c r="E33" s="3"/>
      <c r="F33" s="57"/>
      <c r="G33" s="57"/>
      <c r="H33" s="57"/>
      <c r="I33" s="57"/>
      <c r="J33" s="57"/>
      <c r="K33" s="57"/>
      <c r="L33" s="57"/>
      <c r="M33" s="57"/>
      <c r="N33" s="57"/>
      <c r="Q33" s="5"/>
    </row>
    <row r="34" spans="2:17" s="45" customFormat="1" ht="15">
      <c r="B34" s="57"/>
      <c r="C34" s="57"/>
      <c r="D34" s="57"/>
      <c r="E34" s="3"/>
      <c r="F34" s="57"/>
      <c r="G34" s="57"/>
      <c r="H34" s="57"/>
      <c r="I34" s="57"/>
      <c r="J34" s="57"/>
      <c r="K34" s="57"/>
      <c r="L34" s="57"/>
      <c r="M34" s="57"/>
      <c r="N34" s="57"/>
      <c r="Q34" s="5"/>
    </row>
    <row r="35" spans="2:17" s="45" customFormat="1" ht="15">
      <c r="B35" s="57"/>
      <c r="C35" s="57"/>
      <c r="D35" s="57"/>
      <c r="E35" s="3"/>
      <c r="F35" s="57"/>
      <c r="G35" s="57"/>
      <c r="H35" s="57"/>
      <c r="I35" s="57"/>
      <c r="J35" s="57"/>
      <c r="K35" s="57"/>
      <c r="L35" s="57"/>
      <c r="M35" s="57"/>
      <c r="N35" s="57"/>
      <c r="Q35" s="5"/>
    </row>
    <row r="36" spans="2:17" s="45" customFormat="1" ht="15">
      <c r="B36" s="57"/>
      <c r="C36" s="57"/>
      <c r="D36" s="57"/>
      <c r="E36" s="3"/>
      <c r="F36" s="57"/>
      <c r="G36" s="57"/>
      <c r="H36" s="57"/>
      <c r="I36" s="57"/>
      <c r="J36" s="57"/>
      <c r="K36" s="57"/>
      <c r="L36" s="57"/>
      <c r="M36" s="57"/>
      <c r="N36" s="57"/>
      <c r="Q36" s="5"/>
    </row>
    <row r="37" spans="2:17" s="45" customFormat="1" ht="15">
      <c r="B37" s="57"/>
      <c r="C37" s="57"/>
      <c r="D37" s="57"/>
      <c r="E37" s="3"/>
      <c r="F37" s="57"/>
      <c r="G37" s="57"/>
      <c r="H37" s="57"/>
      <c r="I37" s="57"/>
      <c r="J37" s="57"/>
      <c r="K37" s="57"/>
      <c r="L37" s="57"/>
      <c r="M37" s="57"/>
      <c r="N37" s="57"/>
      <c r="Q37" s="5"/>
    </row>
    <row r="38" spans="2:17" s="45" customFormat="1" ht="15">
      <c r="B38" s="57"/>
      <c r="C38" s="57"/>
      <c r="D38" s="57"/>
      <c r="E38" s="3"/>
      <c r="F38" s="57"/>
      <c r="G38" s="57"/>
      <c r="H38" s="57"/>
      <c r="I38" s="57"/>
      <c r="J38" s="57"/>
      <c r="K38" s="57"/>
      <c r="L38" s="57"/>
      <c r="M38" s="57"/>
      <c r="N38" s="57"/>
      <c r="Q38" s="5"/>
    </row>
    <row r="39" spans="2:17" s="45" customFormat="1" ht="15">
      <c r="B39" s="57"/>
      <c r="C39" s="57"/>
      <c r="D39" s="57"/>
      <c r="E39" s="3"/>
      <c r="F39" s="57"/>
      <c r="G39" s="57"/>
      <c r="H39" s="57"/>
      <c r="I39" s="57"/>
      <c r="J39" s="57"/>
      <c r="K39" s="57"/>
      <c r="L39" s="57"/>
      <c r="M39" s="57"/>
      <c r="N39" s="57"/>
      <c r="Q39" s="5"/>
    </row>
    <row r="40" spans="2:17" s="45" customFormat="1" ht="15">
      <c r="B40" s="57"/>
      <c r="C40" s="57"/>
      <c r="D40" s="57"/>
      <c r="E40" s="3"/>
      <c r="F40" s="57"/>
      <c r="G40" s="57"/>
      <c r="H40" s="57"/>
      <c r="I40" s="57"/>
      <c r="J40" s="57"/>
      <c r="K40" s="57"/>
      <c r="L40" s="57"/>
      <c r="M40" s="57"/>
      <c r="N40" s="57"/>
      <c r="Q40" s="5"/>
    </row>
    <row r="41" spans="2:17" s="45" customFormat="1" ht="15">
      <c r="B41" s="57"/>
      <c r="C41" s="57"/>
      <c r="D41" s="57"/>
      <c r="E41" s="3"/>
      <c r="F41" s="57"/>
      <c r="G41" s="57"/>
      <c r="H41" s="57"/>
      <c r="I41" s="57"/>
      <c r="J41" s="57"/>
      <c r="K41" s="57"/>
      <c r="L41" s="57"/>
      <c r="M41" s="57"/>
      <c r="N41" s="57"/>
      <c r="Q41" s="5"/>
    </row>
    <row r="42" spans="2:17" s="45" customFormat="1" ht="15">
      <c r="B42" s="57"/>
      <c r="C42" s="57"/>
      <c r="D42" s="57"/>
      <c r="E42" s="3"/>
      <c r="F42" s="57"/>
      <c r="G42" s="57"/>
      <c r="H42" s="57"/>
      <c r="I42" s="57"/>
      <c r="J42" s="57"/>
      <c r="K42" s="57"/>
      <c r="L42" s="57"/>
      <c r="M42" s="57"/>
      <c r="N42" s="57"/>
      <c r="Q42" s="5"/>
    </row>
    <row r="43" spans="2:17" s="45" customFormat="1" ht="15">
      <c r="B43" s="57"/>
      <c r="C43" s="57"/>
      <c r="D43" s="57"/>
      <c r="E43" s="3"/>
      <c r="F43" s="57"/>
      <c r="G43" s="57"/>
      <c r="H43" s="57"/>
      <c r="I43" s="57"/>
      <c r="J43" s="57"/>
      <c r="K43" s="57"/>
      <c r="L43" s="57"/>
      <c r="M43" s="57"/>
      <c r="N43" s="57"/>
      <c r="Q43" s="5"/>
    </row>
    <row r="44" spans="2:17" s="45" customFormat="1" ht="15">
      <c r="B44" s="57"/>
      <c r="C44" s="57"/>
      <c r="D44" s="57"/>
      <c r="E44" s="3"/>
      <c r="F44" s="57"/>
      <c r="G44" s="57"/>
      <c r="H44" s="57"/>
      <c r="I44" s="57"/>
      <c r="J44" s="57"/>
      <c r="K44" s="57"/>
      <c r="L44" s="57"/>
      <c r="M44" s="57"/>
      <c r="N44" s="57"/>
      <c r="Q44" s="5"/>
    </row>
    <row r="45" spans="2:17" s="45" customFormat="1" ht="15">
      <c r="B45" s="57"/>
      <c r="C45" s="57"/>
      <c r="D45" s="57"/>
      <c r="E45" s="3"/>
      <c r="F45" s="57"/>
      <c r="G45" s="57"/>
      <c r="H45" s="57"/>
      <c r="I45" s="57"/>
      <c r="J45" s="57"/>
      <c r="K45" s="57"/>
      <c r="L45" s="57"/>
      <c r="M45" s="57"/>
      <c r="N45" s="57"/>
      <c r="Q45" s="5"/>
    </row>
    <row r="46" spans="2:17" s="45" customFormat="1" ht="15">
      <c r="B46" s="57"/>
      <c r="C46" s="57"/>
      <c r="D46" s="57"/>
      <c r="E46" s="3"/>
      <c r="F46" s="57"/>
      <c r="G46" s="57"/>
      <c r="H46" s="57"/>
      <c r="I46" s="57"/>
      <c r="J46" s="57"/>
      <c r="K46" s="57"/>
      <c r="L46" s="57"/>
      <c r="M46" s="57"/>
      <c r="N46" s="57"/>
      <c r="Q46" s="5"/>
    </row>
    <row r="47" spans="2:17" s="45" customFormat="1" ht="15">
      <c r="B47" s="57"/>
      <c r="C47" s="57"/>
      <c r="D47" s="57"/>
      <c r="E47" s="3"/>
      <c r="F47" s="57"/>
      <c r="G47" s="57"/>
      <c r="H47" s="57"/>
      <c r="I47" s="57"/>
      <c r="J47" s="57"/>
      <c r="K47" s="57"/>
      <c r="L47" s="57"/>
      <c r="M47" s="57"/>
      <c r="N47" s="57"/>
      <c r="Q47" s="5"/>
    </row>
    <row r="48" spans="2:17" s="45" customFormat="1" ht="15">
      <c r="B48" s="57"/>
      <c r="C48" s="57"/>
      <c r="D48" s="57"/>
      <c r="E48" s="3"/>
      <c r="F48" s="57"/>
      <c r="G48" s="57"/>
      <c r="H48" s="57"/>
      <c r="I48" s="57"/>
      <c r="J48" s="57"/>
      <c r="K48" s="57"/>
      <c r="L48" s="57"/>
      <c r="M48" s="57"/>
      <c r="N48" s="57"/>
      <c r="Q48" s="5"/>
    </row>
    <row r="49" spans="2:17" s="45" customFormat="1" ht="15">
      <c r="B49" s="57"/>
      <c r="C49" s="57"/>
      <c r="D49" s="57"/>
      <c r="E49" s="3"/>
      <c r="F49" s="57"/>
      <c r="G49" s="57"/>
      <c r="H49" s="57"/>
      <c r="I49" s="57"/>
      <c r="J49" s="57"/>
      <c r="K49" s="57"/>
      <c r="L49" s="57"/>
      <c r="M49" s="57"/>
      <c r="N49" s="57"/>
      <c r="Q49" s="5"/>
    </row>
    <row r="50" spans="2:17" s="45" customFormat="1" ht="15">
      <c r="B50" s="57"/>
      <c r="C50" s="57"/>
      <c r="D50" s="57"/>
      <c r="E50" s="3"/>
      <c r="F50" s="57"/>
      <c r="G50" s="57"/>
      <c r="H50" s="57"/>
      <c r="I50" s="57"/>
      <c r="J50" s="57"/>
      <c r="K50" s="57"/>
      <c r="L50" s="57"/>
      <c r="M50" s="57"/>
      <c r="N50" s="57"/>
      <c r="Q50" s="5"/>
    </row>
    <row r="51" spans="2:17" s="45" customFormat="1" ht="15">
      <c r="B51" s="57"/>
      <c r="C51" s="57"/>
      <c r="D51" s="57"/>
      <c r="E51" s="3"/>
      <c r="F51" s="57"/>
      <c r="G51" s="57"/>
      <c r="H51" s="57"/>
      <c r="I51" s="57"/>
      <c r="J51" s="57"/>
      <c r="K51" s="57"/>
      <c r="L51" s="57"/>
      <c r="M51" s="57"/>
      <c r="N51" s="57"/>
      <c r="Q51" s="5"/>
    </row>
    <row r="52" spans="2:17" s="45" customFormat="1" ht="15">
      <c r="B52" s="57"/>
      <c r="C52" s="57"/>
      <c r="D52" s="57"/>
      <c r="E52" s="3"/>
      <c r="F52" s="57"/>
      <c r="G52" s="57"/>
      <c r="H52" s="57"/>
      <c r="I52" s="57"/>
      <c r="J52" s="57"/>
      <c r="K52" s="57"/>
      <c r="L52" s="57"/>
      <c r="M52" s="57"/>
      <c r="N52" s="57"/>
      <c r="Q52" s="5"/>
    </row>
    <row r="53" spans="2:17" s="45" customFormat="1" ht="15">
      <c r="B53" s="57"/>
      <c r="C53" s="57"/>
      <c r="D53" s="57"/>
      <c r="E53" s="3"/>
      <c r="F53" s="57"/>
      <c r="G53" s="57"/>
      <c r="H53" s="57"/>
      <c r="I53" s="57"/>
      <c r="J53" s="57"/>
      <c r="K53" s="57"/>
      <c r="L53" s="57"/>
      <c r="M53" s="57"/>
      <c r="N53" s="57"/>
      <c r="Q53" s="5"/>
    </row>
    <row r="54" spans="2:17" s="45" customFormat="1" ht="15">
      <c r="B54" s="57"/>
      <c r="C54" s="57"/>
      <c r="D54" s="57"/>
      <c r="E54" s="3"/>
      <c r="F54" s="57"/>
      <c r="G54" s="57"/>
      <c r="H54" s="57"/>
      <c r="I54" s="57"/>
      <c r="J54" s="57"/>
      <c r="K54" s="57"/>
      <c r="L54" s="57"/>
      <c r="M54" s="57"/>
      <c r="N54" s="57"/>
      <c r="Q54" s="5"/>
    </row>
    <row r="55" spans="2:17" s="45" customFormat="1" ht="15">
      <c r="B55" s="57"/>
      <c r="C55" s="57"/>
      <c r="D55" s="57"/>
      <c r="E55" s="3"/>
      <c r="F55" s="57"/>
      <c r="G55" s="57"/>
      <c r="H55" s="57"/>
      <c r="I55" s="57"/>
      <c r="J55" s="57"/>
      <c r="K55" s="57"/>
      <c r="L55" s="57"/>
      <c r="M55" s="57"/>
      <c r="N55" s="57"/>
      <c r="Q55" s="5"/>
    </row>
    <row r="56" spans="2:17" s="45" customFormat="1" ht="15">
      <c r="B56" s="57"/>
      <c r="C56" s="57"/>
      <c r="D56" s="57"/>
      <c r="E56" s="3"/>
      <c r="F56" s="57"/>
      <c r="G56" s="57"/>
      <c r="H56" s="57"/>
      <c r="I56" s="57"/>
      <c r="J56" s="57"/>
      <c r="K56" s="57"/>
      <c r="L56" s="57"/>
      <c r="M56" s="57"/>
      <c r="N56" s="57"/>
      <c r="Q56" s="5"/>
    </row>
    <row r="57" spans="2:17" s="45" customFormat="1" ht="15">
      <c r="B57" s="57"/>
      <c r="C57" s="57"/>
      <c r="D57" s="57"/>
      <c r="E57" s="3"/>
      <c r="F57" s="57"/>
      <c r="G57" s="57"/>
      <c r="H57" s="57"/>
      <c r="I57" s="57"/>
      <c r="J57" s="57"/>
      <c r="K57" s="57"/>
      <c r="L57" s="57"/>
      <c r="M57" s="57"/>
      <c r="N57" s="57"/>
      <c r="Q57" s="5"/>
    </row>
    <row r="58" spans="2:17" s="45" customFormat="1" ht="15">
      <c r="B58" s="57"/>
      <c r="C58" s="57"/>
      <c r="D58" s="57"/>
      <c r="E58" s="3"/>
      <c r="F58" s="57"/>
      <c r="G58" s="57"/>
      <c r="H58" s="57"/>
      <c r="I58" s="57"/>
      <c r="J58" s="57"/>
      <c r="K58" s="57"/>
      <c r="L58" s="57"/>
      <c r="M58" s="57"/>
      <c r="N58" s="57"/>
      <c r="Q58" s="5"/>
    </row>
    <row r="59" spans="2:17" s="45" customFormat="1" ht="15">
      <c r="B59" s="57"/>
      <c r="C59" s="57"/>
      <c r="D59" s="57"/>
      <c r="E59" s="3"/>
      <c r="F59" s="57"/>
      <c r="G59" s="57"/>
      <c r="H59" s="57"/>
      <c r="I59" s="57"/>
      <c r="J59" s="57"/>
      <c r="K59" s="57"/>
      <c r="L59" s="57"/>
      <c r="M59" s="57"/>
      <c r="N59" s="57"/>
      <c r="Q59" s="5"/>
    </row>
    <row r="60" spans="2:17" s="45" customFormat="1" ht="15">
      <c r="B60" s="57"/>
      <c r="C60" s="57"/>
      <c r="D60" s="57"/>
      <c r="E60" s="3"/>
      <c r="F60" s="57"/>
      <c r="G60" s="57"/>
      <c r="H60" s="57"/>
      <c r="I60" s="57"/>
      <c r="J60" s="57"/>
      <c r="K60" s="57"/>
      <c r="L60" s="57"/>
      <c r="M60" s="57"/>
      <c r="N60" s="57"/>
      <c r="Q60" s="5"/>
    </row>
    <row r="61" spans="2:17" s="45" customFormat="1" ht="15">
      <c r="B61" s="57"/>
      <c r="C61" s="57"/>
      <c r="D61" s="57"/>
      <c r="E61" s="3"/>
      <c r="F61" s="57"/>
      <c r="G61" s="57"/>
      <c r="H61" s="57"/>
      <c r="I61" s="57"/>
      <c r="J61" s="57"/>
      <c r="K61" s="57"/>
      <c r="L61" s="57"/>
      <c r="M61" s="57"/>
      <c r="N61" s="57"/>
      <c r="Q61" s="5"/>
    </row>
    <row r="62" spans="2:17" s="45" customFormat="1" ht="15">
      <c r="B62" s="57"/>
      <c r="C62" s="57"/>
      <c r="D62" s="57"/>
      <c r="E62" s="3"/>
      <c r="F62" s="57"/>
      <c r="G62" s="57"/>
      <c r="H62" s="57"/>
      <c r="I62" s="57"/>
      <c r="J62" s="57"/>
      <c r="K62" s="57"/>
      <c r="L62" s="57"/>
      <c r="M62" s="57"/>
      <c r="N62" s="57"/>
      <c r="Q62" s="5"/>
    </row>
    <row r="63" spans="2:17" s="45" customFormat="1" ht="15">
      <c r="B63" s="57"/>
      <c r="C63" s="57"/>
      <c r="D63" s="57"/>
      <c r="E63" s="3"/>
      <c r="F63" s="57"/>
      <c r="G63" s="57"/>
      <c r="H63" s="57"/>
      <c r="I63" s="57"/>
      <c r="J63" s="57"/>
      <c r="K63" s="57"/>
      <c r="L63" s="57"/>
      <c r="M63" s="57"/>
      <c r="N63" s="57"/>
      <c r="Q63" s="5"/>
    </row>
    <row r="64" spans="2:17" s="45" customFormat="1" ht="15">
      <c r="B64" s="57"/>
      <c r="C64" s="57"/>
      <c r="D64" s="57"/>
      <c r="E64" s="3"/>
      <c r="F64" s="57"/>
      <c r="G64" s="57"/>
      <c r="H64" s="57"/>
      <c r="I64" s="57"/>
      <c r="J64" s="57"/>
      <c r="K64" s="57"/>
      <c r="L64" s="57"/>
      <c r="M64" s="57"/>
      <c r="N64" s="57"/>
      <c r="Q64" s="5"/>
    </row>
    <row r="65" spans="2:17" s="45" customFormat="1" ht="15">
      <c r="B65" s="57"/>
      <c r="C65" s="57"/>
      <c r="D65" s="57"/>
      <c r="E65" s="3"/>
      <c r="F65" s="57"/>
      <c r="G65" s="57"/>
      <c r="H65" s="57"/>
      <c r="I65" s="57"/>
      <c r="J65" s="57"/>
      <c r="K65" s="57"/>
      <c r="L65" s="57"/>
      <c r="M65" s="57"/>
      <c r="N65" s="57"/>
      <c r="Q65" s="5"/>
    </row>
    <row r="66" spans="2:17" s="45" customFormat="1" ht="15">
      <c r="B66" s="57"/>
      <c r="C66" s="57"/>
      <c r="D66" s="57"/>
      <c r="E66" s="3"/>
      <c r="F66" s="57"/>
      <c r="G66" s="57"/>
      <c r="H66" s="57"/>
      <c r="I66" s="57"/>
      <c r="J66" s="57"/>
      <c r="K66" s="57"/>
      <c r="L66" s="57"/>
      <c r="M66" s="57"/>
      <c r="N66" s="57"/>
      <c r="Q66" s="5"/>
    </row>
    <row r="67" spans="2:17" s="45" customFormat="1" ht="15">
      <c r="B67" s="57"/>
      <c r="C67" s="57"/>
      <c r="D67" s="57"/>
      <c r="E67" s="3"/>
      <c r="F67" s="57"/>
      <c r="G67" s="57"/>
      <c r="H67" s="57"/>
      <c r="I67" s="57"/>
      <c r="J67" s="57"/>
      <c r="K67" s="57"/>
      <c r="L67" s="57"/>
      <c r="M67" s="57"/>
      <c r="N67" s="57"/>
      <c r="Q67" s="5"/>
    </row>
    <row r="68" spans="2:17" s="45" customFormat="1" ht="15">
      <c r="B68" s="57"/>
      <c r="C68" s="57"/>
      <c r="D68" s="57"/>
      <c r="E68" s="3"/>
      <c r="F68" s="57"/>
      <c r="G68" s="57"/>
      <c r="H68" s="57"/>
      <c r="I68" s="57"/>
      <c r="J68" s="57"/>
      <c r="K68" s="57"/>
      <c r="L68" s="57"/>
      <c r="M68" s="57"/>
      <c r="N68" s="57"/>
      <c r="Q68" s="5"/>
    </row>
    <row r="69" spans="2:17" s="45" customFormat="1" ht="15">
      <c r="B69" s="57"/>
      <c r="C69" s="57"/>
      <c r="D69" s="57"/>
      <c r="E69" s="3"/>
      <c r="F69" s="57"/>
      <c r="G69" s="57"/>
      <c r="H69" s="57"/>
      <c r="I69" s="57"/>
      <c r="J69" s="57"/>
      <c r="K69" s="57"/>
      <c r="L69" s="57"/>
      <c r="M69" s="57"/>
      <c r="N69" s="57"/>
      <c r="Q69" s="5"/>
    </row>
    <row r="70" spans="2:17" s="45" customFormat="1" ht="15">
      <c r="B70" s="57"/>
      <c r="C70" s="57"/>
      <c r="D70" s="57"/>
      <c r="E70" s="3"/>
      <c r="F70" s="57"/>
      <c r="G70" s="57"/>
      <c r="H70" s="57"/>
      <c r="I70" s="57"/>
      <c r="J70" s="57"/>
      <c r="K70" s="57"/>
      <c r="L70" s="57"/>
      <c r="M70" s="57"/>
      <c r="N70" s="57"/>
      <c r="Q70" s="5"/>
    </row>
    <row r="71" spans="2:17" s="45" customFormat="1" ht="15">
      <c r="B71" s="57"/>
      <c r="C71" s="57"/>
      <c r="D71" s="57"/>
      <c r="E71" s="3"/>
      <c r="F71" s="57"/>
      <c r="G71" s="57"/>
      <c r="H71" s="57"/>
      <c r="I71" s="57"/>
      <c r="J71" s="57"/>
      <c r="K71" s="57"/>
      <c r="L71" s="57"/>
      <c r="M71" s="57"/>
      <c r="N71" s="57"/>
      <c r="Q71" s="5"/>
    </row>
    <row r="72" spans="2:17" s="45" customFormat="1" ht="15">
      <c r="B72" s="57"/>
      <c r="C72" s="57"/>
      <c r="D72" s="57"/>
      <c r="E72" s="3"/>
      <c r="F72" s="57"/>
      <c r="G72" s="57"/>
      <c r="H72" s="57"/>
      <c r="I72" s="57"/>
      <c r="J72" s="57"/>
      <c r="K72" s="57"/>
      <c r="L72" s="57"/>
      <c r="M72" s="57"/>
      <c r="N72" s="57"/>
      <c r="Q72" s="5"/>
    </row>
    <row r="73" spans="2:14" ht="15">
      <c r="B73" s="57"/>
      <c r="C73" s="57"/>
      <c r="D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ht="15">
      <c r="B74" s="57"/>
      <c r="C74" s="57"/>
      <c r="D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ht="15">
      <c r="B75" s="57"/>
      <c r="C75" s="57"/>
      <c r="D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ht="15">
      <c r="B76" s="57"/>
      <c r="C76" s="57"/>
      <c r="D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ht="15">
      <c r="B77" s="57"/>
      <c r="C77" s="57"/>
      <c r="D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15">
      <c r="B78" s="57"/>
      <c r="C78" s="57"/>
      <c r="D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ht="15">
      <c r="B79" s="57"/>
      <c r="C79" s="57"/>
      <c r="D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ht="15">
      <c r="B80" s="57"/>
      <c r="C80" s="57"/>
      <c r="D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ht="15">
      <c r="B81" s="57"/>
      <c r="C81" s="57"/>
      <c r="D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ht="15">
      <c r="B82" s="57"/>
      <c r="C82" s="57"/>
      <c r="D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ht="15">
      <c r="B83" s="57"/>
      <c r="C83" s="57"/>
      <c r="D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 ht="15">
      <c r="B84" s="57"/>
      <c r="C84" s="57"/>
      <c r="D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 ht="15">
      <c r="B85" s="57"/>
      <c r="C85" s="57"/>
      <c r="D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 ht="15">
      <c r="B86" s="57"/>
      <c r="C86" s="57"/>
      <c r="D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 ht="15">
      <c r="B87" s="57"/>
      <c r="C87" s="57"/>
      <c r="D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 ht="15">
      <c r="B88" s="57"/>
      <c r="C88" s="57"/>
      <c r="D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ht="15">
      <c r="B89" s="57"/>
      <c r="C89" s="57"/>
      <c r="D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ht="15">
      <c r="B90" s="57"/>
      <c r="C90" s="57"/>
      <c r="D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 ht="15">
      <c r="B91" s="57"/>
      <c r="C91" s="57"/>
      <c r="D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 ht="15">
      <c r="B92" s="57"/>
      <c r="C92" s="57"/>
      <c r="D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 ht="15">
      <c r="B93" s="57"/>
      <c r="C93" s="57"/>
      <c r="D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 ht="15">
      <c r="B94" s="57"/>
      <c r="C94" s="57"/>
      <c r="D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14" ht="15">
      <c r="B95" s="57"/>
      <c r="C95" s="57"/>
      <c r="D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14" ht="15">
      <c r="B96" s="57"/>
      <c r="C96" s="57"/>
      <c r="D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2:14" ht="15">
      <c r="B97" s="57"/>
      <c r="C97" s="57"/>
      <c r="D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2:14" ht="15">
      <c r="B98" s="57"/>
      <c r="C98" s="57"/>
      <c r="D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 ht="15">
      <c r="B99" s="57"/>
      <c r="C99" s="57"/>
      <c r="D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2:14" ht="15">
      <c r="B100" s="57"/>
      <c r="C100" s="57"/>
      <c r="D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2:14" ht="15">
      <c r="B101" s="57"/>
      <c r="C101" s="57"/>
      <c r="D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2:14" ht="15">
      <c r="B102" s="57"/>
      <c r="C102" s="57"/>
      <c r="D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2:14" ht="15">
      <c r="B103" s="57"/>
      <c r="C103" s="57"/>
      <c r="D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2:14" ht="15">
      <c r="B104" s="57"/>
      <c r="C104" s="57"/>
      <c r="D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2:14" ht="15">
      <c r="B105" s="57"/>
      <c r="C105" s="57"/>
      <c r="D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2:14" ht="15">
      <c r="B106" s="57"/>
      <c r="C106" s="57"/>
      <c r="D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 ht="15">
      <c r="B107" s="57"/>
      <c r="C107" s="57"/>
      <c r="D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2:14" ht="15">
      <c r="B108" s="57"/>
      <c r="C108" s="57"/>
      <c r="D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ht="15">
      <c r="B109" s="57"/>
      <c r="C109" s="57"/>
      <c r="D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2:14" ht="15">
      <c r="B110" s="57"/>
      <c r="C110" s="57"/>
      <c r="D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2:14" ht="15">
      <c r="B111" s="57"/>
      <c r="C111" s="57"/>
      <c r="D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 ht="15">
      <c r="B112" s="57"/>
      <c r="C112" s="57"/>
      <c r="D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2:14" ht="15">
      <c r="B113" s="57"/>
      <c r="C113" s="57"/>
      <c r="D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2:14" ht="15">
      <c r="B114" s="57"/>
      <c r="C114" s="57"/>
      <c r="D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2:14" ht="15">
      <c r="B115" s="57"/>
      <c r="C115" s="57"/>
      <c r="D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2:14" ht="15">
      <c r="B116" s="57"/>
      <c r="C116" s="57"/>
      <c r="D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 ht="15">
      <c r="B117" s="57"/>
      <c r="C117" s="57"/>
      <c r="D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2:14" ht="15">
      <c r="B118" s="57"/>
      <c r="C118" s="57"/>
      <c r="D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2:14" ht="15">
      <c r="B119" s="57"/>
      <c r="C119" s="57"/>
      <c r="D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2:14" ht="15">
      <c r="B120" s="57"/>
      <c r="C120" s="57"/>
      <c r="D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2:14" ht="15">
      <c r="B121" s="57"/>
      <c r="C121" s="57"/>
      <c r="D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 ht="15">
      <c r="B122" s="57"/>
      <c r="C122" s="57"/>
      <c r="D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2:14" ht="15">
      <c r="B123" s="57"/>
      <c r="C123" s="57"/>
      <c r="D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2:14" ht="15">
      <c r="B124" s="57"/>
      <c r="C124" s="57"/>
      <c r="D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2:14" ht="15">
      <c r="B125" s="57"/>
      <c r="C125" s="57"/>
      <c r="D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2:14" ht="15">
      <c r="B126" s="57"/>
      <c r="C126" s="57"/>
      <c r="D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2:14" ht="15">
      <c r="B127" s="57"/>
      <c r="C127" s="57"/>
      <c r="D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2:14" ht="15">
      <c r="B128" s="57"/>
      <c r="C128" s="57"/>
      <c r="D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2:14" ht="15">
      <c r="B129" s="57"/>
      <c r="C129" s="57"/>
      <c r="D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2:14" ht="15">
      <c r="B130" s="57"/>
      <c r="C130" s="57"/>
      <c r="D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2:14" ht="15">
      <c r="B131" s="57"/>
      <c r="C131" s="57"/>
      <c r="D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2:14" ht="15">
      <c r="B132" s="57"/>
      <c r="C132" s="57"/>
      <c r="D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2:14" ht="15">
      <c r="B133" s="57"/>
      <c r="C133" s="57"/>
      <c r="D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2:14" ht="15">
      <c r="B134" s="57"/>
      <c r="C134" s="57"/>
      <c r="D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2:14" ht="15">
      <c r="B135" s="57"/>
      <c r="C135" s="57"/>
      <c r="D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2:14" ht="15">
      <c r="B136" s="57"/>
      <c r="C136" s="57"/>
      <c r="D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2:14" ht="15">
      <c r="B137" s="57"/>
      <c r="C137" s="57"/>
      <c r="D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2:14" ht="15">
      <c r="B138" s="57"/>
      <c r="C138" s="57"/>
      <c r="D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2:14" ht="15">
      <c r="B139" s="57"/>
      <c r="C139" s="57"/>
      <c r="D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2:14" ht="15">
      <c r="B140" s="57"/>
      <c r="C140" s="57"/>
      <c r="D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2:14" ht="15">
      <c r="B141" s="57"/>
      <c r="C141" s="57"/>
      <c r="D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2:14" ht="15">
      <c r="B142" s="57"/>
      <c r="C142" s="57"/>
      <c r="D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2:14" ht="15">
      <c r="B143" s="57"/>
      <c r="C143" s="57"/>
      <c r="D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2:14" ht="15">
      <c r="B144" s="57"/>
      <c r="C144" s="57"/>
      <c r="D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2:14" ht="15">
      <c r="B145" s="57"/>
      <c r="C145" s="57"/>
      <c r="D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2:14" ht="15">
      <c r="B146" s="57"/>
      <c r="C146" s="57"/>
      <c r="D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2:14" ht="15">
      <c r="B147" s="57"/>
      <c r="C147" s="57"/>
      <c r="D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2:14" ht="15">
      <c r="B148" s="57"/>
      <c r="C148" s="57"/>
      <c r="D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2:14" ht="15">
      <c r="B149" s="57"/>
      <c r="C149" s="57"/>
      <c r="D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2:14" ht="15">
      <c r="B150" s="57"/>
      <c r="C150" s="57"/>
      <c r="D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2:14" ht="15">
      <c r="B151" s="57"/>
      <c r="C151" s="57"/>
      <c r="D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2:14" ht="15">
      <c r="B152" s="57"/>
      <c r="C152" s="57"/>
      <c r="D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2:14" ht="15">
      <c r="B153" s="57"/>
      <c r="C153" s="57"/>
      <c r="D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2:14" ht="15">
      <c r="B154" s="57"/>
      <c r="C154" s="57"/>
      <c r="D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2:14" ht="15">
      <c r="B155" s="57"/>
      <c r="C155" s="57"/>
      <c r="D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2:14" ht="15">
      <c r="B156" s="57"/>
      <c r="C156" s="57"/>
      <c r="D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2:14" ht="15">
      <c r="B157" s="57"/>
      <c r="C157" s="57"/>
      <c r="D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2:14" ht="15">
      <c r="B158" s="57"/>
      <c r="C158" s="57"/>
      <c r="D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 ht="15">
      <c r="B159" s="57"/>
      <c r="C159" s="57"/>
      <c r="D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2:14" ht="15">
      <c r="B160" s="57"/>
      <c r="C160" s="57"/>
      <c r="D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2:14" ht="15">
      <c r="B161" s="57"/>
      <c r="C161" s="57"/>
      <c r="D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2:14" ht="15">
      <c r="B162" s="57"/>
      <c r="C162" s="57"/>
      <c r="D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2:14" ht="15">
      <c r="B163" s="57"/>
      <c r="C163" s="57"/>
      <c r="D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2:14" ht="15">
      <c r="B164" s="57"/>
      <c r="C164" s="57"/>
      <c r="D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2:14" ht="15">
      <c r="B165" s="57"/>
      <c r="C165" s="57"/>
      <c r="D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2:14" ht="15">
      <c r="B166" s="57"/>
      <c r="C166" s="57"/>
      <c r="D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2:14" ht="15">
      <c r="B167" s="57"/>
      <c r="C167" s="57"/>
      <c r="D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2:14" ht="15">
      <c r="B168" s="57"/>
      <c r="C168" s="57"/>
      <c r="D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2:14" ht="15">
      <c r="B169" s="57"/>
      <c r="C169" s="57"/>
      <c r="D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2:14" ht="15">
      <c r="B170" s="57"/>
      <c r="C170" s="57"/>
      <c r="D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2:14" ht="15">
      <c r="B171" s="57"/>
      <c r="C171" s="57"/>
      <c r="D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2:14" ht="15">
      <c r="B172" s="57"/>
      <c r="C172" s="57"/>
      <c r="D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ht="15">
      <c r="B173" s="57"/>
      <c r="C173" s="57"/>
      <c r="D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 ht="15">
      <c r="B174" s="57"/>
      <c r="C174" s="57"/>
      <c r="D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2:14" ht="15">
      <c r="B175" s="57"/>
      <c r="C175" s="57"/>
      <c r="D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2:14" ht="15">
      <c r="B176" s="57"/>
      <c r="C176" s="57"/>
      <c r="D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2:14" ht="15">
      <c r="B177" s="57"/>
      <c r="C177" s="57"/>
      <c r="D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2:14" ht="15">
      <c r="B178" s="57"/>
      <c r="C178" s="57"/>
      <c r="D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2:14" ht="15">
      <c r="B179" s="57"/>
      <c r="C179" s="57"/>
      <c r="D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2:14" ht="15">
      <c r="B180" s="57"/>
      <c r="C180" s="57"/>
      <c r="D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2:14" ht="15">
      <c r="B181" s="57"/>
      <c r="C181" s="57"/>
      <c r="D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2:14" ht="15">
      <c r="B182" s="57"/>
      <c r="C182" s="57"/>
      <c r="D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2:14" ht="15">
      <c r="B183" s="57"/>
      <c r="C183" s="57"/>
      <c r="D183" s="57"/>
      <c r="F183" s="57"/>
      <c r="G183" s="57"/>
      <c r="H183" s="57"/>
      <c r="I183" s="57"/>
      <c r="J183" s="57"/>
      <c r="K183" s="57"/>
      <c r="L183" s="57"/>
      <c r="M183" s="57"/>
      <c r="N183" s="57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3.875" style="45" customWidth="1"/>
    <col min="3" max="3" width="9.75390625" style="45" customWidth="1"/>
    <col min="4" max="4" width="27.2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28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134</v>
      </c>
      <c r="E10" s="50" t="s">
        <v>61</v>
      </c>
      <c r="F10" s="51"/>
      <c r="G10" s="49" t="str">
        <f>"Nazwa handlowa /
"&amp;C10&amp;" / 
"&amp;D10</f>
        <v>Nazwa handlowa /
Dawka / 
Postać/Opakowanie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478</v>
      </c>
      <c r="C11" s="59" t="s">
        <v>479</v>
      </c>
      <c r="D11" s="59" t="s">
        <v>480</v>
      </c>
      <c r="E11" s="60">
        <v>37000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3.375" style="45" customWidth="1"/>
    <col min="3" max="3" width="10.25390625" style="45" customWidth="1"/>
    <col min="4" max="4" width="24.87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29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65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481</v>
      </c>
      <c r="C11" s="59" t="s">
        <v>135</v>
      </c>
      <c r="D11" s="59" t="s">
        <v>590</v>
      </c>
      <c r="E11" s="60">
        <v>2500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1.00390625" style="45" customWidth="1"/>
    <col min="3" max="3" width="14.875" style="45" customWidth="1"/>
    <col min="4" max="4" width="24.87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30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SUM(N11:N12)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63</v>
      </c>
      <c r="E10" s="50" t="s">
        <v>61</v>
      </c>
      <c r="F10" s="51"/>
      <c r="G10" s="49" t="str">
        <f>"Nazwa handlowa /
"&amp;C10&amp;" / 
"&amp;D10</f>
        <v>Nazwa handlowa /
Dawka / 
Postać/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482</v>
      </c>
      <c r="C11" s="59" t="s">
        <v>483</v>
      </c>
      <c r="D11" s="59" t="s">
        <v>484</v>
      </c>
      <c r="E11" s="60">
        <v>1000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482</v>
      </c>
      <c r="C12" s="59" t="s">
        <v>485</v>
      </c>
      <c r="D12" s="59" t="s">
        <v>484</v>
      </c>
      <c r="E12" s="60">
        <v>38000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57" customFormat="1" ht="15">
      <c r="E13" s="3"/>
      <c r="Q13" s="5"/>
    </row>
    <row r="14" spans="2:17" s="57" customFormat="1" ht="15">
      <c r="B14" s="116" t="s">
        <v>486</v>
      </c>
      <c r="C14" s="117"/>
      <c r="D14" s="117"/>
      <c r="E14" s="117"/>
      <c r="F14" s="117"/>
      <c r="Q14" s="5"/>
    </row>
    <row r="15" s="57" customFormat="1" ht="15">
      <c r="Q15" s="5"/>
    </row>
    <row r="16" spans="2:17" s="57" customFormat="1" ht="15">
      <c r="B16" s="118" t="s">
        <v>198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33.75390625" style="45" customWidth="1"/>
    <col min="3" max="3" width="11.125" style="45" customWidth="1"/>
    <col min="4" max="4" width="22.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31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SUM(N11:N12)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487</v>
      </c>
      <c r="C11" s="59" t="s">
        <v>169</v>
      </c>
      <c r="D11" s="59" t="s">
        <v>488</v>
      </c>
      <c r="E11" s="60">
        <v>1500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487</v>
      </c>
      <c r="C12" s="59" t="s">
        <v>489</v>
      </c>
      <c r="D12" s="59" t="s">
        <v>490</v>
      </c>
      <c r="E12" s="60">
        <v>800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5:17" s="57" customFormat="1" ht="15">
      <c r="E13" s="3"/>
      <c r="Q13" s="5"/>
    </row>
    <row r="14" spans="2:17" s="57" customFormat="1" ht="15">
      <c r="B14" s="116" t="s">
        <v>301</v>
      </c>
      <c r="C14" s="117"/>
      <c r="D14" s="117"/>
      <c r="E14" s="117"/>
      <c r="F14" s="117"/>
      <c r="Q14" s="5"/>
    </row>
    <row r="15" s="57" customFormat="1" ht="15">
      <c r="Q15" s="5"/>
    </row>
    <row r="16" spans="2:17" s="57" customFormat="1" ht="15">
      <c r="B16" s="118" t="s">
        <v>198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22.25390625" style="45" customWidth="1"/>
    <col min="3" max="3" width="22.875" style="45" customWidth="1"/>
    <col min="4" max="4" width="30.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32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SUM(N11:N12)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63</v>
      </c>
      <c r="E10" s="50" t="s">
        <v>65</v>
      </c>
      <c r="F10" s="51"/>
      <c r="G10" s="49" t="str">
        <f>"Nazwa handlowa /
"&amp;C10&amp;" / 
"&amp;D10</f>
        <v>Nazwa handlowa /
Dawka / 
Postać/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491</v>
      </c>
      <c r="C11" s="59" t="s">
        <v>591</v>
      </c>
      <c r="D11" s="59" t="s">
        <v>492</v>
      </c>
      <c r="E11" s="60">
        <v>100</v>
      </c>
      <c r="F11" s="51" t="s">
        <v>70</v>
      </c>
      <c r="G11" s="19" t="s">
        <v>67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491</v>
      </c>
      <c r="C12" s="59" t="s">
        <v>592</v>
      </c>
      <c r="D12" s="59" t="s">
        <v>492</v>
      </c>
      <c r="E12" s="60">
        <v>100</v>
      </c>
      <c r="F12" s="51" t="s">
        <v>70</v>
      </c>
      <c r="G12" s="19" t="s">
        <v>67</v>
      </c>
      <c r="H12" s="19"/>
      <c r="I12" s="19"/>
      <c r="J12" s="20"/>
      <c r="K12" s="19"/>
      <c r="L12" s="19"/>
      <c r="M12" s="19"/>
      <c r="N12" s="46">
        <f>ROUND(L12*ROUND(M12,2),2)</f>
        <v>0</v>
      </c>
      <c r="Q12" s="5"/>
    </row>
    <row r="13" spans="5:17" s="57" customFormat="1" ht="15">
      <c r="E13" s="3"/>
      <c r="Q13" s="5"/>
    </row>
    <row r="14" spans="2:17" s="57" customFormat="1" ht="15">
      <c r="B14" s="116" t="s">
        <v>301</v>
      </c>
      <c r="C14" s="117"/>
      <c r="D14" s="117"/>
      <c r="E14" s="117"/>
      <c r="F14" s="117"/>
      <c r="Q14" s="5"/>
    </row>
    <row r="15" s="57" customFormat="1" ht="15">
      <c r="Q15" s="5"/>
    </row>
    <row r="16" spans="2:17" s="57" customFormat="1" ht="15">
      <c r="B16" s="118" t="s">
        <v>198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7.25390625" style="45" customWidth="1"/>
    <col min="3" max="3" width="13.625" style="45" customWidth="1"/>
    <col min="4" max="4" width="25.753906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33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493</v>
      </c>
      <c r="E10" s="50" t="s">
        <v>65</v>
      </c>
      <c r="F10" s="51"/>
      <c r="G10" s="49" t="str">
        <f>"Nazwa handlowa /
"&amp;C10&amp;" / 
"&amp;D10</f>
        <v>Nazwa handlowa /
Dawka / 
Postać /opakowanie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494</v>
      </c>
      <c r="C11" s="59" t="s">
        <v>495</v>
      </c>
      <c r="D11" s="59" t="s">
        <v>594</v>
      </c>
      <c r="E11" s="60">
        <v>350</v>
      </c>
      <c r="F11" s="51" t="s">
        <v>593</v>
      </c>
      <c r="G11" s="19" t="s">
        <v>67</v>
      </c>
      <c r="H11" s="19"/>
      <c r="I11" s="19"/>
      <c r="J11" s="20"/>
      <c r="K11" s="19"/>
      <c r="L11" s="19"/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7"/>
  <sheetViews>
    <sheetView showGridLines="0" zoomScale="77" zoomScaleNormal="77" zoomScalePageLayoutView="80" workbookViewId="0" topLeftCell="A2">
      <selection activeCell="J11" sqref="J11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16.375" style="45" customWidth="1"/>
    <col min="4" max="4" width="24.1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34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SUM(N11:N14)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496</v>
      </c>
      <c r="C11" s="59" t="s">
        <v>497</v>
      </c>
      <c r="D11" s="59" t="s">
        <v>498</v>
      </c>
      <c r="E11" s="60">
        <v>200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496</v>
      </c>
      <c r="C12" s="59" t="s">
        <v>499</v>
      </c>
      <c r="D12" s="59" t="s">
        <v>498</v>
      </c>
      <c r="E12" s="60">
        <v>7600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45">
      <c r="A13" s="58" t="s">
        <v>4</v>
      </c>
      <c r="B13" s="59" t="s">
        <v>500</v>
      </c>
      <c r="C13" s="59" t="s">
        <v>501</v>
      </c>
      <c r="D13" s="59" t="s">
        <v>498</v>
      </c>
      <c r="E13" s="60">
        <v>500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1:17" s="57" customFormat="1" ht="45">
      <c r="A14" s="58" t="s">
        <v>5</v>
      </c>
      <c r="B14" s="59" t="s">
        <v>502</v>
      </c>
      <c r="C14" s="59" t="s">
        <v>503</v>
      </c>
      <c r="D14" s="59" t="s">
        <v>498</v>
      </c>
      <c r="E14" s="60">
        <v>500</v>
      </c>
      <c r="F14" s="51" t="s">
        <v>69</v>
      </c>
      <c r="G14" s="19" t="s">
        <v>67</v>
      </c>
      <c r="H14" s="19"/>
      <c r="I14" s="19"/>
      <c r="J14" s="20"/>
      <c r="K14" s="19"/>
      <c r="L14" s="19" t="str">
        <f>IF(K14=0,"0,00",IF(K14&gt;0,ROUND(E14/K14,2)))</f>
        <v>0,00</v>
      </c>
      <c r="M14" s="19"/>
      <c r="N14" s="46">
        <f>ROUND(L14*ROUND(M14,2),2)</f>
        <v>0</v>
      </c>
      <c r="Q14" s="5"/>
    </row>
    <row r="15" spans="5:17" s="57" customFormat="1" ht="15">
      <c r="E15" s="3"/>
      <c r="Q15" s="5"/>
    </row>
    <row r="16" spans="2:17" s="57" customFormat="1" ht="15">
      <c r="B16" s="116" t="s">
        <v>504</v>
      </c>
      <c r="C16" s="117"/>
      <c r="D16" s="117"/>
      <c r="E16" s="117"/>
      <c r="F16" s="117"/>
      <c r="Q16" s="5"/>
    </row>
    <row r="17" s="57" customFormat="1" ht="15">
      <c r="Q17" s="5"/>
    </row>
    <row r="18" spans="2:17" s="57" customFormat="1" ht="15">
      <c r="B18" s="118" t="s">
        <v>198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</sheetData>
  <sheetProtection/>
  <mergeCells count="4">
    <mergeCell ref="G2:I2"/>
    <mergeCell ref="H6:I6"/>
    <mergeCell ref="B16:F16"/>
    <mergeCell ref="B18:N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45" customWidth="1"/>
    <col min="2" max="2" width="19.875" style="45" customWidth="1"/>
    <col min="3" max="3" width="10.375" style="45" customWidth="1"/>
    <col min="4" max="4" width="27.125" style="45" customWidth="1"/>
    <col min="5" max="5" width="11.875" style="3" customWidth="1"/>
    <col min="6" max="6" width="10.25390625" style="45" customWidth="1"/>
    <col min="7" max="7" width="39.75390625" style="45" customWidth="1"/>
    <col min="8" max="10" width="36.125" style="45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35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493</v>
      </c>
      <c r="E10" s="50" t="s">
        <v>65</v>
      </c>
      <c r="F10" s="51"/>
      <c r="G10" s="49" t="str">
        <f>"Nazwa handlowa /
"&amp;C10&amp;" / 
"&amp;D10</f>
        <v>Nazwa handlowa /
Dawka / 
Postać /opakowanie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505</v>
      </c>
      <c r="C11" s="59" t="s">
        <v>506</v>
      </c>
      <c r="D11" s="59" t="s">
        <v>595</v>
      </c>
      <c r="E11" s="60">
        <v>120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20"/>
  <sheetViews>
    <sheetView showGridLines="0" zoomScale="77" zoomScaleNormal="77" zoomScalePageLayoutView="80" workbookViewId="0" topLeftCell="A1">
      <selection activeCell="J10" sqref="J10"/>
    </sheetView>
  </sheetViews>
  <sheetFormatPr defaultColWidth="9.00390625" defaultRowHeight="12.75"/>
  <cols>
    <col min="1" max="1" width="5.375" style="45" customWidth="1"/>
    <col min="2" max="2" width="19.375" style="45" customWidth="1"/>
    <col min="3" max="3" width="17.125" style="45" customWidth="1"/>
    <col min="4" max="4" width="17.625" style="45" customWidth="1"/>
    <col min="5" max="5" width="11.875" style="3" customWidth="1"/>
    <col min="6" max="6" width="10.25390625" style="45" customWidth="1"/>
    <col min="7" max="7" width="39.75390625" style="45" customWidth="1"/>
    <col min="8" max="9" width="36.125" style="45" customWidth="1"/>
    <col min="10" max="10" width="36.125" style="45" hidden="1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36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SUM(N11:N17)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/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507</v>
      </c>
      <c r="C11" s="59" t="s">
        <v>508</v>
      </c>
      <c r="D11" s="59" t="s">
        <v>509</v>
      </c>
      <c r="E11" s="60">
        <v>250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510</v>
      </c>
      <c r="C12" s="59" t="s">
        <v>511</v>
      </c>
      <c r="D12" s="59" t="s">
        <v>512</v>
      </c>
      <c r="E12" s="60">
        <v>150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 aca="true" t="shared" si="0" ref="L12:L17">IF(K12=0,"0,00",IF(K12&gt;0,ROUND(E12/K12,2)))</f>
        <v>0,00</v>
      </c>
      <c r="M12" s="19"/>
      <c r="N12" s="46">
        <f aca="true" t="shared" si="1" ref="N12:N17">ROUND(L12*ROUND(M12,2),2)</f>
        <v>0</v>
      </c>
      <c r="Q12" s="5"/>
    </row>
    <row r="13" spans="1:17" s="57" customFormat="1" ht="45">
      <c r="A13" s="58" t="s">
        <v>4</v>
      </c>
      <c r="B13" s="59" t="s">
        <v>513</v>
      </c>
      <c r="C13" s="59" t="s">
        <v>514</v>
      </c>
      <c r="D13" s="59" t="s">
        <v>515</v>
      </c>
      <c r="E13" s="60">
        <v>1200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  <c r="Q13" s="5"/>
    </row>
    <row r="14" spans="1:17" s="57" customFormat="1" ht="45">
      <c r="A14" s="58" t="s">
        <v>5</v>
      </c>
      <c r="B14" s="59" t="s">
        <v>516</v>
      </c>
      <c r="C14" s="59" t="s">
        <v>186</v>
      </c>
      <c r="D14" s="59" t="s">
        <v>517</v>
      </c>
      <c r="E14" s="60">
        <v>1200</v>
      </c>
      <c r="F14" s="51" t="s">
        <v>69</v>
      </c>
      <c r="G14" s="19" t="s">
        <v>67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  <c r="Q14" s="5"/>
    </row>
    <row r="15" spans="1:17" s="57" customFormat="1" ht="45">
      <c r="A15" s="58" t="s">
        <v>40</v>
      </c>
      <c r="B15" s="59" t="s">
        <v>518</v>
      </c>
      <c r="C15" s="59" t="s">
        <v>519</v>
      </c>
      <c r="D15" s="59" t="s">
        <v>188</v>
      </c>
      <c r="E15" s="60">
        <v>500</v>
      </c>
      <c r="F15" s="51" t="s">
        <v>69</v>
      </c>
      <c r="G15" s="19" t="s">
        <v>67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  <c r="Q15" s="5"/>
    </row>
    <row r="16" spans="1:17" s="57" customFormat="1" ht="45">
      <c r="A16" s="58" t="s">
        <v>46</v>
      </c>
      <c r="B16" s="59" t="s">
        <v>520</v>
      </c>
      <c r="C16" s="59" t="s">
        <v>521</v>
      </c>
      <c r="D16" s="59" t="s">
        <v>515</v>
      </c>
      <c r="E16" s="60">
        <v>200</v>
      </c>
      <c r="F16" s="51" t="s">
        <v>69</v>
      </c>
      <c r="G16" s="19" t="s">
        <v>67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  <c r="Q16" s="5"/>
    </row>
    <row r="17" spans="1:17" s="57" customFormat="1" ht="45">
      <c r="A17" s="58" t="s">
        <v>6</v>
      </c>
      <c r="B17" s="59" t="s">
        <v>522</v>
      </c>
      <c r="C17" s="59" t="s">
        <v>523</v>
      </c>
      <c r="D17" s="59" t="s">
        <v>524</v>
      </c>
      <c r="E17" s="60">
        <v>150</v>
      </c>
      <c r="F17" s="51" t="s">
        <v>69</v>
      </c>
      <c r="G17" s="19" t="s">
        <v>67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  <c r="Q17" s="5"/>
    </row>
    <row r="18" spans="5:17" s="57" customFormat="1" ht="15">
      <c r="E18" s="3"/>
      <c r="Q18" s="5"/>
    </row>
    <row r="19" spans="2:17" s="57" customFormat="1" ht="15">
      <c r="B19" s="116" t="s">
        <v>194</v>
      </c>
      <c r="C19" s="117"/>
      <c r="D19" s="117"/>
      <c r="E19" s="117"/>
      <c r="F19" s="117"/>
      <c r="Q19" s="5"/>
    </row>
    <row r="20" s="57" customFormat="1" ht="15">
      <c r="Q20" s="5"/>
    </row>
    <row r="21" spans="2:17" s="57" customFormat="1" ht="15">
      <c r="B21" s="118" t="s">
        <v>198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  <row r="318" spans="5:17" s="57" customFormat="1" ht="15">
      <c r="E318" s="3"/>
      <c r="Q318" s="5"/>
    </row>
    <row r="319" spans="5:17" s="57" customFormat="1" ht="15">
      <c r="E319" s="3"/>
      <c r="Q319" s="5"/>
    </row>
    <row r="320" spans="5:17" s="57" customFormat="1" ht="15">
      <c r="E320" s="3"/>
      <c r="Q320" s="5"/>
    </row>
  </sheetData>
  <sheetProtection/>
  <mergeCells count="4">
    <mergeCell ref="G2:I2"/>
    <mergeCell ref="H6:I6"/>
    <mergeCell ref="B19:F19"/>
    <mergeCell ref="B21:N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J10" sqref="J10"/>
    </sheetView>
  </sheetViews>
  <sheetFormatPr defaultColWidth="9.00390625" defaultRowHeight="12.75"/>
  <cols>
    <col min="1" max="1" width="5.375" style="45" customWidth="1"/>
    <col min="2" max="2" width="23.625" style="45" customWidth="1"/>
    <col min="3" max="3" width="22.875" style="45" customWidth="1"/>
    <col min="4" max="4" width="14.875" style="45" customWidth="1"/>
    <col min="5" max="5" width="11.875" style="3" customWidth="1"/>
    <col min="6" max="6" width="10.25390625" style="45" customWidth="1"/>
    <col min="7" max="7" width="39.75390625" style="45" customWidth="1"/>
    <col min="8" max="8" width="36.125" style="45" customWidth="1"/>
    <col min="9" max="9" width="35.875" style="45" customWidth="1"/>
    <col min="10" max="10" width="36.125" style="45" hidden="1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37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/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525</v>
      </c>
      <c r="C11" s="59" t="s">
        <v>526</v>
      </c>
      <c r="D11" s="59" t="s">
        <v>524</v>
      </c>
      <c r="E11" s="60">
        <v>250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15">
      <c r="B13" s="116" t="s">
        <v>194</v>
      </c>
      <c r="C13" s="117"/>
      <c r="D13" s="117"/>
      <c r="E13" s="117"/>
      <c r="F13" s="117"/>
      <c r="Q13" s="5"/>
    </row>
    <row r="14" s="57" customFormat="1" ht="15">
      <c r="Q14" s="5"/>
    </row>
    <row r="15" spans="2:17" s="57" customFormat="1" ht="15">
      <c r="B15" s="118" t="s">
        <v>198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tabSelected="1" zoomScale="77" zoomScaleNormal="77" zoomScalePageLayoutView="85" workbookViewId="0" topLeftCell="A1">
      <selection activeCell="G27" sqref="G27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9.25390625" style="1" customWidth="1"/>
    <col min="4" max="4" width="22.1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SUM(N11:N13)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213</v>
      </c>
      <c r="C11" s="59" t="s">
        <v>66</v>
      </c>
      <c r="D11" s="59" t="s">
        <v>88</v>
      </c>
      <c r="E11" s="60">
        <v>12600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213</v>
      </c>
      <c r="C12" s="59" t="s">
        <v>64</v>
      </c>
      <c r="D12" s="59" t="s">
        <v>88</v>
      </c>
      <c r="E12" s="60">
        <v>10890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15">
      <c r="A13" s="58" t="s">
        <v>4</v>
      </c>
      <c r="B13" s="59" t="s">
        <v>619</v>
      </c>
      <c r="C13" s="59" t="s">
        <v>619</v>
      </c>
      <c r="D13" s="59" t="s">
        <v>619</v>
      </c>
      <c r="E13" s="60" t="s">
        <v>619</v>
      </c>
      <c r="F13" s="60" t="s">
        <v>619</v>
      </c>
      <c r="G13" s="120" t="s">
        <v>619</v>
      </c>
      <c r="H13" s="120" t="s">
        <v>619</v>
      </c>
      <c r="I13" s="120" t="s">
        <v>619</v>
      </c>
      <c r="J13" s="120" t="s">
        <v>619</v>
      </c>
      <c r="K13" s="120" t="s">
        <v>619</v>
      </c>
      <c r="L13" s="120" t="s">
        <v>619</v>
      </c>
      <c r="M13" s="120" t="s">
        <v>619</v>
      </c>
      <c r="N13" s="120" t="s">
        <v>619</v>
      </c>
      <c r="Q13" s="5"/>
    </row>
    <row r="14" spans="5:17" s="57" customFormat="1" ht="15">
      <c r="E14" s="3"/>
      <c r="Q14" s="5"/>
    </row>
    <row r="15" spans="2:17" s="57" customFormat="1" ht="15">
      <c r="B15" s="116" t="s">
        <v>193</v>
      </c>
      <c r="C15" s="117"/>
      <c r="D15" s="117"/>
      <c r="E15" s="117"/>
      <c r="F15" s="117"/>
      <c r="Q15" s="5"/>
    </row>
    <row r="16" s="57" customFormat="1" ht="15">
      <c r="Q16" s="5"/>
    </row>
    <row r="17" spans="2:17" s="57" customFormat="1" ht="15">
      <c r="B17" s="118" t="s">
        <v>198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</sheetData>
  <sheetProtection/>
  <mergeCells count="4">
    <mergeCell ref="G2:I2"/>
    <mergeCell ref="H6:I6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J10" sqref="J10"/>
    </sheetView>
  </sheetViews>
  <sheetFormatPr defaultColWidth="9.00390625" defaultRowHeight="12.75"/>
  <cols>
    <col min="1" max="1" width="5.375" style="45" customWidth="1"/>
    <col min="2" max="2" width="19.375" style="45" customWidth="1"/>
    <col min="3" max="3" width="13.625" style="45" customWidth="1"/>
    <col min="4" max="4" width="15.375" style="45" customWidth="1"/>
    <col min="5" max="5" width="11.875" style="3" customWidth="1"/>
    <col min="6" max="6" width="10.25390625" style="45" customWidth="1"/>
    <col min="7" max="7" width="39.75390625" style="45" customWidth="1"/>
    <col min="8" max="8" width="36.125" style="45" customWidth="1"/>
    <col min="9" max="9" width="35.875" style="45" customWidth="1"/>
    <col min="10" max="10" width="36.125" style="45" hidden="1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38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/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527</v>
      </c>
      <c r="C11" s="59" t="s">
        <v>528</v>
      </c>
      <c r="D11" s="59" t="s">
        <v>524</v>
      </c>
      <c r="E11" s="60">
        <v>50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15">
      <c r="B13" s="116" t="s">
        <v>194</v>
      </c>
      <c r="C13" s="117"/>
      <c r="D13" s="117"/>
      <c r="E13" s="117"/>
      <c r="F13" s="117"/>
      <c r="Q13" s="5"/>
    </row>
    <row r="14" s="57" customFormat="1" ht="15">
      <c r="Q14" s="5"/>
    </row>
    <row r="15" spans="2:17" s="57" customFormat="1" ht="15">
      <c r="B15" s="118" t="s">
        <v>198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9"/>
  <sheetViews>
    <sheetView showGridLines="0" zoomScale="77" zoomScaleNormal="77" zoomScalePageLayoutView="80" workbookViewId="0" topLeftCell="A1">
      <selection activeCell="J10" sqref="J10"/>
    </sheetView>
  </sheetViews>
  <sheetFormatPr defaultColWidth="9.00390625" defaultRowHeight="12.75"/>
  <cols>
    <col min="1" max="1" width="5.375" style="45" customWidth="1"/>
    <col min="2" max="2" width="25.25390625" style="45" customWidth="1"/>
    <col min="3" max="3" width="16.00390625" style="45" customWidth="1"/>
    <col min="4" max="4" width="15.625" style="45" customWidth="1"/>
    <col min="5" max="5" width="11.875" style="3" customWidth="1"/>
    <col min="6" max="6" width="10.25390625" style="45" customWidth="1"/>
    <col min="7" max="7" width="39.75390625" style="45" customWidth="1"/>
    <col min="8" max="8" width="36.125" style="45" customWidth="1"/>
    <col min="9" max="9" width="35.875" style="45" customWidth="1"/>
    <col min="10" max="10" width="36.125" style="45" hidden="1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39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SUM(N11:N16)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/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596</v>
      </c>
      <c r="C11" s="59" t="s">
        <v>529</v>
      </c>
      <c r="D11" s="59" t="s">
        <v>130</v>
      </c>
      <c r="E11" s="60">
        <v>500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 aca="true" t="shared" si="0" ref="L11:L16">IF(K11=0,"0,00",IF(K11&gt;0,ROUND(E11/K11,2)))</f>
        <v>0,00</v>
      </c>
      <c r="M11" s="19"/>
      <c r="N11" s="46">
        <f aca="true" t="shared" si="1" ref="N11:N16">ROUND(L11*ROUND(M11,2),2)</f>
        <v>0</v>
      </c>
      <c r="Q11" s="5"/>
    </row>
    <row r="12" spans="1:17" s="57" customFormat="1" ht="45">
      <c r="A12" s="58" t="s">
        <v>3</v>
      </c>
      <c r="B12" s="59" t="s">
        <v>530</v>
      </c>
      <c r="C12" s="59" t="s">
        <v>160</v>
      </c>
      <c r="D12" s="59" t="s">
        <v>531</v>
      </c>
      <c r="E12" s="60">
        <v>25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 t="shared" si="0"/>
        <v>0,00</v>
      </c>
      <c r="M12" s="19"/>
      <c r="N12" s="46">
        <f t="shared" si="1"/>
        <v>0</v>
      </c>
      <c r="Q12" s="5"/>
    </row>
    <row r="13" spans="1:17" s="57" customFormat="1" ht="45">
      <c r="A13" s="58" t="s">
        <v>4</v>
      </c>
      <c r="B13" s="59" t="s">
        <v>530</v>
      </c>
      <c r="C13" s="59" t="s">
        <v>66</v>
      </c>
      <c r="D13" s="59" t="s">
        <v>531</v>
      </c>
      <c r="E13" s="60">
        <v>160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  <c r="Q13" s="5"/>
    </row>
    <row r="14" spans="1:17" s="57" customFormat="1" ht="45">
      <c r="A14" s="58" t="s">
        <v>5</v>
      </c>
      <c r="B14" s="59" t="s">
        <v>532</v>
      </c>
      <c r="C14" s="59" t="s">
        <v>164</v>
      </c>
      <c r="D14" s="59" t="s">
        <v>130</v>
      </c>
      <c r="E14" s="60">
        <v>90</v>
      </c>
      <c r="F14" s="51" t="s">
        <v>69</v>
      </c>
      <c r="G14" s="19" t="s">
        <v>67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  <c r="Q14" s="5"/>
    </row>
    <row r="15" spans="1:17" s="57" customFormat="1" ht="45">
      <c r="A15" s="58" t="s">
        <v>40</v>
      </c>
      <c r="B15" s="59" t="s">
        <v>533</v>
      </c>
      <c r="C15" s="59" t="s">
        <v>534</v>
      </c>
      <c r="D15" s="59" t="s">
        <v>515</v>
      </c>
      <c r="E15" s="60">
        <v>12</v>
      </c>
      <c r="F15" s="51" t="s">
        <v>69</v>
      </c>
      <c r="G15" s="19" t="s">
        <v>67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  <c r="Q15" s="5"/>
    </row>
    <row r="16" spans="1:17" s="57" customFormat="1" ht="45">
      <c r="A16" s="58" t="s">
        <v>46</v>
      </c>
      <c r="B16" s="59" t="s">
        <v>535</v>
      </c>
      <c r="C16" s="59" t="s">
        <v>168</v>
      </c>
      <c r="D16" s="59" t="s">
        <v>536</v>
      </c>
      <c r="E16" s="60">
        <v>120</v>
      </c>
      <c r="F16" s="51" t="s">
        <v>69</v>
      </c>
      <c r="G16" s="19" t="s">
        <v>67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  <c r="Q16" s="5"/>
    </row>
    <row r="17" spans="5:17" s="57" customFormat="1" ht="15">
      <c r="E17" s="3"/>
      <c r="Q17" s="5"/>
    </row>
    <row r="18" spans="2:17" s="57" customFormat="1" ht="15">
      <c r="B18" s="116" t="s">
        <v>194</v>
      </c>
      <c r="C18" s="117"/>
      <c r="D18" s="117"/>
      <c r="E18" s="117"/>
      <c r="F18" s="117"/>
      <c r="Q18" s="5"/>
    </row>
    <row r="19" s="57" customFormat="1" ht="15">
      <c r="Q19" s="5"/>
    </row>
    <row r="20" spans="2:17" s="57" customFormat="1" ht="15">
      <c r="B20" s="118" t="s">
        <v>198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  <row r="318" spans="5:17" s="57" customFormat="1" ht="15">
      <c r="E318" s="3"/>
      <c r="Q318" s="5"/>
    </row>
    <row r="319" spans="5:17" s="57" customFormat="1" ht="15">
      <c r="E319" s="3"/>
      <c r="Q319" s="5"/>
    </row>
  </sheetData>
  <sheetProtection/>
  <mergeCells count="4">
    <mergeCell ref="G2:I2"/>
    <mergeCell ref="H6:I6"/>
    <mergeCell ref="B18:F18"/>
    <mergeCell ref="B20:N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J10" sqref="J10"/>
    </sheetView>
  </sheetViews>
  <sheetFormatPr defaultColWidth="9.00390625" defaultRowHeight="12.75"/>
  <cols>
    <col min="1" max="1" width="5.375" style="45" customWidth="1"/>
    <col min="2" max="2" width="16.75390625" style="45" customWidth="1"/>
    <col min="3" max="3" width="11.75390625" style="45" customWidth="1"/>
    <col min="4" max="4" width="17.375" style="45" customWidth="1"/>
    <col min="5" max="5" width="11.875" style="3" customWidth="1"/>
    <col min="6" max="6" width="10.25390625" style="45" customWidth="1"/>
    <col min="7" max="7" width="39.75390625" style="45" customWidth="1"/>
    <col min="8" max="8" width="36.125" style="45" customWidth="1"/>
    <col min="9" max="9" width="35.875" style="45" customWidth="1"/>
    <col min="10" max="10" width="36.125" style="45" hidden="1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40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/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537</v>
      </c>
      <c r="C11" s="59" t="s">
        <v>538</v>
      </c>
      <c r="D11" s="59" t="s">
        <v>539</v>
      </c>
      <c r="E11" s="60">
        <v>280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15">
      <c r="B13" s="116" t="s">
        <v>205</v>
      </c>
      <c r="C13" s="117"/>
      <c r="D13" s="117"/>
      <c r="E13" s="117"/>
      <c r="F13" s="117"/>
      <c r="Q13" s="5"/>
    </row>
    <row r="14" s="61" customFormat="1" ht="15">
      <c r="Q14" s="62"/>
    </row>
    <row r="15" spans="2:17" s="57" customFormat="1" ht="15">
      <c r="B15" s="118" t="s">
        <v>198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L22" sqref="L22"/>
    </sheetView>
  </sheetViews>
  <sheetFormatPr defaultColWidth="9.00390625" defaultRowHeight="12.75"/>
  <cols>
    <col min="1" max="1" width="5.375" style="45" customWidth="1"/>
    <col min="2" max="2" width="18.625" style="45" customWidth="1"/>
    <col min="3" max="3" width="9.875" style="45" customWidth="1"/>
    <col min="4" max="4" width="25.25390625" style="45" customWidth="1"/>
    <col min="5" max="5" width="11.875" style="3" customWidth="1"/>
    <col min="6" max="6" width="10.25390625" style="45" customWidth="1"/>
    <col min="7" max="7" width="39.75390625" style="45" customWidth="1"/>
    <col min="8" max="9" width="36.125" style="45" customWidth="1"/>
    <col min="10" max="10" width="36.125" style="45" hidden="1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41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65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/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540</v>
      </c>
      <c r="C11" s="59" t="s">
        <v>541</v>
      </c>
      <c r="D11" s="59" t="s">
        <v>542</v>
      </c>
      <c r="E11" s="60">
        <v>150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15">
      <c r="B13" s="116" t="s">
        <v>205</v>
      </c>
      <c r="C13" s="117"/>
      <c r="D13" s="117"/>
      <c r="E13" s="117"/>
      <c r="F13" s="117"/>
      <c r="Q13" s="5"/>
    </row>
    <row r="14" s="57" customFormat="1" ht="15">
      <c r="Q14" s="5"/>
    </row>
    <row r="15" spans="2:17" s="57" customFormat="1" ht="15">
      <c r="B15" s="118" t="s">
        <v>198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0" workbookViewId="0" topLeftCell="A1">
      <selection activeCell="L27" sqref="L27"/>
    </sheetView>
  </sheetViews>
  <sheetFormatPr defaultColWidth="9.00390625" defaultRowHeight="12.75"/>
  <cols>
    <col min="1" max="1" width="5.375" style="45" customWidth="1"/>
    <col min="2" max="2" width="38.875" style="45" customWidth="1"/>
    <col min="3" max="3" width="14.00390625" style="45" customWidth="1"/>
    <col min="4" max="4" width="24.875" style="45" customWidth="1"/>
    <col min="5" max="5" width="11.875" style="3" customWidth="1"/>
    <col min="6" max="6" width="10.25390625" style="45" customWidth="1"/>
    <col min="7" max="7" width="39.75390625" style="45" customWidth="1"/>
    <col min="8" max="8" width="36.125" style="45" customWidth="1"/>
    <col min="9" max="9" width="35.75390625" style="45" customWidth="1"/>
    <col min="10" max="10" width="0.12890625" style="45" hidden="1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42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543</v>
      </c>
      <c r="C10" s="49" t="s">
        <v>195</v>
      </c>
      <c r="D10" s="49" t="s">
        <v>57</v>
      </c>
      <c r="E10" s="50" t="s">
        <v>61</v>
      </c>
      <c r="F10" s="51"/>
      <c r="G10" s="49" t="str">
        <f>"Nazwa handlowa /
"&amp;C10&amp;" / 
"&amp;D10</f>
        <v>Nazwa handlowa /
Pojemność / 
Postać /Opakowanie</v>
      </c>
      <c r="H10" s="49" t="s">
        <v>202</v>
      </c>
      <c r="I10" s="49" t="str">
        <f>B10</f>
        <v>Skład/ Dawka</v>
      </c>
      <c r="J10" s="49"/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75">
      <c r="A11" s="58" t="s">
        <v>2</v>
      </c>
      <c r="B11" s="59" t="s">
        <v>544</v>
      </c>
      <c r="C11" s="59" t="s">
        <v>545</v>
      </c>
      <c r="D11" s="59" t="s">
        <v>546</v>
      </c>
      <c r="E11" s="60">
        <v>16200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22"/>
  <sheetViews>
    <sheetView showGridLines="0" zoomScale="77" zoomScaleNormal="77" zoomScalePageLayoutView="80" workbookViewId="0" topLeftCell="A1">
      <selection activeCell="J10" sqref="J10"/>
    </sheetView>
  </sheetViews>
  <sheetFormatPr defaultColWidth="9.00390625" defaultRowHeight="12.75"/>
  <cols>
    <col min="1" max="1" width="5.375" style="45" customWidth="1"/>
    <col min="2" max="2" width="48.125" style="45" customWidth="1"/>
    <col min="3" max="3" width="38.25390625" style="45" customWidth="1"/>
    <col min="4" max="4" width="35.875" style="45" customWidth="1"/>
    <col min="5" max="5" width="11.875" style="3" customWidth="1"/>
    <col min="6" max="6" width="10.25390625" style="45" customWidth="1"/>
    <col min="7" max="7" width="39.75390625" style="45" customWidth="1"/>
    <col min="8" max="8" width="36.125" style="45" customWidth="1"/>
    <col min="9" max="9" width="35.875" style="45" customWidth="1"/>
    <col min="10" max="10" width="36.125" style="45" hidden="1" customWidth="1"/>
    <col min="11" max="14" width="16.625" style="45" customWidth="1"/>
    <col min="15" max="15" width="8.00390625" style="45" customWidth="1"/>
    <col min="16" max="16" width="15.875" style="45" customWidth="1"/>
    <col min="17" max="17" width="15.875" style="5" customWidth="1"/>
    <col min="18" max="18" width="15.875" style="45" customWidth="1"/>
    <col min="19" max="20" width="14.25390625" style="45" customWidth="1"/>
    <col min="21" max="21" width="15.25390625" style="45" customWidth="1"/>
    <col min="22" max="16384" width="9.125" style="45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42" t="s">
        <v>14</v>
      </c>
      <c r="C4" s="43">
        <v>43</v>
      </c>
      <c r="D4" s="8"/>
      <c r="E4" s="9"/>
      <c r="F4" s="44"/>
      <c r="G4" s="11" t="s">
        <v>19</v>
      </c>
      <c r="H4" s="44"/>
      <c r="I4" s="8"/>
      <c r="J4" s="44"/>
      <c r="K4" s="44"/>
      <c r="L4" s="44"/>
      <c r="M4" s="44"/>
      <c r="N4" s="44"/>
      <c r="Q4" s="45"/>
    </row>
    <row r="5" spans="2:17" ht="15">
      <c r="B5" s="42"/>
      <c r="C5" s="8"/>
      <c r="D5" s="8"/>
      <c r="E5" s="9"/>
      <c r="F5" s="44"/>
      <c r="G5" s="11"/>
      <c r="H5" s="44"/>
      <c r="I5" s="8"/>
      <c r="J5" s="44"/>
      <c r="K5" s="44"/>
      <c r="L5" s="44"/>
      <c r="M5" s="44"/>
      <c r="N5" s="44"/>
      <c r="Q5" s="45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SUM(N11:N19)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134</v>
      </c>
      <c r="E10" s="50" t="s">
        <v>61</v>
      </c>
      <c r="F10" s="51"/>
      <c r="G10" s="49" t="str">
        <f>"Nazwa handlowa /
"&amp;C10&amp;" / 
"&amp;D10</f>
        <v>Nazwa handlowa /
Dawka / 
Postać/Opakowanie</v>
      </c>
      <c r="H10" s="49" t="s">
        <v>203</v>
      </c>
      <c r="I10" s="49" t="str">
        <f>B10</f>
        <v>Skład</v>
      </c>
      <c r="J10" s="49"/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165">
      <c r="A11" s="58" t="s">
        <v>2</v>
      </c>
      <c r="B11" s="59" t="s">
        <v>547</v>
      </c>
      <c r="C11" s="59" t="s">
        <v>548</v>
      </c>
      <c r="D11" s="59" t="s">
        <v>549</v>
      </c>
      <c r="E11" s="60">
        <v>480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550</v>
      </c>
      <c r="C12" s="59" t="s">
        <v>372</v>
      </c>
      <c r="D12" s="59" t="s">
        <v>551</v>
      </c>
      <c r="E12" s="60">
        <v>6240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 aca="true" t="shared" si="0" ref="L12:L19">IF(K12=0,"0,00",IF(K12&gt;0,ROUND(E12/K12,2)))</f>
        <v>0,00</v>
      </c>
      <c r="M12" s="19"/>
      <c r="N12" s="46">
        <f aca="true" t="shared" si="1" ref="N12:N19">ROUND(L12*ROUND(M12,2),2)</f>
        <v>0</v>
      </c>
      <c r="Q12" s="5"/>
    </row>
    <row r="13" spans="1:17" s="57" customFormat="1" ht="90">
      <c r="A13" s="58" t="s">
        <v>4</v>
      </c>
      <c r="B13" s="59" t="s">
        <v>552</v>
      </c>
      <c r="C13" s="59" t="s">
        <v>553</v>
      </c>
      <c r="D13" s="59" t="s">
        <v>554</v>
      </c>
      <c r="E13" s="60">
        <v>2600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  <c r="Q13" s="5"/>
    </row>
    <row r="14" spans="1:17" s="57" customFormat="1" ht="90">
      <c r="A14" s="58" t="s">
        <v>5</v>
      </c>
      <c r="B14" s="59" t="s">
        <v>555</v>
      </c>
      <c r="C14" s="59" t="s">
        <v>556</v>
      </c>
      <c r="D14" s="59" t="s">
        <v>599</v>
      </c>
      <c r="E14" s="60">
        <v>700</v>
      </c>
      <c r="F14" s="51" t="s">
        <v>69</v>
      </c>
      <c r="G14" s="19" t="s">
        <v>67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  <c r="Q14" s="5"/>
    </row>
    <row r="15" spans="1:17" s="57" customFormat="1" ht="75">
      <c r="A15" s="58" t="s">
        <v>40</v>
      </c>
      <c r="B15" s="59" t="s">
        <v>557</v>
      </c>
      <c r="C15" s="59" t="s">
        <v>558</v>
      </c>
      <c r="D15" s="59" t="s">
        <v>559</v>
      </c>
      <c r="E15" s="60">
        <v>1700</v>
      </c>
      <c r="F15" s="51" t="s">
        <v>69</v>
      </c>
      <c r="G15" s="19" t="s">
        <v>67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  <c r="Q15" s="5"/>
    </row>
    <row r="16" spans="1:17" s="57" customFormat="1" ht="75">
      <c r="A16" s="58" t="s">
        <v>46</v>
      </c>
      <c r="B16" s="59" t="s">
        <v>560</v>
      </c>
      <c r="C16" s="59" t="s">
        <v>561</v>
      </c>
      <c r="D16" s="59" t="s">
        <v>562</v>
      </c>
      <c r="E16" s="60">
        <v>130</v>
      </c>
      <c r="F16" s="51" t="s">
        <v>69</v>
      </c>
      <c r="G16" s="19" t="s">
        <v>67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  <c r="Q16" s="5"/>
    </row>
    <row r="17" spans="1:17" s="57" customFormat="1" ht="90">
      <c r="A17" s="58" t="s">
        <v>6</v>
      </c>
      <c r="B17" s="59" t="s">
        <v>563</v>
      </c>
      <c r="C17" s="59" t="s">
        <v>564</v>
      </c>
      <c r="D17" s="59" t="s">
        <v>599</v>
      </c>
      <c r="E17" s="60">
        <v>900</v>
      </c>
      <c r="F17" s="51" t="s">
        <v>69</v>
      </c>
      <c r="G17" s="19" t="s">
        <v>67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  <c r="Q17" s="5"/>
    </row>
    <row r="18" spans="1:17" s="57" customFormat="1" ht="60">
      <c r="A18" s="58" t="s">
        <v>7</v>
      </c>
      <c r="B18" s="59" t="s">
        <v>565</v>
      </c>
      <c r="C18" s="59" t="s">
        <v>566</v>
      </c>
      <c r="D18" s="59" t="s">
        <v>600</v>
      </c>
      <c r="E18" s="60">
        <v>1800</v>
      </c>
      <c r="F18" s="51" t="s">
        <v>69</v>
      </c>
      <c r="G18" s="19" t="s">
        <v>67</v>
      </c>
      <c r="H18" s="19"/>
      <c r="I18" s="19"/>
      <c r="J18" s="20"/>
      <c r="K18" s="19"/>
      <c r="L18" s="19" t="str">
        <f t="shared" si="0"/>
        <v>0,00</v>
      </c>
      <c r="M18" s="19"/>
      <c r="N18" s="46">
        <f t="shared" si="1"/>
        <v>0</v>
      </c>
      <c r="Q18" s="5"/>
    </row>
    <row r="19" spans="1:17" s="57" customFormat="1" ht="165">
      <c r="A19" s="58" t="s">
        <v>20</v>
      </c>
      <c r="B19" s="59" t="s">
        <v>617</v>
      </c>
      <c r="C19" s="59" t="s">
        <v>567</v>
      </c>
      <c r="D19" s="59" t="s">
        <v>618</v>
      </c>
      <c r="E19" s="60">
        <v>5760</v>
      </c>
      <c r="F19" s="51" t="s">
        <v>69</v>
      </c>
      <c r="G19" s="19" t="s">
        <v>67</v>
      </c>
      <c r="H19" s="19"/>
      <c r="I19" s="19"/>
      <c r="J19" s="20"/>
      <c r="K19" s="19"/>
      <c r="L19" s="19" t="str">
        <f t="shared" si="0"/>
        <v>0,00</v>
      </c>
      <c r="M19" s="19"/>
      <c r="N19" s="46">
        <f t="shared" si="1"/>
        <v>0</v>
      </c>
      <c r="Q19" s="5"/>
    </row>
    <row r="20" spans="5:17" s="57" customFormat="1" ht="15">
      <c r="E20" s="3"/>
      <c r="Q20" s="5"/>
    </row>
    <row r="21" spans="2:17" s="57" customFormat="1" ht="15">
      <c r="B21" s="116" t="s">
        <v>196</v>
      </c>
      <c r="C21" s="117"/>
      <c r="D21" s="117"/>
      <c r="E21" s="117"/>
      <c r="F21" s="117"/>
      <c r="Q21" s="5"/>
    </row>
    <row r="22" s="57" customFormat="1" ht="15">
      <c r="Q22" s="5"/>
    </row>
    <row r="23" spans="2:17" s="57" customFormat="1" ht="15">
      <c r="B23" s="118" t="s">
        <v>198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  <row r="318" spans="5:17" s="57" customFormat="1" ht="15">
      <c r="E318" s="3"/>
      <c r="Q318" s="5"/>
    </row>
    <row r="319" spans="5:17" s="57" customFormat="1" ht="15">
      <c r="E319" s="3"/>
      <c r="Q319" s="5"/>
    </row>
    <row r="320" spans="5:17" s="57" customFormat="1" ht="15">
      <c r="E320" s="3"/>
      <c r="Q320" s="5"/>
    </row>
    <row r="321" spans="5:17" s="57" customFormat="1" ht="15">
      <c r="E321" s="3"/>
      <c r="Q321" s="5"/>
    </row>
    <row r="322" spans="5:17" s="57" customFormat="1" ht="15">
      <c r="E322" s="3"/>
      <c r="Q322" s="5"/>
    </row>
  </sheetData>
  <sheetProtection/>
  <mergeCells count="4">
    <mergeCell ref="G2:I2"/>
    <mergeCell ref="H6:I6"/>
    <mergeCell ref="B21:F21"/>
    <mergeCell ref="B23:N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5.875" style="1" customWidth="1"/>
    <col min="3" max="3" width="12.375" style="1" customWidth="1"/>
    <col min="4" max="4" width="21.2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61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214</v>
      </c>
      <c r="C11" s="59" t="s">
        <v>215</v>
      </c>
      <c r="D11" s="59" t="s">
        <v>88</v>
      </c>
      <c r="E11" s="60">
        <v>27020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5:17" s="57" customFormat="1" ht="15">
      <c r="E12" s="3"/>
      <c r="Q12" s="5"/>
    </row>
    <row r="13" spans="2:17" s="57" customFormat="1" ht="48.75" customHeight="1">
      <c r="B13" s="116" t="s">
        <v>216</v>
      </c>
      <c r="C13" s="117"/>
      <c r="D13" s="117"/>
      <c r="E13" s="117"/>
      <c r="F13" s="117"/>
      <c r="Q13" s="5"/>
    </row>
    <row r="14" s="57" customFormat="1" ht="15">
      <c r="Q14" s="5"/>
    </row>
    <row r="15" spans="2:17" s="57" customFormat="1" ht="15">
      <c r="B15" s="118" t="s">
        <v>198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60"/>
  <sheetViews>
    <sheetView showGridLines="0" zoomScale="77" zoomScaleNormal="77" zoomScalePageLayoutView="80" workbookViewId="0" topLeftCell="A1">
      <selection activeCell="D30" sqref="D30"/>
    </sheetView>
  </sheetViews>
  <sheetFormatPr defaultColWidth="9.00390625" defaultRowHeight="12.75"/>
  <cols>
    <col min="1" max="1" width="5.375" style="1" customWidth="1"/>
    <col min="2" max="2" width="26.75390625" style="1" customWidth="1"/>
    <col min="3" max="3" width="24.125" style="1" customWidth="1"/>
    <col min="4" max="4" width="29.875" style="1" customWidth="1"/>
    <col min="5" max="5" width="11.875" style="3" customWidth="1"/>
    <col min="6" max="6" width="11.7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SUM(N11:N55)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63</v>
      </c>
      <c r="E10" s="50" t="s">
        <v>61</v>
      </c>
      <c r="F10" s="51"/>
      <c r="G10" s="49" t="str">
        <f>"Nazwa handlowa /
"&amp;C10&amp;" / 
"&amp;D10</f>
        <v>Nazwa handlowa /
Dawka / 
Postać/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571</v>
      </c>
      <c r="C11" s="59" t="s">
        <v>128</v>
      </c>
      <c r="D11" s="59" t="s">
        <v>88</v>
      </c>
      <c r="E11" s="60">
        <v>40000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217</v>
      </c>
      <c r="C12" s="59" t="s">
        <v>218</v>
      </c>
      <c r="D12" s="59" t="s">
        <v>88</v>
      </c>
      <c r="E12" s="60">
        <v>12600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 aca="true" t="shared" si="0" ref="L12:L17">IF(K12=0,"0,00",IF(K12&gt;0,ROUND(E12/K12,2)))</f>
        <v>0,00</v>
      </c>
      <c r="M12" s="19"/>
      <c r="N12" s="46">
        <f aca="true" t="shared" si="1" ref="N12:N17">ROUND(L12*ROUND(M12,2),2)</f>
        <v>0</v>
      </c>
      <c r="Q12" s="5"/>
    </row>
    <row r="13" spans="1:17" s="57" customFormat="1" ht="45">
      <c r="A13" s="58" t="s">
        <v>4</v>
      </c>
      <c r="B13" s="59" t="s">
        <v>219</v>
      </c>
      <c r="C13" s="59" t="s">
        <v>220</v>
      </c>
      <c r="D13" s="59" t="s">
        <v>133</v>
      </c>
      <c r="E13" s="60">
        <v>9730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 t="shared" si="0"/>
        <v>0,00</v>
      </c>
      <c r="M13" s="19"/>
      <c r="N13" s="46">
        <f t="shared" si="1"/>
        <v>0</v>
      </c>
      <c r="Q13" s="5"/>
    </row>
    <row r="14" spans="1:17" s="57" customFormat="1" ht="45">
      <c r="A14" s="58" t="s">
        <v>5</v>
      </c>
      <c r="B14" s="59" t="s">
        <v>572</v>
      </c>
      <c r="C14" s="59" t="s">
        <v>573</v>
      </c>
      <c r="D14" s="59" t="s">
        <v>221</v>
      </c>
      <c r="E14" s="60">
        <v>20</v>
      </c>
      <c r="F14" s="51" t="s">
        <v>69</v>
      </c>
      <c r="G14" s="19" t="s">
        <v>67</v>
      </c>
      <c r="H14" s="19"/>
      <c r="I14" s="19"/>
      <c r="J14" s="20"/>
      <c r="K14" s="19"/>
      <c r="L14" s="19" t="str">
        <f t="shared" si="0"/>
        <v>0,00</v>
      </c>
      <c r="M14" s="19"/>
      <c r="N14" s="46">
        <f t="shared" si="1"/>
        <v>0</v>
      </c>
      <c r="Q14" s="5"/>
    </row>
    <row r="15" spans="1:17" s="57" customFormat="1" ht="45">
      <c r="A15" s="58" t="s">
        <v>40</v>
      </c>
      <c r="B15" s="59" t="s">
        <v>222</v>
      </c>
      <c r="C15" s="59" t="s">
        <v>223</v>
      </c>
      <c r="D15" s="59" t="s">
        <v>88</v>
      </c>
      <c r="E15" s="60">
        <v>4500</v>
      </c>
      <c r="F15" s="51" t="s">
        <v>69</v>
      </c>
      <c r="G15" s="19" t="s">
        <v>67</v>
      </c>
      <c r="H15" s="19"/>
      <c r="I15" s="19"/>
      <c r="J15" s="20"/>
      <c r="K15" s="19"/>
      <c r="L15" s="19" t="str">
        <f t="shared" si="0"/>
        <v>0,00</v>
      </c>
      <c r="M15" s="19"/>
      <c r="N15" s="46">
        <f t="shared" si="1"/>
        <v>0</v>
      </c>
      <c r="Q15" s="5"/>
    </row>
    <row r="16" spans="1:17" s="57" customFormat="1" ht="45">
      <c r="A16" s="58" t="s">
        <v>46</v>
      </c>
      <c r="B16" s="59" t="s">
        <v>222</v>
      </c>
      <c r="C16" s="59" t="s">
        <v>186</v>
      </c>
      <c r="D16" s="59" t="s">
        <v>224</v>
      </c>
      <c r="E16" s="60">
        <v>5000</v>
      </c>
      <c r="F16" s="51" t="s">
        <v>69</v>
      </c>
      <c r="G16" s="19" t="s">
        <v>67</v>
      </c>
      <c r="H16" s="19"/>
      <c r="I16" s="19"/>
      <c r="J16" s="20"/>
      <c r="K16" s="19"/>
      <c r="L16" s="19" t="str">
        <f t="shared" si="0"/>
        <v>0,00</v>
      </c>
      <c r="M16" s="19"/>
      <c r="N16" s="46">
        <f t="shared" si="1"/>
        <v>0</v>
      </c>
      <c r="Q16" s="5"/>
    </row>
    <row r="17" spans="1:17" s="57" customFormat="1" ht="45">
      <c r="A17" s="58" t="s">
        <v>6</v>
      </c>
      <c r="B17" s="59" t="s">
        <v>225</v>
      </c>
      <c r="C17" s="59" t="s">
        <v>89</v>
      </c>
      <c r="D17" s="59" t="s">
        <v>88</v>
      </c>
      <c r="E17" s="60">
        <v>550</v>
      </c>
      <c r="F17" s="51" t="s">
        <v>69</v>
      </c>
      <c r="G17" s="19" t="s">
        <v>67</v>
      </c>
      <c r="H17" s="19"/>
      <c r="I17" s="19"/>
      <c r="J17" s="20"/>
      <c r="K17" s="19"/>
      <c r="L17" s="19" t="str">
        <f t="shared" si="0"/>
        <v>0,00</v>
      </c>
      <c r="M17" s="19"/>
      <c r="N17" s="46">
        <f t="shared" si="1"/>
        <v>0</v>
      </c>
      <c r="Q17" s="5"/>
    </row>
    <row r="18" spans="1:17" s="57" customFormat="1" ht="45">
      <c r="A18" s="58" t="s">
        <v>7</v>
      </c>
      <c r="B18" s="59" t="s">
        <v>226</v>
      </c>
      <c r="C18" s="59" t="s">
        <v>135</v>
      </c>
      <c r="D18" s="59" t="s">
        <v>227</v>
      </c>
      <c r="E18" s="60">
        <v>5400</v>
      </c>
      <c r="F18" s="51" t="s">
        <v>69</v>
      </c>
      <c r="G18" s="19" t="s">
        <v>67</v>
      </c>
      <c r="H18" s="19"/>
      <c r="I18" s="19"/>
      <c r="J18" s="20"/>
      <c r="K18" s="19"/>
      <c r="L18" s="19" t="str">
        <f aca="true" t="shared" si="2" ref="L18:L54">IF(K18=0,"0,00",IF(K18&gt;0,ROUND(E18/K18,2)))</f>
        <v>0,00</v>
      </c>
      <c r="M18" s="19"/>
      <c r="N18" s="46">
        <f aca="true" t="shared" si="3" ref="N18:N55">ROUND(L18*ROUND(M18,2),2)</f>
        <v>0</v>
      </c>
      <c r="Q18" s="5"/>
    </row>
    <row r="19" spans="1:17" s="57" customFormat="1" ht="45">
      <c r="A19" s="58" t="s">
        <v>20</v>
      </c>
      <c r="B19" s="59" t="s">
        <v>228</v>
      </c>
      <c r="C19" s="59" t="s">
        <v>160</v>
      </c>
      <c r="D19" s="59" t="s">
        <v>88</v>
      </c>
      <c r="E19" s="60">
        <v>2200</v>
      </c>
      <c r="F19" s="51" t="s">
        <v>69</v>
      </c>
      <c r="G19" s="19" t="s">
        <v>67</v>
      </c>
      <c r="H19" s="19"/>
      <c r="I19" s="19"/>
      <c r="J19" s="20"/>
      <c r="K19" s="19"/>
      <c r="L19" s="19" t="str">
        <f t="shared" si="2"/>
        <v>0,00</v>
      </c>
      <c r="M19" s="19"/>
      <c r="N19" s="46">
        <f t="shared" si="3"/>
        <v>0</v>
      </c>
      <c r="Q19" s="5"/>
    </row>
    <row r="20" spans="1:17" s="57" customFormat="1" ht="45">
      <c r="A20" s="58" t="s">
        <v>45</v>
      </c>
      <c r="B20" s="59" t="s">
        <v>229</v>
      </c>
      <c r="C20" s="59" t="s">
        <v>230</v>
      </c>
      <c r="D20" s="59" t="s">
        <v>197</v>
      </c>
      <c r="E20" s="60">
        <v>6</v>
      </c>
      <c r="F20" s="51" t="s">
        <v>69</v>
      </c>
      <c r="G20" s="19" t="s">
        <v>67</v>
      </c>
      <c r="H20" s="19"/>
      <c r="I20" s="19"/>
      <c r="J20" s="20"/>
      <c r="K20" s="19"/>
      <c r="L20" s="19" t="str">
        <f t="shared" si="2"/>
        <v>0,00</v>
      </c>
      <c r="M20" s="19"/>
      <c r="N20" s="46">
        <f t="shared" si="3"/>
        <v>0</v>
      </c>
      <c r="Q20" s="5"/>
    </row>
    <row r="21" spans="1:17" s="57" customFormat="1" ht="45">
      <c r="A21" s="58" t="s">
        <v>1</v>
      </c>
      <c r="B21" s="59" t="s">
        <v>231</v>
      </c>
      <c r="C21" s="59" t="s">
        <v>232</v>
      </c>
      <c r="D21" s="59" t="s">
        <v>233</v>
      </c>
      <c r="E21" s="60">
        <v>80</v>
      </c>
      <c r="F21" s="51" t="s">
        <v>69</v>
      </c>
      <c r="G21" s="19" t="s">
        <v>67</v>
      </c>
      <c r="H21" s="19"/>
      <c r="I21" s="19"/>
      <c r="J21" s="20"/>
      <c r="K21" s="19"/>
      <c r="L21" s="19" t="str">
        <f t="shared" si="2"/>
        <v>0,00</v>
      </c>
      <c r="M21" s="19"/>
      <c r="N21" s="46">
        <f t="shared" si="3"/>
        <v>0</v>
      </c>
      <c r="Q21" s="5"/>
    </row>
    <row r="22" spans="1:17" s="57" customFormat="1" ht="45">
      <c r="A22" s="58" t="s">
        <v>0</v>
      </c>
      <c r="B22" s="59" t="s">
        <v>154</v>
      </c>
      <c r="C22" s="59" t="s">
        <v>234</v>
      </c>
      <c r="D22" s="59" t="s">
        <v>88</v>
      </c>
      <c r="E22" s="60">
        <v>1080</v>
      </c>
      <c r="F22" s="51" t="s">
        <v>69</v>
      </c>
      <c r="G22" s="19" t="s">
        <v>67</v>
      </c>
      <c r="H22" s="19"/>
      <c r="I22" s="19"/>
      <c r="J22" s="20"/>
      <c r="K22" s="19"/>
      <c r="L22" s="19" t="str">
        <f t="shared" si="2"/>
        <v>0,00</v>
      </c>
      <c r="M22" s="19"/>
      <c r="N22" s="46">
        <f t="shared" si="3"/>
        <v>0</v>
      </c>
      <c r="Q22" s="5"/>
    </row>
    <row r="23" spans="1:17" s="57" customFormat="1" ht="45">
      <c r="A23" s="58" t="s">
        <v>90</v>
      </c>
      <c r="B23" s="59" t="s">
        <v>154</v>
      </c>
      <c r="C23" s="59" t="s">
        <v>155</v>
      </c>
      <c r="D23" s="59" t="s">
        <v>88</v>
      </c>
      <c r="E23" s="60">
        <v>1080</v>
      </c>
      <c r="F23" s="51" t="s">
        <v>69</v>
      </c>
      <c r="G23" s="19" t="s">
        <v>67</v>
      </c>
      <c r="H23" s="19"/>
      <c r="I23" s="19"/>
      <c r="J23" s="20"/>
      <c r="K23" s="19"/>
      <c r="L23" s="19" t="str">
        <f t="shared" si="2"/>
        <v>0,00</v>
      </c>
      <c r="M23" s="19"/>
      <c r="N23" s="46">
        <f t="shared" si="3"/>
        <v>0</v>
      </c>
      <c r="Q23" s="5"/>
    </row>
    <row r="24" spans="1:17" s="57" customFormat="1" ht="45">
      <c r="A24" s="58" t="s">
        <v>91</v>
      </c>
      <c r="B24" s="59" t="s">
        <v>154</v>
      </c>
      <c r="C24" s="59" t="s">
        <v>156</v>
      </c>
      <c r="D24" s="59" t="s">
        <v>88</v>
      </c>
      <c r="E24" s="60">
        <v>1080</v>
      </c>
      <c r="F24" s="51" t="s">
        <v>69</v>
      </c>
      <c r="G24" s="19" t="s">
        <v>67</v>
      </c>
      <c r="H24" s="19"/>
      <c r="I24" s="19"/>
      <c r="J24" s="20"/>
      <c r="K24" s="19"/>
      <c r="L24" s="19" t="str">
        <f t="shared" si="2"/>
        <v>0,00</v>
      </c>
      <c r="M24" s="19"/>
      <c r="N24" s="46">
        <f t="shared" si="3"/>
        <v>0</v>
      </c>
      <c r="Q24" s="5"/>
    </row>
    <row r="25" spans="1:17" s="57" customFormat="1" ht="45">
      <c r="A25" s="58" t="s">
        <v>92</v>
      </c>
      <c r="B25" s="59" t="s">
        <v>235</v>
      </c>
      <c r="C25" s="59" t="s">
        <v>236</v>
      </c>
      <c r="D25" s="59" t="s">
        <v>157</v>
      </c>
      <c r="E25" s="60">
        <v>6</v>
      </c>
      <c r="F25" s="51" t="s">
        <v>69</v>
      </c>
      <c r="G25" s="19" t="s">
        <v>67</v>
      </c>
      <c r="H25" s="19"/>
      <c r="I25" s="19"/>
      <c r="J25" s="20"/>
      <c r="K25" s="19"/>
      <c r="L25" s="19" t="str">
        <f t="shared" si="2"/>
        <v>0,00</v>
      </c>
      <c r="M25" s="19"/>
      <c r="N25" s="46">
        <f t="shared" si="3"/>
        <v>0</v>
      </c>
      <c r="Q25" s="5"/>
    </row>
    <row r="26" spans="1:17" s="57" customFormat="1" ht="45">
      <c r="A26" s="58" t="s">
        <v>93</v>
      </c>
      <c r="B26" s="59" t="s">
        <v>237</v>
      </c>
      <c r="C26" s="59" t="s">
        <v>238</v>
      </c>
      <c r="D26" s="59" t="s">
        <v>239</v>
      </c>
      <c r="E26" s="60">
        <v>200</v>
      </c>
      <c r="F26" s="51" t="s">
        <v>69</v>
      </c>
      <c r="G26" s="19" t="s">
        <v>67</v>
      </c>
      <c r="H26" s="19"/>
      <c r="I26" s="19"/>
      <c r="J26" s="20"/>
      <c r="K26" s="19"/>
      <c r="L26" s="19" t="str">
        <f t="shared" si="2"/>
        <v>0,00</v>
      </c>
      <c r="M26" s="19"/>
      <c r="N26" s="46">
        <f t="shared" si="3"/>
        <v>0</v>
      </c>
      <c r="Q26" s="5"/>
    </row>
    <row r="27" spans="1:17" s="57" customFormat="1" ht="45">
      <c r="A27" s="58" t="s">
        <v>94</v>
      </c>
      <c r="B27" s="59" t="s">
        <v>161</v>
      </c>
      <c r="C27" s="59" t="s">
        <v>240</v>
      </c>
      <c r="D27" s="59" t="s">
        <v>88</v>
      </c>
      <c r="E27" s="60">
        <v>1800</v>
      </c>
      <c r="F27" s="51" t="s">
        <v>69</v>
      </c>
      <c r="G27" s="19" t="s">
        <v>67</v>
      </c>
      <c r="H27" s="19"/>
      <c r="I27" s="19"/>
      <c r="J27" s="20"/>
      <c r="K27" s="19"/>
      <c r="L27" s="19" t="str">
        <f t="shared" si="2"/>
        <v>0,00</v>
      </c>
      <c r="M27" s="19"/>
      <c r="N27" s="46">
        <f t="shared" si="3"/>
        <v>0</v>
      </c>
      <c r="Q27" s="5"/>
    </row>
    <row r="28" spans="1:17" s="57" customFormat="1" ht="45">
      <c r="A28" s="58" t="s">
        <v>95</v>
      </c>
      <c r="B28" s="59" t="s">
        <v>241</v>
      </c>
      <c r="C28" s="59" t="s">
        <v>135</v>
      </c>
      <c r="D28" s="59" t="s">
        <v>88</v>
      </c>
      <c r="E28" s="60">
        <v>2700</v>
      </c>
      <c r="F28" s="51" t="s">
        <v>69</v>
      </c>
      <c r="G28" s="19" t="s">
        <v>67</v>
      </c>
      <c r="H28" s="19"/>
      <c r="I28" s="19"/>
      <c r="J28" s="20"/>
      <c r="K28" s="19"/>
      <c r="L28" s="19" t="str">
        <f t="shared" si="2"/>
        <v>0,00</v>
      </c>
      <c r="M28" s="19"/>
      <c r="N28" s="46">
        <f t="shared" si="3"/>
        <v>0</v>
      </c>
      <c r="Q28" s="5"/>
    </row>
    <row r="29" spans="1:17" s="57" customFormat="1" ht="45">
      <c r="A29" s="58" t="s">
        <v>96</v>
      </c>
      <c r="B29" s="59" t="s">
        <v>601</v>
      </c>
      <c r="C29" s="59" t="s">
        <v>158</v>
      </c>
      <c r="D29" s="59" t="s">
        <v>88</v>
      </c>
      <c r="E29" s="60">
        <v>500</v>
      </c>
      <c r="F29" s="51" t="s">
        <v>69</v>
      </c>
      <c r="G29" s="19" t="s">
        <v>67</v>
      </c>
      <c r="H29" s="19"/>
      <c r="I29" s="19"/>
      <c r="J29" s="20"/>
      <c r="K29" s="19"/>
      <c r="L29" s="19" t="str">
        <f t="shared" si="2"/>
        <v>0,00</v>
      </c>
      <c r="M29" s="19"/>
      <c r="N29" s="46">
        <f t="shared" si="3"/>
        <v>0</v>
      </c>
      <c r="Q29" s="5"/>
    </row>
    <row r="30" spans="1:17" s="57" customFormat="1" ht="45">
      <c r="A30" s="58" t="s">
        <v>97</v>
      </c>
      <c r="B30" s="59" t="s">
        <v>242</v>
      </c>
      <c r="C30" s="59" t="s">
        <v>159</v>
      </c>
      <c r="D30" s="59" t="s">
        <v>88</v>
      </c>
      <c r="E30" s="60">
        <v>13500</v>
      </c>
      <c r="F30" s="51" t="s">
        <v>69</v>
      </c>
      <c r="G30" s="19" t="s">
        <v>67</v>
      </c>
      <c r="H30" s="19"/>
      <c r="I30" s="19"/>
      <c r="J30" s="20"/>
      <c r="K30" s="19"/>
      <c r="L30" s="19" t="str">
        <f t="shared" si="2"/>
        <v>0,00</v>
      </c>
      <c r="M30" s="19"/>
      <c r="N30" s="46">
        <f t="shared" si="3"/>
        <v>0</v>
      </c>
      <c r="Q30" s="5"/>
    </row>
    <row r="31" spans="1:17" s="57" customFormat="1" ht="45">
      <c r="A31" s="58" t="s">
        <v>139</v>
      </c>
      <c r="B31" s="59" t="s">
        <v>243</v>
      </c>
      <c r="C31" s="59" t="s">
        <v>244</v>
      </c>
      <c r="D31" s="59" t="s">
        <v>245</v>
      </c>
      <c r="E31" s="60">
        <v>90</v>
      </c>
      <c r="F31" s="51" t="s">
        <v>69</v>
      </c>
      <c r="G31" s="19" t="s">
        <v>67</v>
      </c>
      <c r="H31" s="19"/>
      <c r="I31" s="19"/>
      <c r="J31" s="20"/>
      <c r="K31" s="19"/>
      <c r="L31" s="19" t="str">
        <f t="shared" si="2"/>
        <v>0,00</v>
      </c>
      <c r="M31" s="19"/>
      <c r="N31" s="46">
        <f t="shared" si="3"/>
        <v>0</v>
      </c>
      <c r="Q31" s="5"/>
    </row>
    <row r="32" spans="1:17" s="57" customFormat="1" ht="45">
      <c r="A32" s="58" t="s">
        <v>140</v>
      </c>
      <c r="B32" s="59" t="s">
        <v>246</v>
      </c>
      <c r="C32" s="59" t="s">
        <v>247</v>
      </c>
      <c r="D32" s="59" t="s">
        <v>574</v>
      </c>
      <c r="E32" s="60">
        <v>20</v>
      </c>
      <c r="F32" s="51" t="s">
        <v>69</v>
      </c>
      <c r="G32" s="19" t="s">
        <v>67</v>
      </c>
      <c r="H32" s="19"/>
      <c r="I32" s="19"/>
      <c r="J32" s="20"/>
      <c r="K32" s="19"/>
      <c r="L32" s="19" t="str">
        <f t="shared" si="2"/>
        <v>0,00</v>
      </c>
      <c r="M32" s="19"/>
      <c r="N32" s="46">
        <f t="shared" si="3"/>
        <v>0</v>
      </c>
      <c r="Q32" s="5"/>
    </row>
    <row r="33" spans="1:17" s="57" customFormat="1" ht="45">
      <c r="A33" s="58" t="s">
        <v>141</v>
      </c>
      <c r="B33" s="59" t="s">
        <v>248</v>
      </c>
      <c r="C33" s="59" t="s">
        <v>66</v>
      </c>
      <c r="D33" s="59" t="s">
        <v>88</v>
      </c>
      <c r="E33" s="60">
        <v>6000</v>
      </c>
      <c r="F33" s="51" t="s">
        <v>69</v>
      </c>
      <c r="G33" s="19" t="s">
        <v>67</v>
      </c>
      <c r="H33" s="19"/>
      <c r="I33" s="19"/>
      <c r="J33" s="20"/>
      <c r="K33" s="19"/>
      <c r="L33" s="19" t="str">
        <f t="shared" si="2"/>
        <v>0,00</v>
      </c>
      <c r="M33" s="19"/>
      <c r="N33" s="46">
        <f t="shared" si="3"/>
        <v>0</v>
      </c>
      <c r="Q33" s="5"/>
    </row>
    <row r="34" spans="1:17" s="57" customFormat="1" ht="45">
      <c r="A34" s="58" t="s">
        <v>142</v>
      </c>
      <c r="B34" s="59" t="s">
        <v>248</v>
      </c>
      <c r="C34" s="59" t="s">
        <v>64</v>
      </c>
      <c r="D34" s="59" t="s">
        <v>88</v>
      </c>
      <c r="E34" s="60">
        <v>1650</v>
      </c>
      <c r="F34" s="51" t="s">
        <v>69</v>
      </c>
      <c r="G34" s="19" t="s">
        <v>67</v>
      </c>
      <c r="H34" s="19"/>
      <c r="I34" s="19"/>
      <c r="J34" s="20"/>
      <c r="K34" s="19"/>
      <c r="L34" s="19" t="str">
        <f t="shared" si="2"/>
        <v>0,00</v>
      </c>
      <c r="M34" s="19"/>
      <c r="N34" s="46">
        <f t="shared" si="3"/>
        <v>0</v>
      </c>
      <c r="Q34" s="5"/>
    </row>
    <row r="35" spans="1:17" s="57" customFormat="1" ht="45">
      <c r="A35" s="58" t="s">
        <v>143</v>
      </c>
      <c r="B35" s="59" t="s">
        <v>249</v>
      </c>
      <c r="C35" s="59" t="s">
        <v>128</v>
      </c>
      <c r="D35" s="59" t="s">
        <v>88</v>
      </c>
      <c r="E35" s="60">
        <v>1080</v>
      </c>
      <c r="F35" s="51" t="s">
        <v>69</v>
      </c>
      <c r="G35" s="19" t="s">
        <v>67</v>
      </c>
      <c r="H35" s="19"/>
      <c r="I35" s="19"/>
      <c r="J35" s="20"/>
      <c r="K35" s="19"/>
      <c r="L35" s="19" t="str">
        <f t="shared" si="2"/>
        <v>0,00</v>
      </c>
      <c r="M35" s="19"/>
      <c r="N35" s="46">
        <f t="shared" si="3"/>
        <v>0</v>
      </c>
      <c r="Q35" s="5"/>
    </row>
    <row r="36" spans="1:17" s="57" customFormat="1" ht="45">
      <c r="A36" s="58" t="s">
        <v>144</v>
      </c>
      <c r="B36" s="59" t="s">
        <v>250</v>
      </c>
      <c r="C36" s="59" t="s">
        <v>163</v>
      </c>
      <c r="D36" s="59" t="s">
        <v>88</v>
      </c>
      <c r="E36" s="60">
        <v>10800</v>
      </c>
      <c r="F36" s="51" t="s">
        <v>69</v>
      </c>
      <c r="G36" s="19" t="s">
        <v>67</v>
      </c>
      <c r="H36" s="19"/>
      <c r="I36" s="19"/>
      <c r="J36" s="20"/>
      <c r="K36" s="19"/>
      <c r="L36" s="19" t="str">
        <f t="shared" si="2"/>
        <v>0,00</v>
      </c>
      <c r="M36" s="19"/>
      <c r="N36" s="46">
        <f t="shared" si="3"/>
        <v>0</v>
      </c>
      <c r="Q36" s="5"/>
    </row>
    <row r="37" spans="1:17" s="57" customFormat="1" ht="45">
      <c r="A37" s="58" t="s">
        <v>145</v>
      </c>
      <c r="B37" s="59" t="s">
        <v>251</v>
      </c>
      <c r="C37" s="59" t="s">
        <v>64</v>
      </c>
      <c r="D37" s="59" t="s">
        <v>88</v>
      </c>
      <c r="E37" s="60">
        <v>14100</v>
      </c>
      <c r="F37" s="51" t="s">
        <v>69</v>
      </c>
      <c r="G37" s="19" t="s">
        <v>67</v>
      </c>
      <c r="H37" s="19"/>
      <c r="I37" s="19"/>
      <c r="J37" s="20"/>
      <c r="K37" s="19"/>
      <c r="L37" s="19" t="str">
        <f t="shared" si="2"/>
        <v>0,00</v>
      </c>
      <c r="M37" s="19"/>
      <c r="N37" s="46">
        <f t="shared" si="3"/>
        <v>0</v>
      </c>
      <c r="Q37" s="5"/>
    </row>
    <row r="38" spans="1:17" s="57" customFormat="1" ht="45">
      <c r="A38" s="58" t="s">
        <v>146</v>
      </c>
      <c r="B38" s="59" t="s">
        <v>252</v>
      </c>
      <c r="C38" s="59" t="s">
        <v>186</v>
      </c>
      <c r="D38" s="59" t="s">
        <v>253</v>
      </c>
      <c r="E38" s="60">
        <v>7560</v>
      </c>
      <c r="F38" s="51" t="s">
        <v>69</v>
      </c>
      <c r="G38" s="19" t="s">
        <v>67</v>
      </c>
      <c r="H38" s="19"/>
      <c r="I38" s="19"/>
      <c r="J38" s="20"/>
      <c r="K38" s="19"/>
      <c r="L38" s="19" t="str">
        <f t="shared" si="2"/>
        <v>0,00</v>
      </c>
      <c r="M38" s="19"/>
      <c r="N38" s="46">
        <f t="shared" si="3"/>
        <v>0</v>
      </c>
      <c r="Q38" s="5"/>
    </row>
    <row r="39" spans="1:17" s="57" customFormat="1" ht="45">
      <c r="A39" s="58" t="s">
        <v>147</v>
      </c>
      <c r="B39" s="59" t="s">
        <v>252</v>
      </c>
      <c r="C39" s="59" t="s">
        <v>132</v>
      </c>
      <c r="D39" s="59" t="s">
        <v>253</v>
      </c>
      <c r="E39" s="60">
        <v>6480</v>
      </c>
      <c r="F39" s="51" t="s">
        <v>69</v>
      </c>
      <c r="G39" s="19" t="s">
        <v>67</v>
      </c>
      <c r="H39" s="19"/>
      <c r="I39" s="19"/>
      <c r="J39" s="20"/>
      <c r="K39" s="19"/>
      <c r="L39" s="19" t="str">
        <f t="shared" si="2"/>
        <v>0,00</v>
      </c>
      <c r="M39" s="19"/>
      <c r="N39" s="46">
        <f t="shared" si="3"/>
        <v>0</v>
      </c>
      <c r="Q39" s="5"/>
    </row>
    <row r="40" spans="1:17" s="57" customFormat="1" ht="45">
      <c r="A40" s="58" t="s">
        <v>148</v>
      </c>
      <c r="B40" s="59" t="s">
        <v>252</v>
      </c>
      <c r="C40" s="59" t="s">
        <v>254</v>
      </c>
      <c r="D40" s="59" t="s">
        <v>253</v>
      </c>
      <c r="E40" s="60">
        <v>900</v>
      </c>
      <c r="F40" s="51" t="s">
        <v>69</v>
      </c>
      <c r="G40" s="19" t="s">
        <v>67</v>
      </c>
      <c r="H40" s="19"/>
      <c r="I40" s="19"/>
      <c r="J40" s="20"/>
      <c r="K40" s="19"/>
      <c r="L40" s="19" t="str">
        <f t="shared" si="2"/>
        <v>0,00</v>
      </c>
      <c r="M40" s="19"/>
      <c r="N40" s="46">
        <f t="shared" si="3"/>
        <v>0</v>
      </c>
      <c r="Q40" s="5"/>
    </row>
    <row r="41" spans="1:17" s="57" customFormat="1" ht="45">
      <c r="A41" s="58" t="s">
        <v>149</v>
      </c>
      <c r="B41" s="59" t="s">
        <v>255</v>
      </c>
      <c r="C41" s="59" t="s">
        <v>256</v>
      </c>
      <c r="D41" s="59" t="s">
        <v>129</v>
      </c>
      <c r="E41" s="60">
        <v>504</v>
      </c>
      <c r="F41" s="51" t="s">
        <v>69</v>
      </c>
      <c r="G41" s="19" t="s">
        <v>67</v>
      </c>
      <c r="H41" s="19"/>
      <c r="I41" s="19"/>
      <c r="J41" s="20"/>
      <c r="K41" s="19"/>
      <c r="L41" s="19" t="str">
        <f t="shared" si="2"/>
        <v>0,00</v>
      </c>
      <c r="M41" s="19"/>
      <c r="N41" s="46">
        <f t="shared" si="3"/>
        <v>0</v>
      </c>
      <c r="Q41" s="5"/>
    </row>
    <row r="42" spans="1:17" s="57" customFormat="1" ht="45">
      <c r="A42" s="58" t="s">
        <v>150</v>
      </c>
      <c r="B42" s="59" t="s">
        <v>255</v>
      </c>
      <c r="C42" s="59" t="s">
        <v>257</v>
      </c>
      <c r="D42" s="59" t="s">
        <v>129</v>
      </c>
      <c r="E42" s="60">
        <v>1512</v>
      </c>
      <c r="F42" s="51" t="s">
        <v>69</v>
      </c>
      <c r="G42" s="19" t="s">
        <v>67</v>
      </c>
      <c r="H42" s="19"/>
      <c r="I42" s="19"/>
      <c r="J42" s="20"/>
      <c r="K42" s="19"/>
      <c r="L42" s="19" t="str">
        <f t="shared" si="2"/>
        <v>0,00</v>
      </c>
      <c r="M42" s="19"/>
      <c r="N42" s="46">
        <f t="shared" si="3"/>
        <v>0</v>
      </c>
      <c r="Q42" s="5"/>
    </row>
    <row r="43" spans="1:17" s="57" customFormat="1" ht="45">
      <c r="A43" s="58" t="s">
        <v>151</v>
      </c>
      <c r="B43" s="59" t="s">
        <v>255</v>
      </c>
      <c r="C43" s="59" t="s">
        <v>258</v>
      </c>
      <c r="D43" s="59" t="s">
        <v>129</v>
      </c>
      <c r="E43" s="60">
        <v>504</v>
      </c>
      <c r="F43" s="51" t="s">
        <v>69</v>
      </c>
      <c r="G43" s="19" t="s">
        <v>67</v>
      </c>
      <c r="H43" s="19"/>
      <c r="I43" s="19"/>
      <c r="J43" s="20"/>
      <c r="K43" s="19"/>
      <c r="L43" s="19" t="str">
        <f t="shared" si="2"/>
        <v>0,00</v>
      </c>
      <c r="M43" s="19"/>
      <c r="N43" s="46">
        <f t="shared" si="3"/>
        <v>0</v>
      </c>
      <c r="Q43" s="5"/>
    </row>
    <row r="44" spans="1:17" s="57" customFormat="1" ht="45">
      <c r="A44" s="58" t="s">
        <v>170</v>
      </c>
      <c r="B44" s="59" t="s">
        <v>259</v>
      </c>
      <c r="C44" s="59" t="s">
        <v>260</v>
      </c>
      <c r="D44" s="59" t="s">
        <v>88</v>
      </c>
      <c r="E44" s="60">
        <v>1800</v>
      </c>
      <c r="F44" s="51" t="s">
        <v>69</v>
      </c>
      <c r="G44" s="19" t="s">
        <v>67</v>
      </c>
      <c r="H44" s="19"/>
      <c r="I44" s="19"/>
      <c r="J44" s="20"/>
      <c r="K44" s="19"/>
      <c r="L44" s="19" t="str">
        <f t="shared" si="2"/>
        <v>0,00</v>
      </c>
      <c r="M44" s="19"/>
      <c r="N44" s="46">
        <f t="shared" si="3"/>
        <v>0</v>
      </c>
      <c r="Q44" s="5"/>
    </row>
    <row r="45" spans="1:17" s="57" customFormat="1" ht="45">
      <c r="A45" s="58" t="s">
        <v>171</v>
      </c>
      <c r="B45" s="59" t="s">
        <v>261</v>
      </c>
      <c r="C45" s="59" t="s">
        <v>160</v>
      </c>
      <c r="D45" s="59" t="s">
        <v>88</v>
      </c>
      <c r="E45" s="60">
        <v>120</v>
      </c>
      <c r="F45" s="51" t="s">
        <v>69</v>
      </c>
      <c r="G45" s="19" t="s">
        <v>67</v>
      </c>
      <c r="H45" s="19"/>
      <c r="I45" s="19"/>
      <c r="J45" s="20"/>
      <c r="K45" s="19"/>
      <c r="L45" s="19" t="str">
        <f t="shared" si="2"/>
        <v>0,00</v>
      </c>
      <c r="M45" s="19"/>
      <c r="N45" s="46">
        <f t="shared" si="3"/>
        <v>0</v>
      </c>
      <c r="Q45" s="5"/>
    </row>
    <row r="46" spans="1:17" s="57" customFormat="1" ht="45">
      <c r="A46" s="58" t="s">
        <v>172</v>
      </c>
      <c r="B46" s="59" t="s">
        <v>262</v>
      </c>
      <c r="C46" s="59" t="s">
        <v>263</v>
      </c>
      <c r="D46" s="59" t="s">
        <v>264</v>
      </c>
      <c r="E46" s="60">
        <v>90</v>
      </c>
      <c r="F46" s="51" t="s">
        <v>69</v>
      </c>
      <c r="G46" s="19" t="s">
        <v>67</v>
      </c>
      <c r="H46" s="19"/>
      <c r="I46" s="19"/>
      <c r="J46" s="20"/>
      <c r="K46" s="19"/>
      <c r="L46" s="19" t="str">
        <f t="shared" si="2"/>
        <v>0,00</v>
      </c>
      <c r="M46" s="19"/>
      <c r="N46" s="46">
        <f t="shared" si="3"/>
        <v>0</v>
      </c>
      <c r="Q46" s="5"/>
    </row>
    <row r="47" spans="1:17" s="57" customFormat="1" ht="45">
      <c r="A47" s="58" t="s">
        <v>173</v>
      </c>
      <c r="B47" s="59" t="s">
        <v>265</v>
      </c>
      <c r="C47" s="59" t="s">
        <v>89</v>
      </c>
      <c r="D47" s="59" t="s">
        <v>88</v>
      </c>
      <c r="E47" s="60">
        <v>2500</v>
      </c>
      <c r="F47" s="51" t="s">
        <v>69</v>
      </c>
      <c r="G47" s="19" t="s">
        <v>67</v>
      </c>
      <c r="H47" s="19"/>
      <c r="I47" s="19"/>
      <c r="J47" s="20"/>
      <c r="K47" s="19"/>
      <c r="L47" s="19" t="str">
        <f t="shared" si="2"/>
        <v>0,00</v>
      </c>
      <c r="M47" s="19"/>
      <c r="N47" s="46">
        <f t="shared" si="3"/>
        <v>0</v>
      </c>
      <c r="Q47" s="5"/>
    </row>
    <row r="48" spans="1:17" s="57" customFormat="1" ht="45">
      <c r="A48" s="58" t="s">
        <v>174</v>
      </c>
      <c r="B48" s="59" t="s">
        <v>266</v>
      </c>
      <c r="C48" s="59" t="s">
        <v>267</v>
      </c>
      <c r="D48" s="59" t="s">
        <v>268</v>
      </c>
      <c r="E48" s="60">
        <v>40</v>
      </c>
      <c r="F48" s="51" t="s">
        <v>69</v>
      </c>
      <c r="G48" s="19" t="s">
        <v>67</v>
      </c>
      <c r="H48" s="19"/>
      <c r="I48" s="19"/>
      <c r="J48" s="20"/>
      <c r="K48" s="19"/>
      <c r="L48" s="19" t="str">
        <f t="shared" si="2"/>
        <v>0,00</v>
      </c>
      <c r="M48" s="19"/>
      <c r="N48" s="46">
        <f t="shared" si="3"/>
        <v>0</v>
      </c>
      <c r="Q48" s="5"/>
    </row>
    <row r="49" spans="1:17" s="57" customFormat="1" ht="45">
      <c r="A49" s="58" t="s">
        <v>175</v>
      </c>
      <c r="B49" s="59" t="s">
        <v>269</v>
      </c>
      <c r="C49" s="59" t="s">
        <v>270</v>
      </c>
      <c r="D49" s="59" t="s">
        <v>88</v>
      </c>
      <c r="E49" s="60">
        <v>300</v>
      </c>
      <c r="F49" s="51" t="s">
        <v>69</v>
      </c>
      <c r="G49" s="19" t="s">
        <v>67</v>
      </c>
      <c r="H49" s="19"/>
      <c r="I49" s="19"/>
      <c r="J49" s="20"/>
      <c r="K49" s="19"/>
      <c r="L49" s="19" t="str">
        <f t="shared" si="2"/>
        <v>0,00</v>
      </c>
      <c r="M49" s="19"/>
      <c r="N49" s="46">
        <f t="shared" si="3"/>
        <v>0</v>
      </c>
      <c r="Q49" s="5"/>
    </row>
    <row r="50" spans="1:17" s="57" customFormat="1" ht="45">
      <c r="A50" s="58" t="s">
        <v>176</v>
      </c>
      <c r="B50" s="59" t="s">
        <v>271</v>
      </c>
      <c r="C50" s="59" t="s">
        <v>132</v>
      </c>
      <c r="D50" s="59" t="s">
        <v>201</v>
      </c>
      <c r="E50" s="60">
        <v>2050</v>
      </c>
      <c r="F50" s="51" t="s">
        <v>69</v>
      </c>
      <c r="G50" s="19" t="s">
        <v>67</v>
      </c>
      <c r="H50" s="19"/>
      <c r="I50" s="19"/>
      <c r="J50" s="20"/>
      <c r="K50" s="19"/>
      <c r="L50" s="19" t="str">
        <f t="shared" si="2"/>
        <v>0,00</v>
      </c>
      <c r="M50" s="19"/>
      <c r="N50" s="46">
        <f t="shared" si="3"/>
        <v>0</v>
      </c>
      <c r="Q50" s="5"/>
    </row>
    <row r="51" spans="1:17" s="57" customFormat="1" ht="45">
      <c r="A51" s="58" t="s">
        <v>177</v>
      </c>
      <c r="B51" s="59" t="s">
        <v>272</v>
      </c>
      <c r="C51" s="59" t="s">
        <v>273</v>
      </c>
      <c r="D51" s="59" t="s">
        <v>274</v>
      </c>
      <c r="E51" s="60">
        <v>20</v>
      </c>
      <c r="F51" s="51" t="s">
        <v>69</v>
      </c>
      <c r="G51" s="19" t="s">
        <v>67</v>
      </c>
      <c r="H51" s="19"/>
      <c r="I51" s="19"/>
      <c r="J51" s="20"/>
      <c r="K51" s="19"/>
      <c r="L51" s="19" t="str">
        <f t="shared" si="2"/>
        <v>0,00</v>
      </c>
      <c r="M51" s="19"/>
      <c r="N51" s="46">
        <f t="shared" si="3"/>
        <v>0</v>
      </c>
      <c r="Q51" s="5"/>
    </row>
    <row r="52" spans="1:17" s="57" customFormat="1" ht="75">
      <c r="A52" s="58" t="s">
        <v>178</v>
      </c>
      <c r="B52" s="59" t="s">
        <v>275</v>
      </c>
      <c r="C52" s="59" t="s">
        <v>276</v>
      </c>
      <c r="D52" s="59" t="s">
        <v>277</v>
      </c>
      <c r="E52" s="60">
        <v>15</v>
      </c>
      <c r="F52" s="51" t="s">
        <v>69</v>
      </c>
      <c r="G52" s="19" t="s">
        <v>67</v>
      </c>
      <c r="H52" s="19"/>
      <c r="I52" s="19"/>
      <c r="J52" s="20"/>
      <c r="K52" s="19"/>
      <c r="L52" s="19" t="str">
        <f t="shared" si="2"/>
        <v>0,00</v>
      </c>
      <c r="M52" s="19"/>
      <c r="N52" s="46">
        <f t="shared" si="3"/>
        <v>0</v>
      </c>
      <c r="Q52" s="5"/>
    </row>
    <row r="53" spans="1:17" s="57" customFormat="1" ht="45">
      <c r="A53" s="58" t="s">
        <v>179</v>
      </c>
      <c r="B53" s="59" t="s">
        <v>278</v>
      </c>
      <c r="C53" s="59" t="s">
        <v>153</v>
      </c>
      <c r="D53" s="59" t="s">
        <v>88</v>
      </c>
      <c r="E53" s="60">
        <v>1800</v>
      </c>
      <c r="F53" s="51" t="s">
        <v>69</v>
      </c>
      <c r="G53" s="19" t="s">
        <v>67</v>
      </c>
      <c r="H53" s="19"/>
      <c r="I53" s="19"/>
      <c r="J53" s="20"/>
      <c r="K53" s="19"/>
      <c r="L53" s="19" t="str">
        <f t="shared" si="2"/>
        <v>0,00</v>
      </c>
      <c r="M53" s="19"/>
      <c r="N53" s="46">
        <f t="shared" si="3"/>
        <v>0</v>
      </c>
      <c r="Q53" s="5"/>
    </row>
    <row r="54" spans="1:17" s="57" customFormat="1" ht="45">
      <c r="A54" s="58" t="s">
        <v>180</v>
      </c>
      <c r="B54" s="59" t="s">
        <v>278</v>
      </c>
      <c r="C54" s="59" t="s">
        <v>138</v>
      </c>
      <c r="D54" s="59" t="s">
        <v>88</v>
      </c>
      <c r="E54" s="60">
        <v>3600</v>
      </c>
      <c r="F54" s="51" t="s">
        <v>69</v>
      </c>
      <c r="G54" s="19" t="s">
        <v>67</v>
      </c>
      <c r="H54" s="19"/>
      <c r="I54" s="19"/>
      <c r="J54" s="20"/>
      <c r="K54" s="19"/>
      <c r="L54" s="19" t="str">
        <f t="shared" si="2"/>
        <v>0,00</v>
      </c>
      <c r="M54" s="19"/>
      <c r="N54" s="46">
        <f t="shared" si="3"/>
        <v>0</v>
      </c>
      <c r="Q54" s="5"/>
    </row>
    <row r="55" spans="1:17" s="57" customFormat="1" ht="45">
      <c r="A55" s="58" t="s">
        <v>181</v>
      </c>
      <c r="B55" s="59" t="s">
        <v>279</v>
      </c>
      <c r="C55" s="59" t="s">
        <v>280</v>
      </c>
      <c r="D55" s="59" t="s">
        <v>281</v>
      </c>
      <c r="E55" s="60">
        <v>80</v>
      </c>
      <c r="F55" s="51" t="s">
        <v>70</v>
      </c>
      <c r="G55" s="19" t="s">
        <v>67</v>
      </c>
      <c r="H55" s="19"/>
      <c r="I55" s="19"/>
      <c r="J55" s="20"/>
      <c r="K55" s="19"/>
      <c r="L55" s="19"/>
      <c r="M55" s="19"/>
      <c r="N55" s="46">
        <f t="shared" si="3"/>
        <v>0</v>
      </c>
      <c r="Q55" s="5"/>
    </row>
    <row r="56" spans="5:17" s="57" customFormat="1" ht="15">
      <c r="E56" s="3"/>
      <c r="Q56" s="5"/>
    </row>
    <row r="57" spans="2:17" s="57" customFormat="1" ht="15">
      <c r="B57" s="116" t="s">
        <v>204</v>
      </c>
      <c r="C57" s="117"/>
      <c r="D57" s="117"/>
      <c r="E57" s="117"/>
      <c r="F57" s="117"/>
      <c r="Q57" s="5"/>
    </row>
    <row r="58" spans="2:17" s="57" customFormat="1" ht="15">
      <c r="B58" s="116" t="s">
        <v>282</v>
      </c>
      <c r="C58" s="117"/>
      <c r="D58" s="117"/>
      <c r="E58" s="117"/>
      <c r="F58" s="117"/>
      <c r="Q58" s="5"/>
    </row>
    <row r="59" spans="2:17" s="57" customFormat="1" ht="15">
      <c r="B59" s="116" t="s">
        <v>283</v>
      </c>
      <c r="C59" s="117"/>
      <c r="D59" s="117"/>
      <c r="E59" s="117"/>
      <c r="F59" s="117"/>
      <c r="Q59" s="5"/>
    </row>
    <row r="60" s="57" customFormat="1" ht="15">
      <c r="Q60" s="5"/>
    </row>
    <row r="61" spans="2:17" s="57" customFormat="1" ht="15">
      <c r="B61" s="118" t="s">
        <v>198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  <row r="317" spans="5:17" s="57" customFormat="1" ht="15">
      <c r="E317" s="3"/>
      <c r="Q317" s="5"/>
    </row>
    <row r="318" spans="5:17" s="57" customFormat="1" ht="15">
      <c r="E318" s="3"/>
      <c r="Q318" s="5"/>
    </row>
    <row r="319" spans="5:17" s="57" customFormat="1" ht="15">
      <c r="E319" s="3"/>
      <c r="Q319" s="5"/>
    </row>
    <row r="320" spans="5:17" s="57" customFormat="1" ht="15">
      <c r="E320" s="3"/>
      <c r="Q320" s="5"/>
    </row>
    <row r="321" spans="5:17" s="57" customFormat="1" ht="15">
      <c r="E321" s="3"/>
      <c r="Q321" s="5"/>
    </row>
    <row r="322" spans="5:17" s="57" customFormat="1" ht="15">
      <c r="E322" s="3"/>
      <c r="Q322" s="5"/>
    </row>
    <row r="323" spans="5:17" s="57" customFormat="1" ht="15">
      <c r="E323" s="3"/>
      <c r="Q323" s="5"/>
    </row>
    <row r="324" spans="5:17" s="57" customFormat="1" ht="15">
      <c r="E324" s="3"/>
      <c r="Q324" s="5"/>
    </row>
    <row r="325" spans="5:17" s="57" customFormat="1" ht="15">
      <c r="E325" s="3"/>
      <c r="Q325" s="5"/>
    </row>
    <row r="326" spans="5:17" s="57" customFormat="1" ht="15">
      <c r="E326" s="3"/>
      <c r="Q326" s="5"/>
    </row>
    <row r="327" spans="5:17" s="57" customFormat="1" ht="15">
      <c r="E327" s="3"/>
      <c r="Q327" s="5"/>
    </row>
    <row r="328" spans="5:17" s="57" customFormat="1" ht="15">
      <c r="E328" s="3"/>
      <c r="Q328" s="5"/>
    </row>
    <row r="329" spans="5:17" s="57" customFormat="1" ht="15">
      <c r="E329" s="3"/>
      <c r="Q329" s="5"/>
    </row>
    <row r="330" spans="5:17" s="57" customFormat="1" ht="15">
      <c r="E330" s="3"/>
      <c r="Q330" s="5"/>
    </row>
    <row r="331" spans="5:17" s="57" customFormat="1" ht="15">
      <c r="E331" s="3"/>
      <c r="Q331" s="5"/>
    </row>
    <row r="332" spans="5:17" s="57" customFormat="1" ht="15">
      <c r="E332" s="3"/>
      <c r="Q332" s="5"/>
    </row>
    <row r="333" spans="5:17" s="57" customFormat="1" ht="15">
      <c r="E333" s="3"/>
      <c r="Q333" s="5"/>
    </row>
    <row r="334" spans="5:17" s="57" customFormat="1" ht="15">
      <c r="E334" s="3"/>
      <c r="Q334" s="5"/>
    </row>
    <row r="335" spans="5:17" s="57" customFormat="1" ht="15">
      <c r="E335" s="3"/>
      <c r="Q335" s="5"/>
    </row>
    <row r="336" spans="5:17" s="57" customFormat="1" ht="15">
      <c r="E336" s="3"/>
      <c r="Q336" s="5"/>
    </row>
    <row r="337" spans="5:17" s="57" customFormat="1" ht="15">
      <c r="E337" s="3"/>
      <c r="Q337" s="5"/>
    </row>
    <row r="338" spans="5:17" s="57" customFormat="1" ht="15">
      <c r="E338" s="3"/>
      <c r="Q338" s="5"/>
    </row>
    <row r="339" spans="5:17" s="57" customFormat="1" ht="15">
      <c r="E339" s="3"/>
      <c r="Q339" s="5"/>
    </row>
    <row r="340" spans="5:17" s="57" customFormat="1" ht="15">
      <c r="E340" s="3"/>
      <c r="Q340" s="5"/>
    </row>
    <row r="341" spans="5:17" s="57" customFormat="1" ht="15">
      <c r="E341" s="3"/>
      <c r="Q341" s="5"/>
    </row>
    <row r="342" spans="5:17" s="57" customFormat="1" ht="15">
      <c r="E342" s="3"/>
      <c r="Q342" s="5"/>
    </row>
    <row r="343" spans="5:17" s="57" customFormat="1" ht="15">
      <c r="E343" s="3"/>
      <c r="Q343" s="5"/>
    </row>
    <row r="344" spans="5:17" s="57" customFormat="1" ht="15">
      <c r="E344" s="3"/>
      <c r="Q344" s="5"/>
    </row>
    <row r="345" spans="5:17" s="57" customFormat="1" ht="15">
      <c r="E345" s="3"/>
      <c r="Q345" s="5"/>
    </row>
    <row r="346" spans="5:17" s="57" customFormat="1" ht="15">
      <c r="E346" s="3"/>
      <c r="Q346" s="5"/>
    </row>
    <row r="347" spans="5:17" s="57" customFormat="1" ht="15">
      <c r="E347" s="3"/>
      <c r="Q347" s="5"/>
    </row>
    <row r="348" spans="5:17" s="57" customFormat="1" ht="15">
      <c r="E348" s="3"/>
      <c r="Q348" s="5"/>
    </row>
    <row r="349" spans="5:17" s="57" customFormat="1" ht="15">
      <c r="E349" s="3"/>
      <c r="Q349" s="5"/>
    </row>
    <row r="350" spans="5:17" s="57" customFormat="1" ht="15">
      <c r="E350" s="3"/>
      <c r="Q350" s="5"/>
    </row>
    <row r="351" spans="5:17" s="57" customFormat="1" ht="15">
      <c r="E351" s="3"/>
      <c r="Q351" s="5"/>
    </row>
    <row r="352" spans="5:17" s="57" customFormat="1" ht="15">
      <c r="E352" s="3"/>
      <c r="Q352" s="5"/>
    </row>
    <row r="353" spans="5:17" s="57" customFormat="1" ht="15">
      <c r="E353" s="3"/>
      <c r="Q353" s="5"/>
    </row>
    <row r="354" spans="5:17" s="57" customFormat="1" ht="15">
      <c r="E354" s="3"/>
      <c r="Q354" s="5"/>
    </row>
    <row r="355" spans="5:17" s="57" customFormat="1" ht="15">
      <c r="E355" s="3"/>
      <c r="Q355" s="5"/>
    </row>
    <row r="356" spans="5:17" s="57" customFormat="1" ht="15">
      <c r="E356" s="3"/>
      <c r="Q356" s="5"/>
    </row>
    <row r="357" spans="5:17" s="57" customFormat="1" ht="15">
      <c r="E357" s="3"/>
      <c r="Q357" s="5"/>
    </row>
    <row r="358" spans="5:17" s="57" customFormat="1" ht="15">
      <c r="E358" s="3"/>
      <c r="Q358" s="5"/>
    </row>
    <row r="359" spans="5:17" s="57" customFormat="1" ht="15">
      <c r="E359" s="3"/>
      <c r="Q359" s="5"/>
    </row>
    <row r="360" spans="5:17" s="57" customFormat="1" ht="15">
      <c r="E360" s="3"/>
      <c r="Q360" s="5"/>
    </row>
  </sheetData>
  <sheetProtection/>
  <mergeCells count="6">
    <mergeCell ref="G2:I2"/>
    <mergeCell ref="H6:I6"/>
    <mergeCell ref="B59:F59"/>
    <mergeCell ref="B61:N61"/>
    <mergeCell ref="B58:F58"/>
    <mergeCell ref="B57:F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12.375" style="1" customWidth="1"/>
    <col min="4" max="4" width="21.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570</v>
      </c>
      <c r="E10" s="50" t="s">
        <v>65</v>
      </c>
      <c r="F10" s="51"/>
      <c r="G10" s="49" t="str">
        <f>"Nazwa handlowa /
"&amp;C10&amp;" / 
"&amp;D10</f>
        <v>Nazwa handlowa /
Dawka / 
Postać / 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284</v>
      </c>
      <c r="C11" s="59" t="s">
        <v>285</v>
      </c>
      <c r="D11" s="59" t="s">
        <v>133</v>
      </c>
      <c r="E11" s="60">
        <v>1620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2.125" style="1" customWidth="1"/>
    <col min="3" max="3" width="13.375" style="1" customWidth="1"/>
    <col min="4" max="4" width="28.1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SUM(N11:N13)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</v>
      </c>
      <c r="E10" s="50" t="s">
        <v>61</v>
      </c>
      <c r="F10" s="51"/>
      <c r="G10" s="49" t="str">
        <f>"Nazwa handlowa /
"&amp;C10&amp;" / 
"&amp;D10</f>
        <v>Nazwa handlowa /
Dawka / 
Postać /Opakowanie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286</v>
      </c>
      <c r="C11" s="59" t="s">
        <v>287</v>
      </c>
      <c r="D11" s="59" t="s">
        <v>288</v>
      </c>
      <c r="E11" s="60">
        <v>600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pans="1:17" s="57" customFormat="1" ht="45">
      <c r="A12" s="58" t="s">
        <v>3</v>
      </c>
      <c r="B12" s="59" t="s">
        <v>289</v>
      </c>
      <c r="C12" s="59" t="s">
        <v>215</v>
      </c>
      <c r="D12" s="59" t="s">
        <v>290</v>
      </c>
      <c r="E12" s="60">
        <v>1008</v>
      </c>
      <c r="F12" s="51" t="s">
        <v>69</v>
      </c>
      <c r="G12" s="19" t="s">
        <v>67</v>
      </c>
      <c r="H12" s="19"/>
      <c r="I12" s="19"/>
      <c r="J12" s="20"/>
      <c r="K12" s="19"/>
      <c r="L12" s="19" t="str">
        <f>IF(K12=0,"0,00",IF(K12&gt;0,ROUND(E12/K12,2)))</f>
        <v>0,00</v>
      </c>
      <c r="M12" s="19"/>
      <c r="N12" s="46">
        <f>ROUND(L12*ROUND(M12,2),2)</f>
        <v>0</v>
      </c>
      <c r="Q12" s="5"/>
    </row>
    <row r="13" spans="1:17" s="57" customFormat="1" ht="45">
      <c r="A13" s="58" t="s">
        <v>4</v>
      </c>
      <c r="B13" s="59" t="s">
        <v>289</v>
      </c>
      <c r="C13" s="59" t="s">
        <v>291</v>
      </c>
      <c r="D13" s="59" t="s">
        <v>290</v>
      </c>
      <c r="E13" s="60">
        <v>504</v>
      </c>
      <c r="F13" s="51" t="s">
        <v>69</v>
      </c>
      <c r="G13" s="19" t="s">
        <v>67</v>
      </c>
      <c r="H13" s="19"/>
      <c r="I13" s="19"/>
      <c r="J13" s="20"/>
      <c r="K13" s="19"/>
      <c r="L13" s="19" t="str">
        <f>IF(K13=0,"0,00",IF(K13&gt;0,ROUND(E13/K13,2)))</f>
        <v>0,00</v>
      </c>
      <c r="M13" s="19"/>
      <c r="N13" s="46">
        <f>ROUND(L13*ROUND(M13,2),2)</f>
        <v>0</v>
      </c>
      <c r="Q13" s="5"/>
    </row>
    <row r="14" spans="5:17" s="57" customFormat="1" ht="15">
      <c r="E14" s="3"/>
      <c r="Q14" s="5"/>
    </row>
    <row r="15" spans="2:17" s="57" customFormat="1" ht="15">
      <c r="B15" s="116" t="s">
        <v>193</v>
      </c>
      <c r="C15" s="117"/>
      <c r="D15" s="117"/>
      <c r="E15" s="117"/>
      <c r="F15" s="117"/>
      <c r="Q15" s="5"/>
    </row>
    <row r="16" s="57" customFormat="1" ht="15">
      <c r="Q16" s="5"/>
    </row>
    <row r="17" spans="2:17" s="57" customFormat="1" ht="15">
      <c r="B17" s="118" t="s">
        <v>198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  <row r="313" spans="5:17" s="57" customFormat="1" ht="15">
      <c r="E313" s="3"/>
      <c r="Q313" s="5"/>
    </row>
    <row r="314" spans="5:17" s="57" customFormat="1" ht="15">
      <c r="E314" s="3"/>
      <c r="Q314" s="5"/>
    </row>
    <row r="315" spans="5:17" s="57" customFormat="1" ht="15">
      <c r="E315" s="3"/>
      <c r="Q315" s="5"/>
    </row>
    <row r="316" spans="5:17" s="57" customFormat="1" ht="15">
      <c r="E316" s="3"/>
      <c r="Q316" s="5"/>
    </row>
  </sheetData>
  <sheetProtection/>
  <mergeCells count="4">
    <mergeCell ref="G2:I2"/>
    <mergeCell ref="H6:I6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2.25390625" style="1" customWidth="1"/>
    <col min="4" max="4" width="24.87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DFP.271.34.2022.AB</v>
      </c>
      <c r="N1" s="4" t="s">
        <v>59</v>
      </c>
      <c r="S1" s="2"/>
      <c r="T1" s="2"/>
    </row>
    <row r="2" spans="7:9" ht="15">
      <c r="G2" s="105"/>
      <c r="H2" s="105"/>
      <c r="I2" s="105"/>
    </row>
    <row r="3" ht="15">
      <c r="N3" s="4" t="s">
        <v>62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39" customFormat="1" ht="15">
      <c r="B5" s="37"/>
      <c r="C5" s="8"/>
      <c r="D5" s="8"/>
      <c r="E5" s="9"/>
      <c r="F5" s="38"/>
      <c r="G5" s="11"/>
      <c r="H5" s="38"/>
      <c r="I5" s="8"/>
      <c r="J5" s="38"/>
      <c r="K5" s="38"/>
      <c r="L5" s="38"/>
      <c r="M5" s="38"/>
      <c r="N5" s="38"/>
    </row>
    <row r="6" spans="1:9" s="57" customFormat="1" ht="15">
      <c r="A6" s="55"/>
      <c r="B6" s="55"/>
      <c r="C6" s="12"/>
      <c r="D6" s="12"/>
      <c r="E6" s="13"/>
      <c r="F6" s="56"/>
      <c r="G6" s="53" t="s">
        <v>199</v>
      </c>
      <c r="H6" s="114">
        <f>SUM(N11:N11)</f>
        <v>0</v>
      </c>
      <c r="I6" s="115"/>
    </row>
    <row r="7" spans="1:12" s="57" customFormat="1" ht="15">
      <c r="A7" s="55"/>
      <c r="C7" s="56"/>
      <c r="D7" s="56"/>
      <c r="E7" s="13"/>
      <c r="F7" s="56"/>
      <c r="G7" s="56"/>
      <c r="H7" s="56"/>
      <c r="I7" s="56"/>
      <c r="J7" s="56"/>
      <c r="K7" s="56"/>
      <c r="L7" s="56"/>
    </row>
    <row r="8" spans="1:12" s="57" customFormat="1" ht="15">
      <c r="A8" s="5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57" customFormat="1" ht="15">
      <c r="B9" s="55"/>
      <c r="E9" s="17"/>
    </row>
    <row r="10" spans="1:14" s="55" customFormat="1" ht="57">
      <c r="A10" s="49" t="s">
        <v>44</v>
      </c>
      <c r="B10" s="49" t="s">
        <v>15</v>
      </c>
      <c r="C10" s="49" t="s">
        <v>16</v>
      </c>
      <c r="D10" s="49" t="s">
        <v>57</v>
      </c>
      <c r="E10" s="50" t="s">
        <v>61</v>
      </c>
      <c r="F10" s="51"/>
      <c r="G10" s="49" t="str">
        <f>"Nazwa handlowa /
"&amp;C10&amp;" / 
"&amp;D10</f>
        <v>Nazwa handlowa /
Dawka / 
Postać /Opakowanie</v>
      </c>
      <c r="H10" s="49" t="s">
        <v>60</v>
      </c>
      <c r="I10" s="49" t="str">
        <f>B10</f>
        <v>Skład</v>
      </c>
      <c r="J10" s="49" t="s">
        <v>615</v>
      </c>
      <c r="K10" s="49" t="s">
        <v>38</v>
      </c>
      <c r="L10" s="49" t="s">
        <v>39</v>
      </c>
      <c r="M10" s="52" t="s">
        <v>200</v>
      </c>
      <c r="N10" s="49" t="s">
        <v>17</v>
      </c>
    </row>
    <row r="11" spans="1:17" s="57" customFormat="1" ht="45">
      <c r="A11" s="58" t="s">
        <v>2</v>
      </c>
      <c r="B11" s="59" t="s">
        <v>229</v>
      </c>
      <c r="C11" s="59" t="s">
        <v>89</v>
      </c>
      <c r="D11" s="59" t="s">
        <v>292</v>
      </c>
      <c r="E11" s="60">
        <v>1000</v>
      </c>
      <c r="F11" s="51" t="s">
        <v>69</v>
      </c>
      <c r="G11" s="19" t="s">
        <v>67</v>
      </c>
      <c r="H11" s="19"/>
      <c r="I11" s="19"/>
      <c r="J11" s="20"/>
      <c r="K11" s="19"/>
      <c r="L11" s="19" t="str">
        <f>IF(K11=0,"0,00",IF(K11&gt;0,ROUND(E11/K11,2)))</f>
        <v>0,00</v>
      </c>
      <c r="M11" s="19"/>
      <c r="N11" s="46">
        <f>ROUND(L11*ROUND(M11,2),2)</f>
        <v>0</v>
      </c>
      <c r="Q11" s="5"/>
    </row>
    <row r="12" s="57" customFormat="1" ht="15">
      <c r="Q12" s="5"/>
    </row>
    <row r="13" spans="2:17" s="57" customFormat="1" ht="15">
      <c r="B13" s="118" t="s">
        <v>198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Q13" s="5"/>
    </row>
    <row r="14" spans="5:17" s="57" customFormat="1" ht="15">
      <c r="E14" s="3"/>
      <c r="Q14" s="5"/>
    </row>
    <row r="15" spans="5:17" s="57" customFormat="1" ht="15">
      <c r="E15" s="3"/>
      <c r="Q15" s="5"/>
    </row>
    <row r="16" spans="5:17" s="57" customFormat="1" ht="15">
      <c r="E16" s="3"/>
      <c r="Q16" s="5"/>
    </row>
    <row r="17" spans="5:17" s="57" customFormat="1" ht="15">
      <c r="E17" s="3"/>
      <c r="Q17" s="5"/>
    </row>
    <row r="18" spans="5:17" s="57" customFormat="1" ht="15">
      <c r="E18" s="3"/>
      <c r="Q18" s="5"/>
    </row>
    <row r="19" spans="5:17" s="57" customFormat="1" ht="15">
      <c r="E19" s="3"/>
      <c r="Q19" s="5"/>
    </row>
    <row r="20" spans="5:17" s="57" customFormat="1" ht="15">
      <c r="E20" s="3"/>
      <c r="Q20" s="5"/>
    </row>
    <row r="21" spans="5:17" s="57" customFormat="1" ht="15">
      <c r="E21" s="3"/>
      <c r="Q21" s="5"/>
    </row>
    <row r="22" spans="5:17" s="57" customFormat="1" ht="15">
      <c r="E22" s="3"/>
      <c r="Q22" s="5"/>
    </row>
    <row r="23" spans="5:17" s="57" customFormat="1" ht="15">
      <c r="E23" s="3"/>
      <c r="Q23" s="5"/>
    </row>
    <row r="24" spans="5:17" s="57" customFormat="1" ht="15">
      <c r="E24" s="3"/>
      <c r="Q24" s="5"/>
    </row>
    <row r="25" spans="5:17" s="57" customFormat="1" ht="15">
      <c r="E25" s="3"/>
      <c r="Q25" s="5"/>
    </row>
    <row r="26" spans="5:17" s="57" customFormat="1" ht="15">
      <c r="E26" s="3"/>
      <c r="Q26" s="5"/>
    </row>
    <row r="27" spans="5:17" s="57" customFormat="1" ht="15">
      <c r="E27" s="3"/>
      <c r="Q27" s="5"/>
    </row>
    <row r="28" spans="5:17" s="57" customFormat="1" ht="15">
      <c r="E28" s="3"/>
      <c r="Q28" s="5"/>
    </row>
    <row r="29" spans="5:17" s="57" customFormat="1" ht="15">
      <c r="E29" s="3"/>
      <c r="Q29" s="5"/>
    </row>
    <row r="30" spans="5:17" s="57" customFormat="1" ht="15">
      <c r="E30" s="3"/>
      <c r="Q30" s="5"/>
    </row>
    <row r="31" spans="5:17" s="57" customFormat="1" ht="15">
      <c r="E31" s="3"/>
      <c r="Q31" s="5"/>
    </row>
    <row r="32" spans="5:17" s="57" customFormat="1" ht="15">
      <c r="E32" s="3"/>
      <c r="Q32" s="5"/>
    </row>
    <row r="33" spans="5:17" s="57" customFormat="1" ht="15">
      <c r="E33" s="3"/>
      <c r="Q33" s="5"/>
    </row>
    <row r="34" spans="5:17" s="57" customFormat="1" ht="15">
      <c r="E34" s="3"/>
      <c r="Q34" s="5"/>
    </row>
    <row r="35" spans="5:17" s="57" customFormat="1" ht="15">
      <c r="E35" s="3"/>
      <c r="Q35" s="5"/>
    </row>
    <row r="36" spans="5:17" s="57" customFormat="1" ht="15">
      <c r="E36" s="3"/>
      <c r="Q36" s="5"/>
    </row>
    <row r="37" spans="5:17" s="57" customFormat="1" ht="15">
      <c r="E37" s="3"/>
      <c r="Q37" s="5"/>
    </row>
    <row r="38" spans="5:17" s="57" customFormat="1" ht="15">
      <c r="E38" s="3"/>
      <c r="Q38" s="5"/>
    </row>
    <row r="39" spans="5:17" s="57" customFormat="1" ht="15">
      <c r="E39" s="3"/>
      <c r="Q39" s="5"/>
    </row>
    <row r="40" spans="5:17" s="57" customFormat="1" ht="15">
      <c r="E40" s="3"/>
      <c r="Q40" s="5"/>
    </row>
    <row r="41" spans="5:17" s="57" customFormat="1" ht="15">
      <c r="E41" s="3"/>
      <c r="Q41" s="5"/>
    </row>
    <row r="42" spans="5:17" s="57" customFormat="1" ht="15">
      <c r="E42" s="3"/>
      <c r="Q42" s="5"/>
    </row>
    <row r="43" spans="5:17" s="57" customFormat="1" ht="15">
      <c r="E43" s="3"/>
      <c r="Q43" s="5"/>
    </row>
    <row r="44" spans="5:17" s="57" customFormat="1" ht="15">
      <c r="E44" s="3"/>
      <c r="Q44" s="5"/>
    </row>
    <row r="45" spans="5:17" s="57" customFormat="1" ht="15">
      <c r="E45" s="3"/>
      <c r="Q45" s="5"/>
    </row>
    <row r="46" spans="5:17" s="57" customFormat="1" ht="15">
      <c r="E46" s="3"/>
      <c r="Q46" s="5"/>
    </row>
    <row r="47" spans="5:17" s="57" customFormat="1" ht="15">
      <c r="E47" s="3"/>
      <c r="Q47" s="5"/>
    </row>
    <row r="48" spans="5:17" s="57" customFormat="1" ht="15">
      <c r="E48" s="3"/>
      <c r="Q48" s="5"/>
    </row>
    <row r="49" spans="5:17" s="57" customFormat="1" ht="15">
      <c r="E49" s="3"/>
      <c r="Q49" s="5"/>
    </row>
    <row r="50" spans="5:17" s="57" customFormat="1" ht="15">
      <c r="E50" s="3"/>
      <c r="Q50" s="5"/>
    </row>
    <row r="51" spans="5:17" s="57" customFormat="1" ht="15">
      <c r="E51" s="3"/>
      <c r="Q51" s="5"/>
    </row>
    <row r="52" spans="5:17" s="57" customFormat="1" ht="15">
      <c r="E52" s="3"/>
      <c r="Q52" s="5"/>
    </row>
    <row r="53" spans="5:17" s="57" customFormat="1" ht="15">
      <c r="E53" s="3"/>
      <c r="Q53" s="5"/>
    </row>
    <row r="54" spans="5:17" s="57" customFormat="1" ht="15">
      <c r="E54" s="3"/>
      <c r="Q54" s="5"/>
    </row>
    <row r="55" spans="5:17" s="57" customFormat="1" ht="15">
      <c r="E55" s="3"/>
      <c r="Q55" s="5"/>
    </row>
    <row r="56" spans="5:17" s="57" customFormat="1" ht="15">
      <c r="E56" s="3"/>
      <c r="Q56" s="5"/>
    </row>
    <row r="57" spans="5:17" s="57" customFormat="1" ht="15">
      <c r="E57" s="3"/>
      <c r="Q57" s="5"/>
    </row>
    <row r="58" spans="5:17" s="57" customFormat="1" ht="15">
      <c r="E58" s="3"/>
      <c r="Q58" s="5"/>
    </row>
    <row r="59" spans="5:17" s="57" customFormat="1" ht="15">
      <c r="E59" s="3"/>
      <c r="Q59" s="5"/>
    </row>
    <row r="60" spans="5:17" s="57" customFormat="1" ht="15">
      <c r="E60" s="3"/>
      <c r="Q60" s="5"/>
    </row>
    <row r="61" spans="5:17" s="57" customFormat="1" ht="15">
      <c r="E61" s="3"/>
      <c r="Q61" s="5"/>
    </row>
    <row r="62" spans="5:17" s="57" customFormat="1" ht="15">
      <c r="E62" s="3"/>
      <c r="Q62" s="5"/>
    </row>
    <row r="63" spans="5:17" s="57" customFormat="1" ht="15">
      <c r="E63" s="3"/>
      <c r="Q63" s="5"/>
    </row>
    <row r="64" spans="5:17" s="57" customFormat="1" ht="15">
      <c r="E64" s="3"/>
      <c r="Q64" s="5"/>
    </row>
    <row r="65" spans="5:17" s="57" customFormat="1" ht="15">
      <c r="E65" s="3"/>
      <c r="Q65" s="5"/>
    </row>
    <row r="66" spans="5:17" s="57" customFormat="1" ht="15">
      <c r="E66" s="3"/>
      <c r="Q66" s="5"/>
    </row>
    <row r="67" spans="5:17" s="57" customFormat="1" ht="15">
      <c r="E67" s="3"/>
      <c r="Q67" s="5"/>
    </row>
    <row r="68" spans="5:17" s="57" customFormat="1" ht="15">
      <c r="E68" s="3"/>
      <c r="Q68" s="5"/>
    </row>
    <row r="69" spans="5:17" s="57" customFormat="1" ht="15">
      <c r="E69" s="3"/>
      <c r="Q69" s="5"/>
    </row>
    <row r="70" spans="5:17" s="57" customFormat="1" ht="15">
      <c r="E70" s="3"/>
      <c r="Q70" s="5"/>
    </row>
    <row r="71" spans="5:17" s="57" customFormat="1" ht="15">
      <c r="E71" s="3"/>
      <c r="Q71" s="5"/>
    </row>
    <row r="72" spans="5:17" s="57" customFormat="1" ht="15">
      <c r="E72" s="3"/>
      <c r="Q72" s="5"/>
    </row>
    <row r="73" spans="5:17" s="57" customFormat="1" ht="15">
      <c r="E73" s="3"/>
      <c r="Q73" s="5"/>
    </row>
    <row r="74" spans="5:17" s="57" customFormat="1" ht="15">
      <c r="E74" s="3"/>
      <c r="Q74" s="5"/>
    </row>
    <row r="75" spans="5:17" s="57" customFormat="1" ht="15">
      <c r="E75" s="3"/>
      <c r="Q75" s="5"/>
    </row>
    <row r="76" spans="5:17" s="57" customFormat="1" ht="15">
      <c r="E76" s="3"/>
      <c r="Q76" s="5"/>
    </row>
    <row r="77" spans="5:17" s="57" customFormat="1" ht="15">
      <c r="E77" s="3"/>
      <c r="Q77" s="5"/>
    </row>
    <row r="78" spans="5:17" s="57" customFormat="1" ht="15">
      <c r="E78" s="3"/>
      <c r="Q78" s="5"/>
    </row>
    <row r="79" spans="5:17" s="57" customFormat="1" ht="15">
      <c r="E79" s="3"/>
      <c r="Q79" s="5"/>
    </row>
    <row r="80" spans="5:17" s="57" customFormat="1" ht="15">
      <c r="E80" s="3"/>
      <c r="Q80" s="5"/>
    </row>
    <row r="81" spans="5:17" s="57" customFormat="1" ht="15">
      <c r="E81" s="3"/>
      <c r="Q81" s="5"/>
    </row>
    <row r="82" spans="5:17" s="57" customFormat="1" ht="15">
      <c r="E82" s="3"/>
      <c r="Q82" s="5"/>
    </row>
    <row r="83" spans="5:17" s="57" customFormat="1" ht="15">
      <c r="E83" s="3"/>
      <c r="Q83" s="5"/>
    </row>
    <row r="84" spans="5:17" s="57" customFormat="1" ht="15">
      <c r="E84" s="3"/>
      <c r="Q84" s="5"/>
    </row>
    <row r="85" spans="5:17" s="57" customFormat="1" ht="15">
      <c r="E85" s="3"/>
      <c r="Q85" s="5"/>
    </row>
    <row r="86" spans="5:17" s="57" customFormat="1" ht="15">
      <c r="E86" s="3"/>
      <c r="Q86" s="5"/>
    </row>
    <row r="87" spans="5:17" s="57" customFormat="1" ht="15">
      <c r="E87" s="3"/>
      <c r="Q87" s="5"/>
    </row>
    <row r="88" spans="5:17" s="57" customFormat="1" ht="15">
      <c r="E88" s="3"/>
      <c r="Q88" s="5"/>
    </row>
    <row r="89" spans="5:17" s="57" customFormat="1" ht="15">
      <c r="E89" s="3"/>
      <c r="Q89" s="5"/>
    </row>
    <row r="90" spans="5:17" s="57" customFormat="1" ht="15">
      <c r="E90" s="3"/>
      <c r="Q90" s="5"/>
    </row>
    <row r="91" spans="5:17" s="57" customFormat="1" ht="15">
      <c r="E91" s="3"/>
      <c r="Q91" s="5"/>
    </row>
    <row r="92" spans="5:17" s="57" customFormat="1" ht="15">
      <c r="E92" s="3"/>
      <c r="Q92" s="5"/>
    </row>
    <row r="93" spans="5:17" s="57" customFormat="1" ht="15">
      <c r="E93" s="3"/>
      <c r="Q93" s="5"/>
    </row>
    <row r="94" spans="5:17" s="57" customFormat="1" ht="15">
      <c r="E94" s="3"/>
      <c r="Q94" s="5"/>
    </row>
    <row r="95" spans="5:17" s="57" customFormat="1" ht="15">
      <c r="E95" s="3"/>
      <c r="Q95" s="5"/>
    </row>
    <row r="96" spans="5:17" s="57" customFormat="1" ht="15">
      <c r="E96" s="3"/>
      <c r="Q96" s="5"/>
    </row>
    <row r="97" spans="5:17" s="57" customFormat="1" ht="15">
      <c r="E97" s="3"/>
      <c r="Q97" s="5"/>
    </row>
    <row r="98" spans="5:17" s="57" customFormat="1" ht="15">
      <c r="E98" s="3"/>
      <c r="Q98" s="5"/>
    </row>
    <row r="99" spans="5:17" s="57" customFormat="1" ht="15">
      <c r="E99" s="3"/>
      <c r="Q99" s="5"/>
    </row>
    <row r="100" spans="5:17" s="57" customFormat="1" ht="15">
      <c r="E100" s="3"/>
      <c r="Q100" s="5"/>
    </row>
    <row r="101" spans="5:17" s="57" customFormat="1" ht="15">
      <c r="E101" s="3"/>
      <c r="Q101" s="5"/>
    </row>
    <row r="102" spans="5:17" s="57" customFormat="1" ht="15">
      <c r="E102" s="3"/>
      <c r="Q102" s="5"/>
    </row>
    <row r="103" spans="5:17" s="57" customFormat="1" ht="15">
      <c r="E103" s="3"/>
      <c r="Q103" s="5"/>
    </row>
    <row r="104" spans="5:17" s="57" customFormat="1" ht="15">
      <c r="E104" s="3"/>
      <c r="Q104" s="5"/>
    </row>
    <row r="105" spans="5:17" s="57" customFormat="1" ht="15">
      <c r="E105" s="3"/>
      <c r="Q105" s="5"/>
    </row>
    <row r="106" spans="5:17" s="57" customFormat="1" ht="15">
      <c r="E106" s="3"/>
      <c r="Q106" s="5"/>
    </row>
    <row r="107" spans="5:17" s="57" customFormat="1" ht="15">
      <c r="E107" s="3"/>
      <c r="Q107" s="5"/>
    </row>
    <row r="108" spans="5:17" s="57" customFormat="1" ht="15">
      <c r="E108" s="3"/>
      <c r="Q108" s="5"/>
    </row>
    <row r="109" spans="5:17" s="57" customFormat="1" ht="15">
      <c r="E109" s="3"/>
      <c r="Q109" s="5"/>
    </row>
    <row r="110" spans="5:17" s="57" customFormat="1" ht="15">
      <c r="E110" s="3"/>
      <c r="Q110" s="5"/>
    </row>
    <row r="111" spans="5:17" s="57" customFormat="1" ht="15">
      <c r="E111" s="3"/>
      <c r="Q111" s="5"/>
    </row>
    <row r="112" spans="5:17" s="57" customFormat="1" ht="15">
      <c r="E112" s="3"/>
      <c r="Q112" s="5"/>
    </row>
    <row r="113" spans="5:17" s="57" customFormat="1" ht="15">
      <c r="E113" s="3"/>
      <c r="Q113" s="5"/>
    </row>
    <row r="114" spans="5:17" s="57" customFormat="1" ht="15">
      <c r="E114" s="3"/>
      <c r="Q114" s="5"/>
    </row>
    <row r="115" spans="5:17" s="57" customFormat="1" ht="15">
      <c r="E115" s="3"/>
      <c r="Q115" s="5"/>
    </row>
    <row r="116" spans="5:17" s="57" customFormat="1" ht="15">
      <c r="E116" s="3"/>
      <c r="Q116" s="5"/>
    </row>
    <row r="117" spans="5:17" s="57" customFormat="1" ht="15">
      <c r="E117" s="3"/>
      <c r="Q117" s="5"/>
    </row>
    <row r="118" spans="5:17" s="57" customFormat="1" ht="15">
      <c r="E118" s="3"/>
      <c r="Q118" s="5"/>
    </row>
    <row r="119" spans="5:17" s="57" customFormat="1" ht="15">
      <c r="E119" s="3"/>
      <c r="Q119" s="5"/>
    </row>
    <row r="120" spans="5:17" s="57" customFormat="1" ht="15">
      <c r="E120" s="3"/>
      <c r="Q120" s="5"/>
    </row>
    <row r="121" spans="5:17" s="57" customFormat="1" ht="15">
      <c r="E121" s="3"/>
      <c r="Q121" s="5"/>
    </row>
    <row r="122" spans="5:17" s="57" customFormat="1" ht="15">
      <c r="E122" s="3"/>
      <c r="Q122" s="5"/>
    </row>
    <row r="123" spans="5:17" s="57" customFormat="1" ht="15">
      <c r="E123" s="3"/>
      <c r="Q123" s="5"/>
    </row>
    <row r="124" spans="5:17" s="57" customFormat="1" ht="15">
      <c r="E124" s="3"/>
      <c r="Q124" s="5"/>
    </row>
    <row r="125" spans="5:17" s="57" customFormat="1" ht="15">
      <c r="E125" s="3"/>
      <c r="Q125" s="5"/>
    </row>
    <row r="126" spans="5:17" s="57" customFormat="1" ht="15">
      <c r="E126" s="3"/>
      <c r="Q126" s="5"/>
    </row>
    <row r="127" spans="5:17" s="57" customFormat="1" ht="15">
      <c r="E127" s="3"/>
      <c r="Q127" s="5"/>
    </row>
    <row r="128" spans="5:17" s="57" customFormat="1" ht="15">
      <c r="E128" s="3"/>
      <c r="Q128" s="5"/>
    </row>
    <row r="129" spans="5:17" s="57" customFormat="1" ht="15">
      <c r="E129" s="3"/>
      <c r="Q129" s="5"/>
    </row>
    <row r="130" spans="5:17" s="57" customFormat="1" ht="15">
      <c r="E130" s="3"/>
      <c r="Q130" s="5"/>
    </row>
    <row r="131" spans="5:17" s="57" customFormat="1" ht="15">
      <c r="E131" s="3"/>
      <c r="Q131" s="5"/>
    </row>
    <row r="132" spans="5:17" s="57" customFormat="1" ht="15">
      <c r="E132" s="3"/>
      <c r="Q132" s="5"/>
    </row>
    <row r="133" spans="5:17" s="57" customFormat="1" ht="15">
      <c r="E133" s="3"/>
      <c r="Q133" s="5"/>
    </row>
    <row r="134" spans="5:17" s="57" customFormat="1" ht="15">
      <c r="E134" s="3"/>
      <c r="Q134" s="5"/>
    </row>
    <row r="135" spans="5:17" s="57" customFormat="1" ht="15">
      <c r="E135" s="3"/>
      <c r="Q135" s="5"/>
    </row>
    <row r="136" spans="5:17" s="57" customFormat="1" ht="15">
      <c r="E136" s="3"/>
      <c r="Q136" s="5"/>
    </row>
    <row r="137" spans="5:17" s="57" customFormat="1" ht="15">
      <c r="E137" s="3"/>
      <c r="Q137" s="5"/>
    </row>
    <row r="138" spans="5:17" s="57" customFormat="1" ht="15">
      <c r="E138" s="3"/>
      <c r="Q138" s="5"/>
    </row>
    <row r="139" spans="5:17" s="57" customFormat="1" ht="15">
      <c r="E139" s="3"/>
      <c r="Q139" s="5"/>
    </row>
    <row r="140" spans="5:17" s="57" customFormat="1" ht="15">
      <c r="E140" s="3"/>
      <c r="Q140" s="5"/>
    </row>
    <row r="141" spans="5:17" s="57" customFormat="1" ht="15">
      <c r="E141" s="3"/>
      <c r="Q141" s="5"/>
    </row>
    <row r="142" spans="5:17" s="57" customFormat="1" ht="15">
      <c r="E142" s="3"/>
      <c r="Q142" s="5"/>
    </row>
    <row r="143" spans="5:17" s="57" customFormat="1" ht="15">
      <c r="E143" s="3"/>
      <c r="Q143" s="5"/>
    </row>
    <row r="144" spans="5:17" s="57" customFormat="1" ht="15">
      <c r="E144" s="3"/>
      <c r="Q144" s="5"/>
    </row>
    <row r="145" spans="5:17" s="57" customFormat="1" ht="15">
      <c r="E145" s="3"/>
      <c r="Q145" s="5"/>
    </row>
    <row r="146" spans="5:17" s="57" customFormat="1" ht="15">
      <c r="E146" s="3"/>
      <c r="Q146" s="5"/>
    </row>
    <row r="147" spans="5:17" s="57" customFormat="1" ht="15">
      <c r="E147" s="3"/>
      <c r="Q147" s="5"/>
    </row>
    <row r="148" spans="5:17" s="57" customFormat="1" ht="15">
      <c r="E148" s="3"/>
      <c r="Q148" s="5"/>
    </row>
    <row r="149" spans="5:17" s="57" customFormat="1" ht="15">
      <c r="E149" s="3"/>
      <c r="Q149" s="5"/>
    </row>
    <row r="150" spans="5:17" s="57" customFormat="1" ht="15">
      <c r="E150" s="3"/>
      <c r="Q150" s="5"/>
    </row>
    <row r="151" spans="5:17" s="57" customFormat="1" ht="15">
      <c r="E151" s="3"/>
      <c r="Q151" s="5"/>
    </row>
    <row r="152" spans="5:17" s="57" customFormat="1" ht="15">
      <c r="E152" s="3"/>
      <c r="Q152" s="5"/>
    </row>
    <row r="153" spans="5:17" s="57" customFormat="1" ht="15">
      <c r="E153" s="3"/>
      <c r="Q153" s="5"/>
    </row>
    <row r="154" spans="5:17" s="57" customFormat="1" ht="15">
      <c r="E154" s="3"/>
      <c r="Q154" s="5"/>
    </row>
    <row r="155" spans="5:17" s="57" customFormat="1" ht="15">
      <c r="E155" s="3"/>
      <c r="Q155" s="5"/>
    </row>
    <row r="156" spans="5:17" s="57" customFormat="1" ht="15">
      <c r="E156" s="3"/>
      <c r="Q156" s="5"/>
    </row>
    <row r="157" spans="5:17" s="57" customFormat="1" ht="15">
      <c r="E157" s="3"/>
      <c r="Q157" s="5"/>
    </row>
    <row r="158" spans="5:17" s="57" customFormat="1" ht="15">
      <c r="E158" s="3"/>
      <c r="Q158" s="5"/>
    </row>
    <row r="159" spans="5:17" s="57" customFormat="1" ht="15">
      <c r="E159" s="3"/>
      <c r="Q159" s="5"/>
    </row>
    <row r="160" spans="5:17" s="57" customFormat="1" ht="15">
      <c r="E160" s="3"/>
      <c r="Q160" s="5"/>
    </row>
    <row r="161" spans="5:17" s="57" customFormat="1" ht="15">
      <c r="E161" s="3"/>
      <c r="Q161" s="5"/>
    </row>
    <row r="162" spans="5:17" s="57" customFormat="1" ht="15">
      <c r="E162" s="3"/>
      <c r="Q162" s="5"/>
    </row>
    <row r="163" spans="5:17" s="57" customFormat="1" ht="15">
      <c r="E163" s="3"/>
      <c r="Q163" s="5"/>
    </row>
    <row r="164" spans="5:17" s="57" customFormat="1" ht="15">
      <c r="E164" s="3"/>
      <c r="Q164" s="5"/>
    </row>
    <row r="165" spans="5:17" s="57" customFormat="1" ht="15">
      <c r="E165" s="3"/>
      <c r="Q165" s="5"/>
    </row>
    <row r="166" spans="5:17" s="57" customFormat="1" ht="15">
      <c r="E166" s="3"/>
      <c r="Q166" s="5"/>
    </row>
    <row r="167" spans="5:17" s="57" customFormat="1" ht="15">
      <c r="E167" s="3"/>
      <c r="Q167" s="5"/>
    </row>
    <row r="168" spans="5:17" s="57" customFormat="1" ht="15">
      <c r="E168" s="3"/>
      <c r="Q168" s="5"/>
    </row>
    <row r="169" spans="5:17" s="57" customFormat="1" ht="15">
      <c r="E169" s="3"/>
      <c r="Q169" s="5"/>
    </row>
    <row r="170" spans="5:17" s="57" customFormat="1" ht="15">
      <c r="E170" s="3"/>
      <c r="Q170" s="5"/>
    </row>
    <row r="171" spans="5:17" s="57" customFormat="1" ht="15">
      <c r="E171" s="3"/>
      <c r="Q171" s="5"/>
    </row>
    <row r="172" spans="5:17" s="57" customFormat="1" ht="15">
      <c r="E172" s="3"/>
      <c r="Q172" s="5"/>
    </row>
    <row r="173" spans="5:17" s="57" customFormat="1" ht="15">
      <c r="E173" s="3"/>
      <c r="Q173" s="5"/>
    </row>
    <row r="174" spans="5:17" s="57" customFormat="1" ht="15">
      <c r="E174" s="3"/>
      <c r="Q174" s="5"/>
    </row>
    <row r="175" spans="5:17" s="57" customFormat="1" ht="15">
      <c r="E175" s="3"/>
      <c r="Q175" s="5"/>
    </row>
    <row r="176" spans="5:17" s="57" customFormat="1" ht="15">
      <c r="E176" s="3"/>
      <c r="Q176" s="5"/>
    </row>
    <row r="177" spans="5:17" s="57" customFormat="1" ht="15">
      <c r="E177" s="3"/>
      <c r="Q177" s="5"/>
    </row>
    <row r="178" spans="5:17" s="57" customFormat="1" ht="15">
      <c r="E178" s="3"/>
      <c r="Q178" s="5"/>
    </row>
    <row r="179" spans="5:17" s="57" customFormat="1" ht="15">
      <c r="E179" s="3"/>
      <c r="Q179" s="5"/>
    </row>
    <row r="180" spans="5:17" s="57" customFormat="1" ht="15">
      <c r="E180" s="3"/>
      <c r="Q180" s="5"/>
    </row>
    <row r="181" spans="5:17" s="57" customFormat="1" ht="15">
      <c r="E181" s="3"/>
      <c r="Q181" s="5"/>
    </row>
    <row r="182" spans="5:17" s="57" customFormat="1" ht="15">
      <c r="E182" s="3"/>
      <c r="Q182" s="5"/>
    </row>
    <row r="183" spans="5:17" s="57" customFormat="1" ht="15">
      <c r="E183" s="3"/>
      <c r="Q183" s="5"/>
    </row>
    <row r="184" spans="5:17" s="57" customFormat="1" ht="15">
      <c r="E184" s="3"/>
      <c r="Q184" s="5"/>
    </row>
    <row r="185" spans="5:17" s="57" customFormat="1" ht="15">
      <c r="E185" s="3"/>
      <c r="Q185" s="5"/>
    </row>
    <row r="186" spans="5:17" s="57" customFormat="1" ht="15">
      <c r="E186" s="3"/>
      <c r="Q186" s="5"/>
    </row>
    <row r="187" spans="5:17" s="57" customFormat="1" ht="15">
      <c r="E187" s="3"/>
      <c r="Q187" s="5"/>
    </row>
    <row r="188" spans="5:17" s="57" customFormat="1" ht="15">
      <c r="E188" s="3"/>
      <c r="Q188" s="5"/>
    </row>
    <row r="189" spans="5:17" s="57" customFormat="1" ht="15">
      <c r="E189" s="3"/>
      <c r="Q189" s="5"/>
    </row>
    <row r="190" spans="5:17" s="57" customFormat="1" ht="15">
      <c r="E190" s="3"/>
      <c r="Q190" s="5"/>
    </row>
    <row r="191" spans="5:17" s="57" customFormat="1" ht="15">
      <c r="E191" s="3"/>
      <c r="Q191" s="5"/>
    </row>
    <row r="192" spans="5:17" s="57" customFormat="1" ht="15">
      <c r="E192" s="3"/>
      <c r="Q192" s="5"/>
    </row>
    <row r="193" spans="5:17" s="57" customFormat="1" ht="15">
      <c r="E193" s="3"/>
      <c r="Q193" s="5"/>
    </row>
    <row r="194" spans="5:17" s="57" customFormat="1" ht="15">
      <c r="E194" s="3"/>
      <c r="Q194" s="5"/>
    </row>
    <row r="195" spans="5:17" s="57" customFormat="1" ht="15">
      <c r="E195" s="3"/>
      <c r="Q195" s="5"/>
    </row>
    <row r="196" spans="5:17" s="57" customFormat="1" ht="15">
      <c r="E196" s="3"/>
      <c r="Q196" s="5"/>
    </row>
    <row r="197" spans="5:17" s="57" customFormat="1" ht="15">
      <c r="E197" s="3"/>
      <c r="Q197" s="5"/>
    </row>
    <row r="198" spans="5:17" s="57" customFormat="1" ht="15">
      <c r="E198" s="3"/>
      <c r="Q198" s="5"/>
    </row>
    <row r="199" spans="5:17" s="57" customFormat="1" ht="15">
      <c r="E199" s="3"/>
      <c r="Q199" s="5"/>
    </row>
    <row r="200" spans="5:17" s="57" customFormat="1" ht="15">
      <c r="E200" s="3"/>
      <c r="Q200" s="5"/>
    </row>
    <row r="201" spans="5:17" s="57" customFormat="1" ht="15">
      <c r="E201" s="3"/>
      <c r="Q201" s="5"/>
    </row>
    <row r="202" spans="5:17" s="57" customFormat="1" ht="15">
      <c r="E202" s="3"/>
      <c r="Q202" s="5"/>
    </row>
    <row r="203" spans="5:17" s="57" customFormat="1" ht="15">
      <c r="E203" s="3"/>
      <c r="Q203" s="5"/>
    </row>
    <row r="204" spans="5:17" s="57" customFormat="1" ht="15">
      <c r="E204" s="3"/>
      <c r="Q204" s="5"/>
    </row>
    <row r="205" spans="5:17" s="57" customFormat="1" ht="15">
      <c r="E205" s="3"/>
      <c r="Q205" s="5"/>
    </row>
    <row r="206" spans="5:17" s="57" customFormat="1" ht="15">
      <c r="E206" s="3"/>
      <c r="Q206" s="5"/>
    </row>
    <row r="207" spans="5:17" s="57" customFormat="1" ht="15">
      <c r="E207" s="3"/>
      <c r="Q207" s="5"/>
    </row>
    <row r="208" spans="5:17" s="57" customFormat="1" ht="15">
      <c r="E208" s="3"/>
      <c r="Q208" s="5"/>
    </row>
    <row r="209" spans="5:17" s="57" customFormat="1" ht="15">
      <c r="E209" s="3"/>
      <c r="Q209" s="5"/>
    </row>
    <row r="210" spans="5:17" s="57" customFormat="1" ht="15">
      <c r="E210" s="3"/>
      <c r="Q210" s="5"/>
    </row>
    <row r="211" spans="5:17" s="57" customFormat="1" ht="15">
      <c r="E211" s="3"/>
      <c r="Q211" s="5"/>
    </row>
    <row r="212" spans="5:17" s="57" customFormat="1" ht="15">
      <c r="E212" s="3"/>
      <c r="Q212" s="5"/>
    </row>
    <row r="213" spans="5:17" s="57" customFormat="1" ht="15">
      <c r="E213" s="3"/>
      <c r="Q213" s="5"/>
    </row>
    <row r="214" spans="5:17" s="57" customFormat="1" ht="15">
      <c r="E214" s="3"/>
      <c r="Q214" s="5"/>
    </row>
    <row r="215" spans="5:17" s="57" customFormat="1" ht="15">
      <c r="E215" s="3"/>
      <c r="Q215" s="5"/>
    </row>
    <row r="216" spans="5:17" s="57" customFormat="1" ht="15">
      <c r="E216" s="3"/>
      <c r="Q216" s="5"/>
    </row>
    <row r="217" spans="5:17" s="57" customFormat="1" ht="15">
      <c r="E217" s="3"/>
      <c r="Q217" s="5"/>
    </row>
    <row r="218" spans="5:17" s="57" customFormat="1" ht="15">
      <c r="E218" s="3"/>
      <c r="Q218" s="5"/>
    </row>
    <row r="219" spans="5:17" s="57" customFormat="1" ht="15">
      <c r="E219" s="3"/>
      <c r="Q219" s="5"/>
    </row>
    <row r="220" spans="5:17" s="57" customFormat="1" ht="15">
      <c r="E220" s="3"/>
      <c r="Q220" s="5"/>
    </row>
    <row r="221" spans="5:17" s="57" customFormat="1" ht="15">
      <c r="E221" s="3"/>
      <c r="Q221" s="5"/>
    </row>
    <row r="222" spans="5:17" s="57" customFormat="1" ht="15">
      <c r="E222" s="3"/>
      <c r="Q222" s="5"/>
    </row>
    <row r="223" spans="5:17" s="57" customFormat="1" ht="15">
      <c r="E223" s="3"/>
      <c r="Q223" s="5"/>
    </row>
    <row r="224" spans="5:17" s="57" customFormat="1" ht="15">
      <c r="E224" s="3"/>
      <c r="Q224" s="5"/>
    </row>
    <row r="225" spans="5:17" s="57" customFormat="1" ht="15">
      <c r="E225" s="3"/>
      <c r="Q225" s="5"/>
    </row>
    <row r="226" spans="5:17" s="57" customFormat="1" ht="15">
      <c r="E226" s="3"/>
      <c r="Q226" s="5"/>
    </row>
    <row r="227" spans="5:17" s="57" customFormat="1" ht="15">
      <c r="E227" s="3"/>
      <c r="Q227" s="5"/>
    </row>
    <row r="228" spans="5:17" s="57" customFormat="1" ht="15">
      <c r="E228" s="3"/>
      <c r="Q228" s="5"/>
    </row>
    <row r="229" spans="5:17" s="57" customFormat="1" ht="15">
      <c r="E229" s="3"/>
      <c r="Q229" s="5"/>
    </row>
    <row r="230" spans="5:17" s="57" customFormat="1" ht="15">
      <c r="E230" s="3"/>
      <c r="Q230" s="5"/>
    </row>
    <row r="231" spans="5:17" s="57" customFormat="1" ht="15">
      <c r="E231" s="3"/>
      <c r="Q231" s="5"/>
    </row>
    <row r="232" spans="5:17" s="57" customFormat="1" ht="15">
      <c r="E232" s="3"/>
      <c r="Q232" s="5"/>
    </row>
    <row r="233" spans="5:17" s="57" customFormat="1" ht="15">
      <c r="E233" s="3"/>
      <c r="Q233" s="5"/>
    </row>
    <row r="234" spans="5:17" s="57" customFormat="1" ht="15">
      <c r="E234" s="3"/>
      <c r="Q234" s="5"/>
    </row>
    <row r="235" spans="5:17" s="57" customFormat="1" ht="15">
      <c r="E235" s="3"/>
      <c r="Q235" s="5"/>
    </row>
    <row r="236" spans="5:17" s="57" customFormat="1" ht="15">
      <c r="E236" s="3"/>
      <c r="Q236" s="5"/>
    </row>
    <row r="237" spans="5:17" s="57" customFormat="1" ht="15">
      <c r="E237" s="3"/>
      <c r="Q237" s="5"/>
    </row>
    <row r="238" spans="5:17" s="57" customFormat="1" ht="15">
      <c r="E238" s="3"/>
      <c r="Q238" s="5"/>
    </row>
    <row r="239" spans="5:17" s="57" customFormat="1" ht="15">
      <c r="E239" s="3"/>
      <c r="Q239" s="5"/>
    </row>
    <row r="240" spans="5:17" s="57" customFormat="1" ht="15">
      <c r="E240" s="3"/>
      <c r="Q240" s="5"/>
    </row>
    <row r="241" spans="5:17" s="57" customFormat="1" ht="15">
      <c r="E241" s="3"/>
      <c r="Q241" s="5"/>
    </row>
    <row r="242" spans="5:17" s="57" customFormat="1" ht="15">
      <c r="E242" s="3"/>
      <c r="Q242" s="5"/>
    </row>
    <row r="243" spans="5:17" s="57" customFormat="1" ht="15">
      <c r="E243" s="3"/>
      <c r="Q243" s="5"/>
    </row>
    <row r="244" spans="5:17" s="57" customFormat="1" ht="15">
      <c r="E244" s="3"/>
      <c r="Q244" s="5"/>
    </row>
    <row r="245" spans="5:17" s="57" customFormat="1" ht="15">
      <c r="E245" s="3"/>
      <c r="Q245" s="5"/>
    </row>
    <row r="246" spans="5:17" s="57" customFormat="1" ht="15">
      <c r="E246" s="3"/>
      <c r="Q246" s="5"/>
    </row>
    <row r="247" spans="5:17" s="57" customFormat="1" ht="15">
      <c r="E247" s="3"/>
      <c r="Q247" s="5"/>
    </row>
    <row r="248" spans="5:17" s="57" customFormat="1" ht="15">
      <c r="E248" s="3"/>
      <c r="Q248" s="5"/>
    </row>
    <row r="249" spans="5:17" s="57" customFormat="1" ht="15">
      <c r="E249" s="3"/>
      <c r="Q249" s="5"/>
    </row>
    <row r="250" spans="5:17" s="57" customFormat="1" ht="15">
      <c r="E250" s="3"/>
      <c r="Q250" s="5"/>
    </row>
    <row r="251" spans="5:17" s="57" customFormat="1" ht="15">
      <c r="E251" s="3"/>
      <c r="Q251" s="5"/>
    </row>
    <row r="252" spans="5:17" s="57" customFormat="1" ht="15">
      <c r="E252" s="3"/>
      <c r="Q252" s="5"/>
    </row>
    <row r="253" spans="5:17" s="57" customFormat="1" ht="15">
      <c r="E253" s="3"/>
      <c r="Q253" s="5"/>
    </row>
    <row r="254" spans="5:17" s="57" customFormat="1" ht="15">
      <c r="E254" s="3"/>
      <c r="Q254" s="5"/>
    </row>
    <row r="255" spans="5:17" s="57" customFormat="1" ht="15">
      <c r="E255" s="3"/>
      <c r="Q255" s="5"/>
    </row>
    <row r="256" spans="5:17" s="57" customFormat="1" ht="15">
      <c r="E256" s="3"/>
      <c r="Q256" s="5"/>
    </row>
    <row r="257" spans="5:17" s="57" customFormat="1" ht="15">
      <c r="E257" s="3"/>
      <c r="Q257" s="5"/>
    </row>
    <row r="258" spans="5:17" s="57" customFormat="1" ht="15">
      <c r="E258" s="3"/>
      <c r="Q258" s="5"/>
    </row>
    <row r="259" spans="5:17" s="57" customFormat="1" ht="15">
      <c r="E259" s="3"/>
      <c r="Q259" s="5"/>
    </row>
    <row r="260" spans="5:17" s="57" customFormat="1" ht="15">
      <c r="E260" s="3"/>
      <c r="Q260" s="5"/>
    </row>
    <row r="261" spans="5:17" s="57" customFormat="1" ht="15">
      <c r="E261" s="3"/>
      <c r="Q261" s="5"/>
    </row>
    <row r="262" spans="5:17" s="57" customFormat="1" ht="15">
      <c r="E262" s="3"/>
      <c r="Q262" s="5"/>
    </row>
    <row r="263" spans="5:17" s="57" customFormat="1" ht="15">
      <c r="E263" s="3"/>
      <c r="Q263" s="5"/>
    </row>
    <row r="264" spans="5:17" s="57" customFormat="1" ht="15">
      <c r="E264" s="3"/>
      <c r="Q264" s="5"/>
    </row>
    <row r="265" spans="5:17" s="57" customFormat="1" ht="15">
      <c r="E265" s="3"/>
      <c r="Q265" s="5"/>
    </row>
    <row r="266" spans="5:17" s="57" customFormat="1" ht="15">
      <c r="E266" s="3"/>
      <c r="Q266" s="5"/>
    </row>
    <row r="267" spans="5:17" s="57" customFormat="1" ht="15">
      <c r="E267" s="3"/>
      <c r="Q267" s="5"/>
    </row>
    <row r="268" spans="5:17" s="57" customFormat="1" ht="15">
      <c r="E268" s="3"/>
      <c r="Q268" s="5"/>
    </row>
    <row r="269" spans="5:17" s="57" customFormat="1" ht="15">
      <c r="E269" s="3"/>
      <c r="Q269" s="5"/>
    </row>
    <row r="270" spans="5:17" s="57" customFormat="1" ht="15">
      <c r="E270" s="3"/>
      <c r="Q270" s="5"/>
    </row>
    <row r="271" spans="5:17" s="57" customFormat="1" ht="15">
      <c r="E271" s="3"/>
      <c r="Q271" s="5"/>
    </row>
    <row r="272" spans="5:17" s="57" customFormat="1" ht="15">
      <c r="E272" s="3"/>
      <c r="Q272" s="5"/>
    </row>
    <row r="273" spans="5:17" s="57" customFormat="1" ht="15">
      <c r="E273" s="3"/>
      <c r="Q273" s="5"/>
    </row>
    <row r="274" spans="5:17" s="57" customFormat="1" ht="15">
      <c r="E274" s="3"/>
      <c r="Q274" s="5"/>
    </row>
    <row r="275" spans="5:17" s="57" customFormat="1" ht="15">
      <c r="E275" s="3"/>
      <c r="Q275" s="5"/>
    </row>
    <row r="276" spans="5:17" s="57" customFormat="1" ht="15">
      <c r="E276" s="3"/>
      <c r="Q276" s="5"/>
    </row>
    <row r="277" spans="5:17" s="57" customFormat="1" ht="15">
      <c r="E277" s="3"/>
      <c r="Q277" s="5"/>
    </row>
    <row r="278" spans="5:17" s="57" customFormat="1" ht="15">
      <c r="E278" s="3"/>
      <c r="Q278" s="5"/>
    </row>
    <row r="279" spans="5:17" s="57" customFormat="1" ht="15">
      <c r="E279" s="3"/>
      <c r="Q279" s="5"/>
    </row>
    <row r="280" spans="5:17" s="57" customFormat="1" ht="15">
      <c r="E280" s="3"/>
      <c r="Q280" s="5"/>
    </row>
    <row r="281" spans="5:17" s="57" customFormat="1" ht="15">
      <c r="E281" s="3"/>
      <c r="Q281" s="5"/>
    </row>
    <row r="282" spans="5:17" s="57" customFormat="1" ht="15">
      <c r="E282" s="3"/>
      <c r="Q282" s="5"/>
    </row>
    <row r="283" spans="5:17" s="57" customFormat="1" ht="15">
      <c r="E283" s="3"/>
      <c r="Q283" s="5"/>
    </row>
    <row r="284" spans="5:17" s="57" customFormat="1" ht="15">
      <c r="E284" s="3"/>
      <c r="Q284" s="5"/>
    </row>
    <row r="285" spans="5:17" s="57" customFormat="1" ht="15">
      <c r="E285" s="3"/>
      <c r="Q285" s="5"/>
    </row>
    <row r="286" spans="5:17" s="57" customFormat="1" ht="15">
      <c r="E286" s="3"/>
      <c r="Q286" s="5"/>
    </row>
    <row r="287" spans="5:17" s="57" customFormat="1" ht="15">
      <c r="E287" s="3"/>
      <c r="Q287" s="5"/>
    </row>
    <row r="288" spans="5:17" s="57" customFormat="1" ht="15">
      <c r="E288" s="3"/>
      <c r="Q288" s="5"/>
    </row>
    <row r="289" spans="5:17" s="57" customFormat="1" ht="15">
      <c r="E289" s="3"/>
      <c r="Q289" s="5"/>
    </row>
    <row r="290" spans="5:17" s="57" customFormat="1" ht="15">
      <c r="E290" s="3"/>
      <c r="Q290" s="5"/>
    </row>
    <row r="291" spans="5:17" s="57" customFormat="1" ht="15">
      <c r="E291" s="3"/>
      <c r="Q291" s="5"/>
    </row>
    <row r="292" spans="5:17" s="57" customFormat="1" ht="15">
      <c r="E292" s="3"/>
      <c r="Q292" s="5"/>
    </row>
    <row r="293" spans="5:17" s="57" customFormat="1" ht="15">
      <c r="E293" s="3"/>
      <c r="Q293" s="5"/>
    </row>
    <row r="294" spans="5:17" s="57" customFormat="1" ht="15">
      <c r="E294" s="3"/>
      <c r="Q294" s="5"/>
    </row>
    <row r="295" spans="5:17" s="57" customFormat="1" ht="15">
      <c r="E295" s="3"/>
      <c r="Q295" s="5"/>
    </row>
    <row r="296" spans="5:17" s="57" customFormat="1" ht="15">
      <c r="E296" s="3"/>
      <c r="Q296" s="5"/>
    </row>
    <row r="297" spans="5:17" s="57" customFormat="1" ht="15">
      <c r="E297" s="3"/>
      <c r="Q297" s="5"/>
    </row>
    <row r="298" spans="5:17" s="57" customFormat="1" ht="15">
      <c r="E298" s="3"/>
      <c r="Q298" s="5"/>
    </row>
    <row r="299" spans="5:17" s="57" customFormat="1" ht="15">
      <c r="E299" s="3"/>
      <c r="Q299" s="5"/>
    </row>
    <row r="300" spans="5:17" s="57" customFormat="1" ht="15">
      <c r="E300" s="3"/>
      <c r="Q300" s="5"/>
    </row>
    <row r="301" spans="5:17" s="57" customFormat="1" ht="15">
      <c r="E301" s="3"/>
      <c r="Q301" s="5"/>
    </row>
    <row r="302" spans="5:17" s="57" customFormat="1" ht="15">
      <c r="E302" s="3"/>
      <c r="Q302" s="5"/>
    </row>
    <row r="303" spans="5:17" s="57" customFormat="1" ht="15">
      <c r="E303" s="3"/>
      <c r="Q303" s="5"/>
    </row>
    <row r="304" spans="5:17" s="57" customFormat="1" ht="15">
      <c r="E304" s="3"/>
      <c r="Q304" s="5"/>
    </row>
    <row r="305" spans="5:17" s="57" customFormat="1" ht="15">
      <c r="E305" s="3"/>
      <c r="Q305" s="5"/>
    </row>
    <row r="306" spans="5:17" s="57" customFormat="1" ht="15">
      <c r="E306" s="3"/>
      <c r="Q306" s="5"/>
    </row>
    <row r="307" spans="5:17" s="57" customFormat="1" ht="15">
      <c r="E307" s="3"/>
      <c r="Q307" s="5"/>
    </row>
    <row r="308" spans="5:17" s="57" customFormat="1" ht="15">
      <c r="E308" s="3"/>
      <c r="Q308" s="5"/>
    </row>
    <row r="309" spans="5:17" s="57" customFormat="1" ht="15">
      <c r="E309" s="3"/>
      <c r="Q309" s="5"/>
    </row>
    <row r="310" spans="5:17" s="57" customFormat="1" ht="15">
      <c r="E310" s="3"/>
      <c r="Q310" s="5"/>
    </row>
    <row r="311" spans="5:17" s="57" customFormat="1" ht="15">
      <c r="E311" s="3"/>
      <c r="Q311" s="5"/>
    </row>
    <row r="312" spans="5:17" s="57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2022-03-18T08:39:46Z</cp:lastPrinted>
  <dcterms:created xsi:type="dcterms:W3CDTF">2003-05-16T10:10:29Z</dcterms:created>
  <dcterms:modified xsi:type="dcterms:W3CDTF">2022-04-01T05:49:45Z</dcterms:modified>
  <cp:category/>
  <cp:version/>
  <cp:contentType/>
  <cp:contentStatus/>
</cp:coreProperties>
</file>