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689"/>
  </bookViews>
  <sheets>
    <sheet name="Arkusz1" sheetId="1" r:id="rId1"/>
    <sheet name="Arkusz2" sheetId="2" r:id="rId2"/>
    <sheet name="Arkusz3" sheetId="3" r:id="rId3"/>
  </sheets>
  <calcPr calcId="125725" calcOnSave="0"/>
</workbook>
</file>

<file path=xl/calcChain.xml><?xml version="1.0" encoding="utf-8"?>
<calcChain xmlns="http://schemas.openxmlformats.org/spreadsheetml/2006/main">
  <c r="J1330" i="1"/>
  <c r="L1330" s="1"/>
  <c r="J1331"/>
  <c r="L1331" s="1"/>
  <c r="J1332"/>
  <c r="L1332" s="1"/>
  <c r="J1333"/>
  <c r="L1333" s="1"/>
  <c r="J1334"/>
  <c r="L1334" s="1"/>
  <c r="J1335"/>
  <c r="L1335" s="1"/>
  <c r="J1325"/>
  <c r="L1325" s="1"/>
  <c r="J1326"/>
  <c r="L1326" s="1"/>
  <c r="J1327"/>
  <c r="L1327" s="1"/>
  <c r="J1328"/>
  <c r="L1328" s="1"/>
  <c r="J1329"/>
  <c r="L1329" s="1"/>
  <c r="J1324"/>
  <c r="L1324" s="1"/>
  <c r="J1323"/>
  <c r="L1323" s="1"/>
  <c r="J1322"/>
  <c r="L1322" s="1"/>
  <c r="J1321"/>
  <c r="L1321" s="1"/>
  <c r="J1320"/>
  <c r="L1320" s="1"/>
  <c r="J1319"/>
  <c r="L1319" s="1"/>
  <c r="J498"/>
  <c r="L498" s="1"/>
  <c r="J499"/>
  <c r="L499" s="1"/>
  <c r="J500"/>
  <c r="L500" s="1"/>
  <c r="J501"/>
  <c r="L501" s="1"/>
  <c r="J502"/>
  <c r="L502" s="1"/>
  <c r="J1438"/>
  <c r="J1439"/>
  <c r="L1439" s="1"/>
  <c r="J1314"/>
  <c r="J1315"/>
  <c r="L1315" s="1"/>
  <c r="J1316"/>
  <c r="L1316" s="1"/>
  <c r="J1317"/>
  <c r="L1317" s="1"/>
  <c r="J1318"/>
  <c r="L1318" s="1"/>
  <c r="J1275"/>
  <c r="J1276"/>
  <c r="L1276" s="1"/>
  <c r="J1277"/>
  <c r="L1277" s="1"/>
  <c r="J1193"/>
  <c r="J1196" s="1"/>
  <c r="J1194"/>
  <c r="L1194" s="1"/>
  <c r="J1195"/>
  <c r="L1195" s="1"/>
  <c r="J1131"/>
  <c r="J1132"/>
  <c r="J1133"/>
  <c r="L1133" s="1"/>
  <c r="J1134"/>
  <c r="J1109"/>
  <c r="J1043"/>
  <c r="L1043" s="1"/>
  <c r="J1044"/>
  <c r="L1044" s="1"/>
  <c r="J1045"/>
  <c r="L1045" s="1"/>
  <c r="J1046"/>
  <c r="L1046" s="1"/>
  <c r="J1047"/>
  <c r="L1047" s="1"/>
  <c r="J1048"/>
  <c r="J692"/>
  <c r="J693"/>
  <c r="L693" s="1"/>
  <c r="J694"/>
  <c r="L694" s="1"/>
  <c r="J695"/>
  <c r="J696"/>
  <c r="L696" s="1"/>
  <c r="J697"/>
  <c r="J698"/>
  <c r="L698" s="1"/>
  <c r="J699"/>
  <c r="L699" s="1"/>
  <c r="J700"/>
  <c r="L700" s="1"/>
  <c r="J701"/>
  <c r="L701" s="1"/>
  <c r="J702"/>
  <c r="L702" s="1"/>
  <c r="J703"/>
  <c r="J923"/>
  <c r="J924" s="1"/>
  <c r="L924" s="1"/>
  <c r="J560"/>
  <c r="L560" s="1"/>
  <c r="J561"/>
  <c r="L561" s="1"/>
  <c r="J562"/>
  <c r="J563"/>
  <c r="L563" s="1"/>
  <c r="J564"/>
  <c r="L564" s="1"/>
  <c r="J565"/>
  <c r="L565" s="1"/>
  <c r="J566"/>
  <c r="L566" s="1"/>
  <c r="J567"/>
  <c r="L567" s="1"/>
  <c r="J568"/>
  <c r="L568" s="1"/>
  <c r="J750"/>
  <c r="L750" s="1"/>
  <c r="J751"/>
  <c r="J752"/>
  <c r="L752" s="1"/>
  <c r="J668"/>
  <c r="L668" s="1"/>
  <c r="J669"/>
  <c r="L669" s="1"/>
  <c r="J670"/>
  <c r="L670" s="1"/>
  <c r="J644"/>
  <c r="J645"/>
  <c r="L645" s="1"/>
  <c r="J622"/>
  <c r="J623" s="1"/>
  <c r="L623" s="1"/>
  <c r="J605"/>
  <c r="J606" s="1"/>
  <c r="L606" s="1"/>
  <c r="J809"/>
  <c r="J810" s="1"/>
  <c r="L810" s="1"/>
  <c r="J496"/>
  <c r="L496" s="1"/>
  <c r="J497"/>
  <c r="J503"/>
  <c r="L503" s="1"/>
  <c r="J504"/>
  <c r="L504" s="1"/>
  <c r="J476"/>
  <c r="J478" s="1"/>
  <c r="L478" s="1"/>
  <c r="J477"/>
  <c r="L477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J455"/>
  <c r="L455" s="1"/>
  <c r="J456"/>
  <c r="L456" s="1"/>
  <c r="J457"/>
  <c r="L457" s="1"/>
  <c r="J458"/>
  <c r="L458" s="1"/>
  <c r="J459"/>
  <c r="L459" s="1"/>
  <c r="J427"/>
  <c r="J428"/>
  <c r="L428" s="1"/>
  <c r="J161"/>
  <c r="L161" s="1"/>
  <c r="J162"/>
  <c r="L162" s="1"/>
  <c r="J163"/>
  <c r="L163" s="1"/>
  <c r="J164"/>
  <c r="J165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J174"/>
  <c r="L174" s="1"/>
  <c r="J175"/>
  <c r="L175" s="1"/>
  <c r="J176"/>
  <c r="L176" s="1"/>
  <c r="J177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J187"/>
  <c r="L187" s="1"/>
  <c r="J188"/>
  <c r="L188" s="1"/>
  <c r="J189"/>
  <c r="J190"/>
  <c r="L190" s="1"/>
  <c r="J191"/>
  <c r="L191" s="1"/>
  <c r="J192"/>
  <c r="L192" s="1"/>
  <c r="J193"/>
  <c r="L193" s="1"/>
  <c r="J194"/>
  <c r="L194" s="1"/>
  <c r="J195"/>
  <c r="L195" s="1"/>
  <c r="J196"/>
  <c r="L196" s="1"/>
  <c r="J197"/>
  <c r="J198"/>
  <c r="L198" s="1"/>
  <c r="J199"/>
  <c r="L199" s="1"/>
  <c r="J200"/>
  <c r="L200" s="1"/>
  <c r="J201"/>
  <c r="J202"/>
  <c r="L202" s="1"/>
  <c r="J374"/>
  <c r="J375" s="1"/>
  <c r="J407"/>
  <c r="J409" s="1"/>
  <c r="J408"/>
  <c r="L408" s="1"/>
  <c r="J356"/>
  <c r="J357"/>
  <c r="L357" s="1"/>
  <c r="J358"/>
  <c r="L358" s="1"/>
  <c r="J7"/>
  <c r="L7" s="1"/>
  <c r="J8"/>
  <c r="J9"/>
  <c r="L9" s="1"/>
  <c r="J10"/>
  <c r="L10" s="1"/>
  <c r="J29"/>
  <c r="J30" s="1"/>
  <c r="J45"/>
  <c r="J46" s="1"/>
  <c r="J63"/>
  <c r="J64"/>
  <c r="L64" s="1"/>
  <c r="J65"/>
  <c r="L65" s="1"/>
  <c r="J66"/>
  <c r="L6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4"/>
  <c r="L84" s="1"/>
  <c r="J85"/>
  <c r="L85" s="1"/>
  <c r="J86"/>
  <c r="L86" s="1"/>
  <c r="J87"/>
  <c r="L87" s="1"/>
  <c r="J106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0"/>
  <c r="L120" s="1"/>
  <c r="J121"/>
  <c r="L121" s="1"/>
  <c r="J122"/>
  <c r="L122" s="1"/>
  <c r="J140"/>
  <c r="L140" s="1"/>
  <c r="J141"/>
  <c r="L141" s="1"/>
  <c r="L164"/>
  <c r="L165"/>
  <c r="L173"/>
  <c r="L177"/>
  <c r="L186"/>
  <c r="L189"/>
  <c r="L197"/>
  <c r="J223"/>
  <c r="J225" s="1"/>
  <c r="J224"/>
  <c r="J241"/>
  <c r="J242" s="1"/>
  <c r="L242" s="1"/>
  <c r="J257"/>
  <c r="J258"/>
  <c r="L258" s="1"/>
  <c r="J259"/>
  <c r="L259" s="1"/>
  <c r="J260"/>
  <c r="L260" s="1"/>
  <c r="J261"/>
  <c r="L261" s="1"/>
  <c r="J262"/>
  <c r="L262" s="1"/>
  <c r="J263"/>
  <c r="L263" s="1"/>
  <c r="J264"/>
  <c r="L264" s="1"/>
  <c r="J265"/>
  <c r="L265" s="1"/>
  <c r="J266"/>
  <c r="L266" s="1"/>
  <c r="J267"/>
  <c r="L267" s="1"/>
  <c r="J284"/>
  <c r="J285" s="1"/>
  <c r="L285" s="1"/>
  <c r="J300"/>
  <c r="J301"/>
  <c r="J322"/>
  <c r="J339"/>
  <c r="J391"/>
  <c r="L391" s="1"/>
  <c r="L201"/>
  <c r="L454"/>
  <c r="J523"/>
  <c r="J524" s="1"/>
  <c r="J542"/>
  <c r="J543" s="1"/>
  <c r="J587"/>
  <c r="L587" s="1"/>
  <c r="I588"/>
  <c r="J588" s="1"/>
  <c r="L562"/>
  <c r="L695"/>
  <c r="L697"/>
  <c r="J722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L751"/>
  <c r="J772"/>
  <c r="J774" s="1"/>
  <c r="L774" s="1"/>
  <c r="J773"/>
  <c r="L773" s="1"/>
  <c r="J790"/>
  <c r="J791"/>
  <c r="L791" s="1"/>
  <c r="J829"/>
  <c r="J830" s="1"/>
  <c r="J847"/>
  <c r="J848" s="1"/>
  <c r="L848" s="1"/>
  <c r="J864"/>
  <c r="J865"/>
  <c r="L865" s="1"/>
  <c r="J866"/>
  <c r="L866" s="1"/>
  <c r="J885"/>
  <c r="J886" s="1"/>
  <c r="J904"/>
  <c r="L904" s="1"/>
  <c r="J905"/>
  <c r="L905" s="1"/>
  <c r="J942"/>
  <c r="J943"/>
  <c r="L943" s="1"/>
  <c r="J944"/>
  <c r="L944" s="1"/>
  <c r="J962"/>
  <c r="J980"/>
  <c r="L980" s="1"/>
  <c r="J981"/>
  <c r="L703"/>
  <c r="L999"/>
  <c r="L1000"/>
  <c r="L1001"/>
  <c r="L1002"/>
  <c r="L1003"/>
  <c r="L1004"/>
  <c r="J1005"/>
  <c r="L1005" s="1"/>
  <c r="J1024"/>
  <c r="L1024" s="1"/>
  <c r="J1065"/>
  <c r="L1065" s="1"/>
  <c r="J1066"/>
  <c r="L1066" s="1"/>
  <c r="J1067"/>
  <c r="L1067" s="1"/>
  <c r="J1068"/>
  <c r="L1068" s="1"/>
  <c r="J1069"/>
  <c r="L1069" s="1"/>
  <c r="J1070"/>
  <c r="L1070" s="1"/>
  <c r="J1090"/>
  <c r="L1090" s="1"/>
  <c r="J1152"/>
  <c r="L1152" s="1"/>
  <c r="J1172"/>
  <c r="J1173" s="1"/>
  <c r="L1173" s="1"/>
  <c r="L1134"/>
  <c r="L1048"/>
  <c r="J1214"/>
  <c r="L1214" s="1"/>
  <c r="J1215"/>
  <c r="L1215" s="1"/>
  <c r="J1216"/>
  <c r="L1216" s="1"/>
  <c r="J1235"/>
  <c r="L1235" s="1"/>
  <c r="J1254"/>
  <c r="L1254" s="1"/>
  <c r="J1255"/>
  <c r="L1255" s="1"/>
  <c r="L1275"/>
  <c r="J1496"/>
  <c r="J1497" s="1"/>
  <c r="J1295"/>
  <c r="J1355"/>
  <c r="J1356" s="1"/>
  <c r="J1377"/>
  <c r="J1378" s="1"/>
  <c r="J1397"/>
  <c r="J1417"/>
  <c r="L1417" s="1"/>
  <c r="J1418"/>
  <c r="L1418" s="1"/>
  <c r="J1419"/>
  <c r="L1419" s="1"/>
  <c r="J1420"/>
  <c r="L1420" s="1"/>
  <c r="J1460"/>
  <c r="J1461" s="1"/>
  <c r="J1477"/>
  <c r="L1477" s="1"/>
  <c r="J1478"/>
  <c r="L1172" l="1"/>
  <c r="L622"/>
  <c r="L407"/>
  <c r="J1479"/>
  <c r="L1479" s="1"/>
  <c r="L1497"/>
  <c r="L476"/>
  <c r="J646"/>
  <c r="J1336"/>
  <c r="J982"/>
  <c r="L982" s="1"/>
  <c r="L284"/>
  <c r="J1049"/>
  <c r="L1049" s="1"/>
  <c r="J1135"/>
  <c r="J792"/>
  <c r="L792" s="1"/>
  <c r="J732"/>
  <c r="L732" s="1"/>
  <c r="L241"/>
  <c r="J305"/>
  <c r="J1440"/>
  <c r="L1440" s="1"/>
  <c r="J392"/>
  <c r="L392" s="1"/>
  <c r="J1278"/>
  <c r="L1278" s="1"/>
  <c r="L1378"/>
  <c r="L809"/>
  <c r="J268"/>
  <c r="L268" s="1"/>
  <c r="L1196"/>
  <c r="J1006"/>
  <c r="L1006" s="1"/>
  <c r="L1504" s="1"/>
  <c r="J1091"/>
  <c r="L1091" s="1"/>
  <c r="J1256"/>
  <c r="L1256" s="1"/>
  <c r="J1025"/>
  <c r="J1110"/>
  <c r="L1110" s="1"/>
  <c r="L1461"/>
  <c r="L1496"/>
  <c r="L1131"/>
  <c r="L1460"/>
  <c r="L1377"/>
  <c r="L1109"/>
  <c r="L790"/>
  <c r="L644"/>
  <c r="L223"/>
  <c r="J203"/>
  <c r="L203" s="1"/>
  <c r="J1071"/>
  <c r="L1071" s="1"/>
  <c r="J1153"/>
  <c r="L1153" s="1"/>
  <c r="J1236"/>
  <c r="L1236" s="1"/>
  <c r="J1421"/>
  <c r="L1421" s="1"/>
  <c r="L1356"/>
  <c r="L1336"/>
  <c r="L1314"/>
  <c r="J867"/>
  <c r="J359"/>
  <c r="J704"/>
  <c r="L704" s="1"/>
  <c r="J1217"/>
  <c r="J1296"/>
  <c r="L1296" s="1"/>
  <c r="J1398"/>
  <c r="L1398" s="1"/>
  <c r="L1135"/>
  <c r="J589"/>
  <c r="L589" s="1"/>
  <c r="L981"/>
  <c r="L1355"/>
  <c r="L356"/>
  <c r="L359" s="1"/>
  <c r="J11"/>
  <c r="L11" s="1"/>
  <c r="J123"/>
  <c r="L123" s="1"/>
  <c r="J569"/>
  <c r="J753"/>
  <c r="L753" s="1"/>
  <c r="J906"/>
  <c r="L906" s="1"/>
  <c r="L1438"/>
  <c r="L1217"/>
  <c r="L1193"/>
  <c r="L1025"/>
  <c r="L923"/>
  <c r="L847"/>
  <c r="L772"/>
  <c r="L722"/>
  <c r="L427"/>
  <c r="L374"/>
  <c r="L300"/>
  <c r="J88"/>
  <c r="L88" s="1"/>
  <c r="J460"/>
  <c r="L460" s="1"/>
  <c r="J963"/>
  <c r="L963" s="1"/>
  <c r="L225"/>
  <c r="L1478"/>
  <c r="L1397"/>
  <c r="L864"/>
  <c r="L257"/>
  <c r="L224"/>
  <c r="L375"/>
  <c r="L646"/>
  <c r="J323"/>
  <c r="L323" s="1"/>
  <c r="L1132"/>
  <c r="L886"/>
  <c r="L830"/>
  <c r="L692"/>
  <c r="L605"/>
  <c r="L305"/>
  <c r="L569"/>
  <c r="J429"/>
  <c r="L429" s="1"/>
  <c r="J945"/>
  <c r="L945" s="1"/>
  <c r="J142"/>
  <c r="L142" s="1"/>
  <c r="J340"/>
  <c r="L340" s="1"/>
  <c r="J505"/>
  <c r="L505" s="1"/>
  <c r="J671"/>
  <c r="L671" s="1"/>
  <c r="L543"/>
  <c r="L524"/>
  <c r="L409"/>
  <c r="L46"/>
  <c r="L30"/>
  <c r="L1295"/>
  <c r="L962"/>
  <c r="L942"/>
  <c r="L885"/>
  <c r="L829"/>
  <c r="L588"/>
  <c r="L542"/>
  <c r="L523"/>
  <c r="L339"/>
  <c r="L322"/>
  <c r="L301"/>
  <c r="L106"/>
  <c r="L63"/>
  <c r="L45"/>
  <c r="L29"/>
  <c r="L8"/>
  <c r="L497"/>
  <c r="L867"/>
</calcChain>
</file>

<file path=xl/sharedStrings.xml><?xml version="1.0" encoding="utf-8"?>
<sst xmlns="http://schemas.openxmlformats.org/spreadsheetml/2006/main" count="3062" uniqueCount="766">
  <si>
    <t>Formularz cenowo - ofertowy Przeglądy i naprawy</t>
  </si>
  <si>
    <t xml:space="preserve">Pakiet nr 1 </t>
  </si>
  <si>
    <t>L.p.</t>
  </si>
  <si>
    <t>Nazwa urządzenia</t>
  </si>
  <si>
    <t>Model</t>
  </si>
  <si>
    <t>Oddział</t>
  </si>
  <si>
    <t>Rok produkcji</t>
  </si>
  <si>
    <t>Nr fabryczny</t>
  </si>
  <si>
    <t>Producent</t>
  </si>
  <si>
    <t>Ilość przeglądów w roku</t>
  </si>
  <si>
    <t>Cena przeglądu netto</t>
  </si>
  <si>
    <t>Wartość przeglądu netto</t>
  </si>
  <si>
    <t>VAT</t>
  </si>
  <si>
    <t>Wartość przeglądu brutto</t>
  </si>
  <si>
    <t>1.</t>
  </si>
  <si>
    <t>Spirometr z komputerową spirometrią i pulsoksymetrem + EKG</t>
  </si>
  <si>
    <t>BTL 08 Spiro Pro + 08 MT PLUS</t>
  </si>
  <si>
    <t>Oddział Geriatrii</t>
  </si>
  <si>
    <t>073 P-B-01537</t>
  </si>
  <si>
    <t>BTL</t>
  </si>
  <si>
    <t>073-S-B-00489</t>
  </si>
  <si>
    <t>2.</t>
  </si>
  <si>
    <t xml:space="preserve">Spirometr </t>
  </si>
  <si>
    <t>BTL-08 SPIRO</t>
  </si>
  <si>
    <t>Poradnia Badań Profilaktycznych</t>
  </si>
  <si>
    <t>Spirometr BTL-08 SPIRO</t>
  </si>
  <si>
    <t xml:space="preserve">3. </t>
  </si>
  <si>
    <t xml:space="preserve">Terapuls </t>
  </si>
  <si>
    <t>Shortwave BTL-6000</t>
  </si>
  <si>
    <t>Zakład rehabilitacji (Dział Fizjoterapi)</t>
  </si>
  <si>
    <t>013-B-01600</t>
  </si>
  <si>
    <t>Razem:</t>
  </si>
  <si>
    <t>Cena za 1 roboczogodzinę naprawy w godz. od 7:00 - 17:00 netto: ………………… zł</t>
  </si>
  <si>
    <t>Zastosowano stawkę VAT w %: …………</t>
  </si>
  <si>
    <t>Cena za 1 roboczogodzinę naprawy w godz. od 7:00 - 17:00 brutto: ………………… zł</t>
  </si>
  <si>
    <t>Cena za 1 roboczogodzinę naprawy w godz. od 17:00 - 7:00 w trybie pilnym netto: ………………… zł</t>
  </si>
  <si>
    <t>Cena za 1 roboczogodzinę naprawy w godz. od 17:00 - 7:00 w trybie pilnym brutto: ………………… zł</t>
  </si>
  <si>
    <t>Stawka za dojazd brutto:………………… zł</t>
  </si>
  <si>
    <t>Pakiet 2</t>
  </si>
  <si>
    <t>Pneumo RS</t>
  </si>
  <si>
    <t>Pracownia Elektrofizjologii</t>
  </si>
  <si>
    <t>7D01127/PN/01</t>
  </si>
  <si>
    <t>abcMED</t>
  </si>
  <si>
    <t>Pakiet 3</t>
  </si>
  <si>
    <t>Zestaw do litotrypsji ESWL</t>
  </si>
  <si>
    <t>ESWL+ RTG Ziehm 8000  + USG Aloka Prosound</t>
  </si>
  <si>
    <t>Poradnia Urologiczna</t>
  </si>
  <si>
    <t>1L415</t>
  </si>
  <si>
    <t>ADO-MED.</t>
  </si>
  <si>
    <t>Pakiet 4</t>
  </si>
  <si>
    <t xml:space="preserve">Pompa infuzyjna </t>
  </si>
  <si>
    <t>Typ 8713030 Perfusor space</t>
  </si>
  <si>
    <t>CHIRURGIA URAZOWO ORTOPEDYCZNA</t>
  </si>
  <si>
    <t>AESCULAP CHIFA</t>
  </si>
  <si>
    <t>Infusomat Space  typ 8713050</t>
  </si>
  <si>
    <t>OAiIT</t>
  </si>
  <si>
    <t>3.</t>
  </si>
  <si>
    <t>4.</t>
  </si>
  <si>
    <t>5.</t>
  </si>
  <si>
    <t>6.</t>
  </si>
  <si>
    <t>7.</t>
  </si>
  <si>
    <t>Infusomat Space typ 8713050</t>
  </si>
  <si>
    <t>8.</t>
  </si>
  <si>
    <t>9.</t>
  </si>
  <si>
    <t>10.</t>
  </si>
  <si>
    <t>Perfuzor Space 8713030</t>
  </si>
  <si>
    <t>Dział Anestezjologii OAiIT</t>
  </si>
  <si>
    <t>11.</t>
  </si>
  <si>
    <t>Perfusor Space 8713030</t>
  </si>
  <si>
    <t>12.</t>
  </si>
  <si>
    <t>Perfusor Space</t>
  </si>
  <si>
    <t>Oddział Intensywnego Nadzoru Kardiologicznego/ Kardiologia</t>
  </si>
  <si>
    <t>13.</t>
  </si>
  <si>
    <t>Perfusor Space BRAUN</t>
  </si>
  <si>
    <t>Oddział Chorób Wewnętrznych i Gastroenterologii</t>
  </si>
  <si>
    <t>typ 8713030 nr 284665</t>
  </si>
  <si>
    <t>Aesculab Chifa sp.z o.o.</t>
  </si>
  <si>
    <t>14.</t>
  </si>
  <si>
    <t>typ 8713030nr 284654</t>
  </si>
  <si>
    <t>15.</t>
  </si>
  <si>
    <t>Infusomat Space BRAUN</t>
  </si>
  <si>
    <t>typ 8713050 nr 301539</t>
  </si>
  <si>
    <t>16.</t>
  </si>
  <si>
    <t>Oddział Chirurgii Onkologicznej i Chirurgii Ogólnej</t>
  </si>
  <si>
    <t>284631</t>
  </si>
  <si>
    <t>Aesculap Chifa</t>
  </si>
  <si>
    <t>17.</t>
  </si>
  <si>
    <t>284737</t>
  </si>
  <si>
    <t>18.</t>
  </si>
  <si>
    <t>Infusomat Space B/Braun</t>
  </si>
  <si>
    <t>301609</t>
  </si>
  <si>
    <t>19.</t>
  </si>
  <si>
    <t>Infuzomat Space z zasilaczem</t>
  </si>
  <si>
    <t>Oddział Urologii</t>
  </si>
  <si>
    <t>284629</t>
  </si>
  <si>
    <t>20.</t>
  </si>
  <si>
    <t>301602</t>
  </si>
  <si>
    <t>21.</t>
  </si>
  <si>
    <t xml:space="preserve"> Infuzomat Space z zasilaczem</t>
  </si>
  <si>
    <t>284680</t>
  </si>
  <si>
    <t>22.</t>
  </si>
  <si>
    <t>23.</t>
  </si>
  <si>
    <t>284647</t>
  </si>
  <si>
    <t>24.</t>
  </si>
  <si>
    <t>284627</t>
  </si>
  <si>
    <t>25.</t>
  </si>
  <si>
    <t>284720</t>
  </si>
  <si>
    <t>Pakiet 5</t>
  </si>
  <si>
    <t>Pompa infuzyjna</t>
  </si>
  <si>
    <t xml:space="preserve"> ASCOR  AP 24</t>
  </si>
  <si>
    <t>24+-03380-2017</t>
  </si>
  <si>
    <t>ASCOR</t>
  </si>
  <si>
    <t>ASCOR  AP 24</t>
  </si>
  <si>
    <t>24+-03382-2017</t>
  </si>
  <si>
    <t>24+-03377-2017</t>
  </si>
  <si>
    <t>24+-03379-2017</t>
  </si>
  <si>
    <t>24+-03383-2017</t>
  </si>
  <si>
    <t>24+-03384-2017</t>
  </si>
  <si>
    <t>24+-03376-2017</t>
  </si>
  <si>
    <t>24+-03381-2017</t>
  </si>
  <si>
    <t>24+-03378-2017</t>
  </si>
  <si>
    <t>24+-03385-2017</t>
  </si>
  <si>
    <t>02256-2014</t>
  </si>
  <si>
    <t>Pompa infuzyjna  ASCOR  AP 24</t>
  </si>
  <si>
    <t>02259-2014</t>
  </si>
  <si>
    <t>02258-2014</t>
  </si>
  <si>
    <t>02254-2014</t>
  </si>
  <si>
    <t>02257-2014</t>
  </si>
  <si>
    <t>02255-2014</t>
  </si>
  <si>
    <t xml:space="preserve"> AP 24+</t>
  </si>
  <si>
    <t>Pracownia Urządzeń Wszczepialnych Serca</t>
  </si>
  <si>
    <t>24+01999-2013</t>
  </si>
  <si>
    <t>Pakiet 6</t>
  </si>
  <si>
    <t>Szyna do ćwiczeń Artromot</t>
  </si>
  <si>
    <t>Aparat ortopedyczny CPM</t>
  </si>
  <si>
    <t>25722-8811190</t>
  </si>
  <si>
    <t>Artromot</t>
  </si>
  <si>
    <t>13607</t>
  </si>
  <si>
    <t>Pakiet 7</t>
  </si>
  <si>
    <t>Kardiomonitor</t>
  </si>
  <si>
    <t xml:space="preserve"> iMEC12</t>
  </si>
  <si>
    <t>EV-3B007584</t>
  </si>
  <si>
    <t>Mindray</t>
  </si>
  <si>
    <t>EV-37006156</t>
  </si>
  <si>
    <t xml:space="preserve"> BVT 8</t>
  </si>
  <si>
    <t>CF-76133351</t>
  </si>
  <si>
    <t>BVT 8</t>
  </si>
  <si>
    <t>CF-76133352</t>
  </si>
  <si>
    <t>CF-76133353</t>
  </si>
  <si>
    <t>CF-76133354</t>
  </si>
  <si>
    <t>CF-76133355</t>
  </si>
  <si>
    <t>CF-76133356</t>
  </si>
  <si>
    <t>CF-76133357</t>
  </si>
  <si>
    <t>CF-76133358</t>
  </si>
  <si>
    <t>CF-76133350</t>
  </si>
  <si>
    <t xml:space="preserve"> Imec 7</t>
  </si>
  <si>
    <t>GM-67001047</t>
  </si>
  <si>
    <t xml:space="preserve"> Imec 12</t>
  </si>
  <si>
    <t>KQ- 76004565</t>
  </si>
  <si>
    <t xml:space="preserve"> iMec 7</t>
  </si>
  <si>
    <t>IZBA PRZYJĘĆ</t>
  </si>
  <si>
    <t>GM-6700</t>
  </si>
  <si>
    <t xml:space="preserve"> iMec 12</t>
  </si>
  <si>
    <t>EV-48013683</t>
  </si>
  <si>
    <t>EV-48013684</t>
  </si>
  <si>
    <t>EV-48013685</t>
  </si>
  <si>
    <t xml:space="preserve"> iMec 15</t>
  </si>
  <si>
    <t>JM-62000310</t>
  </si>
  <si>
    <t>JM-67000741</t>
  </si>
  <si>
    <t>JM-67000742</t>
  </si>
  <si>
    <t xml:space="preserve"> BeneView T8</t>
  </si>
  <si>
    <t>CF-67129978</t>
  </si>
  <si>
    <t>BeneView T8</t>
  </si>
  <si>
    <t>CF- 67129979</t>
  </si>
  <si>
    <t xml:space="preserve"> IMEC 7 </t>
  </si>
  <si>
    <t>GM-67001046</t>
  </si>
  <si>
    <t>uMec15</t>
  </si>
  <si>
    <t>KR-94001179</t>
  </si>
  <si>
    <t xml:space="preserve"> uMec15</t>
  </si>
  <si>
    <t>KQ-9A028203</t>
  </si>
  <si>
    <t>26.</t>
  </si>
  <si>
    <t>KQ-9A028221</t>
  </si>
  <si>
    <t>27.</t>
  </si>
  <si>
    <t xml:space="preserve"> IMEC 12</t>
  </si>
  <si>
    <t>EV-3B008440</t>
  </si>
  <si>
    <t>28.</t>
  </si>
  <si>
    <t xml:space="preserve"> Bene View BVT8/BVT1</t>
  </si>
  <si>
    <t>Pracownia Hemodynamiki</t>
  </si>
  <si>
    <t>CF-59127288</t>
  </si>
  <si>
    <t>29.</t>
  </si>
  <si>
    <t xml:space="preserve"> UMEC12</t>
  </si>
  <si>
    <t>KQ-75004410</t>
  </si>
  <si>
    <t>30.</t>
  </si>
  <si>
    <t>KQ-75004412</t>
  </si>
  <si>
    <t>31.</t>
  </si>
  <si>
    <t xml:space="preserve"> iMEC7</t>
  </si>
  <si>
    <t>GM 67001045</t>
  </si>
  <si>
    <t>32.</t>
  </si>
  <si>
    <t>iMEC12</t>
  </si>
  <si>
    <t>EV-37006157</t>
  </si>
  <si>
    <t>33.</t>
  </si>
  <si>
    <t>EV-37006152</t>
  </si>
  <si>
    <t>34.</t>
  </si>
  <si>
    <t>EV 37006154</t>
  </si>
  <si>
    <t>35.</t>
  </si>
  <si>
    <t xml:space="preserve"> BVT8 IBVT1</t>
  </si>
  <si>
    <t>CF-58127155</t>
  </si>
  <si>
    <t>36.</t>
  </si>
  <si>
    <t>Centrala kardiomonitorów</t>
  </si>
  <si>
    <t>BeneVision</t>
  </si>
  <si>
    <t>CZC54719UW</t>
  </si>
  <si>
    <t>37.</t>
  </si>
  <si>
    <t>iMec 12</t>
  </si>
  <si>
    <t>Kardiologia</t>
  </si>
  <si>
    <t>EV-48013686</t>
  </si>
  <si>
    <t>38.</t>
  </si>
  <si>
    <t>Pulsoksymetr przenośny</t>
  </si>
  <si>
    <t xml:space="preserve"> Monitor VS-900</t>
  </si>
  <si>
    <t>FV-53005648</t>
  </si>
  <si>
    <t>Pakiet 8</t>
  </si>
  <si>
    <t xml:space="preserve"> Philips MP5</t>
  </si>
  <si>
    <t>DE21069525</t>
  </si>
  <si>
    <t>Philips</t>
  </si>
  <si>
    <t>DE21069514</t>
  </si>
  <si>
    <t>Pakiet 9</t>
  </si>
  <si>
    <t>Pakiet 10</t>
  </si>
  <si>
    <t>Defibrylator Bene Heart D3P</t>
  </si>
  <si>
    <t xml:space="preserve"> BHD3P</t>
  </si>
  <si>
    <t>EL-4A016793</t>
  </si>
  <si>
    <t>Defibrylator BENE HEART D6</t>
  </si>
  <si>
    <t>BHD6</t>
  </si>
  <si>
    <t>DG-OB002493</t>
  </si>
  <si>
    <t xml:space="preserve">Defibrylator D3P </t>
  </si>
  <si>
    <t>EZ-7B000212</t>
  </si>
  <si>
    <t>Defibrylator D3P</t>
  </si>
  <si>
    <t>EZ-7B000207</t>
  </si>
  <si>
    <t>Defibrylator D3</t>
  </si>
  <si>
    <t>BHD3</t>
  </si>
  <si>
    <t>EL-63025136/2016</t>
  </si>
  <si>
    <t>EL-3C011911</t>
  </si>
  <si>
    <t>Defibrylator Wózek reanimacyjny ( Bene Hart D3</t>
  </si>
  <si>
    <t>EL - 57021411</t>
  </si>
  <si>
    <t>Defibrylator CARDIO AID MC7</t>
  </si>
  <si>
    <t>Defibrylator Mindray</t>
  </si>
  <si>
    <t>EL-56021191</t>
  </si>
  <si>
    <t>Defibrylator D3PSP02</t>
  </si>
  <si>
    <t>D3PSP02</t>
  </si>
  <si>
    <t>EL-52019090</t>
  </si>
  <si>
    <t xml:space="preserve">Defibrylator </t>
  </si>
  <si>
    <t>Benehart D3</t>
  </si>
  <si>
    <t>Oddział Kardiologii</t>
  </si>
  <si>
    <t>EL-55020604</t>
  </si>
  <si>
    <t>Pakiet 11</t>
  </si>
  <si>
    <t>Lifepak20</t>
  </si>
  <si>
    <t>Physio Control</t>
  </si>
  <si>
    <t>Pakiet 12</t>
  </si>
  <si>
    <t>DEFIBRYLATOR ZOLL Wózkiem reanimacyjnym CO/EM ZOLL NTP</t>
  </si>
  <si>
    <t>ZOLL</t>
  </si>
  <si>
    <t>Zakład Diagnostyki Obrazowej</t>
  </si>
  <si>
    <t>Wózek reanimacyjny</t>
  </si>
  <si>
    <t>ZOLL M</t>
  </si>
  <si>
    <t>Defibrylator Zoll M</t>
  </si>
  <si>
    <t>-ssak Port A Suktion</t>
  </si>
  <si>
    <t>-Aparat AMBU</t>
  </si>
  <si>
    <t>Pakiet 13</t>
  </si>
  <si>
    <t xml:space="preserve">1. </t>
  </si>
  <si>
    <t>Optyczny koherentny tomograf - Maestro</t>
  </si>
  <si>
    <t>MAESTRO</t>
  </si>
  <si>
    <t>Poradnia Okulistyczna</t>
  </si>
  <si>
    <t>Topcon</t>
  </si>
  <si>
    <t>Pakiet 14</t>
  </si>
  <si>
    <t>Ultrasonograf - EZ SCAN AB - 5500+ Sonomed</t>
  </si>
  <si>
    <t>EZ SCAN AB - 5500+ Sonomed</t>
  </si>
  <si>
    <t>555-0914-3224B</t>
  </si>
  <si>
    <t>Sonomed</t>
  </si>
  <si>
    <t>USG Mindray DC-7</t>
  </si>
  <si>
    <t>DC-7</t>
  </si>
  <si>
    <t>Poradnia Ginekologiczna</t>
  </si>
  <si>
    <t>MX-16002157</t>
  </si>
  <si>
    <t>Euromed</t>
  </si>
  <si>
    <t>Pakiet 15</t>
  </si>
  <si>
    <t xml:space="preserve">Laser okulistyczny </t>
  </si>
  <si>
    <t xml:space="preserve"> Iridex Owlight LG</t>
  </si>
  <si>
    <t>GL411840</t>
  </si>
  <si>
    <t>Irdex</t>
  </si>
  <si>
    <t>OPTO YAG M OPTOTEK</t>
  </si>
  <si>
    <t>Optotek</t>
  </si>
  <si>
    <t>Pakiet 16</t>
  </si>
  <si>
    <t>Laser LP50</t>
  </si>
  <si>
    <t>LP50</t>
  </si>
  <si>
    <t>LP1313</t>
  </si>
  <si>
    <t>Techomex</t>
  </si>
  <si>
    <t>Laser ze skanerem Terapuls-2</t>
  </si>
  <si>
    <t>Terapuls-2</t>
  </si>
  <si>
    <t>MedenInmed</t>
  </si>
  <si>
    <t>Pakiet 17</t>
  </si>
  <si>
    <t>Laser LUMENIS PULSE  P 120 H MOSES</t>
  </si>
  <si>
    <t xml:space="preserve"> LUMENIS PULSE  P 120 H MOSES</t>
  </si>
  <si>
    <t>Blok Operacyjny</t>
  </si>
  <si>
    <t>Optimed</t>
  </si>
  <si>
    <t>Pakiet 18</t>
  </si>
  <si>
    <t>LASER HOLMOWY H-30 SOLVO</t>
  </si>
  <si>
    <t>H-30 SOLVO</t>
  </si>
  <si>
    <t>H30-0641</t>
  </si>
  <si>
    <t>Pakiet 19</t>
  </si>
  <si>
    <t>Aparat EKG BHR 3</t>
  </si>
  <si>
    <t>BHR3</t>
  </si>
  <si>
    <t>FK-3B001790</t>
  </si>
  <si>
    <t>FK-59006804</t>
  </si>
  <si>
    <t>FK-63007936</t>
  </si>
  <si>
    <t>Aparat EKG BHR 12</t>
  </si>
  <si>
    <t>BHR12</t>
  </si>
  <si>
    <t>FN-56002557</t>
  </si>
  <si>
    <t>Pakiet 20</t>
  </si>
  <si>
    <t>Diatermia chirurgiczna</t>
  </si>
  <si>
    <t>Poradnia Chirurgiczna</t>
  </si>
  <si>
    <t>F2F41546T</t>
  </si>
  <si>
    <t xml:space="preserve">Diatermia chirurgiczna </t>
  </si>
  <si>
    <t>Force EZ-8C</t>
  </si>
  <si>
    <t>F3A6530B</t>
  </si>
  <si>
    <t>Medtronic Poland sp. z o.o.</t>
  </si>
  <si>
    <t>GN 060</t>
  </si>
  <si>
    <t xml:space="preserve">Diatermia elektrochirurgiczna </t>
  </si>
  <si>
    <t>VIO100C</t>
  </si>
  <si>
    <t>Erbe</t>
  </si>
  <si>
    <t xml:space="preserve">DIATERMIA CHIRURGICZNA </t>
  </si>
  <si>
    <t xml:space="preserve">LIGASURE- 8 </t>
  </si>
  <si>
    <t>LOE1171</t>
  </si>
  <si>
    <t>MEDTRONIC POLAND</t>
  </si>
  <si>
    <t>FORCE EZ-8C</t>
  </si>
  <si>
    <t>F3B6574B</t>
  </si>
  <si>
    <t>MEDTRONIC POLSKA</t>
  </si>
  <si>
    <t>F3A6486B</t>
  </si>
  <si>
    <t>F3A6525B</t>
  </si>
  <si>
    <t>FOB3914B</t>
  </si>
  <si>
    <t>FORCE FX-8CA</t>
  </si>
  <si>
    <t>FZL24871A</t>
  </si>
  <si>
    <t>FORCE FX-8CAS</t>
  </si>
  <si>
    <t>S6G 22685AX</t>
  </si>
  <si>
    <t xml:space="preserve">Przystawka argonowa </t>
  </si>
  <si>
    <t xml:space="preserve">Force Argon II </t>
  </si>
  <si>
    <t>G7B 152U</t>
  </si>
  <si>
    <t>Covidien</t>
  </si>
  <si>
    <t xml:space="preserve">Force Argon II-8 </t>
  </si>
  <si>
    <t>G2K 1054U</t>
  </si>
  <si>
    <t>Zestaw do termoablacji RF ablation system</t>
  </si>
  <si>
    <t xml:space="preserve">RFA GEN ABLATION SYSTEM COOLTIP TERMOABLACJA </t>
  </si>
  <si>
    <t>P4A0560TX, P4B083PX</t>
  </si>
  <si>
    <t>Force Argon GSU</t>
  </si>
  <si>
    <t>Pracownia Endoskopii</t>
  </si>
  <si>
    <t>G3J 957D</t>
  </si>
  <si>
    <t>Erbe VIO 200D /APC 2</t>
  </si>
  <si>
    <t>11398717 /11398712</t>
  </si>
  <si>
    <t>Pakiet 21</t>
  </si>
  <si>
    <t>Respirator transportowy</t>
  </si>
  <si>
    <t>Ambu Matic</t>
  </si>
  <si>
    <t>Ambu</t>
  </si>
  <si>
    <t>Pakiet 22</t>
  </si>
  <si>
    <t xml:space="preserve">Respirator transportowy  </t>
  </si>
  <si>
    <t>Oxylog 2000 Plus</t>
  </si>
  <si>
    <t>ASDK 00 47</t>
  </si>
  <si>
    <t xml:space="preserve"> DRAGER</t>
  </si>
  <si>
    <t xml:space="preserve">Respirator transportowy </t>
  </si>
  <si>
    <t xml:space="preserve">Oxylog 2000 Plus </t>
  </si>
  <si>
    <t>ASDK 00 46</t>
  </si>
  <si>
    <t xml:space="preserve">Respirator </t>
  </si>
  <si>
    <t>SAVINA</t>
  </si>
  <si>
    <t>ARUE-0003</t>
  </si>
  <si>
    <t>EVITA XL</t>
  </si>
  <si>
    <t>ARTC-0229</t>
  </si>
  <si>
    <t>Pakiet 23</t>
  </si>
  <si>
    <t>Hamilton G5</t>
  </si>
  <si>
    <t>Ekomark</t>
  </si>
  <si>
    <t>Pakiet 24</t>
  </si>
  <si>
    <t xml:space="preserve">Respirator   Datex </t>
  </si>
  <si>
    <t>Engstrom Carestation wraz z modułem gazowym  E-CAiOVX</t>
  </si>
  <si>
    <t>CBCT02471</t>
  </si>
  <si>
    <t>Promed</t>
  </si>
  <si>
    <t>Pakiet 25</t>
  </si>
  <si>
    <t xml:space="preserve">Respirator Microvent </t>
  </si>
  <si>
    <t xml:space="preserve">Air Mix </t>
  </si>
  <si>
    <t>ACE 12983573</t>
  </si>
  <si>
    <t>Paramedica</t>
  </si>
  <si>
    <t>Pakiet 26</t>
  </si>
  <si>
    <t>Benett 740</t>
  </si>
  <si>
    <t>Medtronic</t>
  </si>
  <si>
    <t>Respirator Benett 740</t>
  </si>
  <si>
    <t>Pakiet 27</t>
  </si>
  <si>
    <t xml:space="preserve">Aparat do znieczuleń </t>
  </si>
  <si>
    <t>Aestiva 3000</t>
  </si>
  <si>
    <t>AMRD 00310</t>
  </si>
  <si>
    <t>AMRD 00100</t>
  </si>
  <si>
    <t>Pakiet 28</t>
  </si>
  <si>
    <t>Fabius GS</t>
  </si>
  <si>
    <t>ARVE- 0012</t>
  </si>
  <si>
    <t>Drager</t>
  </si>
  <si>
    <t>Pakiet 29</t>
  </si>
  <si>
    <t>Dameca 10590</t>
  </si>
  <si>
    <t>Dameca</t>
  </si>
  <si>
    <t>Pakiet 30</t>
  </si>
  <si>
    <t xml:space="preserve">APARAT RTG jezdny przyłóżkowy </t>
  </si>
  <si>
    <t>PRACTIX 33 plus</t>
  </si>
  <si>
    <t>P5-215</t>
  </si>
  <si>
    <t xml:space="preserve">APARAT RTG </t>
  </si>
  <si>
    <t>Bucky DIAGNOST TH</t>
  </si>
  <si>
    <t xml:space="preserve">APARAT RTG stomatologiczny </t>
  </si>
  <si>
    <t>PLANMECA INTRA IXRF079412</t>
  </si>
  <si>
    <t>Planmeca</t>
  </si>
  <si>
    <t>LUMINOS RF CLASSIC</t>
  </si>
  <si>
    <t>Siemens</t>
  </si>
  <si>
    <t>MULTIX TOP ACSS N</t>
  </si>
  <si>
    <t xml:space="preserve">APARAT RTG Z RAMIENIEM C </t>
  </si>
  <si>
    <t>BV PULSERA</t>
  </si>
  <si>
    <t>SN 638</t>
  </si>
  <si>
    <t>RTG z ramieniem C + drukarka Sony + wózek z monitorami</t>
  </si>
  <si>
    <t xml:space="preserve">Ecotron Ultra 60HF </t>
  </si>
  <si>
    <t>1604D02</t>
  </si>
  <si>
    <t>Ecotron</t>
  </si>
  <si>
    <t>Pakiet 31</t>
  </si>
  <si>
    <t xml:space="preserve">Aparat USG wraz z wyposażeniem </t>
  </si>
  <si>
    <t>eZono 4000</t>
  </si>
  <si>
    <t>MS Medical</t>
  </si>
  <si>
    <t>APARAT USG</t>
  </si>
  <si>
    <t xml:space="preserve"> SSA-680A XARIO XG</t>
  </si>
  <si>
    <t>99C0852440</t>
  </si>
  <si>
    <t>Toshiba</t>
  </si>
  <si>
    <t xml:space="preserve">APARAT USG </t>
  </si>
  <si>
    <t>SSA-550A/E3 NEMIO 20</t>
  </si>
  <si>
    <t>H 2606072</t>
  </si>
  <si>
    <t>TUS-X200 XARIO</t>
  </si>
  <si>
    <t>99C1564766</t>
  </si>
  <si>
    <t xml:space="preserve">Aparat USG </t>
  </si>
  <si>
    <t>SPARQ</t>
  </si>
  <si>
    <t>US71310007</t>
  </si>
  <si>
    <t>SSA-325A/Justivission 400</t>
  </si>
  <si>
    <t>CO563761</t>
  </si>
  <si>
    <t>TOSHIBA MEDICAL SYSTEM EUROPE BV</t>
  </si>
  <si>
    <t>NEMIO XC   SSA-580A/E7</t>
  </si>
  <si>
    <t>E7B1114755</t>
  </si>
  <si>
    <t>TUS-X100 Xario w konfiguracji TUS X100/W5</t>
  </si>
  <si>
    <t>W5C1743215</t>
  </si>
  <si>
    <t>BK Medical Flex Focus 400</t>
  </si>
  <si>
    <t>TBK Medical</t>
  </si>
  <si>
    <t>BK - Medical Pro Focus 2002</t>
  </si>
  <si>
    <t>SN 1890858</t>
  </si>
  <si>
    <t>Pakiet 32</t>
  </si>
  <si>
    <t xml:space="preserve">STÓŁ OPERACYJNY </t>
  </si>
  <si>
    <t xml:space="preserve">TITAN </t>
  </si>
  <si>
    <t xml:space="preserve">LAMPA OPERACYJNA </t>
  </si>
  <si>
    <t>HYLED 9700</t>
  </si>
  <si>
    <t>L5-49000240</t>
  </si>
  <si>
    <t>HANAULUX</t>
  </si>
  <si>
    <t>993919/99004396</t>
  </si>
  <si>
    <t>Kendromed</t>
  </si>
  <si>
    <t>99004915/99004394</t>
  </si>
  <si>
    <t>98070864/9904374</t>
  </si>
  <si>
    <t xml:space="preserve">Lampa operacyjna </t>
  </si>
  <si>
    <t>Hy LED 9500/9700</t>
  </si>
  <si>
    <t>L4-3C000873</t>
  </si>
  <si>
    <t>HyLED 9700</t>
  </si>
  <si>
    <t>L2-58000153</t>
  </si>
  <si>
    <t>Kolumna sufitowa anestezjologiczna</t>
  </si>
  <si>
    <t xml:space="preserve"> HyPort</t>
  </si>
  <si>
    <t>27-59000053</t>
  </si>
  <si>
    <t>Stół operacyjny z pływającym blatem</t>
  </si>
  <si>
    <t>Stille Imagi Q2</t>
  </si>
  <si>
    <t>1700-13018</t>
  </si>
  <si>
    <t>Klaromed</t>
  </si>
  <si>
    <t xml:space="preserve">Stół operacyjny </t>
  </si>
  <si>
    <t>HyBase 6100</t>
  </si>
  <si>
    <t>G9-49003830</t>
  </si>
  <si>
    <t>Pakiet 33</t>
  </si>
  <si>
    <t xml:space="preserve">Myjnia-dezynfektor do endoskopów </t>
  </si>
  <si>
    <t>WD440</t>
  </si>
  <si>
    <t>202-104</t>
  </si>
  <si>
    <t>Wassenburg</t>
  </si>
  <si>
    <t>WD415</t>
  </si>
  <si>
    <t>402-035</t>
  </si>
  <si>
    <t xml:space="preserve">Szafa do przechowywania endoskopów </t>
  </si>
  <si>
    <t>DRY 300</t>
  </si>
  <si>
    <t>161-037</t>
  </si>
  <si>
    <t xml:space="preserve">Automatyczna myjnia endoskopowa </t>
  </si>
  <si>
    <t>CYW-501</t>
  </si>
  <si>
    <t>A1CG061</t>
  </si>
  <si>
    <t>Fujinon</t>
  </si>
  <si>
    <t>Pakiet 34</t>
  </si>
  <si>
    <t>Pompa do kontrapulsacji wewnątrzaortalnej</t>
  </si>
  <si>
    <t>DATASCOPE, typ CS100</t>
  </si>
  <si>
    <t>SA06306-L6</t>
  </si>
  <si>
    <t>Maquet</t>
  </si>
  <si>
    <t>SA 206502B2</t>
  </si>
  <si>
    <t>Pakiet 35</t>
  </si>
  <si>
    <t>Zamgławiacz Aerosept compact 250</t>
  </si>
  <si>
    <t>Aerosept compact 250</t>
  </si>
  <si>
    <t>Dział Utrzymania Czystości</t>
  </si>
  <si>
    <t>AC1227A</t>
  </si>
  <si>
    <t>Medilab</t>
  </si>
  <si>
    <t>AC1354A</t>
  </si>
  <si>
    <t>Pakiet 36</t>
  </si>
  <si>
    <t>Pakiet 37</t>
  </si>
  <si>
    <t>Densytometr</t>
  </si>
  <si>
    <t>Prodigy Pro Full Size</t>
  </si>
  <si>
    <t>DF-351448</t>
  </si>
  <si>
    <t>GE</t>
  </si>
  <si>
    <t xml:space="preserve">Echokardiograf </t>
  </si>
  <si>
    <t>GE Vivid 7 Pro</t>
  </si>
  <si>
    <t>9219V7L</t>
  </si>
  <si>
    <t>Pakiet 38</t>
  </si>
  <si>
    <t xml:space="preserve">NEUROMONITOR NERWÓW </t>
  </si>
  <si>
    <t>APARAT C2 NERVE MONITOR INOMED</t>
  </si>
  <si>
    <t>Inomed</t>
  </si>
  <si>
    <t>Pakiet 39</t>
  </si>
  <si>
    <t xml:space="preserve">Monitor hemodynamiczny </t>
  </si>
  <si>
    <t xml:space="preserve">EV1000A </t>
  </si>
  <si>
    <t>EV070767</t>
  </si>
  <si>
    <t>Edwards Lifesciences</t>
  </si>
  <si>
    <t>EV081819</t>
  </si>
  <si>
    <t>EV 081827</t>
  </si>
  <si>
    <t>Monitor Hemodynamiczny</t>
  </si>
  <si>
    <t xml:space="preserve"> PulsioFlex PC4000</t>
  </si>
  <si>
    <t>G14400010613</t>
  </si>
  <si>
    <t>Pakiet 40</t>
  </si>
  <si>
    <t xml:space="preserve">Kardiomonitor </t>
  </si>
  <si>
    <t xml:space="preserve">Carescape B450 </t>
  </si>
  <si>
    <t>SJA 14128036HA</t>
  </si>
  <si>
    <t>Pakiet 41</t>
  </si>
  <si>
    <t xml:space="preserve">Monitor NMT </t>
  </si>
  <si>
    <t>TOF WATCH</t>
  </si>
  <si>
    <t>13-2011036</t>
  </si>
  <si>
    <t>13-2011029</t>
  </si>
  <si>
    <t>Pakiet 42</t>
  </si>
  <si>
    <t xml:space="preserve">Monitor anestetyczny </t>
  </si>
  <si>
    <t>s/5 CAM</t>
  </si>
  <si>
    <t>Anmediqu</t>
  </si>
  <si>
    <t>s/5 LIGHT</t>
  </si>
  <si>
    <t>Cardiocap 5F-MXG</t>
  </si>
  <si>
    <t>00517</t>
  </si>
  <si>
    <t>S/5ACM</t>
  </si>
  <si>
    <t>Pakiet 43</t>
  </si>
  <si>
    <t>Parownik w aparacie do znieczulenia</t>
  </si>
  <si>
    <t>Parowniki do Sewofluranu</t>
  </si>
  <si>
    <t>BDED00418</t>
  </si>
  <si>
    <t>Anmediq</t>
  </si>
  <si>
    <t>BDED00397</t>
  </si>
  <si>
    <t>Parowniki do Sewofluranu Vapor</t>
  </si>
  <si>
    <t>ARVB-0128</t>
  </si>
  <si>
    <t>Pakiet 44</t>
  </si>
  <si>
    <t>Wielofunkcyjny zestaw elektrofizjologogiczny BARD</t>
  </si>
  <si>
    <t>BARD</t>
  </si>
  <si>
    <t>S/N 1A675376</t>
  </si>
  <si>
    <t>Boston SCI</t>
  </si>
  <si>
    <t>Pakiet 45</t>
  </si>
  <si>
    <t>Kardioangiograf INFINIX</t>
  </si>
  <si>
    <t>INFX-8000C/G2 INFINIX CC-i</t>
  </si>
  <si>
    <t>G2C1592007</t>
  </si>
  <si>
    <t xml:space="preserve">System podawania środka kontrastowego do angiografu </t>
  </si>
  <si>
    <t>ACIST Cvi</t>
  </si>
  <si>
    <t>EP 0023566</t>
  </si>
  <si>
    <t>Pakiet 46</t>
  </si>
  <si>
    <t>Philips HD 15</t>
  </si>
  <si>
    <t>USO1220480</t>
  </si>
  <si>
    <t>Pakiet 47</t>
  </si>
  <si>
    <t xml:space="preserve">Myjnia -dezynfektor </t>
  </si>
  <si>
    <t xml:space="preserve">Getinge 46-5-403 </t>
  </si>
  <si>
    <t>Dział Sterylizacji</t>
  </si>
  <si>
    <t>WAA061493</t>
  </si>
  <si>
    <t>Getinge</t>
  </si>
  <si>
    <t>WAA062423</t>
  </si>
  <si>
    <t>Sterylizator parowy</t>
  </si>
  <si>
    <t xml:space="preserve"> HS 6610 EM-2</t>
  </si>
  <si>
    <t>2111879-010-01</t>
  </si>
  <si>
    <t xml:space="preserve"> HS 6617 EM-2</t>
  </si>
  <si>
    <t>2111879-100-01</t>
  </si>
  <si>
    <t xml:space="preserve">Sterylizator plazmowy </t>
  </si>
  <si>
    <t>Getinge Stericool z akcesoriami i wyposażeniem  160A+</t>
  </si>
  <si>
    <t>A1606221</t>
  </si>
  <si>
    <t xml:space="preserve">Getinge 8668 z wyposażeniem </t>
  </si>
  <si>
    <t>SN WAA081643</t>
  </si>
  <si>
    <t xml:space="preserve">Suszarka do narzędzi  </t>
  </si>
  <si>
    <t>S-363</t>
  </si>
  <si>
    <t>W50043097</t>
  </si>
  <si>
    <t>Pakiet 48</t>
  </si>
  <si>
    <t xml:space="preserve">Sterylizator na tlenek etylenu </t>
  </si>
  <si>
    <t>Amsco Eagle 3017</t>
  </si>
  <si>
    <t>0133500-12</t>
  </si>
  <si>
    <t>Iacobus</t>
  </si>
  <si>
    <t>Pakiet 49</t>
  </si>
  <si>
    <t>Cieplarka - sterylizaror suchy</t>
  </si>
  <si>
    <t>Ecocell 111</t>
  </si>
  <si>
    <t>Apteka</t>
  </si>
  <si>
    <t>B 020176  000002</t>
  </si>
  <si>
    <t>Delta Med.</t>
  </si>
  <si>
    <t>Pakiet 50</t>
  </si>
  <si>
    <t xml:space="preserve">Procesor obrazu i źródła światła </t>
  </si>
  <si>
    <t>UP-4450 i XL-4450</t>
  </si>
  <si>
    <t>Pracownia Endoskopowa</t>
  </si>
  <si>
    <t>3V567D155 (UP), nr 35094D155(XL)</t>
  </si>
  <si>
    <t>Endoelektronik</t>
  </si>
  <si>
    <t>Procesor obrazu i źródła światła+monitor</t>
  </si>
  <si>
    <t>VP-4450, XL-4450</t>
  </si>
  <si>
    <t>2V567K124 (UP), 2S094K128 (XL)</t>
  </si>
  <si>
    <t xml:space="preserve">Procesor obrazu HDTV ze źródłem światła </t>
  </si>
  <si>
    <t>EPX-4450</t>
  </si>
  <si>
    <t>VP-4450;2V567K558 XL-4450:3S094K071</t>
  </si>
  <si>
    <t xml:space="preserve">Videoprocesor  </t>
  </si>
  <si>
    <t>EPX 2500</t>
  </si>
  <si>
    <t>3V564A692</t>
  </si>
  <si>
    <t xml:space="preserve">Monitor medyczny </t>
  </si>
  <si>
    <t>CDL1900A</t>
  </si>
  <si>
    <t>11CG 061</t>
  </si>
  <si>
    <t>LCD 1909A</t>
  </si>
  <si>
    <t>NV490A353 i NV490A118</t>
  </si>
  <si>
    <t>Pakiet 51</t>
  </si>
  <si>
    <t xml:space="preserve">Detektor promieniowania gamma </t>
  </si>
  <si>
    <t>MMAFINDER</t>
  </si>
  <si>
    <t>040060</t>
  </si>
  <si>
    <t>Heaithcare Marceting Services Sp. z o.o.</t>
  </si>
  <si>
    <t>Pakiet 52</t>
  </si>
  <si>
    <t xml:space="preserve">Dygestorium </t>
  </si>
  <si>
    <t>DSC.15H FKvsI 361-21C/001</t>
  </si>
  <si>
    <t>brak s/n</t>
  </si>
  <si>
    <t>EKO-POL - Tomasz Kaczmarek</t>
  </si>
  <si>
    <t xml:space="preserve">Komora Laminarna </t>
  </si>
  <si>
    <t>EuroClone S@FEMATE SCO 1.2 LDE 2200</t>
  </si>
  <si>
    <t>SN  09026</t>
  </si>
  <si>
    <t>Cheminst</t>
  </si>
  <si>
    <t>Pakiet 53</t>
  </si>
  <si>
    <t>Witryna chłodnicza z przywoływaniem GSM chłodziarka Fkvsi 3610 z systemem rejestracji QM-System Producent</t>
  </si>
  <si>
    <t>FKvsI 361-21C/001</t>
  </si>
  <si>
    <t>Alchem</t>
  </si>
  <si>
    <t>Pakiet 54</t>
  </si>
  <si>
    <t xml:space="preserve">Aparat do urodynamiki </t>
  </si>
  <si>
    <t xml:space="preserve">Ellipse </t>
  </si>
  <si>
    <t>Internacional</t>
  </si>
  <si>
    <t>Pakiet 55</t>
  </si>
  <si>
    <t>ETHICON ENDO SURGERY GENERATOR  - nóż harmoniczny</t>
  </si>
  <si>
    <t>TYP GEN11</t>
  </si>
  <si>
    <t>Johnson&amp;Johnson</t>
  </si>
  <si>
    <t>Pakiet 56</t>
  </si>
  <si>
    <t>Karuzelowy procesor tkankowy</t>
  </si>
  <si>
    <t>TP1020</t>
  </si>
  <si>
    <t>Patomorfologia</t>
  </si>
  <si>
    <t>Kawaska</t>
  </si>
  <si>
    <t>Mikroskop</t>
  </si>
  <si>
    <t>DM500</t>
  </si>
  <si>
    <t>8040047911UY0011/10/11</t>
  </si>
  <si>
    <t>Mikrotom obrotowy</t>
  </si>
  <si>
    <t>Rotary 3003</t>
  </si>
  <si>
    <t>Lecia</t>
  </si>
  <si>
    <t>Mikrotom rotacyjny</t>
  </si>
  <si>
    <t>RM2125RTS</t>
  </si>
  <si>
    <t>Mikrotom stołowy z kriostatem</t>
  </si>
  <si>
    <t>CM 1510S</t>
  </si>
  <si>
    <t>SN 6496</t>
  </si>
  <si>
    <t>Mar-Four</t>
  </si>
  <si>
    <t xml:space="preserve">Olympus CH20  </t>
  </si>
  <si>
    <t>Laboratorium</t>
  </si>
  <si>
    <t>1035e070708</t>
  </si>
  <si>
    <t>Olympus</t>
  </si>
  <si>
    <t>0A 14205</t>
  </si>
  <si>
    <t xml:space="preserve">Olympus CH40  </t>
  </si>
  <si>
    <t>Cieplarka laboratoryjna 56 l, 400x390x360 mm</t>
  </si>
  <si>
    <t>090-CLN53-STD</t>
  </si>
  <si>
    <t>CN5SF 160913</t>
  </si>
  <si>
    <t>Łaźnia histopatologiczna</t>
  </si>
  <si>
    <t>915-HSG1</t>
  </si>
  <si>
    <t>LP-1609-345-153</t>
  </si>
  <si>
    <t>Pakiet 57</t>
  </si>
  <si>
    <t xml:space="preserve">REJESTRATOR Holtera Ciśnieniowego </t>
  </si>
  <si>
    <t>Watch BP 03 AFIB</t>
  </si>
  <si>
    <t>CHDE</t>
  </si>
  <si>
    <t xml:space="preserve">System Holterowski EKG z rejestratorami </t>
  </si>
  <si>
    <t>Cardio Trak</t>
  </si>
  <si>
    <t xml:space="preserve"> Sn: D9M0AB268716: rejestratory: CT-082: Sn: 0445EBA, 004485SED, 00454DOA, 0045A387, 00458BE4, 00455E23</t>
  </si>
  <si>
    <t>Margot Medical</t>
  </si>
  <si>
    <t>Pakiet 58</t>
  </si>
  <si>
    <t xml:space="preserve">Aparat do kriochirurgii </t>
  </si>
  <si>
    <t>Cryo-S Classic</t>
  </si>
  <si>
    <t>CSC 2797 JL</t>
  </si>
  <si>
    <t>Metrum-Cryoflex</t>
  </si>
  <si>
    <t>Pakiet 59</t>
  </si>
  <si>
    <t>Pompa płucząca</t>
  </si>
  <si>
    <t>OFP-2</t>
  </si>
  <si>
    <t>Endoskopowa</t>
  </si>
  <si>
    <t>Pakiet 60</t>
  </si>
  <si>
    <t>Audiometr</t>
  </si>
  <si>
    <t>Piccolo Basic</t>
  </si>
  <si>
    <t>Poradnia Laryngologiczna</t>
  </si>
  <si>
    <t>AU1PG15100980</t>
  </si>
  <si>
    <t xml:space="preserve">Medag Aparatura Medyczna </t>
  </si>
  <si>
    <t>Mikroskop laryngologiczny</t>
  </si>
  <si>
    <t>PRIMA ENT</t>
  </si>
  <si>
    <t>4978-0515</t>
  </si>
  <si>
    <t xml:space="preserve">Tympanometr </t>
  </si>
  <si>
    <t>FLUTE Plus</t>
  </si>
  <si>
    <t>IM1DB15100896</t>
  </si>
  <si>
    <t>Audiometr  diagnostyczny</t>
  </si>
  <si>
    <t>Xeta</t>
  </si>
  <si>
    <t>437456</t>
  </si>
  <si>
    <t>Medicus</t>
  </si>
  <si>
    <t>Pakiet 61</t>
  </si>
  <si>
    <t xml:space="preserve">Kolumna laparoskopowa z oprzyrządowaniem </t>
  </si>
  <si>
    <t>zestaw</t>
  </si>
  <si>
    <t>Medim</t>
  </si>
  <si>
    <t>Pakiet 62</t>
  </si>
  <si>
    <t xml:space="preserve">Kolumna chirurgiczna </t>
  </si>
  <si>
    <t>beta single 800</t>
  </si>
  <si>
    <t>alphamax dou</t>
  </si>
  <si>
    <t>Pakiet 63</t>
  </si>
  <si>
    <t xml:space="preserve">Komora dezynfekcyjna </t>
  </si>
  <si>
    <t xml:space="preserve">AKD-4 II </t>
  </si>
  <si>
    <t>MEDI-SERWIS</t>
  </si>
  <si>
    <t>Pakiet 64</t>
  </si>
  <si>
    <t>Generator RF</t>
  </si>
  <si>
    <t xml:space="preserve">Ablator Stockert 39D76x </t>
  </si>
  <si>
    <t>Pracowania Hemodynamiki</t>
  </si>
  <si>
    <t>ST5089</t>
  </si>
  <si>
    <t>J&amp;J</t>
  </si>
  <si>
    <t>Pakiet 65</t>
  </si>
  <si>
    <t>Kalibracja czujników gazu</t>
  </si>
  <si>
    <t>Centralna Sterylizatornia</t>
  </si>
  <si>
    <t>2222/02 i 2223/02</t>
  </si>
  <si>
    <t>Exgaz</t>
  </si>
  <si>
    <t>Pakiet 66</t>
  </si>
  <si>
    <t xml:space="preserve">Aparat do elektroterapii </t>
  </si>
  <si>
    <t>MT-3</t>
  </si>
  <si>
    <t>EiE</t>
  </si>
  <si>
    <t>Aparat do elektroterapii</t>
  </si>
  <si>
    <t>Pakiet 67</t>
  </si>
  <si>
    <t>Ogrzewacz Warm Touch</t>
  </si>
  <si>
    <t>Warm Touch</t>
  </si>
  <si>
    <t>Pakiet 68</t>
  </si>
  <si>
    <t>WIEŻA LAPAROSKOPOWA  FULL HD STORZ</t>
  </si>
  <si>
    <t>STORZ</t>
  </si>
  <si>
    <t>Pakiet 69</t>
  </si>
  <si>
    <t xml:space="preserve">Kolumna </t>
  </si>
  <si>
    <t>Kendroport K80S-ALFA60/80 ramię BETA „L”</t>
  </si>
  <si>
    <t xml:space="preserve">Aparat do hemodializy </t>
  </si>
  <si>
    <t>Multifiltrate</t>
  </si>
  <si>
    <t>5MUG9742</t>
  </si>
  <si>
    <t>Fresenius</t>
  </si>
  <si>
    <t>Multifiltrate Basic</t>
  </si>
  <si>
    <t>7MUG3005</t>
  </si>
  <si>
    <t>39.</t>
  </si>
  <si>
    <t>40.</t>
  </si>
  <si>
    <t>41.</t>
  </si>
  <si>
    <t>42.</t>
  </si>
  <si>
    <t xml:space="preserve">2. </t>
  </si>
  <si>
    <t xml:space="preserve">4. </t>
  </si>
  <si>
    <t xml:space="preserve">5. </t>
  </si>
  <si>
    <t xml:space="preserve">6. </t>
  </si>
  <si>
    <t>SP15030 351</t>
  </si>
  <si>
    <t>ARUE-0001</t>
  </si>
  <si>
    <t>ARSC-0123</t>
  </si>
  <si>
    <t>ARSM-0060</t>
  </si>
  <si>
    <t>ARUE-0002</t>
  </si>
  <si>
    <t>ARUE-0004</t>
  </si>
  <si>
    <t>Kolumna anestezjologiczna podwójna</t>
  </si>
  <si>
    <t>TSU4002</t>
  </si>
  <si>
    <t>OiT</t>
  </si>
  <si>
    <t>Dreager</t>
  </si>
  <si>
    <t>Kolumna</t>
  </si>
  <si>
    <t>Hanauport konsole 640</t>
  </si>
  <si>
    <t>Heraeus</t>
  </si>
  <si>
    <t>Hanauport konsole 1100 S</t>
  </si>
  <si>
    <t>Przeglądy szacunek:</t>
  </si>
</sst>
</file>

<file path=xl/styles.xml><?xml version="1.0" encoding="utf-8"?>
<styleSheet xmlns="http://schemas.openxmlformats.org/spreadsheetml/2006/main">
  <numFmts count="1">
    <numFmt numFmtId="164" formatCode="\ #,##0.00&quot; zł &quot;;\-#,##0.00&quot; zł &quot;;&quot; -&quot;#&quot; zł &quot;;@\ "/>
  </numFmts>
  <fonts count="11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 applyFill="1" applyAlignment="1">
      <alignment wrapText="1"/>
    </xf>
    <xf numFmtId="164" fontId="1" fillId="0" borderId="0" xfId="1" applyNumberFormat="1" applyFill="1" applyAlignment="1">
      <alignment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wrapText="1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164" fontId="1" fillId="0" borderId="4" xfId="1" applyNumberFormat="1" applyFill="1" applyBorder="1" applyAlignment="1">
      <alignment wrapText="1"/>
    </xf>
    <xf numFmtId="9" fontId="1" fillId="0" borderId="4" xfId="1" applyNumberFormat="1" applyFill="1" applyBorder="1" applyAlignment="1">
      <alignment wrapText="1"/>
    </xf>
    <xf numFmtId="0" fontId="1" fillId="0" borderId="5" xfId="1" applyFill="1" applyBorder="1" applyAlignment="1">
      <alignment wrapText="1"/>
    </xf>
    <xf numFmtId="0" fontId="1" fillId="0" borderId="6" xfId="1" applyFill="1" applyBorder="1" applyAlignment="1">
      <alignment wrapText="1"/>
    </xf>
    <xf numFmtId="0" fontId="1" fillId="0" borderId="7" xfId="1" applyFill="1" applyBorder="1" applyAlignment="1">
      <alignment wrapText="1"/>
    </xf>
    <xf numFmtId="164" fontId="1" fillId="0" borderId="7" xfId="1" applyNumberFormat="1" applyFill="1" applyBorder="1" applyAlignment="1">
      <alignment wrapText="1"/>
    </xf>
    <xf numFmtId="164" fontId="1" fillId="0" borderId="6" xfId="1" applyNumberFormat="1" applyFill="1" applyBorder="1" applyAlignment="1">
      <alignment wrapText="1"/>
    </xf>
    <xf numFmtId="0" fontId="3" fillId="0" borderId="1" xfId="1" applyFont="1" applyFill="1" applyBorder="1" applyAlignment="1">
      <alignment horizontal="left" vertical="top" wrapText="1"/>
    </xf>
    <xf numFmtId="9" fontId="1" fillId="0" borderId="1" xfId="1" applyNumberFormat="1" applyFill="1" applyBorder="1" applyAlignment="1">
      <alignment wrapText="1"/>
    </xf>
    <xf numFmtId="164" fontId="1" fillId="0" borderId="0" xfId="1" applyNumberFormat="1" applyFill="1" applyBorder="1" applyAlignment="1">
      <alignment wrapText="1"/>
    </xf>
    <xf numFmtId="9" fontId="1" fillId="0" borderId="0" xfId="1" applyNumberFormat="1" applyFill="1" applyBorder="1" applyAlignment="1">
      <alignment wrapText="1"/>
    </xf>
    <xf numFmtId="0" fontId="4" fillId="0" borderId="0" xfId="1" applyFont="1" applyFill="1"/>
    <xf numFmtId="0" fontId="4" fillId="0" borderId="0" xfId="1" applyFont="1" applyFill="1" applyAlignment="1"/>
    <xf numFmtId="0" fontId="5" fillId="0" borderId="1" xfId="1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 wrapText="1"/>
    </xf>
    <xf numFmtId="0" fontId="1" fillId="0" borderId="0" xfId="1" applyFill="1" applyBorder="1" applyAlignment="1">
      <alignment wrapText="1"/>
    </xf>
    <xf numFmtId="0" fontId="8" fillId="0" borderId="0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9" fontId="1" fillId="0" borderId="2" xfId="1" applyNumberFormat="1" applyFill="1" applyBorder="1" applyAlignment="1">
      <alignment wrapText="1"/>
    </xf>
    <xf numFmtId="0" fontId="3" fillId="0" borderId="8" xfId="1" applyFont="1" applyFill="1" applyBorder="1" applyAlignment="1">
      <alignment horizontal="left" vertical="top" wrapText="1"/>
    </xf>
    <xf numFmtId="0" fontId="1" fillId="0" borderId="9" xfId="1" applyFill="1" applyBorder="1" applyAlignment="1">
      <alignment wrapText="1"/>
    </xf>
    <xf numFmtId="0" fontId="3" fillId="0" borderId="10" xfId="1" applyFont="1" applyFill="1" applyBorder="1" applyAlignment="1">
      <alignment horizontal="left" vertical="top" wrapText="1"/>
    </xf>
    <xf numFmtId="0" fontId="1" fillId="0" borderId="11" xfId="1" applyFill="1" applyBorder="1" applyAlignment="1">
      <alignment wrapText="1"/>
    </xf>
    <xf numFmtId="164" fontId="1" fillId="0" borderId="11" xfId="1" applyNumberFormat="1" applyFill="1" applyBorder="1" applyAlignment="1">
      <alignment wrapText="1"/>
    </xf>
    <xf numFmtId="0" fontId="3" fillId="0" borderId="12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9" fontId="1" fillId="0" borderId="6" xfId="1" applyNumberFormat="1" applyFill="1" applyBorder="1" applyAlignment="1">
      <alignment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164" fontId="1" fillId="0" borderId="1" xfId="1" applyNumberFormat="1" applyFill="1" applyBorder="1" applyAlignment="1">
      <alignment vertical="center" wrapText="1"/>
    </xf>
    <xf numFmtId="9" fontId="1" fillId="0" borderId="0" xfId="1" applyNumberFormat="1" applyFill="1" applyAlignment="1">
      <alignment wrapText="1"/>
    </xf>
    <xf numFmtId="0" fontId="4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wrapText="1"/>
    </xf>
    <xf numFmtId="9" fontId="4" fillId="0" borderId="1" xfId="1" applyNumberFormat="1" applyFont="1" applyFill="1" applyBorder="1" applyAlignment="1">
      <alignment horizontal="left" wrapText="1"/>
    </xf>
    <xf numFmtId="164" fontId="1" fillId="0" borderId="1" xfId="1" applyNumberForma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wrapText="1"/>
    </xf>
    <xf numFmtId="0" fontId="7" fillId="0" borderId="1" xfId="1" applyFont="1" applyFill="1" applyBorder="1"/>
    <xf numFmtId="0" fontId="7" fillId="0" borderId="1" xfId="1" applyFont="1" applyFill="1" applyBorder="1" applyAlignment="1">
      <alignment wrapText="1"/>
    </xf>
    <xf numFmtId="9" fontId="1" fillId="0" borderId="1" xfId="1" applyNumberForma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vertical="center"/>
    </xf>
    <xf numFmtId="11" fontId="3" fillId="0" borderId="1" xfId="1" applyNumberFormat="1" applyFont="1" applyFill="1" applyBorder="1" applyAlignment="1">
      <alignment horizontal="left" vertical="top" wrapText="1"/>
    </xf>
    <xf numFmtId="0" fontId="7" fillId="0" borderId="13" xfId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 applyFill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2" xfId="1" applyFill="1" applyBorder="1" applyAlignment="1">
      <alignment horizontal="left" wrapText="1"/>
    </xf>
    <xf numFmtId="164" fontId="1" fillId="0" borderId="6" xfId="1" applyNumberFormat="1" applyFont="1" applyFill="1" applyBorder="1" applyAlignment="1">
      <alignment wrapText="1"/>
    </xf>
    <xf numFmtId="0" fontId="1" fillId="0" borderId="14" xfId="1" applyFont="1" applyFill="1" applyBorder="1" applyAlignment="1">
      <alignment wrapText="1"/>
    </xf>
    <xf numFmtId="0" fontId="3" fillId="0" borderId="14" xfId="1" applyFont="1" applyFill="1" applyBorder="1" applyAlignment="1">
      <alignment horizontal="left" vertical="top" wrapText="1"/>
    </xf>
    <xf numFmtId="164" fontId="1" fillId="0" borderId="14" xfId="1" applyNumberFormat="1" applyFont="1" applyFill="1" applyBorder="1" applyAlignment="1">
      <alignment wrapText="1"/>
    </xf>
    <xf numFmtId="9" fontId="1" fillId="0" borderId="14" xfId="1" applyNumberFormat="1" applyFill="1" applyBorder="1" applyAlignment="1">
      <alignment wrapText="1"/>
    </xf>
    <xf numFmtId="9" fontId="1" fillId="0" borderId="6" xfId="1" applyNumberFormat="1" applyFont="1" applyFill="1" applyBorder="1" applyAlignment="1">
      <alignment wrapText="1"/>
    </xf>
    <xf numFmtId="0" fontId="3" fillId="0" borderId="13" xfId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164" fontId="1" fillId="0" borderId="13" xfId="1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0" xfId="1" applyNumberFormat="1" applyFont="1" applyFill="1" applyAlignment="1">
      <alignment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16"/>
  <sheetViews>
    <sheetView tabSelected="1" topLeftCell="A980" workbookViewId="0">
      <selection activeCell="J999" sqref="J999:J1005"/>
    </sheetView>
  </sheetViews>
  <sheetFormatPr defaultColWidth="10" defaultRowHeight="14.25"/>
  <cols>
    <col min="1" max="1" width="5.42578125" style="1" customWidth="1"/>
    <col min="2" max="2" width="28.42578125" style="1" customWidth="1"/>
    <col min="3" max="3" width="17.42578125" style="1" customWidth="1"/>
    <col min="4" max="4" width="20.42578125" style="1" customWidth="1"/>
    <col min="5" max="5" width="13.140625" style="1" customWidth="1"/>
    <col min="6" max="6" width="19.85546875" style="1" customWidth="1"/>
    <col min="7" max="7" width="21.85546875" style="1" customWidth="1"/>
    <col min="8" max="8" width="15.42578125" style="1" customWidth="1"/>
    <col min="9" max="9" width="14" style="2" customWidth="1"/>
    <col min="10" max="10" width="13.5703125" style="2" bestFit="1" customWidth="1"/>
    <col min="11" max="11" width="10" style="2" customWidth="1"/>
    <col min="12" max="12" width="14.7109375" style="2" bestFit="1" customWidth="1"/>
    <col min="13" max="13" width="18.5703125" style="1" customWidth="1"/>
    <col min="14" max="16384" width="10" style="1"/>
  </cols>
  <sheetData>
    <row r="2" spans="1:12" ht="15">
      <c r="B2" s="3" t="s">
        <v>0</v>
      </c>
      <c r="C2" s="4"/>
    </row>
    <row r="4" spans="1:12" ht="15">
      <c r="B4" s="4" t="s">
        <v>1</v>
      </c>
    </row>
    <row r="6" spans="1:12" ht="42.7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  <c r="J6" s="7" t="s">
        <v>11</v>
      </c>
      <c r="K6" s="6" t="s">
        <v>12</v>
      </c>
      <c r="L6" s="6" t="s">
        <v>13</v>
      </c>
    </row>
    <row r="7" spans="1:12" ht="42.75">
      <c r="A7" s="8" t="s">
        <v>14</v>
      </c>
      <c r="B7" s="9" t="s">
        <v>15</v>
      </c>
      <c r="C7" s="10" t="s">
        <v>16</v>
      </c>
      <c r="D7" s="9" t="s">
        <v>17</v>
      </c>
      <c r="E7" s="10">
        <v>2013</v>
      </c>
      <c r="F7" s="9" t="s">
        <v>18</v>
      </c>
      <c r="G7" s="10" t="s">
        <v>19</v>
      </c>
      <c r="H7" s="9">
        <v>1</v>
      </c>
      <c r="I7" s="11">
        <v>975.61</v>
      </c>
      <c r="J7" s="7">
        <f>H7*I7</f>
        <v>975.61</v>
      </c>
      <c r="K7" s="12">
        <v>0.23</v>
      </c>
      <c r="L7" s="7">
        <f>J7+J7*23/100</f>
        <v>1200.0002999999999</v>
      </c>
    </row>
    <row r="8" spans="1:12">
      <c r="A8" s="13"/>
      <c r="B8" s="14"/>
      <c r="C8" s="15"/>
      <c r="D8" s="14"/>
      <c r="E8" s="15"/>
      <c r="F8" s="14" t="s">
        <v>20</v>
      </c>
      <c r="G8" s="15"/>
      <c r="H8" s="14"/>
      <c r="I8" s="16"/>
      <c r="J8" s="17">
        <f>H8*I8</f>
        <v>0</v>
      </c>
      <c r="K8" s="16"/>
      <c r="L8" s="17">
        <f>J8+J8*23/100</f>
        <v>0</v>
      </c>
    </row>
    <row r="9" spans="1:12" ht="24">
      <c r="A9" s="5" t="s">
        <v>21</v>
      </c>
      <c r="B9" s="18" t="s">
        <v>22</v>
      </c>
      <c r="C9" s="5" t="s">
        <v>23</v>
      </c>
      <c r="D9" s="18" t="s">
        <v>24</v>
      </c>
      <c r="E9" s="5">
        <v>2008</v>
      </c>
      <c r="F9" s="18" t="s">
        <v>25</v>
      </c>
      <c r="G9" s="5" t="s">
        <v>19</v>
      </c>
      <c r="H9" s="5">
        <v>1</v>
      </c>
      <c r="I9" s="6">
        <v>894.31</v>
      </c>
      <c r="J9" s="17">
        <f>H9*I9</f>
        <v>894.31</v>
      </c>
      <c r="K9" s="19">
        <v>0.23</v>
      </c>
      <c r="L9" s="6">
        <f>J9+J9*23/100</f>
        <v>1100.0012999999999</v>
      </c>
    </row>
    <row r="10" spans="1:12" ht="28.5">
      <c r="A10" s="5" t="s">
        <v>26</v>
      </c>
      <c r="B10" s="18" t="s">
        <v>27</v>
      </c>
      <c r="C10" s="5" t="s">
        <v>28</v>
      </c>
      <c r="D10" s="18" t="s">
        <v>29</v>
      </c>
      <c r="E10" s="5">
        <v>2015</v>
      </c>
      <c r="F10" s="5" t="s">
        <v>30</v>
      </c>
      <c r="G10" s="5" t="s">
        <v>19</v>
      </c>
      <c r="H10" s="5">
        <v>1</v>
      </c>
      <c r="I10" s="6">
        <v>975.61</v>
      </c>
      <c r="J10" s="6">
        <f>H10*I10</f>
        <v>975.61</v>
      </c>
      <c r="K10" s="19">
        <v>0.23</v>
      </c>
      <c r="L10" s="6">
        <f>J10+J10*23/100</f>
        <v>1200.0002999999999</v>
      </c>
    </row>
    <row r="11" spans="1:12">
      <c r="I11" s="6" t="s">
        <v>31</v>
      </c>
      <c r="J11" s="6">
        <f>SUM(J7:J10)</f>
        <v>2845.53</v>
      </c>
      <c r="K11" s="19">
        <v>0.23</v>
      </c>
      <c r="L11" s="6">
        <f>J11+J11*23/100</f>
        <v>3500.0019000000002</v>
      </c>
    </row>
    <row r="12" spans="1:12">
      <c r="I12" s="20"/>
      <c r="J12" s="20"/>
      <c r="K12" s="21"/>
      <c r="L12" s="20"/>
    </row>
    <row r="13" spans="1:12">
      <c r="I13" s="20"/>
      <c r="J13" s="20"/>
      <c r="K13" s="21"/>
      <c r="L13" s="20"/>
    </row>
    <row r="14" spans="1:12">
      <c r="B14" s="22" t="s">
        <v>32</v>
      </c>
      <c r="I14" s="20"/>
      <c r="J14" s="20"/>
      <c r="K14" s="21"/>
      <c r="L14" s="20"/>
    </row>
    <row r="15" spans="1:12">
      <c r="B15" s="22" t="s">
        <v>33</v>
      </c>
      <c r="I15" s="20"/>
      <c r="J15" s="20"/>
      <c r="K15" s="21"/>
      <c r="L15" s="20"/>
    </row>
    <row r="16" spans="1:12">
      <c r="B16" s="22" t="s">
        <v>34</v>
      </c>
      <c r="I16" s="20"/>
      <c r="J16" s="20"/>
      <c r="K16" s="21"/>
      <c r="L16" s="20"/>
    </row>
    <row r="17" spans="1:12">
      <c r="I17" s="20"/>
      <c r="J17" s="20"/>
      <c r="K17" s="21"/>
      <c r="L17" s="20"/>
    </row>
    <row r="18" spans="1:12">
      <c r="B18" s="22" t="s">
        <v>35</v>
      </c>
      <c r="I18" s="20"/>
      <c r="J18" s="20"/>
      <c r="K18" s="21"/>
      <c r="L18" s="20"/>
    </row>
    <row r="19" spans="1:12">
      <c r="B19" s="22" t="s">
        <v>33</v>
      </c>
      <c r="I19" s="20"/>
      <c r="J19" s="20"/>
      <c r="K19" s="21"/>
      <c r="L19" s="20"/>
    </row>
    <row r="20" spans="1:12">
      <c r="B20" s="22" t="s">
        <v>36</v>
      </c>
      <c r="I20" s="20"/>
      <c r="J20" s="20"/>
      <c r="K20" s="21"/>
      <c r="L20" s="20"/>
    </row>
    <row r="21" spans="1:12">
      <c r="I21" s="20"/>
      <c r="J21" s="20"/>
      <c r="K21" s="21"/>
      <c r="L21" s="20"/>
    </row>
    <row r="22" spans="1:12">
      <c r="B22" s="23" t="s">
        <v>37</v>
      </c>
      <c r="I22" s="20"/>
      <c r="J22" s="20"/>
      <c r="K22" s="21"/>
      <c r="L22" s="20"/>
    </row>
    <row r="23" spans="1:12">
      <c r="B23" s="23"/>
      <c r="I23" s="20"/>
      <c r="J23" s="20"/>
      <c r="K23" s="21"/>
      <c r="L23" s="20"/>
    </row>
    <row r="24" spans="1:12">
      <c r="I24" s="20"/>
      <c r="J24" s="20"/>
      <c r="K24" s="21"/>
      <c r="L24" s="20"/>
    </row>
    <row r="25" spans="1:12">
      <c r="I25" s="20"/>
      <c r="J25" s="20"/>
      <c r="K25" s="21"/>
      <c r="L25" s="20"/>
    </row>
    <row r="26" spans="1:12" ht="15">
      <c r="B26" s="4" t="s">
        <v>38</v>
      </c>
    </row>
    <row r="28" spans="1:12" ht="42.75">
      <c r="A28" s="5" t="s">
        <v>2</v>
      </c>
      <c r="B28" s="5" t="s">
        <v>3</v>
      </c>
      <c r="C28" s="5" t="s">
        <v>4</v>
      </c>
      <c r="D28" s="5" t="s">
        <v>5</v>
      </c>
      <c r="E28" s="5" t="s">
        <v>6</v>
      </c>
      <c r="F28" s="5" t="s">
        <v>7</v>
      </c>
      <c r="G28" s="5" t="s">
        <v>8</v>
      </c>
      <c r="H28" s="5" t="s">
        <v>9</v>
      </c>
      <c r="I28" s="6" t="s">
        <v>10</v>
      </c>
      <c r="J28" s="6" t="s">
        <v>11</v>
      </c>
      <c r="K28" s="6" t="s">
        <v>12</v>
      </c>
      <c r="L28" s="6" t="s">
        <v>13</v>
      </c>
    </row>
    <row r="29" spans="1:12" ht="24">
      <c r="A29" s="5" t="s">
        <v>14</v>
      </c>
      <c r="B29" s="18" t="s">
        <v>22</v>
      </c>
      <c r="C29" s="5" t="s">
        <v>39</v>
      </c>
      <c r="D29" s="18" t="s">
        <v>40</v>
      </c>
      <c r="E29" s="5">
        <v>2000</v>
      </c>
      <c r="F29" s="5" t="s">
        <v>41</v>
      </c>
      <c r="G29" s="5" t="s">
        <v>42</v>
      </c>
      <c r="H29" s="5">
        <v>1</v>
      </c>
      <c r="I29" s="6">
        <v>487.8</v>
      </c>
      <c r="J29" s="6">
        <f>H29*I29</f>
        <v>487.8</v>
      </c>
      <c r="K29" s="19">
        <v>0.23</v>
      </c>
      <c r="L29" s="6">
        <f>J29+J29*23/100</f>
        <v>599.99400000000003</v>
      </c>
    </row>
    <row r="30" spans="1:12">
      <c r="I30" s="6" t="s">
        <v>31</v>
      </c>
      <c r="J30" s="6">
        <f>SUM(J29)</f>
        <v>487.8</v>
      </c>
      <c r="K30" s="19">
        <v>0.23</v>
      </c>
      <c r="L30" s="6">
        <f>J30+J30*23/100</f>
        <v>599.99400000000003</v>
      </c>
    </row>
    <row r="31" spans="1:12">
      <c r="I31" s="20"/>
      <c r="J31" s="20"/>
      <c r="K31" s="21"/>
      <c r="L31" s="20"/>
    </row>
    <row r="32" spans="1:12">
      <c r="B32" s="22" t="s">
        <v>32</v>
      </c>
      <c r="I32" s="20"/>
      <c r="J32" s="20"/>
      <c r="K32" s="21"/>
      <c r="L32" s="20"/>
    </row>
    <row r="33" spans="1:12">
      <c r="B33" s="22" t="s">
        <v>33</v>
      </c>
      <c r="I33" s="20"/>
      <c r="J33" s="20"/>
      <c r="K33" s="21"/>
      <c r="L33" s="20"/>
    </row>
    <row r="34" spans="1:12">
      <c r="B34" s="22" t="s">
        <v>34</v>
      </c>
      <c r="I34" s="20"/>
      <c r="J34" s="20"/>
      <c r="K34" s="21"/>
      <c r="L34" s="20"/>
    </row>
    <row r="35" spans="1:12">
      <c r="I35" s="20"/>
      <c r="J35" s="20"/>
      <c r="K35" s="21"/>
      <c r="L35" s="20"/>
    </row>
    <row r="36" spans="1:12">
      <c r="B36" s="22" t="s">
        <v>35</v>
      </c>
      <c r="I36" s="20"/>
      <c r="J36" s="20"/>
      <c r="K36" s="21"/>
      <c r="L36" s="20"/>
    </row>
    <row r="37" spans="1:12">
      <c r="B37" s="22" t="s">
        <v>33</v>
      </c>
      <c r="I37" s="20"/>
      <c r="J37" s="20"/>
      <c r="K37" s="21"/>
      <c r="L37" s="20"/>
    </row>
    <row r="38" spans="1:12">
      <c r="B38" s="22" t="s">
        <v>36</v>
      </c>
      <c r="I38" s="20"/>
      <c r="J38" s="20"/>
      <c r="K38" s="21"/>
      <c r="L38" s="20"/>
    </row>
    <row r="39" spans="1:12">
      <c r="I39" s="20"/>
      <c r="J39" s="20"/>
      <c r="K39" s="21"/>
      <c r="L39" s="20"/>
    </row>
    <row r="40" spans="1:12">
      <c r="B40" s="23" t="s">
        <v>37</v>
      </c>
      <c r="I40" s="20"/>
      <c r="J40" s="20"/>
      <c r="K40" s="21"/>
      <c r="L40" s="20"/>
    </row>
    <row r="41" spans="1:12">
      <c r="B41" s="23"/>
    </row>
    <row r="42" spans="1:12" ht="15">
      <c r="B42" s="4" t="s">
        <v>43</v>
      </c>
    </row>
    <row r="44" spans="1:12" ht="42.75">
      <c r="A44" s="5" t="s">
        <v>2</v>
      </c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6" t="s">
        <v>10</v>
      </c>
      <c r="J44" s="6" t="s">
        <v>11</v>
      </c>
      <c r="K44" s="6" t="s">
        <v>12</v>
      </c>
      <c r="L44" s="6" t="s">
        <v>13</v>
      </c>
    </row>
    <row r="45" spans="1:12" ht="57">
      <c r="A45" s="5" t="s">
        <v>14</v>
      </c>
      <c r="B45" s="24" t="s">
        <v>44</v>
      </c>
      <c r="C45" s="5" t="s">
        <v>45</v>
      </c>
      <c r="D45" s="18" t="s">
        <v>46</v>
      </c>
      <c r="E45" s="5">
        <v>2012</v>
      </c>
      <c r="F45" s="5" t="s">
        <v>47</v>
      </c>
      <c r="G45" s="5" t="s">
        <v>48</v>
      </c>
      <c r="H45" s="5">
        <v>1</v>
      </c>
      <c r="I45" s="6">
        <v>10162.6</v>
      </c>
      <c r="J45" s="6">
        <f>H45*I45</f>
        <v>10162.6</v>
      </c>
      <c r="K45" s="19">
        <v>0.23</v>
      </c>
      <c r="L45" s="6">
        <f>J45+J45*23/100</f>
        <v>12499.998</v>
      </c>
    </row>
    <row r="46" spans="1:12">
      <c r="I46" s="6" t="s">
        <v>31</v>
      </c>
      <c r="J46" s="6">
        <f>SUM(J45)</f>
        <v>10162.6</v>
      </c>
      <c r="K46" s="19">
        <v>0.23</v>
      </c>
      <c r="L46" s="6">
        <f>J46+J46*23/100</f>
        <v>12499.998</v>
      </c>
    </row>
    <row r="47" spans="1:12">
      <c r="I47" s="20"/>
      <c r="J47" s="20"/>
      <c r="K47" s="21"/>
      <c r="L47" s="20"/>
    </row>
    <row r="48" spans="1:12">
      <c r="B48" s="22" t="s">
        <v>32</v>
      </c>
      <c r="I48" s="20"/>
      <c r="J48" s="20"/>
      <c r="K48" s="21"/>
      <c r="L48" s="20"/>
    </row>
    <row r="49" spans="1:12">
      <c r="B49" s="22" t="s">
        <v>33</v>
      </c>
      <c r="I49" s="20"/>
      <c r="J49" s="20"/>
      <c r="K49" s="21"/>
      <c r="L49" s="20"/>
    </row>
    <row r="50" spans="1:12">
      <c r="B50" s="22" t="s">
        <v>34</v>
      </c>
      <c r="I50" s="20"/>
      <c r="J50" s="20"/>
      <c r="K50" s="21"/>
      <c r="L50" s="20"/>
    </row>
    <row r="51" spans="1:12">
      <c r="I51" s="20"/>
      <c r="J51" s="20"/>
      <c r="K51" s="21"/>
      <c r="L51" s="20"/>
    </row>
    <row r="52" spans="1:12">
      <c r="B52" s="22" t="s">
        <v>35</v>
      </c>
      <c r="I52" s="20"/>
      <c r="J52" s="20"/>
      <c r="K52" s="21"/>
      <c r="L52" s="20"/>
    </row>
    <row r="53" spans="1:12">
      <c r="B53" s="22" t="s">
        <v>33</v>
      </c>
      <c r="I53" s="20"/>
      <c r="J53" s="20"/>
      <c r="K53" s="21"/>
      <c r="L53" s="20"/>
    </row>
    <row r="54" spans="1:12">
      <c r="B54" s="22" t="s">
        <v>36</v>
      </c>
      <c r="I54" s="20"/>
      <c r="J54" s="20"/>
      <c r="K54" s="21"/>
      <c r="L54" s="20"/>
    </row>
    <row r="55" spans="1:12">
      <c r="I55" s="20"/>
      <c r="J55" s="20"/>
      <c r="K55" s="21"/>
      <c r="L55" s="20"/>
    </row>
    <row r="56" spans="1:12">
      <c r="B56" s="23" t="s">
        <v>37</v>
      </c>
      <c r="I56" s="20"/>
      <c r="J56" s="20"/>
      <c r="K56" s="21"/>
      <c r="L56" s="20"/>
    </row>
    <row r="57" spans="1:12">
      <c r="B57" s="23"/>
      <c r="I57" s="20"/>
      <c r="J57" s="20"/>
      <c r="K57" s="21"/>
      <c r="L57" s="20"/>
    </row>
    <row r="58" spans="1:12">
      <c r="B58" s="23"/>
      <c r="I58" s="20"/>
      <c r="J58" s="20"/>
      <c r="K58" s="21"/>
      <c r="L58" s="20"/>
    </row>
    <row r="60" spans="1:12" ht="15">
      <c r="B60" s="4" t="s">
        <v>49</v>
      </c>
    </row>
    <row r="62" spans="1:12" ht="42.75">
      <c r="A62" s="5" t="s">
        <v>2</v>
      </c>
      <c r="B62" s="5" t="s">
        <v>3</v>
      </c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6" t="s">
        <v>10</v>
      </c>
      <c r="J62" s="6" t="s">
        <v>11</v>
      </c>
      <c r="K62" s="6" t="s">
        <v>12</v>
      </c>
      <c r="L62" s="6" t="s">
        <v>13</v>
      </c>
    </row>
    <row r="63" spans="1:12" ht="28.5">
      <c r="A63" s="5" t="s">
        <v>14</v>
      </c>
      <c r="B63" s="18" t="s">
        <v>50</v>
      </c>
      <c r="C63" s="5" t="s">
        <v>51</v>
      </c>
      <c r="D63" s="18" t="s">
        <v>52</v>
      </c>
      <c r="E63" s="5">
        <v>2015</v>
      </c>
      <c r="F63" s="25">
        <v>284646</v>
      </c>
      <c r="G63" s="18" t="s">
        <v>53</v>
      </c>
      <c r="H63" s="5">
        <v>1</v>
      </c>
      <c r="I63" s="6">
        <v>243.9</v>
      </c>
      <c r="J63" s="6">
        <f t="shared" ref="J63:J87" si="0">H63*I63</f>
        <v>243.9</v>
      </c>
      <c r="K63" s="19">
        <v>0.23</v>
      </c>
      <c r="L63" s="6">
        <f t="shared" ref="L63:L88" si="1">J63+J63*23/100</f>
        <v>299.99700000000001</v>
      </c>
    </row>
    <row r="64" spans="1:12" ht="28.5">
      <c r="A64" s="5" t="s">
        <v>21</v>
      </c>
      <c r="B64" s="18" t="s">
        <v>50</v>
      </c>
      <c r="C64" s="5" t="s">
        <v>54</v>
      </c>
      <c r="D64" s="18" t="s">
        <v>55</v>
      </c>
      <c r="E64" s="5">
        <v>2015</v>
      </c>
      <c r="F64" s="18">
        <v>301607</v>
      </c>
      <c r="G64" s="18" t="s">
        <v>53</v>
      </c>
      <c r="H64" s="5">
        <v>1</v>
      </c>
      <c r="I64" s="6">
        <v>180</v>
      </c>
      <c r="J64" s="6">
        <f t="shared" si="0"/>
        <v>180</v>
      </c>
      <c r="K64" s="19">
        <v>0.23</v>
      </c>
      <c r="L64" s="6">
        <f t="shared" si="1"/>
        <v>221.4</v>
      </c>
    </row>
    <row r="65" spans="1:12" ht="28.5">
      <c r="A65" s="5" t="s">
        <v>56</v>
      </c>
      <c r="B65" s="18" t="s">
        <v>50</v>
      </c>
      <c r="C65" s="5" t="s">
        <v>54</v>
      </c>
      <c r="D65" s="18" t="s">
        <v>55</v>
      </c>
      <c r="E65" s="5">
        <v>2015</v>
      </c>
      <c r="F65" s="18">
        <v>301598</v>
      </c>
      <c r="G65" s="18" t="s">
        <v>53</v>
      </c>
      <c r="H65" s="5">
        <v>1</v>
      </c>
      <c r="I65" s="6">
        <v>180</v>
      </c>
      <c r="J65" s="6">
        <f t="shared" si="0"/>
        <v>180</v>
      </c>
      <c r="K65" s="19">
        <v>0.23</v>
      </c>
      <c r="L65" s="6">
        <f t="shared" si="1"/>
        <v>221.4</v>
      </c>
    </row>
    <row r="66" spans="1:12" ht="28.5">
      <c r="A66" s="5" t="s">
        <v>57</v>
      </c>
      <c r="B66" s="18" t="s">
        <v>50</v>
      </c>
      <c r="C66" s="5" t="s">
        <v>54</v>
      </c>
      <c r="D66" s="18" t="s">
        <v>55</v>
      </c>
      <c r="E66" s="5">
        <v>2015</v>
      </c>
      <c r="F66" s="18">
        <v>301608</v>
      </c>
      <c r="G66" s="18" t="s">
        <v>53</v>
      </c>
      <c r="H66" s="5">
        <v>1</v>
      </c>
      <c r="I66" s="6">
        <v>180</v>
      </c>
      <c r="J66" s="6">
        <f t="shared" si="0"/>
        <v>180</v>
      </c>
      <c r="K66" s="19">
        <v>0.23</v>
      </c>
      <c r="L66" s="6">
        <f t="shared" si="1"/>
        <v>221.4</v>
      </c>
    </row>
    <row r="67" spans="1:12" ht="28.5">
      <c r="A67" s="5" t="s">
        <v>58</v>
      </c>
      <c r="B67" s="18" t="s">
        <v>50</v>
      </c>
      <c r="C67" s="5" t="s">
        <v>54</v>
      </c>
      <c r="D67" s="18" t="s">
        <v>55</v>
      </c>
      <c r="E67" s="5">
        <v>2015</v>
      </c>
      <c r="F67" s="18">
        <v>301540</v>
      </c>
      <c r="G67" s="18" t="s">
        <v>53</v>
      </c>
      <c r="H67" s="5">
        <v>1</v>
      </c>
      <c r="I67" s="6">
        <v>180</v>
      </c>
      <c r="J67" s="6">
        <f t="shared" si="0"/>
        <v>180</v>
      </c>
      <c r="K67" s="19">
        <v>0.23</v>
      </c>
      <c r="L67" s="6">
        <f t="shared" si="1"/>
        <v>221.4</v>
      </c>
    </row>
    <row r="68" spans="1:12" ht="28.5">
      <c r="A68" s="5" t="s">
        <v>59</v>
      </c>
      <c r="B68" s="18" t="s">
        <v>50</v>
      </c>
      <c r="C68" s="5" t="s">
        <v>54</v>
      </c>
      <c r="D68" s="18" t="s">
        <v>55</v>
      </c>
      <c r="E68" s="5">
        <v>2015</v>
      </c>
      <c r="F68" s="18">
        <v>301588</v>
      </c>
      <c r="G68" s="18" t="s">
        <v>53</v>
      </c>
      <c r="H68" s="5">
        <v>1</v>
      </c>
      <c r="I68" s="6">
        <v>180</v>
      </c>
      <c r="J68" s="6">
        <f t="shared" si="0"/>
        <v>180</v>
      </c>
      <c r="K68" s="19">
        <v>0.23</v>
      </c>
      <c r="L68" s="6">
        <f t="shared" si="1"/>
        <v>221.4</v>
      </c>
    </row>
    <row r="69" spans="1:12" ht="28.5">
      <c r="A69" s="5" t="s">
        <v>60</v>
      </c>
      <c r="B69" s="18" t="s">
        <v>50</v>
      </c>
      <c r="C69" s="5" t="s">
        <v>61</v>
      </c>
      <c r="D69" s="18" t="s">
        <v>55</v>
      </c>
      <c r="E69" s="5">
        <v>2015</v>
      </c>
      <c r="F69" s="18">
        <v>301562</v>
      </c>
      <c r="G69" s="18" t="s">
        <v>53</v>
      </c>
      <c r="H69" s="5">
        <v>1</v>
      </c>
      <c r="I69" s="6">
        <v>180</v>
      </c>
      <c r="J69" s="6">
        <f t="shared" si="0"/>
        <v>180</v>
      </c>
      <c r="K69" s="19">
        <v>0.23</v>
      </c>
      <c r="L69" s="6">
        <f t="shared" si="1"/>
        <v>221.4</v>
      </c>
    </row>
    <row r="70" spans="1:12" ht="28.5">
      <c r="A70" s="5" t="s">
        <v>62</v>
      </c>
      <c r="B70" s="18" t="s">
        <v>50</v>
      </c>
      <c r="C70" s="5" t="s">
        <v>61</v>
      </c>
      <c r="D70" s="18" t="s">
        <v>55</v>
      </c>
      <c r="E70" s="5">
        <v>2015</v>
      </c>
      <c r="F70" s="18">
        <v>301533</v>
      </c>
      <c r="G70" s="18" t="s">
        <v>53</v>
      </c>
      <c r="H70" s="5">
        <v>1</v>
      </c>
      <c r="I70" s="6">
        <v>180</v>
      </c>
      <c r="J70" s="6">
        <f t="shared" si="0"/>
        <v>180</v>
      </c>
      <c r="K70" s="19">
        <v>0.23</v>
      </c>
      <c r="L70" s="6">
        <f t="shared" si="1"/>
        <v>221.4</v>
      </c>
    </row>
    <row r="71" spans="1:12" ht="28.5">
      <c r="A71" s="5" t="s">
        <v>63</v>
      </c>
      <c r="B71" s="18" t="s">
        <v>50</v>
      </c>
      <c r="C71" s="5" t="s">
        <v>61</v>
      </c>
      <c r="D71" s="18" t="s">
        <v>55</v>
      </c>
      <c r="E71" s="5">
        <v>2015</v>
      </c>
      <c r="F71" s="18">
        <v>301564</v>
      </c>
      <c r="G71" s="18" t="s">
        <v>53</v>
      </c>
      <c r="H71" s="5">
        <v>1</v>
      </c>
      <c r="I71" s="6">
        <v>180</v>
      </c>
      <c r="J71" s="6">
        <f t="shared" si="0"/>
        <v>180</v>
      </c>
      <c r="K71" s="19">
        <v>0.23</v>
      </c>
      <c r="L71" s="6">
        <f t="shared" si="1"/>
        <v>221.4</v>
      </c>
    </row>
    <row r="72" spans="1:12" ht="28.5">
      <c r="A72" s="5" t="s">
        <v>64</v>
      </c>
      <c r="B72" s="18" t="s">
        <v>50</v>
      </c>
      <c r="C72" s="5" t="s">
        <v>65</v>
      </c>
      <c r="D72" s="18" t="s">
        <v>66</v>
      </c>
      <c r="E72" s="5">
        <v>2015</v>
      </c>
      <c r="F72" s="18">
        <v>284662</v>
      </c>
      <c r="G72" s="18" t="s">
        <v>53</v>
      </c>
      <c r="H72" s="5">
        <v>1</v>
      </c>
      <c r="I72" s="6">
        <v>243.9</v>
      </c>
      <c r="J72" s="6">
        <f t="shared" si="0"/>
        <v>243.9</v>
      </c>
      <c r="K72" s="19">
        <v>0.23</v>
      </c>
      <c r="L72" s="6">
        <f t="shared" si="1"/>
        <v>299.99700000000001</v>
      </c>
    </row>
    <row r="73" spans="1:12" ht="28.5">
      <c r="A73" s="5" t="s">
        <v>67</v>
      </c>
      <c r="B73" s="18" t="s">
        <v>50</v>
      </c>
      <c r="C73" s="5" t="s">
        <v>68</v>
      </c>
      <c r="D73" s="18" t="s">
        <v>66</v>
      </c>
      <c r="E73" s="5">
        <v>2015</v>
      </c>
      <c r="F73" s="18">
        <v>284674</v>
      </c>
      <c r="G73" s="18" t="s">
        <v>53</v>
      </c>
      <c r="H73" s="5">
        <v>1</v>
      </c>
      <c r="I73" s="6">
        <v>243.9</v>
      </c>
      <c r="J73" s="6">
        <f t="shared" si="0"/>
        <v>243.9</v>
      </c>
      <c r="K73" s="19">
        <v>0.23</v>
      </c>
      <c r="L73" s="6">
        <f t="shared" si="1"/>
        <v>299.99700000000001</v>
      </c>
    </row>
    <row r="74" spans="1:12" ht="48">
      <c r="A74" s="5" t="s">
        <v>69</v>
      </c>
      <c r="B74" s="18" t="s">
        <v>50</v>
      </c>
      <c r="C74" s="5" t="s">
        <v>70</v>
      </c>
      <c r="D74" s="18" t="s">
        <v>71</v>
      </c>
      <c r="E74" s="5">
        <v>2015</v>
      </c>
      <c r="F74" s="5">
        <v>284670</v>
      </c>
      <c r="G74" s="18" t="s">
        <v>53</v>
      </c>
      <c r="H74" s="5">
        <v>1</v>
      </c>
      <c r="I74" s="6">
        <v>243.9</v>
      </c>
      <c r="J74" s="6">
        <f t="shared" si="0"/>
        <v>243.9</v>
      </c>
      <c r="K74" s="19">
        <v>0.23</v>
      </c>
      <c r="L74" s="6">
        <f t="shared" si="1"/>
        <v>299.99700000000001</v>
      </c>
    </row>
    <row r="75" spans="1:12" ht="36">
      <c r="A75" s="5" t="s">
        <v>72</v>
      </c>
      <c r="B75" s="26" t="s">
        <v>50</v>
      </c>
      <c r="C75" s="5" t="s">
        <v>73</v>
      </c>
      <c r="D75" s="18" t="s">
        <v>74</v>
      </c>
      <c r="E75" s="5">
        <v>2015</v>
      </c>
      <c r="F75" s="26" t="s">
        <v>75</v>
      </c>
      <c r="G75" s="27" t="s">
        <v>76</v>
      </c>
      <c r="H75" s="5">
        <v>1</v>
      </c>
      <c r="I75" s="6">
        <v>243.9</v>
      </c>
      <c r="J75" s="6">
        <f t="shared" si="0"/>
        <v>243.9</v>
      </c>
      <c r="K75" s="19">
        <v>0.23</v>
      </c>
      <c r="L75" s="6">
        <f t="shared" si="1"/>
        <v>299.99700000000001</v>
      </c>
    </row>
    <row r="76" spans="1:12" ht="36">
      <c r="A76" s="5" t="s">
        <v>77</v>
      </c>
      <c r="B76" s="26" t="s">
        <v>50</v>
      </c>
      <c r="C76" s="5" t="s">
        <v>73</v>
      </c>
      <c r="D76" s="18" t="s">
        <v>74</v>
      </c>
      <c r="E76" s="5">
        <v>2015</v>
      </c>
      <c r="F76" s="26" t="s">
        <v>78</v>
      </c>
      <c r="G76" s="27" t="s">
        <v>76</v>
      </c>
      <c r="H76" s="5">
        <v>1</v>
      </c>
      <c r="I76" s="6">
        <v>243.9</v>
      </c>
      <c r="J76" s="6">
        <f t="shared" si="0"/>
        <v>243.9</v>
      </c>
      <c r="K76" s="19">
        <v>0.23</v>
      </c>
      <c r="L76" s="6">
        <f t="shared" si="1"/>
        <v>299.99700000000001</v>
      </c>
    </row>
    <row r="77" spans="1:12" ht="36">
      <c r="A77" s="5" t="s">
        <v>79</v>
      </c>
      <c r="B77" s="26" t="s">
        <v>50</v>
      </c>
      <c r="C77" s="5" t="s">
        <v>80</v>
      </c>
      <c r="D77" s="18" t="s">
        <v>74</v>
      </c>
      <c r="E77" s="5">
        <v>2015</v>
      </c>
      <c r="F77" s="26" t="s">
        <v>81</v>
      </c>
      <c r="G77" s="27" t="s">
        <v>76</v>
      </c>
      <c r="H77" s="5">
        <v>1</v>
      </c>
      <c r="I77" s="6">
        <v>180</v>
      </c>
      <c r="J77" s="6">
        <f t="shared" si="0"/>
        <v>180</v>
      </c>
      <c r="K77" s="19">
        <v>0.23</v>
      </c>
      <c r="L77" s="6">
        <f t="shared" si="1"/>
        <v>221.4</v>
      </c>
    </row>
    <row r="78" spans="1:12" ht="36">
      <c r="A78" s="5" t="s">
        <v>82</v>
      </c>
      <c r="B78" s="26" t="s">
        <v>50</v>
      </c>
      <c r="C78" s="5" t="s">
        <v>73</v>
      </c>
      <c r="D78" s="18" t="s">
        <v>83</v>
      </c>
      <c r="E78" s="5">
        <v>2015</v>
      </c>
      <c r="F78" s="28" t="s">
        <v>84</v>
      </c>
      <c r="G78" s="18" t="s">
        <v>85</v>
      </c>
      <c r="H78" s="5">
        <v>1</v>
      </c>
      <c r="I78" s="6">
        <v>243.9</v>
      </c>
      <c r="J78" s="6">
        <f t="shared" si="0"/>
        <v>243.9</v>
      </c>
      <c r="K78" s="19">
        <v>0.23</v>
      </c>
      <c r="L78" s="6">
        <f t="shared" si="1"/>
        <v>299.99700000000001</v>
      </c>
    </row>
    <row r="79" spans="1:12" ht="36">
      <c r="A79" s="5" t="s">
        <v>86</v>
      </c>
      <c r="B79" s="26" t="s">
        <v>50</v>
      </c>
      <c r="C79" s="5" t="s">
        <v>73</v>
      </c>
      <c r="D79" s="18" t="s">
        <v>83</v>
      </c>
      <c r="E79" s="5">
        <v>2015</v>
      </c>
      <c r="F79" s="28" t="s">
        <v>87</v>
      </c>
      <c r="G79" s="18" t="s">
        <v>85</v>
      </c>
      <c r="H79" s="5">
        <v>1</v>
      </c>
      <c r="I79" s="6">
        <v>243.9</v>
      </c>
      <c r="J79" s="6">
        <f t="shared" si="0"/>
        <v>243.9</v>
      </c>
      <c r="K79" s="19">
        <v>0.23</v>
      </c>
      <c r="L79" s="6">
        <f t="shared" si="1"/>
        <v>299.99700000000001</v>
      </c>
    </row>
    <row r="80" spans="1:12" ht="36">
      <c r="A80" s="5" t="s">
        <v>88</v>
      </c>
      <c r="B80" s="26" t="s">
        <v>50</v>
      </c>
      <c r="C80" s="5" t="s">
        <v>89</v>
      </c>
      <c r="D80" s="18" t="s">
        <v>83</v>
      </c>
      <c r="E80" s="5">
        <v>2015</v>
      </c>
      <c r="F80" s="28" t="s">
        <v>90</v>
      </c>
      <c r="G80" s="18" t="s">
        <v>85</v>
      </c>
      <c r="H80" s="5">
        <v>1</v>
      </c>
      <c r="I80" s="6">
        <v>180</v>
      </c>
      <c r="J80" s="6">
        <f t="shared" si="0"/>
        <v>180</v>
      </c>
      <c r="K80" s="19">
        <v>0.23</v>
      </c>
      <c r="L80" s="6">
        <f t="shared" si="1"/>
        <v>221.4</v>
      </c>
    </row>
    <row r="81" spans="1:12" ht="24">
      <c r="A81" s="5" t="s">
        <v>91</v>
      </c>
      <c r="B81" s="26" t="s">
        <v>50</v>
      </c>
      <c r="C81" s="18" t="s">
        <v>92</v>
      </c>
      <c r="D81" s="18" t="s">
        <v>93</v>
      </c>
      <c r="E81" s="5">
        <v>2015</v>
      </c>
      <c r="F81" s="28" t="s">
        <v>94</v>
      </c>
      <c r="G81" s="18" t="s">
        <v>85</v>
      </c>
      <c r="H81" s="5">
        <v>1</v>
      </c>
      <c r="I81" s="6">
        <v>180</v>
      </c>
      <c r="J81" s="6">
        <f t="shared" si="0"/>
        <v>180</v>
      </c>
      <c r="K81" s="19">
        <v>0.23</v>
      </c>
      <c r="L81" s="6">
        <f t="shared" si="1"/>
        <v>221.4</v>
      </c>
    </row>
    <row r="82" spans="1:12" ht="24">
      <c r="A82" s="5" t="s">
        <v>95</v>
      </c>
      <c r="B82" s="26" t="s">
        <v>50</v>
      </c>
      <c r="C82" s="18" t="s">
        <v>92</v>
      </c>
      <c r="D82" s="18" t="s">
        <v>93</v>
      </c>
      <c r="E82" s="5">
        <v>2015</v>
      </c>
      <c r="F82" s="28" t="s">
        <v>96</v>
      </c>
      <c r="G82" s="18" t="s">
        <v>85</v>
      </c>
      <c r="H82" s="5">
        <v>1</v>
      </c>
      <c r="I82" s="6">
        <v>180</v>
      </c>
      <c r="J82" s="6">
        <f t="shared" si="0"/>
        <v>180</v>
      </c>
      <c r="K82" s="19">
        <v>0.23</v>
      </c>
      <c r="L82" s="6">
        <f t="shared" si="1"/>
        <v>221.4</v>
      </c>
    </row>
    <row r="83" spans="1:12" ht="24">
      <c r="A83" s="5" t="s">
        <v>97</v>
      </c>
      <c r="B83" s="26" t="s">
        <v>50</v>
      </c>
      <c r="C83" s="18" t="s">
        <v>98</v>
      </c>
      <c r="D83" s="18" t="s">
        <v>93</v>
      </c>
      <c r="E83" s="5">
        <v>2015</v>
      </c>
      <c r="F83" s="28" t="s">
        <v>99</v>
      </c>
      <c r="G83" s="18" t="s">
        <v>85</v>
      </c>
      <c r="H83" s="5">
        <v>1</v>
      </c>
      <c r="I83" s="6">
        <v>180</v>
      </c>
      <c r="J83" s="6">
        <f t="shared" si="0"/>
        <v>180</v>
      </c>
      <c r="K83" s="19">
        <v>0.23</v>
      </c>
      <c r="L83" s="6">
        <f t="shared" si="1"/>
        <v>221.4</v>
      </c>
    </row>
    <row r="84" spans="1:12" ht="24">
      <c r="A84" s="5" t="s">
        <v>100</v>
      </c>
      <c r="B84" s="26" t="s">
        <v>50</v>
      </c>
      <c r="C84" s="18" t="s">
        <v>92</v>
      </c>
      <c r="D84" s="18" t="s">
        <v>93</v>
      </c>
      <c r="E84" s="5">
        <v>2015</v>
      </c>
      <c r="F84" s="29">
        <v>284694</v>
      </c>
      <c r="G84" s="18" t="s">
        <v>85</v>
      </c>
      <c r="H84" s="5">
        <v>1</v>
      </c>
      <c r="I84" s="6">
        <v>180</v>
      </c>
      <c r="J84" s="6">
        <f t="shared" si="0"/>
        <v>180</v>
      </c>
      <c r="K84" s="19">
        <v>0.23</v>
      </c>
      <c r="L84" s="6">
        <f t="shared" si="1"/>
        <v>221.4</v>
      </c>
    </row>
    <row r="85" spans="1:12" ht="24">
      <c r="A85" s="5" t="s">
        <v>101</v>
      </c>
      <c r="B85" s="26" t="s">
        <v>50</v>
      </c>
      <c r="C85" s="18" t="s">
        <v>92</v>
      </c>
      <c r="D85" s="18" t="s">
        <v>93</v>
      </c>
      <c r="E85" s="5">
        <v>2015</v>
      </c>
      <c r="F85" s="28" t="s">
        <v>102</v>
      </c>
      <c r="G85" s="18" t="s">
        <v>85</v>
      </c>
      <c r="H85" s="5">
        <v>1</v>
      </c>
      <c r="I85" s="6">
        <v>180</v>
      </c>
      <c r="J85" s="6">
        <f t="shared" si="0"/>
        <v>180</v>
      </c>
      <c r="K85" s="19">
        <v>0.23</v>
      </c>
      <c r="L85" s="6">
        <f t="shared" si="1"/>
        <v>221.4</v>
      </c>
    </row>
    <row r="86" spans="1:12" ht="24">
      <c r="A86" s="5" t="s">
        <v>103</v>
      </c>
      <c r="B86" s="26" t="s">
        <v>50</v>
      </c>
      <c r="C86" s="18" t="s">
        <v>98</v>
      </c>
      <c r="D86" s="18" t="s">
        <v>93</v>
      </c>
      <c r="E86" s="5">
        <v>2015</v>
      </c>
      <c r="F86" s="28" t="s">
        <v>104</v>
      </c>
      <c r="G86" s="18" t="s">
        <v>85</v>
      </c>
      <c r="H86" s="5">
        <v>1</v>
      </c>
      <c r="I86" s="6">
        <v>180</v>
      </c>
      <c r="J86" s="6">
        <f t="shared" si="0"/>
        <v>180</v>
      </c>
      <c r="K86" s="19">
        <v>0.23</v>
      </c>
      <c r="L86" s="6">
        <f t="shared" si="1"/>
        <v>221.4</v>
      </c>
    </row>
    <row r="87" spans="1:12" ht="24">
      <c r="A87" s="5" t="s">
        <v>105</v>
      </c>
      <c r="B87" s="26" t="s">
        <v>50</v>
      </c>
      <c r="C87" s="18" t="s">
        <v>92</v>
      </c>
      <c r="D87" s="18" t="s">
        <v>93</v>
      </c>
      <c r="E87" s="5">
        <v>2015</v>
      </c>
      <c r="F87" s="28" t="s">
        <v>106</v>
      </c>
      <c r="G87" s="18" t="s">
        <v>85</v>
      </c>
      <c r="H87" s="5">
        <v>1</v>
      </c>
      <c r="I87" s="6">
        <v>180</v>
      </c>
      <c r="J87" s="6">
        <f t="shared" si="0"/>
        <v>180</v>
      </c>
      <c r="K87" s="19">
        <v>0.23</v>
      </c>
      <c r="L87" s="6">
        <f t="shared" si="1"/>
        <v>221.4</v>
      </c>
    </row>
    <row r="88" spans="1:12">
      <c r="I88" s="6" t="s">
        <v>31</v>
      </c>
      <c r="J88" s="6">
        <f>SUM(J63:J87)</f>
        <v>5011.2000000000007</v>
      </c>
      <c r="K88" s="19">
        <v>0.23</v>
      </c>
      <c r="L88" s="6">
        <f t="shared" si="1"/>
        <v>6163.7760000000007</v>
      </c>
    </row>
    <row r="89" spans="1:12">
      <c r="I89" s="20"/>
      <c r="J89" s="20"/>
      <c r="K89" s="21"/>
      <c r="L89" s="20"/>
    </row>
    <row r="90" spans="1:12">
      <c r="B90" s="22" t="s">
        <v>32</v>
      </c>
      <c r="I90" s="20"/>
      <c r="J90" s="20"/>
      <c r="K90" s="21"/>
      <c r="L90" s="20"/>
    </row>
    <row r="91" spans="1:12">
      <c r="B91" s="22" t="s">
        <v>33</v>
      </c>
      <c r="I91" s="20"/>
      <c r="J91" s="20"/>
      <c r="K91" s="21"/>
      <c r="L91" s="20"/>
    </row>
    <row r="92" spans="1:12">
      <c r="B92" s="22" t="s">
        <v>34</v>
      </c>
      <c r="I92" s="20"/>
      <c r="J92" s="20"/>
      <c r="K92" s="21"/>
      <c r="L92" s="20"/>
    </row>
    <row r="93" spans="1:12">
      <c r="I93" s="20"/>
      <c r="J93" s="20"/>
      <c r="K93" s="21"/>
      <c r="L93" s="20"/>
    </row>
    <row r="94" spans="1:12">
      <c r="B94" s="22" t="s">
        <v>35</v>
      </c>
      <c r="I94" s="20"/>
      <c r="J94" s="20"/>
      <c r="K94" s="21"/>
      <c r="L94" s="20"/>
    </row>
    <row r="95" spans="1:12">
      <c r="B95" s="22" t="s">
        <v>33</v>
      </c>
      <c r="I95" s="20"/>
      <c r="J95" s="20"/>
      <c r="K95" s="21"/>
      <c r="L95" s="20"/>
    </row>
    <row r="96" spans="1:12">
      <c r="B96" s="22" t="s">
        <v>36</v>
      </c>
      <c r="I96" s="20"/>
      <c r="J96" s="20"/>
      <c r="K96" s="21"/>
      <c r="L96" s="20"/>
    </row>
    <row r="97" spans="1:12">
      <c r="I97" s="20"/>
      <c r="J97" s="20"/>
      <c r="K97" s="21"/>
      <c r="L97" s="20"/>
    </row>
    <row r="98" spans="1:12">
      <c r="B98" s="23" t="s">
        <v>37</v>
      </c>
      <c r="I98" s="20"/>
      <c r="J98" s="20"/>
      <c r="K98" s="21"/>
      <c r="L98" s="20"/>
    </row>
    <row r="99" spans="1:12">
      <c r="B99" s="23"/>
      <c r="I99" s="20"/>
      <c r="J99" s="20"/>
      <c r="K99" s="21"/>
      <c r="L99" s="20"/>
    </row>
    <row r="100" spans="1:12">
      <c r="B100" s="23"/>
      <c r="I100" s="20"/>
      <c r="J100" s="20"/>
      <c r="K100" s="21"/>
      <c r="L100" s="20"/>
    </row>
    <row r="101" spans="1:12">
      <c r="I101" s="20"/>
      <c r="J101" s="20"/>
      <c r="K101" s="21"/>
      <c r="L101" s="20"/>
    </row>
    <row r="103" spans="1:12" ht="15">
      <c r="B103" s="4" t="s">
        <v>107</v>
      </c>
    </row>
    <row r="105" spans="1:12" ht="42.75">
      <c r="A105" s="5" t="s">
        <v>2</v>
      </c>
      <c r="B105" s="5" t="s">
        <v>3</v>
      </c>
      <c r="C105" s="5" t="s">
        <v>4</v>
      </c>
      <c r="D105" s="5" t="s">
        <v>5</v>
      </c>
      <c r="E105" s="5" t="s">
        <v>6</v>
      </c>
      <c r="F105" s="5" t="s">
        <v>7</v>
      </c>
      <c r="G105" s="5" t="s">
        <v>8</v>
      </c>
      <c r="H105" s="5" t="s">
        <v>9</v>
      </c>
      <c r="I105" s="6" t="s">
        <v>10</v>
      </c>
      <c r="J105" s="6" t="s">
        <v>11</v>
      </c>
      <c r="K105" s="6" t="s">
        <v>12</v>
      </c>
      <c r="L105" s="6" t="s">
        <v>13</v>
      </c>
    </row>
    <row r="106" spans="1:12">
      <c r="A106" s="5" t="s">
        <v>14</v>
      </c>
      <c r="B106" s="5" t="s">
        <v>108</v>
      </c>
      <c r="C106" s="18" t="s">
        <v>109</v>
      </c>
      <c r="D106" s="18" t="s">
        <v>55</v>
      </c>
      <c r="E106" s="5">
        <v>2017</v>
      </c>
      <c r="F106" s="18" t="s">
        <v>110</v>
      </c>
      <c r="G106" s="18" t="s">
        <v>111</v>
      </c>
      <c r="H106" s="5">
        <v>1</v>
      </c>
      <c r="I106" s="6">
        <v>195.12</v>
      </c>
      <c r="J106" s="6">
        <f t="shared" ref="J106:J122" si="2">H106*I106</f>
        <v>195.12</v>
      </c>
      <c r="K106" s="19">
        <v>0.23</v>
      </c>
      <c r="L106" s="6">
        <f t="shared" ref="L106:L123" si="3">J106+J106*23/100</f>
        <v>239.99760000000001</v>
      </c>
    </row>
    <row r="107" spans="1:12">
      <c r="A107" s="5" t="s">
        <v>21</v>
      </c>
      <c r="B107" s="5" t="s">
        <v>108</v>
      </c>
      <c r="C107" s="18" t="s">
        <v>112</v>
      </c>
      <c r="D107" s="18" t="s">
        <v>55</v>
      </c>
      <c r="E107" s="5">
        <v>2017</v>
      </c>
      <c r="F107" s="18" t="s">
        <v>113</v>
      </c>
      <c r="G107" s="18" t="s">
        <v>111</v>
      </c>
      <c r="H107" s="5">
        <v>1</v>
      </c>
      <c r="I107" s="6">
        <v>195.12</v>
      </c>
      <c r="J107" s="6">
        <f t="shared" si="2"/>
        <v>195.12</v>
      </c>
      <c r="K107" s="19">
        <v>0.23</v>
      </c>
      <c r="L107" s="6">
        <f t="shared" si="3"/>
        <v>239.99760000000001</v>
      </c>
    </row>
    <row r="108" spans="1:12">
      <c r="A108" s="5" t="s">
        <v>56</v>
      </c>
      <c r="B108" s="5" t="s">
        <v>108</v>
      </c>
      <c r="C108" s="18" t="s">
        <v>109</v>
      </c>
      <c r="D108" s="18" t="s">
        <v>55</v>
      </c>
      <c r="E108" s="5">
        <v>2017</v>
      </c>
      <c r="F108" s="18" t="s">
        <v>114</v>
      </c>
      <c r="G108" s="18" t="s">
        <v>111</v>
      </c>
      <c r="H108" s="5">
        <v>1</v>
      </c>
      <c r="I108" s="6">
        <v>195.12</v>
      </c>
      <c r="J108" s="6">
        <f t="shared" si="2"/>
        <v>195.12</v>
      </c>
      <c r="K108" s="19">
        <v>0.23</v>
      </c>
      <c r="L108" s="6">
        <f t="shared" si="3"/>
        <v>239.99760000000001</v>
      </c>
    </row>
    <row r="109" spans="1:12">
      <c r="A109" s="5" t="s">
        <v>57</v>
      </c>
      <c r="B109" s="5" t="s">
        <v>108</v>
      </c>
      <c r="C109" s="18" t="s">
        <v>112</v>
      </c>
      <c r="D109" s="18" t="s">
        <v>55</v>
      </c>
      <c r="E109" s="5">
        <v>2017</v>
      </c>
      <c r="F109" s="18" t="s">
        <v>115</v>
      </c>
      <c r="G109" s="18" t="s">
        <v>111</v>
      </c>
      <c r="H109" s="5">
        <v>1</v>
      </c>
      <c r="I109" s="6">
        <v>195.12</v>
      </c>
      <c r="J109" s="6">
        <f t="shared" si="2"/>
        <v>195.12</v>
      </c>
      <c r="K109" s="19">
        <v>0.23</v>
      </c>
      <c r="L109" s="6">
        <f t="shared" si="3"/>
        <v>239.99760000000001</v>
      </c>
    </row>
    <row r="110" spans="1:12">
      <c r="A110" s="5" t="s">
        <v>58</v>
      </c>
      <c r="B110" s="5" t="s">
        <v>108</v>
      </c>
      <c r="C110" s="18" t="s">
        <v>112</v>
      </c>
      <c r="D110" s="18" t="s">
        <v>55</v>
      </c>
      <c r="E110" s="5">
        <v>2017</v>
      </c>
      <c r="F110" s="18" t="s">
        <v>116</v>
      </c>
      <c r="G110" s="18" t="s">
        <v>111</v>
      </c>
      <c r="H110" s="5">
        <v>1</v>
      </c>
      <c r="I110" s="6">
        <v>195.12</v>
      </c>
      <c r="J110" s="6">
        <f t="shared" si="2"/>
        <v>195.12</v>
      </c>
      <c r="K110" s="19">
        <v>0.23</v>
      </c>
      <c r="L110" s="6">
        <f t="shared" si="3"/>
        <v>239.99760000000001</v>
      </c>
    </row>
    <row r="111" spans="1:12">
      <c r="A111" s="5" t="s">
        <v>59</v>
      </c>
      <c r="B111" s="5" t="s">
        <v>108</v>
      </c>
      <c r="C111" s="18" t="s">
        <v>112</v>
      </c>
      <c r="D111" s="18" t="s">
        <v>55</v>
      </c>
      <c r="E111" s="5">
        <v>2017</v>
      </c>
      <c r="F111" s="18" t="s">
        <v>117</v>
      </c>
      <c r="G111" s="18" t="s">
        <v>111</v>
      </c>
      <c r="H111" s="5">
        <v>1</v>
      </c>
      <c r="I111" s="6">
        <v>195.12</v>
      </c>
      <c r="J111" s="6">
        <f t="shared" si="2"/>
        <v>195.12</v>
      </c>
      <c r="K111" s="19">
        <v>0.23</v>
      </c>
      <c r="L111" s="6">
        <f t="shared" si="3"/>
        <v>239.99760000000001</v>
      </c>
    </row>
    <row r="112" spans="1:12">
      <c r="A112" s="5" t="s">
        <v>60</v>
      </c>
      <c r="B112" s="5" t="s">
        <v>108</v>
      </c>
      <c r="C112" s="18" t="s">
        <v>109</v>
      </c>
      <c r="D112" s="18" t="s">
        <v>55</v>
      </c>
      <c r="E112" s="5">
        <v>2017</v>
      </c>
      <c r="F112" s="18" t="s">
        <v>118</v>
      </c>
      <c r="G112" s="18" t="s">
        <v>111</v>
      </c>
      <c r="H112" s="5">
        <v>1</v>
      </c>
      <c r="I112" s="6">
        <v>195.12</v>
      </c>
      <c r="J112" s="6">
        <f t="shared" si="2"/>
        <v>195.12</v>
      </c>
      <c r="K112" s="19">
        <v>0.23</v>
      </c>
      <c r="L112" s="6">
        <f t="shared" si="3"/>
        <v>239.99760000000001</v>
      </c>
    </row>
    <row r="113" spans="1:12">
      <c r="A113" s="5" t="s">
        <v>62</v>
      </c>
      <c r="B113" s="5" t="s">
        <v>108</v>
      </c>
      <c r="C113" s="18" t="s">
        <v>109</v>
      </c>
      <c r="D113" s="18" t="s">
        <v>55</v>
      </c>
      <c r="E113" s="5">
        <v>2017</v>
      </c>
      <c r="F113" s="18" t="s">
        <v>119</v>
      </c>
      <c r="G113" s="18" t="s">
        <v>111</v>
      </c>
      <c r="H113" s="5">
        <v>1</v>
      </c>
      <c r="I113" s="6">
        <v>195.12</v>
      </c>
      <c r="J113" s="6">
        <f t="shared" si="2"/>
        <v>195.12</v>
      </c>
      <c r="K113" s="19">
        <v>0.23</v>
      </c>
      <c r="L113" s="6">
        <f t="shared" si="3"/>
        <v>239.99760000000001</v>
      </c>
    </row>
    <row r="114" spans="1:12">
      <c r="A114" s="5" t="s">
        <v>63</v>
      </c>
      <c r="B114" s="5" t="s">
        <v>108</v>
      </c>
      <c r="C114" s="18" t="s">
        <v>109</v>
      </c>
      <c r="D114" s="18" t="s">
        <v>55</v>
      </c>
      <c r="E114" s="5">
        <v>2017</v>
      </c>
      <c r="F114" s="18" t="s">
        <v>120</v>
      </c>
      <c r="G114" s="18" t="s">
        <v>111</v>
      </c>
      <c r="H114" s="5">
        <v>1</v>
      </c>
      <c r="I114" s="6">
        <v>195.12</v>
      </c>
      <c r="J114" s="6">
        <f t="shared" si="2"/>
        <v>195.12</v>
      </c>
      <c r="K114" s="19">
        <v>0.23</v>
      </c>
      <c r="L114" s="6">
        <f t="shared" si="3"/>
        <v>239.99760000000001</v>
      </c>
    </row>
    <row r="115" spans="1:12">
      <c r="A115" s="5" t="s">
        <v>64</v>
      </c>
      <c r="B115" s="5" t="s">
        <v>108</v>
      </c>
      <c r="C115" s="18" t="s">
        <v>109</v>
      </c>
      <c r="D115" s="18" t="s">
        <v>55</v>
      </c>
      <c r="E115" s="5">
        <v>2017</v>
      </c>
      <c r="F115" s="18" t="s">
        <v>121</v>
      </c>
      <c r="G115" s="18" t="s">
        <v>111</v>
      </c>
      <c r="H115" s="5">
        <v>1</v>
      </c>
      <c r="I115" s="6">
        <v>195.12</v>
      </c>
      <c r="J115" s="6">
        <f t="shared" si="2"/>
        <v>195.12</v>
      </c>
      <c r="K115" s="19">
        <v>0.23</v>
      </c>
      <c r="L115" s="6">
        <f t="shared" si="3"/>
        <v>239.99760000000001</v>
      </c>
    </row>
    <row r="116" spans="1:12">
      <c r="A116" s="5" t="s">
        <v>67</v>
      </c>
      <c r="B116" s="5" t="s">
        <v>108</v>
      </c>
      <c r="C116" s="18" t="s">
        <v>112</v>
      </c>
      <c r="D116" s="18" t="s">
        <v>55</v>
      </c>
      <c r="E116" s="5">
        <v>2014</v>
      </c>
      <c r="F116" s="18" t="s">
        <v>122</v>
      </c>
      <c r="G116" s="18" t="s">
        <v>111</v>
      </c>
      <c r="H116" s="5">
        <v>1</v>
      </c>
      <c r="I116" s="6">
        <v>195.12</v>
      </c>
      <c r="J116" s="6">
        <f t="shared" si="2"/>
        <v>195.12</v>
      </c>
      <c r="K116" s="19">
        <v>0.23</v>
      </c>
      <c r="L116" s="6">
        <f t="shared" si="3"/>
        <v>239.99760000000001</v>
      </c>
    </row>
    <row r="117" spans="1:12" ht="24">
      <c r="A117" s="5" t="s">
        <v>69</v>
      </c>
      <c r="B117" s="5" t="s">
        <v>108</v>
      </c>
      <c r="C117" s="18" t="s">
        <v>123</v>
      </c>
      <c r="D117" s="18" t="s">
        <v>55</v>
      </c>
      <c r="E117" s="5">
        <v>2014</v>
      </c>
      <c r="F117" s="18" t="s">
        <v>124</v>
      </c>
      <c r="G117" s="18" t="s">
        <v>111</v>
      </c>
      <c r="H117" s="5">
        <v>1</v>
      </c>
      <c r="I117" s="6">
        <v>195.12</v>
      </c>
      <c r="J117" s="6">
        <f t="shared" si="2"/>
        <v>195.12</v>
      </c>
      <c r="K117" s="19">
        <v>0.23</v>
      </c>
      <c r="L117" s="6">
        <f t="shared" si="3"/>
        <v>239.99760000000001</v>
      </c>
    </row>
    <row r="118" spans="1:12">
      <c r="A118" s="5" t="s">
        <v>72</v>
      </c>
      <c r="B118" s="5" t="s">
        <v>108</v>
      </c>
      <c r="C118" s="18" t="s">
        <v>112</v>
      </c>
      <c r="D118" s="18" t="s">
        <v>55</v>
      </c>
      <c r="E118" s="5">
        <v>2014</v>
      </c>
      <c r="F118" s="18" t="s">
        <v>125</v>
      </c>
      <c r="G118" s="18" t="s">
        <v>111</v>
      </c>
      <c r="H118" s="5">
        <v>1</v>
      </c>
      <c r="I118" s="6">
        <v>195.12</v>
      </c>
      <c r="J118" s="6">
        <f t="shared" si="2"/>
        <v>195.12</v>
      </c>
      <c r="K118" s="19">
        <v>0.23</v>
      </c>
      <c r="L118" s="6">
        <f t="shared" si="3"/>
        <v>239.99760000000001</v>
      </c>
    </row>
    <row r="119" spans="1:12">
      <c r="A119" s="5" t="s">
        <v>77</v>
      </c>
      <c r="B119" s="5" t="s">
        <v>108</v>
      </c>
      <c r="C119" s="18" t="s">
        <v>109</v>
      </c>
      <c r="D119" s="18" t="s">
        <v>55</v>
      </c>
      <c r="E119" s="5">
        <v>2014</v>
      </c>
      <c r="F119" s="18" t="s">
        <v>126</v>
      </c>
      <c r="G119" s="18" t="s">
        <v>111</v>
      </c>
      <c r="H119" s="5">
        <v>1</v>
      </c>
      <c r="I119" s="6">
        <v>195.12</v>
      </c>
      <c r="J119" s="6">
        <f t="shared" si="2"/>
        <v>195.12</v>
      </c>
      <c r="K119" s="19">
        <v>0.23</v>
      </c>
      <c r="L119" s="6">
        <f t="shared" si="3"/>
        <v>239.99760000000001</v>
      </c>
    </row>
    <row r="120" spans="1:12">
      <c r="A120" s="5" t="s">
        <v>79</v>
      </c>
      <c r="B120" s="5" t="s">
        <v>108</v>
      </c>
      <c r="C120" s="18" t="s">
        <v>109</v>
      </c>
      <c r="D120" s="18" t="s">
        <v>55</v>
      </c>
      <c r="E120" s="5">
        <v>2014</v>
      </c>
      <c r="F120" s="18" t="s">
        <v>127</v>
      </c>
      <c r="G120" s="18" t="s">
        <v>111</v>
      </c>
      <c r="H120" s="5">
        <v>1</v>
      </c>
      <c r="I120" s="6">
        <v>195.12</v>
      </c>
      <c r="J120" s="6">
        <f t="shared" si="2"/>
        <v>195.12</v>
      </c>
      <c r="K120" s="19">
        <v>0.23</v>
      </c>
      <c r="L120" s="6">
        <f t="shared" si="3"/>
        <v>239.99760000000001</v>
      </c>
    </row>
    <row r="121" spans="1:12">
      <c r="A121" s="5" t="s">
        <v>82</v>
      </c>
      <c r="B121" s="5" t="s">
        <v>108</v>
      </c>
      <c r="C121" s="18" t="s">
        <v>109</v>
      </c>
      <c r="D121" s="18" t="s">
        <v>55</v>
      </c>
      <c r="E121" s="5">
        <v>2014</v>
      </c>
      <c r="F121" s="18" t="s">
        <v>128</v>
      </c>
      <c r="G121" s="18" t="s">
        <v>111</v>
      </c>
      <c r="H121" s="5">
        <v>1</v>
      </c>
      <c r="I121" s="6">
        <v>195.12</v>
      </c>
      <c r="J121" s="6">
        <f t="shared" si="2"/>
        <v>195.12</v>
      </c>
      <c r="K121" s="19">
        <v>0.23</v>
      </c>
      <c r="L121" s="6">
        <f t="shared" si="3"/>
        <v>239.99760000000001</v>
      </c>
    </row>
    <row r="122" spans="1:12" ht="24">
      <c r="A122" s="5" t="s">
        <v>86</v>
      </c>
      <c r="B122" s="5" t="s">
        <v>108</v>
      </c>
      <c r="C122" s="18" t="s">
        <v>129</v>
      </c>
      <c r="D122" s="18" t="s">
        <v>130</v>
      </c>
      <c r="E122" s="5">
        <v>2013</v>
      </c>
      <c r="F122" s="18" t="s">
        <v>131</v>
      </c>
      <c r="G122" s="18" t="s">
        <v>111</v>
      </c>
      <c r="H122" s="5">
        <v>1</v>
      </c>
      <c r="I122" s="6">
        <v>243.9</v>
      </c>
      <c r="J122" s="6">
        <f t="shared" si="2"/>
        <v>243.9</v>
      </c>
      <c r="K122" s="19">
        <v>0.23</v>
      </c>
      <c r="L122" s="6">
        <f t="shared" si="3"/>
        <v>299.99700000000001</v>
      </c>
    </row>
    <row r="123" spans="1:12">
      <c r="I123" s="6" t="s">
        <v>31</v>
      </c>
      <c r="J123" s="6">
        <f>SUM(J106:J122)</f>
        <v>3365.8199999999993</v>
      </c>
      <c r="K123" s="19">
        <v>0.23</v>
      </c>
      <c r="L123" s="6">
        <f t="shared" si="3"/>
        <v>4139.958599999999</v>
      </c>
    </row>
    <row r="124" spans="1:12">
      <c r="I124" s="20"/>
      <c r="J124" s="20"/>
      <c r="K124" s="21"/>
      <c r="L124" s="20"/>
    </row>
    <row r="125" spans="1:12">
      <c r="B125" s="22" t="s">
        <v>32</v>
      </c>
      <c r="I125" s="20"/>
      <c r="J125" s="20"/>
      <c r="K125" s="21"/>
      <c r="L125" s="20"/>
    </row>
    <row r="126" spans="1:12">
      <c r="B126" s="22" t="s">
        <v>33</v>
      </c>
      <c r="I126" s="20"/>
      <c r="J126" s="20"/>
      <c r="K126" s="21"/>
      <c r="L126" s="20"/>
    </row>
    <row r="127" spans="1:12">
      <c r="B127" s="22" t="s">
        <v>34</v>
      </c>
      <c r="I127" s="20"/>
      <c r="J127" s="20"/>
      <c r="K127" s="21"/>
      <c r="L127" s="20"/>
    </row>
    <row r="128" spans="1:12">
      <c r="I128" s="20"/>
      <c r="J128" s="20"/>
      <c r="K128" s="21"/>
      <c r="L128" s="20"/>
    </row>
    <row r="129" spans="1:12">
      <c r="B129" s="22" t="s">
        <v>35</v>
      </c>
      <c r="I129" s="20"/>
      <c r="J129" s="20"/>
      <c r="K129" s="21"/>
      <c r="L129" s="20"/>
    </row>
    <row r="130" spans="1:12">
      <c r="B130" s="22" t="s">
        <v>33</v>
      </c>
      <c r="I130" s="20"/>
      <c r="J130" s="20"/>
      <c r="K130" s="21"/>
      <c r="L130" s="20"/>
    </row>
    <row r="131" spans="1:12">
      <c r="B131" s="22" t="s">
        <v>36</v>
      </c>
      <c r="I131" s="20"/>
      <c r="J131" s="20"/>
      <c r="K131" s="21"/>
      <c r="L131" s="20"/>
    </row>
    <row r="132" spans="1:12">
      <c r="I132" s="20"/>
      <c r="J132" s="20"/>
      <c r="K132" s="21"/>
      <c r="L132" s="20"/>
    </row>
    <row r="133" spans="1:12">
      <c r="B133" s="23" t="s">
        <v>37</v>
      </c>
      <c r="I133" s="20"/>
      <c r="J133" s="20"/>
      <c r="K133" s="21"/>
      <c r="L133" s="20"/>
    </row>
    <row r="134" spans="1:12">
      <c r="B134" s="23"/>
      <c r="I134" s="20"/>
      <c r="J134" s="20"/>
      <c r="K134" s="21"/>
      <c r="L134" s="20"/>
    </row>
    <row r="135" spans="1:12">
      <c r="I135" s="20"/>
      <c r="J135" s="20"/>
      <c r="K135" s="21"/>
      <c r="L135" s="20"/>
    </row>
    <row r="136" spans="1:12">
      <c r="I136" s="20"/>
      <c r="J136" s="20"/>
      <c r="K136" s="21"/>
      <c r="L136" s="20"/>
    </row>
    <row r="137" spans="1:12" ht="15">
      <c r="B137" s="4" t="s">
        <v>132</v>
      </c>
    </row>
    <row r="139" spans="1:12" ht="42.75">
      <c r="A139" s="5" t="s">
        <v>2</v>
      </c>
      <c r="B139" s="5" t="s">
        <v>3</v>
      </c>
      <c r="C139" s="5" t="s">
        <v>4</v>
      </c>
      <c r="D139" s="5" t="s">
        <v>5</v>
      </c>
      <c r="E139" s="5" t="s">
        <v>6</v>
      </c>
      <c r="F139" s="5" t="s">
        <v>7</v>
      </c>
      <c r="G139" s="5" t="s">
        <v>8</v>
      </c>
      <c r="H139" s="5" t="s">
        <v>9</v>
      </c>
      <c r="I139" s="6" t="s">
        <v>10</v>
      </c>
      <c r="J139" s="6" t="s">
        <v>11</v>
      </c>
      <c r="K139" s="6" t="s">
        <v>12</v>
      </c>
      <c r="L139" s="6" t="s">
        <v>13</v>
      </c>
    </row>
    <row r="140" spans="1:12" ht="42.75">
      <c r="A140" s="5" t="s">
        <v>14</v>
      </c>
      <c r="B140" s="18" t="s">
        <v>133</v>
      </c>
      <c r="C140" s="5" t="s">
        <v>134</v>
      </c>
      <c r="D140" s="18" t="s">
        <v>52</v>
      </c>
      <c r="E140" s="5">
        <v>2014</v>
      </c>
      <c r="F140" s="28" t="s">
        <v>135</v>
      </c>
      <c r="G140" s="5" t="s">
        <v>136</v>
      </c>
      <c r="H140" s="5">
        <v>1</v>
      </c>
      <c r="I140" s="6">
        <v>813.01</v>
      </c>
      <c r="J140" s="6">
        <f>H140*I140</f>
        <v>813.01</v>
      </c>
      <c r="K140" s="19">
        <v>0.23</v>
      </c>
      <c r="L140" s="6">
        <f>J140+J140*23/100</f>
        <v>1000.0023</v>
      </c>
    </row>
    <row r="141" spans="1:12" ht="42.75">
      <c r="A141" s="5" t="s">
        <v>21</v>
      </c>
      <c r="B141" s="18" t="s">
        <v>133</v>
      </c>
      <c r="C141" s="5" t="s">
        <v>134</v>
      </c>
      <c r="D141" s="18" t="s">
        <v>52</v>
      </c>
      <c r="E141" s="5">
        <v>2011</v>
      </c>
      <c r="F141" s="28" t="s">
        <v>137</v>
      </c>
      <c r="G141" s="5" t="s">
        <v>136</v>
      </c>
      <c r="H141" s="5">
        <v>1</v>
      </c>
      <c r="I141" s="6">
        <v>813.01</v>
      </c>
      <c r="J141" s="6">
        <f>H141*I141</f>
        <v>813.01</v>
      </c>
      <c r="K141" s="19">
        <v>0.23</v>
      </c>
      <c r="L141" s="6">
        <f>J141+J141*23/100</f>
        <v>1000.0023</v>
      </c>
    </row>
    <row r="142" spans="1:12">
      <c r="I142" s="6" t="s">
        <v>31</v>
      </c>
      <c r="J142" s="6">
        <f>SUM(J140:J141)</f>
        <v>1626.02</v>
      </c>
      <c r="K142" s="19">
        <v>0.23</v>
      </c>
      <c r="L142" s="6">
        <f>J142+J142*23/100</f>
        <v>2000.0046</v>
      </c>
    </row>
    <row r="143" spans="1:12">
      <c r="I143" s="20"/>
      <c r="J143" s="20"/>
      <c r="K143" s="21"/>
      <c r="L143" s="20"/>
    </row>
    <row r="144" spans="1:12">
      <c r="I144" s="20"/>
      <c r="J144" s="20"/>
      <c r="K144" s="21"/>
      <c r="L144" s="20"/>
    </row>
    <row r="145" spans="1:12">
      <c r="B145" s="22" t="s">
        <v>32</v>
      </c>
      <c r="I145" s="20"/>
      <c r="J145" s="20"/>
      <c r="K145" s="21"/>
      <c r="L145" s="20"/>
    </row>
    <row r="146" spans="1:12">
      <c r="B146" s="22" t="s">
        <v>33</v>
      </c>
      <c r="I146" s="20"/>
      <c r="J146" s="20"/>
      <c r="K146" s="21"/>
      <c r="L146" s="20"/>
    </row>
    <row r="147" spans="1:12">
      <c r="B147" s="22" t="s">
        <v>34</v>
      </c>
      <c r="I147" s="20"/>
      <c r="J147" s="20"/>
      <c r="K147" s="21"/>
      <c r="L147" s="20"/>
    </row>
    <row r="148" spans="1:12">
      <c r="I148" s="20"/>
      <c r="J148" s="20"/>
      <c r="K148" s="21"/>
      <c r="L148" s="20"/>
    </row>
    <row r="149" spans="1:12">
      <c r="B149" s="22" t="s">
        <v>35</v>
      </c>
      <c r="I149" s="20"/>
      <c r="J149" s="20"/>
      <c r="K149" s="21"/>
      <c r="L149" s="20"/>
    </row>
    <row r="150" spans="1:12">
      <c r="B150" s="22" t="s">
        <v>33</v>
      </c>
      <c r="I150" s="20"/>
      <c r="J150" s="20"/>
      <c r="K150" s="21"/>
      <c r="L150" s="20"/>
    </row>
    <row r="151" spans="1:12">
      <c r="B151" s="22" t="s">
        <v>36</v>
      </c>
      <c r="I151" s="20"/>
      <c r="J151" s="20"/>
      <c r="K151" s="21"/>
      <c r="L151" s="20"/>
    </row>
    <row r="152" spans="1:12">
      <c r="I152" s="20"/>
      <c r="J152" s="20"/>
      <c r="K152" s="21"/>
      <c r="L152" s="20"/>
    </row>
    <row r="153" spans="1:12">
      <c r="B153" s="23" t="s">
        <v>37</v>
      </c>
      <c r="I153" s="20"/>
      <c r="J153" s="20"/>
      <c r="K153" s="21"/>
      <c r="L153" s="20"/>
    </row>
    <row r="154" spans="1:12">
      <c r="B154" s="23"/>
      <c r="I154" s="20"/>
      <c r="J154" s="20"/>
      <c r="K154" s="21"/>
      <c r="L154" s="20"/>
    </row>
    <row r="155" spans="1:12">
      <c r="B155" s="23"/>
      <c r="I155" s="20"/>
      <c r="J155" s="20"/>
      <c r="K155" s="21"/>
      <c r="L155" s="20"/>
    </row>
    <row r="156" spans="1:12">
      <c r="B156" s="23"/>
      <c r="I156" s="20"/>
      <c r="J156" s="20"/>
      <c r="K156" s="21"/>
      <c r="L156" s="20"/>
    </row>
    <row r="157" spans="1:12">
      <c r="B157" s="23"/>
      <c r="I157" s="20"/>
      <c r="J157" s="20"/>
      <c r="K157" s="21"/>
      <c r="L157" s="20"/>
    </row>
    <row r="159" spans="1:12" ht="15">
      <c r="B159" s="4" t="s">
        <v>138</v>
      </c>
    </row>
    <row r="160" spans="1:12" ht="42.75">
      <c r="A160" s="5" t="s">
        <v>2</v>
      </c>
      <c r="B160" s="5" t="s">
        <v>3</v>
      </c>
      <c r="C160" s="5" t="s">
        <v>4</v>
      </c>
      <c r="D160" s="5" t="s">
        <v>5</v>
      </c>
      <c r="E160" s="5" t="s">
        <v>6</v>
      </c>
      <c r="F160" s="5" t="s">
        <v>7</v>
      </c>
      <c r="G160" s="5" t="s">
        <v>8</v>
      </c>
      <c r="H160" s="5" t="s">
        <v>9</v>
      </c>
      <c r="I160" s="6" t="s">
        <v>10</v>
      </c>
      <c r="J160" s="6" t="s">
        <v>11</v>
      </c>
      <c r="K160" s="6" t="s">
        <v>12</v>
      </c>
      <c r="L160" s="6" t="s">
        <v>13</v>
      </c>
    </row>
    <row r="161" spans="1:12" ht="24">
      <c r="A161" s="5" t="s">
        <v>14</v>
      </c>
      <c r="B161" s="18" t="s">
        <v>139</v>
      </c>
      <c r="C161" s="18" t="s">
        <v>140</v>
      </c>
      <c r="D161" s="18" t="s">
        <v>52</v>
      </c>
      <c r="E161" s="5">
        <v>2014</v>
      </c>
      <c r="F161" s="28" t="s">
        <v>141</v>
      </c>
      <c r="G161" s="5" t="s">
        <v>142</v>
      </c>
      <c r="H161" s="5">
        <v>1</v>
      </c>
      <c r="I161" s="6">
        <v>320</v>
      </c>
      <c r="J161" s="6">
        <f t="shared" ref="J161:J198" si="4">H161*I161</f>
        <v>320</v>
      </c>
      <c r="K161" s="19">
        <v>0.23</v>
      </c>
      <c r="L161" s="6">
        <f t="shared" ref="L161:L198" si="5">J161+J161*23/100</f>
        <v>393.6</v>
      </c>
    </row>
    <row r="162" spans="1:12" ht="24">
      <c r="A162" s="5" t="s">
        <v>21</v>
      </c>
      <c r="B162" s="18" t="s">
        <v>139</v>
      </c>
      <c r="C162" s="18" t="s">
        <v>140</v>
      </c>
      <c r="D162" s="18" t="s">
        <v>52</v>
      </c>
      <c r="E162" s="5">
        <v>2013</v>
      </c>
      <c r="F162" s="28" t="s">
        <v>143</v>
      </c>
      <c r="G162" s="5" t="s">
        <v>142</v>
      </c>
      <c r="H162" s="5">
        <v>1</v>
      </c>
      <c r="I162" s="6">
        <v>320</v>
      </c>
      <c r="J162" s="6">
        <f t="shared" si="4"/>
        <v>320</v>
      </c>
      <c r="K162" s="19">
        <v>0.23</v>
      </c>
      <c r="L162" s="6">
        <f t="shared" si="5"/>
        <v>393.6</v>
      </c>
    </row>
    <row r="163" spans="1:12">
      <c r="A163" s="5" t="s">
        <v>56</v>
      </c>
      <c r="B163" s="18" t="s">
        <v>139</v>
      </c>
      <c r="C163" s="18" t="s">
        <v>144</v>
      </c>
      <c r="D163" s="18" t="s">
        <v>55</v>
      </c>
      <c r="E163" s="5">
        <v>2017</v>
      </c>
      <c r="F163" s="18" t="s">
        <v>145</v>
      </c>
      <c r="G163" s="5" t="s">
        <v>142</v>
      </c>
      <c r="H163" s="5">
        <v>1</v>
      </c>
      <c r="I163" s="6">
        <v>400</v>
      </c>
      <c r="J163" s="6">
        <f t="shared" si="4"/>
        <v>400</v>
      </c>
      <c r="K163" s="19">
        <v>0.23</v>
      </c>
      <c r="L163" s="6">
        <f t="shared" si="5"/>
        <v>492</v>
      </c>
    </row>
    <row r="164" spans="1:12">
      <c r="A164" s="5" t="s">
        <v>57</v>
      </c>
      <c r="B164" s="18" t="s">
        <v>139</v>
      </c>
      <c r="C164" s="18" t="s">
        <v>146</v>
      </c>
      <c r="D164" s="18" t="s">
        <v>55</v>
      </c>
      <c r="E164" s="5">
        <v>2017</v>
      </c>
      <c r="F164" s="18" t="s">
        <v>147</v>
      </c>
      <c r="G164" s="5" t="s">
        <v>142</v>
      </c>
      <c r="H164" s="5">
        <v>1</v>
      </c>
      <c r="I164" s="6">
        <v>400</v>
      </c>
      <c r="J164" s="6">
        <f t="shared" si="4"/>
        <v>400</v>
      </c>
      <c r="K164" s="19">
        <v>0.23</v>
      </c>
      <c r="L164" s="6">
        <f t="shared" si="5"/>
        <v>492</v>
      </c>
    </row>
    <row r="165" spans="1:12">
      <c r="A165" s="5" t="s">
        <v>58</v>
      </c>
      <c r="B165" s="18" t="s">
        <v>139</v>
      </c>
      <c r="C165" s="18" t="s">
        <v>144</v>
      </c>
      <c r="D165" s="18" t="s">
        <v>55</v>
      </c>
      <c r="E165" s="5">
        <v>2017</v>
      </c>
      <c r="F165" s="18" t="s">
        <v>148</v>
      </c>
      <c r="G165" s="5" t="s">
        <v>142</v>
      </c>
      <c r="H165" s="5">
        <v>1</v>
      </c>
      <c r="I165" s="6">
        <v>400</v>
      </c>
      <c r="J165" s="6">
        <f t="shared" si="4"/>
        <v>400</v>
      </c>
      <c r="K165" s="19">
        <v>0.23</v>
      </c>
      <c r="L165" s="6">
        <f t="shared" si="5"/>
        <v>492</v>
      </c>
    </row>
    <row r="166" spans="1:12">
      <c r="A166" s="5" t="s">
        <v>59</v>
      </c>
      <c r="B166" s="18" t="s">
        <v>139</v>
      </c>
      <c r="C166" s="18" t="s">
        <v>146</v>
      </c>
      <c r="D166" s="18" t="s">
        <v>55</v>
      </c>
      <c r="E166" s="5">
        <v>2017</v>
      </c>
      <c r="F166" s="18" t="s">
        <v>149</v>
      </c>
      <c r="G166" s="5" t="s">
        <v>142</v>
      </c>
      <c r="H166" s="5">
        <v>1</v>
      </c>
      <c r="I166" s="6">
        <v>400</v>
      </c>
      <c r="J166" s="6">
        <f t="shared" si="4"/>
        <v>400</v>
      </c>
      <c r="K166" s="19">
        <v>0.23</v>
      </c>
      <c r="L166" s="6">
        <f t="shared" si="5"/>
        <v>492</v>
      </c>
    </row>
    <row r="167" spans="1:12">
      <c r="A167" s="5" t="s">
        <v>60</v>
      </c>
      <c r="B167" s="18" t="s">
        <v>139</v>
      </c>
      <c r="C167" s="18" t="s">
        <v>146</v>
      </c>
      <c r="D167" s="18" t="s">
        <v>55</v>
      </c>
      <c r="E167" s="5">
        <v>2017</v>
      </c>
      <c r="F167" s="18" t="s">
        <v>150</v>
      </c>
      <c r="G167" s="5" t="s">
        <v>142</v>
      </c>
      <c r="H167" s="5">
        <v>1</v>
      </c>
      <c r="I167" s="6">
        <v>400</v>
      </c>
      <c r="J167" s="6">
        <f t="shared" si="4"/>
        <v>400</v>
      </c>
      <c r="K167" s="19">
        <v>0.23</v>
      </c>
      <c r="L167" s="6">
        <f t="shared" si="5"/>
        <v>492</v>
      </c>
    </row>
    <row r="168" spans="1:12">
      <c r="A168" s="5" t="s">
        <v>62</v>
      </c>
      <c r="B168" s="18" t="s">
        <v>139</v>
      </c>
      <c r="C168" s="18" t="s">
        <v>146</v>
      </c>
      <c r="D168" s="18" t="s">
        <v>55</v>
      </c>
      <c r="E168" s="5">
        <v>2017</v>
      </c>
      <c r="F168" s="18" t="s">
        <v>151</v>
      </c>
      <c r="G168" s="5" t="s">
        <v>142</v>
      </c>
      <c r="H168" s="5">
        <v>1</v>
      </c>
      <c r="I168" s="6">
        <v>400</v>
      </c>
      <c r="J168" s="6">
        <f t="shared" si="4"/>
        <v>400</v>
      </c>
      <c r="K168" s="19">
        <v>0.23</v>
      </c>
      <c r="L168" s="6">
        <f t="shared" si="5"/>
        <v>492</v>
      </c>
    </row>
    <row r="169" spans="1:12">
      <c r="A169" s="5" t="s">
        <v>63</v>
      </c>
      <c r="B169" s="18" t="s">
        <v>139</v>
      </c>
      <c r="C169" s="18" t="s">
        <v>144</v>
      </c>
      <c r="D169" s="18" t="s">
        <v>55</v>
      </c>
      <c r="E169" s="5">
        <v>2017</v>
      </c>
      <c r="F169" s="18" t="s">
        <v>152</v>
      </c>
      <c r="G169" s="5" t="s">
        <v>142</v>
      </c>
      <c r="H169" s="5">
        <v>1</v>
      </c>
      <c r="I169" s="6">
        <v>400</v>
      </c>
      <c r="J169" s="6">
        <f t="shared" si="4"/>
        <v>400</v>
      </c>
      <c r="K169" s="19">
        <v>0.23</v>
      </c>
      <c r="L169" s="6">
        <f t="shared" si="5"/>
        <v>492</v>
      </c>
    </row>
    <row r="170" spans="1:12">
      <c r="A170" s="5" t="s">
        <v>64</v>
      </c>
      <c r="B170" s="18" t="s">
        <v>139</v>
      </c>
      <c r="C170" s="18" t="s">
        <v>146</v>
      </c>
      <c r="D170" s="18" t="s">
        <v>55</v>
      </c>
      <c r="E170" s="5">
        <v>2017</v>
      </c>
      <c r="F170" s="18" t="s">
        <v>153</v>
      </c>
      <c r="G170" s="5" t="s">
        <v>142</v>
      </c>
      <c r="H170" s="5">
        <v>1</v>
      </c>
      <c r="I170" s="6">
        <v>400</v>
      </c>
      <c r="J170" s="6">
        <f t="shared" si="4"/>
        <v>400</v>
      </c>
      <c r="K170" s="19">
        <v>0.23</v>
      </c>
      <c r="L170" s="6">
        <f t="shared" si="5"/>
        <v>492</v>
      </c>
    </row>
    <row r="171" spans="1:12">
      <c r="A171" s="5" t="s">
        <v>67</v>
      </c>
      <c r="B171" s="18" t="s">
        <v>139</v>
      </c>
      <c r="C171" s="18" t="s">
        <v>146</v>
      </c>
      <c r="D171" s="18" t="s">
        <v>55</v>
      </c>
      <c r="E171" s="5">
        <v>2017</v>
      </c>
      <c r="F171" s="18" t="s">
        <v>154</v>
      </c>
      <c r="G171" s="5" t="s">
        <v>142</v>
      </c>
      <c r="H171" s="5">
        <v>1</v>
      </c>
      <c r="I171" s="6">
        <v>400</v>
      </c>
      <c r="J171" s="6">
        <f t="shared" si="4"/>
        <v>400</v>
      </c>
      <c r="K171" s="19">
        <v>0.23</v>
      </c>
      <c r="L171" s="6">
        <f t="shared" si="5"/>
        <v>492</v>
      </c>
    </row>
    <row r="172" spans="1:12" ht="24">
      <c r="A172" s="5" t="s">
        <v>69</v>
      </c>
      <c r="B172" s="18" t="s">
        <v>139</v>
      </c>
      <c r="C172" s="30" t="s">
        <v>155</v>
      </c>
      <c r="D172" s="18" t="s">
        <v>40</v>
      </c>
      <c r="E172" s="5">
        <v>2016</v>
      </c>
      <c r="F172" s="18" t="s">
        <v>156</v>
      </c>
      <c r="G172" s="5" t="s">
        <v>142</v>
      </c>
      <c r="H172" s="5">
        <v>1</v>
      </c>
      <c r="I172" s="6">
        <v>320</v>
      </c>
      <c r="J172" s="6">
        <f t="shared" si="4"/>
        <v>320</v>
      </c>
      <c r="K172" s="19">
        <v>0.23</v>
      </c>
      <c r="L172" s="6">
        <f t="shared" si="5"/>
        <v>393.6</v>
      </c>
    </row>
    <row r="173" spans="1:12" ht="24">
      <c r="A173" s="5" t="s">
        <v>72</v>
      </c>
      <c r="B173" s="18" t="s">
        <v>139</v>
      </c>
      <c r="C173" s="30" t="s">
        <v>157</v>
      </c>
      <c r="D173" s="18" t="s">
        <v>40</v>
      </c>
      <c r="E173" s="5"/>
      <c r="F173" s="18" t="s">
        <v>158</v>
      </c>
      <c r="G173" s="5" t="s">
        <v>142</v>
      </c>
      <c r="H173" s="5">
        <v>1</v>
      </c>
      <c r="I173" s="6">
        <v>320</v>
      </c>
      <c r="J173" s="6">
        <f t="shared" si="4"/>
        <v>320</v>
      </c>
      <c r="K173" s="19">
        <v>0.23</v>
      </c>
      <c r="L173" s="6">
        <f t="shared" si="5"/>
        <v>393.6</v>
      </c>
    </row>
    <row r="174" spans="1:12">
      <c r="A174" s="5" t="s">
        <v>77</v>
      </c>
      <c r="B174" s="18" t="s">
        <v>139</v>
      </c>
      <c r="C174" s="18" t="s">
        <v>159</v>
      </c>
      <c r="D174" s="18" t="s">
        <v>160</v>
      </c>
      <c r="E174" s="5"/>
      <c r="F174" s="18" t="s">
        <v>161</v>
      </c>
      <c r="G174" s="5" t="s">
        <v>142</v>
      </c>
      <c r="H174" s="5">
        <v>1</v>
      </c>
      <c r="I174" s="6">
        <v>320</v>
      </c>
      <c r="J174" s="6">
        <f t="shared" si="4"/>
        <v>320</v>
      </c>
      <c r="K174" s="19">
        <v>0.23</v>
      </c>
      <c r="L174" s="6">
        <f t="shared" si="5"/>
        <v>393.6</v>
      </c>
    </row>
    <row r="175" spans="1:12">
      <c r="A175" s="5" t="s">
        <v>79</v>
      </c>
      <c r="B175" s="18" t="s">
        <v>139</v>
      </c>
      <c r="C175" s="18" t="s">
        <v>162</v>
      </c>
      <c r="D175" s="18" t="s">
        <v>160</v>
      </c>
      <c r="E175" s="5">
        <v>2014</v>
      </c>
      <c r="F175" s="18" t="s">
        <v>163</v>
      </c>
      <c r="G175" s="5" t="s">
        <v>142</v>
      </c>
      <c r="H175" s="5">
        <v>1</v>
      </c>
      <c r="I175" s="6">
        <v>320</v>
      </c>
      <c r="J175" s="6">
        <f t="shared" si="4"/>
        <v>320</v>
      </c>
      <c r="K175" s="19">
        <v>0.23</v>
      </c>
      <c r="L175" s="6">
        <f t="shared" si="5"/>
        <v>393.6</v>
      </c>
    </row>
    <row r="176" spans="1:12">
      <c r="A176" s="5" t="s">
        <v>82</v>
      </c>
      <c r="B176" s="18" t="s">
        <v>139</v>
      </c>
      <c r="C176" s="18" t="s">
        <v>162</v>
      </c>
      <c r="D176" s="18" t="s">
        <v>160</v>
      </c>
      <c r="E176" s="5">
        <v>2014</v>
      </c>
      <c r="F176" s="18" t="s">
        <v>164</v>
      </c>
      <c r="G176" s="5" t="s">
        <v>142</v>
      </c>
      <c r="H176" s="5">
        <v>1</v>
      </c>
      <c r="I176" s="6">
        <v>320</v>
      </c>
      <c r="J176" s="6">
        <f t="shared" si="4"/>
        <v>320</v>
      </c>
      <c r="K176" s="19">
        <v>0.23</v>
      </c>
      <c r="L176" s="6">
        <f t="shared" si="5"/>
        <v>393.6</v>
      </c>
    </row>
    <row r="177" spans="1:12">
      <c r="A177" s="5" t="s">
        <v>86</v>
      </c>
      <c r="B177" s="18" t="s">
        <v>139</v>
      </c>
      <c r="C177" s="18" t="s">
        <v>162</v>
      </c>
      <c r="D177" s="18" t="s">
        <v>160</v>
      </c>
      <c r="E177" s="5">
        <v>2014</v>
      </c>
      <c r="F177" s="18" t="s">
        <v>165</v>
      </c>
      <c r="G177" s="5" t="s">
        <v>142</v>
      </c>
      <c r="H177" s="5">
        <v>1</v>
      </c>
      <c r="I177" s="6">
        <v>320</v>
      </c>
      <c r="J177" s="6">
        <f t="shared" si="4"/>
        <v>320</v>
      </c>
      <c r="K177" s="19">
        <v>0.23</v>
      </c>
      <c r="L177" s="6">
        <f t="shared" si="5"/>
        <v>393.6</v>
      </c>
    </row>
    <row r="178" spans="1:12" ht="24">
      <c r="A178" s="5" t="s">
        <v>88</v>
      </c>
      <c r="B178" s="18" t="s">
        <v>139</v>
      </c>
      <c r="C178" s="18" t="s">
        <v>166</v>
      </c>
      <c r="D178" s="18" t="s">
        <v>66</v>
      </c>
      <c r="E178" s="5">
        <v>2016</v>
      </c>
      <c r="F178" s="18" t="s">
        <v>167</v>
      </c>
      <c r="G178" s="5" t="s">
        <v>142</v>
      </c>
      <c r="H178" s="5">
        <v>1</v>
      </c>
      <c r="I178" s="6">
        <v>320</v>
      </c>
      <c r="J178" s="6">
        <f t="shared" si="4"/>
        <v>320</v>
      </c>
      <c r="K178" s="19">
        <v>0.23</v>
      </c>
      <c r="L178" s="6">
        <f t="shared" si="5"/>
        <v>393.6</v>
      </c>
    </row>
    <row r="179" spans="1:12" ht="24">
      <c r="A179" s="5" t="s">
        <v>91</v>
      </c>
      <c r="B179" s="18" t="s">
        <v>139</v>
      </c>
      <c r="C179" s="18" t="s">
        <v>166</v>
      </c>
      <c r="D179" s="18" t="s">
        <v>66</v>
      </c>
      <c r="E179" s="5">
        <v>2016</v>
      </c>
      <c r="F179" s="18" t="s">
        <v>168</v>
      </c>
      <c r="G179" s="5" t="s">
        <v>142</v>
      </c>
      <c r="H179" s="5">
        <v>1</v>
      </c>
      <c r="I179" s="6">
        <v>320</v>
      </c>
      <c r="J179" s="6">
        <f t="shared" si="4"/>
        <v>320</v>
      </c>
      <c r="K179" s="19">
        <v>0.23</v>
      </c>
      <c r="L179" s="6">
        <f t="shared" si="5"/>
        <v>393.6</v>
      </c>
    </row>
    <row r="180" spans="1:12" ht="24">
      <c r="A180" s="5" t="s">
        <v>95</v>
      </c>
      <c r="B180" s="18" t="s">
        <v>139</v>
      </c>
      <c r="C180" s="18" t="s">
        <v>166</v>
      </c>
      <c r="D180" s="18" t="s">
        <v>66</v>
      </c>
      <c r="E180" s="5">
        <v>2016</v>
      </c>
      <c r="F180" s="18" t="s">
        <v>169</v>
      </c>
      <c r="G180" s="5" t="s">
        <v>142</v>
      </c>
      <c r="H180" s="5">
        <v>1</v>
      </c>
      <c r="I180" s="6">
        <v>320</v>
      </c>
      <c r="J180" s="6">
        <f t="shared" si="4"/>
        <v>320</v>
      </c>
      <c r="K180" s="19">
        <v>0.23</v>
      </c>
      <c r="L180" s="6">
        <f t="shared" si="5"/>
        <v>393.6</v>
      </c>
    </row>
    <row r="181" spans="1:12" ht="24">
      <c r="A181" s="5" t="s">
        <v>97</v>
      </c>
      <c r="B181" s="18" t="s">
        <v>139</v>
      </c>
      <c r="C181" s="18" t="s">
        <v>170</v>
      </c>
      <c r="D181" s="18" t="s">
        <v>66</v>
      </c>
      <c r="E181" s="5">
        <v>2016</v>
      </c>
      <c r="F181" s="18" t="s">
        <v>171</v>
      </c>
      <c r="G181" s="5" t="s">
        <v>142</v>
      </c>
      <c r="H181" s="5">
        <v>1</v>
      </c>
      <c r="I181" s="6">
        <v>400</v>
      </c>
      <c r="J181" s="6">
        <f t="shared" si="4"/>
        <v>400</v>
      </c>
      <c r="K181" s="19">
        <v>0.23</v>
      </c>
      <c r="L181" s="6">
        <f t="shared" si="5"/>
        <v>492</v>
      </c>
    </row>
    <row r="182" spans="1:12" ht="24">
      <c r="A182" s="5" t="s">
        <v>100</v>
      </c>
      <c r="B182" s="18" t="s">
        <v>139</v>
      </c>
      <c r="C182" s="18" t="s">
        <v>172</v>
      </c>
      <c r="D182" s="18" t="s">
        <v>66</v>
      </c>
      <c r="E182" s="5">
        <v>2016</v>
      </c>
      <c r="F182" s="18" t="s">
        <v>173</v>
      </c>
      <c r="G182" s="5" t="s">
        <v>142</v>
      </c>
      <c r="H182" s="5">
        <v>1</v>
      </c>
      <c r="I182" s="6">
        <v>400</v>
      </c>
      <c r="J182" s="6">
        <f t="shared" si="4"/>
        <v>400</v>
      </c>
      <c r="K182" s="19">
        <v>0.23</v>
      </c>
      <c r="L182" s="6">
        <f t="shared" si="5"/>
        <v>492</v>
      </c>
    </row>
    <row r="183" spans="1:12" ht="48">
      <c r="A183" s="5" t="s">
        <v>101</v>
      </c>
      <c r="B183" s="18" t="s">
        <v>139</v>
      </c>
      <c r="C183" s="18" t="s">
        <v>174</v>
      </c>
      <c r="D183" s="18" t="s">
        <v>71</v>
      </c>
      <c r="E183" s="5">
        <v>2016</v>
      </c>
      <c r="F183" s="18" t="s">
        <v>175</v>
      </c>
      <c r="G183" s="5" t="s">
        <v>142</v>
      </c>
      <c r="H183" s="5">
        <v>1</v>
      </c>
      <c r="I183" s="6">
        <v>320</v>
      </c>
      <c r="J183" s="6">
        <f t="shared" si="4"/>
        <v>320</v>
      </c>
      <c r="K183" s="19">
        <v>0.23</v>
      </c>
      <c r="L183" s="6">
        <f t="shared" si="5"/>
        <v>393.6</v>
      </c>
    </row>
    <row r="184" spans="1:12">
      <c r="A184" s="5" t="s">
        <v>103</v>
      </c>
      <c r="B184" s="18" t="s">
        <v>139</v>
      </c>
      <c r="C184" s="18" t="s">
        <v>176</v>
      </c>
      <c r="D184" s="18" t="s">
        <v>17</v>
      </c>
      <c r="E184" s="5"/>
      <c r="F184" s="18" t="s">
        <v>177</v>
      </c>
      <c r="G184" s="5" t="s">
        <v>142</v>
      </c>
      <c r="H184" s="5">
        <v>1</v>
      </c>
      <c r="I184" s="6">
        <v>320</v>
      </c>
      <c r="J184" s="6">
        <f t="shared" si="4"/>
        <v>320</v>
      </c>
      <c r="K184" s="19">
        <v>0.23</v>
      </c>
      <c r="L184" s="6">
        <f t="shared" si="5"/>
        <v>393.6</v>
      </c>
    </row>
    <row r="185" spans="1:12">
      <c r="A185" s="5" t="s">
        <v>105</v>
      </c>
      <c r="B185" s="18" t="s">
        <v>139</v>
      </c>
      <c r="C185" s="18" t="s">
        <v>178</v>
      </c>
      <c r="D185" s="18" t="s">
        <v>17</v>
      </c>
      <c r="E185" s="5"/>
      <c r="F185" s="18" t="s">
        <v>179</v>
      </c>
      <c r="G185" s="5" t="s">
        <v>142</v>
      </c>
      <c r="H185" s="5">
        <v>1</v>
      </c>
      <c r="I185" s="6">
        <v>320</v>
      </c>
      <c r="J185" s="6">
        <f t="shared" si="4"/>
        <v>320</v>
      </c>
      <c r="K185" s="19">
        <v>0.23</v>
      </c>
      <c r="L185" s="6">
        <f t="shared" si="5"/>
        <v>393.6</v>
      </c>
    </row>
    <row r="186" spans="1:12">
      <c r="A186" s="5" t="s">
        <v>180</v>
      </c>
      <c r="B186" s="18" t="s">
        <v>139</v>
      </c>
      <c r="C186" s="18" t="s">
        <v>178</v>
      </c>
      <c r="D186" s="18" t="s">
        <v>17</v>
      </c>
      <c r="E186" s="5"/>
      <c r="F186" s="18" t="s">
        <v>181</v>
      </c>
      <c r="G186" s="5" t="s">
        <v>142</v>
      </c>
      <c r="H186" s="5">
        <v>1</v>
      </c>
      <c r="I186" s="6">
        <v>320</v>
      </c>
      <c r="J186" s="6">
        <f t="shared" si="4"/>
        <v>320</v>
      </c>
      <c r="K186" s="19">
        <v>0.23</v>
      </c>
      <c r="L186" s="6">
        <f t="shared" si="5"/>
        <v>393.6</v>
      </c>
    </row>
    <row r="187" spans="1:12" ht="24">
      <c r="A187" s="5" t="s">
        <v>182</v>
      </c>
      <c r="B187" s="18" t="s">
        <v>139</v>
      </c>
      <c r="C187" s="18" t="s">
        <v>183</v>
      </c>
      <c r="D187" s="18" t="s">
        <v>130</v>
      </c>
      <c r="E187" s="5">
        <v>2014</v>
      </c>
      <c r="F187" s="18" t="s">
        <v>184</v>
      </c>
      <c r="G187" s="5" t="s">
        <v>142</v>
      </c>
      <c r="H187" s="5">
        <v>1</v>
      </c>
      <c r="I187" s="6">
        <v>320</v>
      </c>
      <c r="J187" s="6">
        <f t="shared" si="4"/>
        <v>320</v>
      </c>
      <c r="K187" s="19">
        <v>0.23</v>
      </c>
      <c r="L187" s="6">
        <f t="shared" si="5"/>
        <v>393.6</v>
      </c>
    </row>
    <row r="188" spans="1:12" ht="24">
      <c r="A188" s="5" t="s">
        <v>185</v>
      </c>
      <c r="B188" s="18" t="s">
        <v>139</v>
      </c>
      <c r="C188" s="18" t="s">
        <v>186</v>
      </c>
      <c r="D188" s="18" t="s">
        <v>187</v>
      </c>
      <c r="E188" s="5">
        <v>2015</v>
      </c>
      <c r="F188" s="18" t="s">
        <v>188</v>
      </c>
      <c r="G188" s="5" t="s">
        <v>142</v>
      </c>
      <c r="H188" s="5">
        <v>1</v>
      </c>
      <c r="I188" s="6">
        <v>400</v>
      </c>
      <c r="J188" s="6">
        <f t="shared" si="4"/>
        <v>400</v>
      </c>
      <c r="K188" s="19">
        <v>0.23</v>
      </c>
      <c r="L188" s="6">
        <f t="shared" si="5"/>
        <v>492</v>
      </c>
    </row>
    <row r="189" spans="1:12" ht="36">
      <c r="A189" s="5" t="s">
        <v>189</v>
      </c>
      <c r="B189" s="18" t="s">
        <v>139</v>
      </c>
      <c r="C189" s="26" t="s">
        <v>190</v>
      </c>
      <c r="D189" s="18" t="s">
        <v>74</v>
      </c>
      <c r="E189" s="5"/>
      <c r="F189" s="26" t="s">
        <v>191</v>
      </c>
      <c r="G189" s="5" t="s">
        <v>142</v>
      </c>
      <c r="H189" s="5">
        <v>1</v>
      </c>
      <c r="I189" s="6">
        <v>320</v>
      </c>
      <c r="J189" s="6">
        <f t="shared" si="4"/>
        <v>320</v>
      </c>
      <c r="K189" s="19">
        <v>0.23</v>
      </c>
      <c r="L189" s="6">
        <f t="shared" si="5"/>
        <v>393.6</v>
      </c>
    </row>
    <row r="190" spans="1:12" ht="36">
      <c r="A190" s="5" t="s">
        <v>192</v>
      </c>
      <c r="B190" s="18" t="s">
        <v>139</v>
      </c>
      <c r="C190" s="26" t="s">
        <v>190</v>
      </c>
      <c r="D190" s="18" t="s">
        <v>74</v>
      </c>
      <c r="E190" s="5"/>
      <c r="F190" s="26" t="s">
        <v>193</v>
      </c>
      <c r="G190" s="5" t="s">
        <v>142</v>
      </c>
      <c r="H190" s="5">
        <v>1</v>
      </c>
      <c r="I190" s="6">
        <v>320</v>
      </c>
      <c r="J190" s="6">
        <f t="shared" si="4"/>
        <v>320</v>
      </c>
      <c r="K190" s="19">
        <v>0.23</v>
      </c>
      <c r="L190" s="6">
        <f t="shared" si="5"/>
        <v>393.6</v>
      </c>
    </row>
    <row r="191" spans="1:12" ht="36">
      <c r="A191" s="5" t="s">
        <v>194</v>
      </c>
      <c r="B191" s="18" t="s">
        <v>139</v>
      </c>
      <c r="C191" s="26" t="s">
        <v>195</v>
      </c>
      <c r="D191" s="18" t="s">
        <v>74</v>
      </c>
      <c r="E191" s="5">
        <v>2016</v>
      </c>
      <c r="F191" s="26" t="s">
        <v>196</v>
      </c>
      <c r="G191" s="5" t="s">
        <v>142</v>
      </c>
      <c r="H191" s="5">
        <v>1</v>
      </c>
      <c r="I191" s="6">
        <v>320</v>
      </c>
      <c r="J191" s="6">
        <f t="shared" si="4"/>
        <v>320</v>
      </c>
      <c r="K191" s="19">
        <v>0.23</v>
      </c>
      <c r="L191" s="6">
        <f t="shared" si="5"/>
        <v>393.6</v>
      </c>
    </row>
    <row r="192" spans="1:12">
      <c r="A192" s="5" t="s">
        <v>197</v>
      </c>
      <c r="B192" s="18" t="s">
        <v>139</v>
      </c>
      <c r="C192" s="18" t="s">
        <v>198</v>
      </c>
      <c r="D192" s="18" t="s">
        <v>93</v>
      </c>
      <c r="E192" s="5">
        <v>2013</v>
      </c>
      <c r="F192" s="28" t="s">
        <v>199</v>
      </c>
      <c r="G192" s="5" t="s">
        <v>142</v>
      </c>
      <c r="H192" s="5">
        <v>1</v>
      </c>
      <c r="I192" s="6">
        <v>320</v>
      </c>
      <c r="J192" s="6">
        <f t="shared" si="4"/>
        <v>320</v>
      </c>
      <c r="K192" s="19">
        <v>0.23</v>
      </c>
      <c r="L192" s="6">
        <f t="shared" si="5"/>
        <v>393.6</v>
      </c>
    </row>
    <row r="193" spans="1:12">
      <c r="A193" s="5" t="s">
        <v>200</v>
      </c>
      <c r="B193" s="18" t="s">
        <v>139</v>
      </c>
      <c r="C193" s="18" t="s">
        <v>140</v>
      </c>
      <c r="D193" s="18" t="s">
        <v>93</v>
      </c>
      <c r="E193" s="5">
        <v>2013</v>
      </c>
      <c r="F193" s="28" t="s">
        <v>201</v>
      </c>
      <c r="G193" s="5" t="s">
        <v>142</v>
      </c>
      <c r="H193" s="5">
        <v>1</v>
      </c>
      <c r="I193" s="6">
        <v>320</v>
      </c>
      <c r="J193" s="6">
        <f t="shared" si="4"/>
        <v>320</v>
      </c>
      <c r="K193" s="19">
        <v>0.23</v>
      </c>
      <c r="L193" s="6">
        <f t="shared" si="5"/>
        <v>393.6</v>
      </c>
    </row>
    <row r="194" spans="1:12">
      <c r="A194" s="5" t="s">
        <v>202</v>
      </c>
      <c r="B194" s="18" t="s">
        <v>139</v>
      </c>
      <c r="C194" s="18" t="s">
        <v>198</v>
      </c>
      <c r="D194" s="18" t="s">
        <v>93</v>
      </c>
      <c r="E194" s="5">
        <v>2013</v>
      </c>
      <c r="F194" s="29" t="s">
        <v>203</v>
      </c>
      <c r="G194" s="5" t="s">
        <v>142</v>
      </c>
      <c r="H194" s="5">
        <v>1</v>
      </c>
      <c r="I194" s="6">
        <v>320</v>
      </c>
      <c r="J194" s="6">
        <f t="shared" si="4"/>
        <v>320</v>
      </c>
      <c r="K194" s="19">
        <v>0.23</v>
      </c>
      <c r="L194" s="6">
        <f t="shared" si="5"/>
        <v>393.6</v>
      </c>
    </row>
    <row r="195" spans="1:12">
      <c r="A195" s="5" t="s">
        <v>204</v>
      </c>
      <c r="B195" s="18" t="s">
        <v>139</v>
      </c>
      <c r="C195" s="18" t="s">
        <v>205</v>
      </c>
      <c r="D195" s="18" t="s">
        <v>93</v>
      </c>
      <c r="E195" s="5">
        <v>2015</v>
      </c>
      <c r="F195" s="29" t="s">
        <v>206</v>
      </c>
      <c r="G195" s="5" t="s">
        <v>142</v>
      </c>
      <c r="H195" s="5">
        <v>1</v>
      </c>
      <c r="I195" s="6">
        <v>400</v>
      </c>
      <c r="J195" s="6">
        <f t="shared" si="4"/>
        <v>400</v>
      </c>
      <c r="K195" s="19">
        <v>0.23</v>
      </c>
      <c r="L195" s="6">
        <f t="shared" si="5"/>
        <v>492</v>
      </c>
    </row>
    <row r="196" spans="1:12">
      <c r="A196" s="5" t="s">
        <v>207</v>
      </c>
      <c r="B196" s="18" t="s">
        <v>208</v>
      </c>
      <c r="C196" s="5" t="s">
        <v>209</v>
      </c>
      <c r="D196" s="5" t="s">
        <v>55</v>
      </c>
      <c r="E196" s="5">
        <v>2017</v>
      </c>
      <c r="F196" s="18" t="s">
        <v>210</v>
      </c>
      <c r="G196" s="5" t="s">
        <v>142</v>
      </c>
      <c r="H196" s="5">
        <v>1</v>
      </c>
      <c r="I196" s="6">
        <v>450</v>
      </c>
      <c r="J196" s="6">
        <f t="shared" si="4"/>
        <v>450</v>
      </c>
      <c r="K196" s="19">
        <v>0.23</v>
      </c>
      <c r="L196" s="6">
        <f t="shared" si="5"/>
        <v>553.5</v>
      </c>
    </row>
    <row r="197" spans="1:12">
      <c r="A197" s="5" t="s">
        <v>211</v>
      </c>
      <c r="B197" s="31" t="s">
        <v>139</v>
      </c>
      <c r="C197" s="31" t="s">
        <v>212</v>
      </c>
      <c r="D197" s="31" t="s">
        <v>213</v>
      </c>
      <c r="E197" s="31">
        <v>2014</v>
      </c>
      <c r="F197" s="31" t="s">
        <v>214</v>
      </c>
      <c r="G197" s="32" t="s">
        <v>142</v>
      </c>
      <c r="H197" s="5">
        <v>1</v>
      </c>
      <c r="I197" s="6">
        <v>320</v>
      </c>
      <c r="J197" s="6">
        <f t="shared" si="4"/>
        <v>320</v>
      </c>
      <c r="K197" s="19">
        <v>0.23</v>
      </c>
      <c r="L197" s="6">
        <f t="shared" si="5"/>
        <v>393.6</v>
      </c>
    </row>
    <row r="198" spans="1:12" ht="24">
      <c r="A198" s="5" t="s">
        <v>215</v>
      </c>
      <c r="B198" s="18" t="s">
        <v>216</v>
      </c>
      <c r="C198" s="5" t="s">
        <v>217</v>
      </c>
      <c r="D198" s="18" t="s">
        <v>66</v>
      </c>
      <c r="E198" s="5">
        <v>2015</v>
      </c>
      <c r="F198" s="18" t="s">
        <v>218</v>
      </c>
      <c r="G198" s="5" t="s">
        <v>142</v>
      </c>
      <c r="H198" s="5">
        <v>1</v>
      </c>
      <c r="I198" s="6">
        <v>365.85</v>
      </c>
      <c r="J198" s="6">
        <f t="shared" si="4"/>
        <v>365.85</v>
      </c>
      <c r="K198" s="19">
        <v>0.23</v>
      </c>
      <c r="L198" s="6">
        <f t="shared" si="5"/>
        <v>449.99550000000005</v>
      </c>
    </row>
    <row r="199" spans="1:12">
      <c r="A199" s="5" t="s">
        <v>743</v>
      </c>
      <c r="B199" s="18" t="s">
        <v>305</v>
      </c>
      <c r="C199" s="5" t="s">
        <v>306</v>
      </c>
      <c r="D199" s="18" t="s">
        <v>160</v>
      </c>
      <c r="E199" s="5">
        <v>2015</v>
      </c>
      <c r="F199" s="18" t="s">
        <v>307</v>
      </c>
      <c r="G199" s="5" t="s">
        <v>142</v>
      </c>
      <c r="H199" s="5">
        <v>1</v>
      </c>
      <c r="I199" s="6">
        <v>320</v>
      </c>
      <c r="J199" s="6">
        <f>H199*I199</f>
        <v>320</v>
      </c>
      <c r="K199" s="19">
        <v>0.23</v>
      </c>
      <c r="L199" s="6">
        <f>J199+J199*23/100</f>
        <v>393.6</v>
      </c>
    </row>
    <row r="200" spans="1:12">
      <c r="A200" s="5" t="s">
        <v>744</v>
      </c>
      <c r="B200" s="18" t="s">
        <v>305</v>
      </c>
      <c r="C200" s="5" t="s">
        <v>306</v>
      </c>
      <c r="D200" s="18" t="s">
        <v>160</v>
      </c>
      <c r="E200" s="5">
        <v>2016</v>
      </c>
      <c r="F200" s="18" t="s">
        <v>308</v>
      </c>
      <c r="G200" s="5" t="s">
        <v>142</v>
      </c>
      <c r="H200" s="5">
        <v>1</v>
      </c>
      <c r="I200" s="6">
        <v>320</v>
      </c>
      <c r="J200" s="6">
        <f>H200*I200</f>
        <v>320</v>
      </c>
      <c r="K200" s="19">
        <v>0.23</v>
      </c>
      <c r="L200" s="6">
        <f>J200+J200*23/100</f>
        <v>393.6</v>
      </c>
    </row>
    <row r="201" spans="1:12">
      <c r="A201" s="5" t="s">
        <v>745</v>
      </c>
      <c r="B201" s="18" t="s">
        <v>305</v>
      </c>
      <c r="C201" s="5" t="s">
        <v>306</v>
      </c>
      <c r="D201" s="18" t="s">
        <v>160</v>
      </c>
      <c r="E201" s="5">
        <v>2016</v>
      </c>
      <c r="F201" s="18" t="s">
        <v>309</v>
      </c>
      <c r="G201" s="5" t="s">
        <v>142</v>
      </c>
      <c r="H201" s="5">
        <v>1</v>
      </c>
      <c r="I201" s="6">
        <v>320</v>
      </c>
      <c r="J201" s="6">
        <f>H201*I201</f>
        <v>320</v>
      </c>
      <c r="K201" s="19">
        <v>0.23</v>
      </c>
      <c r="L201" s="6">
        <f>J201+J201*23/100</f>
        <v>393.6</v>
      </c>
    </row>
    <row r="202" spans="1:12" ht="48">
      <c r="A202" s="5" t="s">
        <v>746</v>
      </c>
      <c r="B202" s="18" t="s">
        <v>310</v>
      </c>
      <c r="C202" s="5" t="s">
        <v>311</v>
      </c>
      <c r="D202" s="18" t="s">
        <v>71</v>
      </c>
      <c r="E202" s="5"/>
      <c r="F202" s="18" t="s">
        <v>312</v>
      </c>
      <c r="G202" s="5" t="s">
        <v>142</v>
      </c>
      <c r="H202" s="5">
        <v>1</v>
      </c>
      <c r="I202" s="6">
        <v>320</v>
      </c>
      <c r="J202" s="6">
        <f>H202*I202</f>
        <v>320</v>
      </c>
      <c r="K202" s="19">
        <v>0.23</v>
      </c>
      <c r="L202" s="6">
        <f>J202+J202*23/100</f>
        <v>393.6</v>
      </c>
    </row>
    <row r="203" spans="1:12">
      <c r="B203" s="33"/>
      <c r="I203" s="6" t="s">
        <v>31</v>
      </c>
      <c r="J203" s="6">
        <f>SUM(J161:J202)</f>
        <v>14655.85</v>
      </c>
      <c r="K203" s="19">
        <v>0.23</v>
      </c>
      <c r="L203" s="6">
        <f>J203+J203*23/100</f>
        <v>18026.695500000002</v>
      </c>
    </row>
    <row r="204" spans="1:12">
      <c r="B204" s="33"/>
      <c r="I204" s="82"/>
      <c r="J204" s="82"/>
      <c r="K204" s="21"/>
      <c r="L204" s="82"/>
    </row>
    <row r="205" spans="1:12">
      <c r="B205" s="33"/>
      <c r="I205" s="82"/>
      <c r="J205" s="82"/>
      <c r="K205" s="21"/>
      <c r="L205" s="82"/>
    </row>
    <row r="206" spans="1:12">
      <c r="B206" s="33"/>
      <c r="I206" s="1"/>
      <c r="J206" s="1"/>
      <c r="K206" s="1"/>
      <c r="L206" s="1"/>
    </row>
    <row r="207" spans="1:12">
      <c r="B207" s="33"/>
    </row>
    <row r="208" spans="1:12">
      <c r="B208" s="22" t="s">
        <v>32</v>
      </c>
    </row>
    <row r="209" spans="1:12">
      <c r="B209" s="22" t="s">
        <v>33</v>
      </c>
    </row>
    <row r="210" spans="1:12">
      <c r="B210" s="22" t="s">
        <v>34</v>
      </c>
    </row>
    <row r="212" spans="1:12">
      <c r="B212" s="22" t="s">
        <v>35</v>
      </c>
    </row>
    <row r="213" spans="1:12">
      <c r="B213" s="22" t="s">
        <v>33</v>
      </c>
    </row>
    <row r="214" spans="1:12">
      <c r="B214" s="22" t="s">
        <v>36</v>
      </c>
    </row>
    <row r="216" spans="1:12">
      <c r="B216" s="23" t="s">
        <v>37</v>
      </c>
    </row>
    <row r="217" spans="1:12">
      <c r="B217" s="23"/>
    </row>
    <row r="218" spans="1:12">
      <c r="B218" s="22"/>
    </row>
    <row r="219" spans="1:12">
      <c r="B219" s="33"/>
    </row>
    <row r="220" spans="1:12" ht="15">
      <c r="B220" s="4" t="s">
        <v>219</v>
      </c>
    </row>
    <row r="222" spans="1:12" ht="42.75">
      <c r="A222" s="5" t="s">
        <v>2</v>
      </c>
      <c r="B222" s="5" t="s">
        <v>3</v>
      </c>
      <c r="C222" s="5" t="s">
        <v>4</v>
      </c>
      <c r="D222" s="5" t="s">
        <v>5</v>
      </c>
      <c r="E222" s="5" t="s">
        <v>6</v>
      </c>
      <c r="F222" s="5" t="s">
        <v>7</v>
      </c>
      <c r="G222" s="5" t="s">
        <v>8</v>
      </c>
      <c r="H222" s="5" t="s">
        <v>9</v>
      </c>
      <c r="I222" s="6" t="s">
        <v>10</v>
      </c>
      <c r="J222" s="6" t="s">
        <v>11</v>
      </c>
      <c r="K222" s="6" t="s">
        <v>12</v>
      </c>
      <c r="L222" s="6" t="s">
        <v>13</v>
      </c>
    </row>
    <row r="223" spans="1:12">
      <c r="A223" s="5" t="s">
        <v>14</v>
      </c>
      <c r="B223" s="5" t="s">
        <v>139</v>
      </c>
      <c r="C223" s="18" t="s">
        <v>220</v>
      </c>
      <c r="D223" s="18" t="s">
        <v>17</v>
      </c>
      <c r="E223" s="5"/>
      <c r="F223" s="18" t="s">
        <v>221</v>
      </c>
      <c r="G223" s="5" t="s">
        <v>222</v>
      </c>
      <c r="H223" s="5">
        <v>1</v>
      </c>
      <c r="I223" s="6">
        <v>1544.72</v>
      </c>
      <c r="J223" s="6">
        <f>H223*I223</f>
        <v>1544.72</v>
      </c>
      <c r="K223" s="19">
        <v>0.23</v>
      </c>
      <c r="L223" s="6">
        <f>J223+J223*23/100</f>
        <v>1900.0056</v>
      </c>
    </row>
    <row r="224" spans="1:12">
      <c r="A224" s="5" t="s">
        <v>21</v>
      </c>
      <c r="B224" s="5" t="s">
        <v>139</v>
      </c>
      <c r="C224" s="18" t="s">
        <v>220</v>
      </c>
      <c r="D224" s="18" t="s">
        <v>17</v>
      </c>
      <c r="E224" s="5"/>
      <c r="F224" s="18" t="s">
        <v>223</v>
      </c>
      <c r="G224" s="5" t="s">
        <v>222</v>
      </c>
      <c r="H224" s="5">
        <v>1</v>
      </c>
      <c r="I224" s="6">
        <v>1544.72</v>
      </c>
      <c r="J224" s="6">
        <f>H224*I224</f>
        <v>1544.72</v>
      </c>
      <c r="K224" s="19">
        <v>0.23</v>
      </c>
      <c r="L224" s="6">
        <f>J224+J224*23/100</f>
        <v>1900.0056</v>
      </c>
    </row>
    <row r="225" spans="1:12">
      <c r="I225" s="6" t="s">
        <v>31</v>
      </c>
      <c r="J225" s="6">
        <f>SUM(J223:J224)</f>
        <v>3089.44</v>
      </c>
      <c r="K225" s="19">
        <v>0.23</v>
      </c>
      <c r="L225" s="6">
        <f>J225+J225*23/100</f>
        <v>3800.0111999999999</v>
      </c>
    </row>
    <row r="226" spans="1:12">
      <c r="I226" s="20"/>
      <c r="J226" s="20"/>
      <c r="K226" s="21"/>
      <c r="L226" s="20"/>
    </row>
    <row r="227" spans="1:12">
      <c r="I227" s="20"/>
      <c r="J227" s="20"/>
      <c r="K227" s="21"/>
      <c r="L227" s="20"/>
    </row>
    <row r="228" spans="1:12">
      <c r="B228" s="22" t="s">
        <v>32</v>
      </c>
      <c r="I228" s="20"/>
      <c r="J228" s="20"/>
      <c r="K228" s="21"/>
      <c r="L228" s="20"/>
    </row>
    <row r="229" spans="1:12">
      <c r="B229" s="22" t="s">
        <v>33</v>
      </c>
      <c r="I229" s="20"/>
      <c r="J229" s="20"/>
      <c r="K229" s="21"/>
      <c r="L229" s="20"/>
    </row>
    <row r="230" spans="1:12">
      <c r="B230" s="22" t="s">
        <v>34</v>
      </c>
      <c r="I230" s="20"/>
      <c r="J230" s="20"/>
      <c r="K230" s="21"/>
      <c r="L230" s="20"/>
    </row>
    <row r="231" spans="1:12">
      <c r="I231" s="20"/>
      <c r="J231" s="20"/>
      <c r="K231" s="21"/>
      <c r="L231" s="20"/>
    </row>
    <row r="232" spans="1:12">
      <c r="B232" s="22" t="s">
        <v>35</v>
      </c>
      <c r="I232" s="20"/>
      <c r="J232" s="20"/>
      <c r="K232" s="21"/>
      <c r="L232" s="20"/>
    </row>
    <row r="233" spans="1:12">
      <c r="B233" s="22" t="s">
        <v>33</v>
      </c>
      <c r="I233" s="20"/>
      <c r="J233" s="20"/>
      <c r="K233" s="21"/>
      <c r="L233" s="20"/>
    </row>
    <row r="234" spans="1:12">
      <c r="B234" s="22" t="s">
        <v>36</v>
      </c>
      <c r="I234" s="20"/>
      <c r="J234" s="20"/>
      <c r="K234" s="21"/>
      <c r="L234" s="20"/>
    </row>
    <row r="235" spans="1:12">
      <c r="I235" s="20"/>
      <c r="J235" s="20"/>
      <c r="K235" s="21"/>
      <c r="L235" s="20"/>
    </row>
    <row r="236" spans="1:12">
      <c r="B236" s="23" t="s">
        <v>37</v>
      </c>
      <c r="I236" s="20"/>
      <c r="J236" s="20"/>
      <c r="K236" s="21"/>
      <c r="L236" s="20"/>
    </row>
    <row r="238" spans="1:12" ht="15">
      <c r="B238" s="4" t="s">
        <v>224</v>
      </c>
      <c r="D238" s="72"/>
    </row>
    <row r="240" spans="1:12" ht="42.75">
      <c r="A240" s="5" t="s">
        <v>2</v>
      </c>
      <c r="B240" s="5" t="s">
        <v>3</v>
      </c>
      <c r="C240" s="5" t="s">
        <v>4</v>
      </c>
      <c r="D240" s="5" t="s">
        <v>5</v>
      </c>
      <c r="E240" s="5" t="s">
        <v>6</v>
      </c>
      <c r="F240" s="5" t="s">
        <v>7</v>
      </c>
      <c r="G240" s="5" t="s">
        <v>8</v>
      </c>
      <c r="H240" s="5" t="s">
        <v>9</v>
      </c>
      <c r="I240" s="6" t="s">
        <v>10</v>
      </c>
      <c r="J240" s="6" t="s">
        <v>11</v>
      </c>
      <c r="K240" s="6" t="s">
        <v>12</v>
      </c>
      <c r="L240" s="6" t="s">
        <v>13</v>
      </c>
    </row>
    <row r="241" spans="1:12" ht="24">
      <c r="A241" s="5" t="s">
        <v>14</v>
      </c>
      <c r="B241" s="18" t="s">
        <v>317</v>
      </c>
      <c r="C241" s="5" t="s">
        <v>321</v>
      </c>
      <c r="D241" s="18" t="s">
        <v>130</v>
      </c>
      <c r="E241" s="5">
        <v>2004</v>
      </c>
      <c r="F241" s="18">
        <v>3183</v>
      </c>
      <c r="G241" s="18" t="s">
        <v>85</v>
      </c>
      <c r="H241" s="5">
        <v>1</v>
      </c>
      <c r="I241" s="6">
        <v>650.41</v>
      </c>
      <c r="J241" s="6">
        <f>H241*I241</f>
        <v>650.41</v>
      </c>
      <c r="K241" s="19">
        <v>0.23</v>
      </c>
      <c r="L241" s="6">
        <f>J241+J241*23/100</f>
        <v>800.00429999999994</v>
      </c>
    </row>
    <row r="242" spans="1:12">
      <c r="A242" s="34"/>
      <c r="B242" s="33"/>
      <c r="C242" s="34"/>
      <c r="D242" s="33"/>
      <c r="E242" s="34"/>
      <c r="F242" s="33"/>
      <c r="G242" s="34"/>
      <c r="H242" s="34"/>
      <c r="I242" s="6" t="s">
        <v>31</v>
      </c>
      <c r="J242" s="6">
        <f>SUM(J241:J241)</f>
        <v>650.41</v>
      </c>
      <c r="K242" s="19">
        <v>0.23</v>
      </c>
      <c r="L242" s="6">
        <f>J242+J242*23/100</f>
        <v>800.00429999999994</v>
      </c>
    </row>
    <row r="243" spans="1:12">
      <c r="A243" s="34"/>
      <c r="B243" s="33"/>
      <c r="C243" s="34"/>
      <c r="D243" s="33"/>
      <c r="E243" s="34"/>
      <c r="F243" s="33"/>
      <c r="G243" s="34"/>
      <c r="H243" s="34"/>
      <c r="I243" s="20"/>
      <c r="J243" s="20"/>
      <c r="K243" s="21"/>
      <c r="L243" s="20"/>
    </row>
    <row r="244" spans="1:12">
      <c r="A244" s="34"/>
      <c r="B244" s="22" t="s">
        <v>32</v>
      </c>
      <c r="D244" s="33"/>
      <c r="E244" s="34"/>
      <c r="F244" s="33"/>
      <c r="G244" s="34"/>
      <c r="H244" s="34"/>
      <c r="I244" s="20"/>
      <c r="J244" s="20"/>
      <c r="K244" s="21"/>
      <c r="L244" s="20"/>
    </row>
    <row r="245" spans="1:12">
      <c r="A245" s="34"/>
      <c r="B245" s="22" t="s">
        <v>33</v>
      </c>
      <c r="D245" s="33"/>
      <c r="E245" s="34"/>
      <c r="F245" s="33"/>
      <c r="G245" s="34"/>
      <c r="H245" s="34"/>
      <c r="I245" s="20"/>
      <c r="J245" s="20"/>
      <c r="K245" s="21"/>
      <c r="L245" s="20"/>
    </row>
    <row r="246" spans="1:12">
      <c r="A246" s="34"/>
      <c r="B246" s="22" t="s">
        <v>34</v>
      </c>
      <c r="D246" s="33"/>
      <c r="E246" s="34"/>
      <c r="F246" s="33"/>
      <c r="G246" s="34"/>
      <c r="H246" s="34"/>
      <c r="I246" s="20"/>
      <c r="J246" s="20"/>
      <c r="K246" s="21"/>
      <c r="L246" s="20"/>
    </row>
    <row r="247" spans="1:12">
      <c r="A247" s="34"/>
      <c r="D247" s="33"/>
      <c r="E247" s="34"/>
      <c r="F247" s="33"/>
      <c r="G247" s="34"/>
      <c r="H247" s="34"/>
      <c r="I247" s="20"/>
      <c r="J247" s="20"/>
      <c r="K247" s="21"/>
      <c r="L247" s="20"/>
    </row>
    <row r="248" spans="1:12">
      <c r="A248" s="34"/>
      <c r="B248" s="22" t="s">
        <v>35</v>
      </c>
      <c r="D248" s="33"/>
      <c r="E248" s="34"/>
      <c r="F248" s="33"/>
      <c r="G248" s="34"/>
      <c r="H248" s="34"/>
      <c r="I248" s="20"/>
      <c r="J248" s="20"/>
      <c r="K248" s="21"/>
      <c r="L248" s="20"/>
    </row>
    <row r="249" spans="1:12">
      <c r="A249" s="34"/>
      <c r="B249" s="22" t="s">
        <v>33</v>
      </c>
      <c r="D249" s="33"/>
      <c r="E249" s="34"/>
      <c r="F249" s="33"/>
      <c r="G249" s="34"/>
      <c r="H249" s="34"/>
      <c r="I249" s="20"/>
      <c r="J249" s="20"/>
      <c r="K249" s="21"/>
      <c r="L249" s="20"/>
    </row>
    <row r="250" spans="1:12">
      <c r="A250" s="34"/>
      <c r="B250" s="22" t="s">
        <v>36</v>
      </c>
      <c r="D250" s="33"/>
      <c r="E250" s="34"/>
      <c r="F250" s="33"/>
      <c r="G250" s="34"/>
      <c r="H250" s="34"/>
      <c r="I250" s="20"/>
      <c r="J250" s="20"/>
      <c r="K250" s="21"/>
      <c r="L250" s="20"/>
    </row>
    <row r="251" spans="1:12">
      <c r="A251" s="34"/>
      <c r="D251" s="33"/>
      <c r="E251" s="34"/>
      <c r="F251" s="33"/>
      <c r="G251" s="34"/>
      <c r="H251" s="34"/>
      <c r="I251" s="20"/>
      <c r="J251" s="20"/>
      <c r="K251" s="21"/>
      <c r="L251" s="20"/>
    </row>
    <row r="252" spans="1:12">
      <c r="A252" s="34"/>
      <c r="B252" s="23" t="s">
        <v>37</v>
      </c>
      <c r="D252" s="33"/>
      <c r="E252" s="34"/>
      <c r="F252" s="33"/>
      <c r="G252" s="34"/>
      <c r="H252" s="34"/>
      <c r="I252" s="20"/>
      <c r="J252" s="20"/>
      <c r="K252" s="21"/>
      <c r="L252" s="20"/>
    </row>
    <row r="253" spans="1:12">
      <c r="A253" s="34"/>
      <c r="B253" s="23"/>
      <c r="D253" s="33"/>
      <c r="E253" s="34"/>
      <c r="F253" s="33"/>
      <c r="G253" s="34"/>
      <c r="H253" s="34"/>
      <c r="I253" s="20"/>
      <c r="J253" s="20"/>
      <c r="K253" s="21"/>
      <c r="L253" s="20"/>
    </row>
    <row r="254" spans="1:12">
      <c r="A254" s="34"/>
      <c r="B254" s="22"/>
      <c r="C254" s="34"/>
      <c r="D254" s="33"/>
      <c r="E254" s="34"/>
      <c r="F254" s="33"/>
      <c r="G254" s="34"/>
      <c r="H254" s="34"/>
      <c r="I254" s="20"/>
      <c r="J254" s="20"/>
      <c r="K254" s="21"/>
      <c r="L254" s="20"/>
    </row>
    <row r="255" spans="1:12">
      <c r="A255" s="34"/>
      <c r="B255" s="35" t="s">
        <v>225</v>
      </c>
      <c r="C255" s="34"/>
      <c r="D255" s="33"/>
      <c r="E255" s="34"/>
      <c r="F255" s="33"/>
      <c r="G255" s="34"/>
      <c r="H255" s="34"/>
      <c r="I255" s="20"/>
      <c r="J255" s="20"/>
      <c r="K255" s="20"/>
      <c r="L255" s="20"/>
    </row>
    <row r="256" spans="1:12" ht="42.75">
      <c r="A256" s="5" t="s">
        <v>2</v>
      </c>
      <c r="B256" s="5" t="s">
        <v>3</v>
      </c>
      <c r="C256" s="5" t="s">
        <v>4</v>
      </c>
      <c r="D256" s="5" t="s">
        <v>5</v>
      </c>
      <c r="E256" s="5" t="s">
        <v>6</v>
      </c>
      <c r="F256" s="5" t="s">
        <v>7</v>
      </c>
      <c r="G256" s="5" t="s">
        <v>8</v>
      </c>
      <c r="H256" s="5" t="s">
        <v>9</v>
      </c>
      <c r="I256" s="6" t="s">
        <v>10</v>
      </c>
      <c r="J256" s="6" t="s">
        <v>11</v>
      </c>
      <c r="K256" s="6" t="s">
        <v>12</v>
      </c>
      <c r="L256" s="6" t="s">
        <v>13</v>
      </c>
    </row>
    <row r="257" spans="1:12" ht="24">
      <c r="A257" s="5" t="s">
        <v>14</v>
      </c>
      <c r="B257" s="30" t="s">
        <v>226</v>
      </c>
      <c r="C257" s="5" t="s">
        <v>227</v>
      </c>
      <c r="D257" s="18" t="s">
        <v>40</v>
      </c>
      <c r="E257" s="5">
        <v>2014</v>
      </c>
      <c r="F257" s="18" t="s">
        <v>228</v>
      </c>
      <c r="G257" s="5" t="s">
        <v>142</v>
      </c>
      <c r="H257" s="5">
        <v>1</v>
      </c>
      <c r="I257" s="6">
        <v>400</v>
      </c>
      <c r="J257" s="6">
        <f t="shared" ref="J257:J267" si="6">H257*I257</f>
        <v>400</v>
      </c>
      <c r="K257" s="19">
        <v>0.23</v>
      </c>
      <c r="L257" s="6">
        <f t="shared" ref="L257:L268" si="7">J257+J257*23/100</f>
        <v>492</v>
      </c>
    </row>
    <row r="258" spans="1:12">
      <c r="A258" s="5" t="s">
        <v>21</v>
      </c>
      <c r="B258" s="18" t="s">
        <v>229</v>
      </c>
      <c r="C258" s="5" t="s">
        <v>230</v>
      </c>
      <c r="D258" s="18" t="s">
        <v>160</v>
      </c>
      <c r="E258" s="5">
        <v>2010</v>
      </c>
      <c r="F258" s="18" t="s">
        <v>231</v>
      </c>
      <c r="G258" s="5" t="s">
        <v>142</v>
      </c>
      <c r="H258" s="5">
        <v>1</v>
      </c>
      <c r="I258" s="6">
        <v>400</v>
      </c>
      <c r="J258" s="6">
        <f t="shared" si="6"/>
        <v>400</v>
      </c>
      <c r="K258" s="19">
        <v>0.23</v>
      </c>
      <c r="L258" s="6">
        <f t="shared" si="7"/>
        <v>492</v>
      </c>
    </row>
    <row r="259" spans="1:12" ht="24">
      <c r="A259" s="5" t="s">
        <v>56</v>
      </c>
      <c r="B259" s="18" t="s">
        <v>232</v>
      </c>
      <c r="C259" s="5" t="s">
        <v>227</v>
      </c>
      <c r="D259" s="18" t="s">
        <v>66</v>
      </c>
      <c r="E259" s="5"/>
      <c r="F259" s="18" t="s">
        <v>233</v>
      </c>
      <c r="G259" s="5" t="s">
        <v>142</v>
      </c>
      <c r="H259" s="5">
        <v>1</v>
      </c>
      <c r="I259" s="6">
        <v>400</v>
      </c>
      <c r="J259" s="6">
        <f t="shared" si="6"/>
        <v>400</v>
      </c>
      <c r="K259" s="19">
        <v>0.23</v>
      </c>
      <c r="L259" s="6">
        <f t="shared" si="7"/>
        <v>492</v>
      </c>
    </row>
    <row r="260" spans="1:12" ht="24">
      <c r="A260" s="5" t="s">
        <v>57</v>
      </c>
      <c r="B260" s="18" t="s">
        <v>234</v>
      </c>
      <c r="C260" s="5" t="s">
        <v>227</v>
      </c>
      <c r="D260" s="18" t="s">
        <v>66</v>
      </c>
      <c r="E260" s="5"/>
      <c r="F260" s="18" t="s">
        <v>235</v>
      </c>
      <c r="G260" s="5" t="s">
        <v>142</v>
      </c>
      <c r="H260" s="5">
        <v>1</v>
      </c>
      <c r="I260" s="6">
        <v>400</v>
      </c>
      <c r="J260" s="6">
        <f t="shared" si="6"/>
        <v>400</v>
      </c>
      <c r="K260" s="19">
        <v>0.23</v>
      </c>
      <c r="L260" s="6">
        <f t="shared" si="7"/>
        <v>492</v>
      </c>
    </row>
    <row r="261" spans="1:12" ht="24">
      <c r="A261" s="5" t="s">
        <v>58</v>
      </c>
      <c r="B261" s="18" t="s">
        <v>236</v>
      </c>
      <c r="C261" s="5" t="s">
        <v>237</v>
      </c>
      <c r="D261" s="18" t="s">
        <v>66</v>
      </c>
      <c r="E261" s="5">
        <v>2016</v>
      </c>
      <c r="F261" s="36" t="s">
        <v>238</v>
      </c>
      <c r="G261" s="5" t="s">
        <v>142</v>
      </c>
      <c r="H261" s="5">
        <v>1</v>
      </c>
      <c r="I261" s="6">
        <v>400</v>
      </c>
      <c r="J261" s="6">
        <f t="shared" si="6"/>
        <v>400</v>
      </c>
      <c r="K261" s="19">
        <v>0.23</v>
      </c>
      <c r="L261" s="6">
        <f t="shared" si="7"/>
        <v>492</v>
      </c>
    </row>
    <row r="262" spans="1:12" ht="24">
      <c r="A262" s="5" t="s">
        <v>59</v>
      </c>
      <c r="B262" s="18" t="s">
        <v>234</v>
      </c>
      <c r="C262" s="5" t="s">
        <v>227</v>
      </c>
      <c r="D262" s="18" t="s">
        <v>130</v>
      </c>
      <c r="E262" s="5">
        <v>2014</v>
      </c>
      <c r="F262" s="18" t="s">
        <v>239</v>
      </c>
      <c r="G262" s="5" t="s">
        <v>142</v>
      </c>
      <c r="H262" s="5">
        <v>1</v>
      </c>
      <c r="I262" s="6">
        <v>400</v>
      </c>
      <c r="J262" s="6">
        <f t="shared" si="6"/>
        <v>400</v>
      </c>
      <c r="K262" s="19">
        <v>0.23</v>
      </c>
      <c r="L262" s="6">
        <f t="shared" si="7"/>
        <v>492</v>
      </c>
    </row>
    <row r="263" spans="1:12" ht="24">
      <c r="A263" s="5" t="s">
        <v>60</v>
      </c>
      <c r="B263" s="18" t="s">
        <v>240</v>
      </c>
      <c r="C263" s="5" t="s">
        <v>237</v>
      </c>
      <c r="D263" s="18" t="s">
        <v>187</v>
      </c>
      <c r="E263" s="5">
        <v>2015</v>
      </c>
      <c r="F263" s="18" t="s">
        <v>241</v>
      </c>
      <c r="G263" s="5" t="s">
        <v>142</v>
      </c>
      <c r="H263" s="5">
        <v>1</v>
      </c>
      <c r="I263" s="6">
        <v>400</v>
      </c>
      <c r="J263" s="6">
        <f t="shared" si="6"/>
        <v>400</v>
      </c>
      <c r="K263" s="19">
        <v>0.23</v>
      </c>
      <c r="L263" s="6">
        <f t="shared" si="7"/>
        <v>492</v>
      </c>
    </row>
    <row r="264" spans="1:12" ht="36">
      <c r="A264" s="5" t="s">
        <v>62</v>
      </c>
      <c r="B264" s="26" t="s">
        <v>242</v>
      </c>
      <c r="C264" s="5"/>
      <c r="D264" s="18" t="s">
        <v>74</v>
      </c>
      <c r="E264" s="5">
        <v>1997</v>
      </c>
      <c r="F264" s="26">
        <v>12003025</v>
      </c>
      <c r="G264" s="5"/>
      <c r="H264" s="5">
        <v>1</v>
      </c>
      <c r="I264" s="6">
        <v>400</v>
      </c>
      <c r="J264" s="6">
        <f t="shared" si="6"/>
        <v>400</v>
      </c>
      <c r="K264" s="19">
        <v>0.23</v>
      </c>
      <c r="L264" s="6">
        <f t="shared" si="7"/>
        <v>492</v>
      </c>
    </row>
    <row r="265" spans="1:12" ht="36">
      <c r="A265" s="5" t="s">
        <v>63</v>
      </c>
      <c r="B265" s="18" t="s">
        <v>243</v>
      </c>
      <c r="C265" s="5"/>
      <c r="D265" s="18" t="s">
        <v>83</v>
      </c>
      <c r="E265" s="5">
        <v>2015</v>
      </c>
      <c r="F265" s="28" t="s">
        <v>244</v>
      </c>
      <c r="G265" s="5" t="s">
        <v>142</v>
      </c>
      <c r="H265" s="5">
        <v>1</v>
      </c>
      <c r="I265" s="6">
        <v>400</v>
      </c>
      <c r="J265" s="6">
        <f t="shared" si="6"/>
        <v>400</v>
      </c>
      <c r="K265" s="19">
        <v>0.23</v>
      </c>
      <c r="L265" s="6">
        <f t="shared" si="7"/>
        <v>492</v>
      </c>
    </row>
    <row r="266" spans="1:12">
      <c r="A266" s="5" t="s">
        <v>64</v>
      </c>
      <c r="B266" s="18" t="s">
        <v>245</v>
      </c>
      <c r="C266" s="5" t="s">
        <v>246</v>
      </c>
      <c r="D266" s="18" t="s">
        <v>93</v>
      </c>
      <c r="E266" s="5">
        <v>2015</v>
      </c>
      <c r="F266" s="28" t="s">
        <v>247</v>
      </c>
      <c r="G266" s="5" t="s">
        <v>142</v>
      </c>
      <c r="H266" s="5">
        <v>1</v>
      </c>
      <c r="I266" s="6">
        <v>400</v>
      </c>
      <c r="J266" s="6">
        <f t="shared" si="6"/>
        <v>400</v>
      </c>
      <c r="K266" s="19">
        <v>0.23</v>
      </c>
      <c r="L266" s="6">
        <f t="shared" si="7"/>
        <v>492</v>
      </c>
    </row>
    <row r="267" spans="1:12">
      <c r="A267" s="5" t="s">
        <v>67</v>
      </c>
      <c r="B267" s="18" t="s">
        <v>248</v>
      </c>
      <c r="C267" s="5" t="s">
        <v>249</v>
      </c>
      <c r="D267" s="18" t="s">
        <v>250</v>
      </c>
      <c r="E267" s="5">
        <v>2015</v>
      </c>
      <c r="F267" s="18" t="s">
        <v>251</v>
      </c>
      <c r="G267" s="5" t="s">
        <v>142</v>
      </c>
      <c r="H267" s="5">
        <v>1</v>
      </c>
      <c r="I267" s="6">
        <v>400</v>
      </c>
      <c r="J267" s="6">
        <f t="shared" si="6"/>
        <v>400</v>
      </c>
      <c r="K267" s="19">
        <v>0.23</v>
      </c>
      <c r="L267" s="6">
        <f t="shared" si="7"/>
        <v>492</v>
      </c>
    </row>
    <row r="268" spans="1:12">
      <c r="A268" s="34"/>
      <c r="B268" s="33"/>
      <c r="C268" s="34"/>
      <c r="D268" s="33"/>
      <c r="E268" s="34"/>
      <c r="F268" s="33"/>
      <c r="G268" s="34"/>
      <c r="H268" s="34"/>
      <c r="I268" s="6" t="s">
        <v>31</v>
      </c>
      <c r="J268" s="6">
        <f>SUM(J257:J267)</f>
        <v>4400</v>
      </c>
      <c r="K268" s="19">
        <v>0.23</v>
      </c>
      <c r="L268" s="6">
        <f t="shared" si="7"/>
        <v>5412</v>
      </c>
    </row>
    <row r="269" spans="1:12">
      <c r="A269" s="34"/>
      <c r="B269" s="33"/>
      <c r="C269" s="34"/>
      <c r="D269" s="33"/>
      <c r="E269" s="34"/>
      <c r="F269" s="33"/>
      <c r="G269" s="34"/>
      <c r="H269" s="34"/>
      <c r="I269" s="20"/>
      <c r="J269" s="20"/>
      <c r="K269" s="20"/>
      <c r="L269" s="20"/>
    </row>
    <row r="270" spans="1:12">
      <c r="A270" s="34"/>
      <c r="B270" s="33"/>
      <c r="C270" s="34"/>
      <c r="D270" s="33"/>
      <c r="E270" s="34"/>
      <c r="F270" s="33"/>
      <c r="G270" s="34"/>
      <c r="H270" s="34"/>
      <c r="I270" s="20"/>
      <c r="J270" s="20"/>
      <c r="K270" s="20"/>
      <c r="L270" s="20"/>
    </row>
    <row r="271" spans="1:12">
      <c r="A271" s="34"/>
      <c r="B271" s="22" t="s">
        <v>32</v>
      </c>
      <c r="D271" s="33"/>
      <c r="E271" s="34"/>
      <c r="F271" s="33"/>
      <c r="G271" s="34"/>
      <c r="H271" s="34"/>
      <c r="I271" s="20"/>
      <c r="J271" s="20"/>
      <c r="K271" s="20"/>
      <c r="L271" s="20"/>
    </row>
    <row r="272" spans="1:12">
      <c r="A272" s="34"/>
      <c r="B272" s="22" t="s">
        <v>33</v>
      </c>
      <c r="D272" s="33"/>
      <c r="E272" s="34"/>
      <c r="F272" s="33"/>
      <c r="G272" s="34"/>
      <c r="H272" s="34"/>
      <c r="I272" s="20"/>
      <c r="J272" s="20"/>
      <c r="K272" s="20"/>
      <c r="L272" s="20"/>
    </row>
    <row r="273" spans="1:12">
      <c r="A273" s="34"/>
      <c r="B273" s="22" t="s">
        <v>34</v>
      </c>
      <c r="D273" s="33"/>
      <c r="E273" s="34"/>
      <c r="F273" s="33"/>
      <c r="G273" s="34"/>
      <c r="H273" s="34"/>
      <c r="I273" s="20"/>
      <c r="J273" s="20"/>
      <c r="K273" s="20"/>
      <c r="L273" s="20"/>
    </row>
    <row r="274" spans="1:12">
      <c r="A274" s="34"/>
      <c r="D274" s="33"/>
      <c r="E274" s="34"/>
      <c r="F274" s="33"/>
      <c r="G274" s="34"/>
      <c r="H274" s="34"/>
      <c r="I274" s="20"/>
      <c r="J274" s="20"/>
      <c r="K274" s="20"/>
      <c r="L274" s="20"/>
    </row>
    <row r="275" spans="1:12">
      <c r="A275" s="34"/>
      <c r="B275" s="22" t="s">
        <v>35</v>
      </c>
      <c r="D275" s="33"/>
      <c r="E275" s="34"/>
      <c r="F275" s="33"/>
      <c r="G275" s="34"/>
      <c r="H275" s="34"/>
      <c r="I275" s="20"/>
      <c r="J275" s="20"/>
      <c r="K275" s="20"/>
      <c r="L275" s="20"/>
    </row>
    <row r="276" spans="1:12">
      <c r="A276" s="34"/>
      <c r="B276" s="22" t="s">
        <v>33</v>
      </c>
      <c r="D276" s="33"/>
      <c r="E276" s="34"/>
      <c r="F276" s="33"/>
      <c r="G276" s="34"/>
      <c r="H276" s="34"/>
      <c r="I276" s="20"/>
      <c r="J276" s="20"/>
      <c r="K276" s="20"/>
      <c r="L276" s="20"/>
    </row>
    <row r="277" spans="1:12">
      <c r="B277" s="22" t="s">
        <v>36</v>
      </c>
    </row>
    <row r="279" spans="1:12">
      <c r="B279" s="23" t="s">
        <v>37</v>
      </c>
    </row>
    <row r="281" spans="1:12" ht="15">
      <c r="B281" s="4" t="s">
        <v>252</v>
      </c>
    </row>
    <row r="283" spans="1:12" ht="42.75">
      <c r="A283" s="5" t="s">
        <v>2</v>
      </c>
      <c r="B283" s="5" t="s">
        <v>3</v>
      </c>
      <c r="C283" s="5" t="s">
        <v>4</v>
      </c>
      <c r="D283" s="5" t="s">
        <v>5</v>
      </c>
      <c r="E283" s="5" t="s">
        <v>6</v>
      </c>
      <c r="F283" s="5" t="s">
        <v>7</v>
      </c>
      <c r="G283" s="5" t="s">
        <v>8</v>
      </c>
      <c r="H283" s="5" t="s">
        <v>9</v>
      </c>
      <c r="I283" s="6" t="s">
        <v>10</v>
      </c>
      <c r="J283" s="6" t="s">
        <v>11</v>
      </c>
      <c r="K283" s="6" t="s">
        <v>12</v>
      </c>
      <c r="L283" s="6" t="s">
        <v>13</v>
      </c>
    </row>
    <row r="284" spans="1:12" ht="48">
      <c r="A284" s="5" t="s">
        <v>14</v>
      </c>
      <c r="B284" s="18" t="s">
        <v>248</v>
      </c>
      <c r="C284" s="5" t="s">
        <v>253</v>
      </c>
      <c r="D284" s="18" t="s">
        <v>71</v>
      </c>
      <c r="E284" s="5"/>
      <c r="F284" s="5">
        <v>36304627</v>
      </c>
      <c r="G284" s="5" t="s">
        <v>254</v>
      </c>
      <c r="H284" s="5">
        <v>1</v>
      </c>
      <c r="I284" s="6">
        <v>650.41</v>
      </c>
      <c r="J284" s="6">
        <f>H284*I284</f>
        <v>650.41</v>
      </c>
      <c r="K284" s="19">
        <v>0.23</v>
      </c>
      <c r="L284" s="6">
        <f>J284+J284*23/100</f>
        <v>800.00429999999994</v>
      </c>
    </row>
    <row r="285" spans="1:12">
      <c r="I285" s="6" t="s">
        <v>31</v>
      </c>
      <c r="J285" s="6">
        <f>SUM(J284)</f>
        <v>650.41</v>
      </c>
      <c r="K285" s="19">
        <v>0.23</v>
      </c>
      <c r="L285" s="6">
        <f>J285+J285*23/100</f>
        <v>800.00429999999994</v>
      </c>
    </row>
    <row r="287" spans="1:12">
      <c r="B287" s="22" t="s">
        <v>32</v>
      </c>
      <c r="D287" s="33"/>
    </row>
    <row r="288" spans="1:12">
      <c r="B288" s="22" t="s">
        <v>33</v>
      </c>
      <c r="D288" s="33"/>
    </row>
    <row r="289" spans="1:12">
      <c r="B289" s="22" t="s">
        <v>34</v>
      </c>
      <c r="D289" s="33"/>
    </row>
    <row r="290" spans="1:12">
      <c r="D290" s="33"/>
    </row>
    <row r="291" spans="1:12">
      <c r="B291" s="22" t="s">
        <v>35</v>
      </c>
      <c r="D291" s="33"/>
    </row>
    <row r="292" spans="1:12">
      <c r="B292" s="22" t="s">
        <v>33</v>
      </c>
      <c r="D292" s="33"/>
    </row>
    <row r="293" spans="1:12">
      <c r="B293" s="22" t="s">
        <v>36</v>
      </c>
    </row>
    <row r="295" spans="1:12">
      <c r="B295" s="23" t="s">
        <v>37</v>
      </c>
    </row>
    <row r="297" spans="1:12" ht="15">
      <c r="B297" s="4" t="s">
        <v>255</v>
      </c>
    </row>
    <row r="299" spans="1:12" ht="42.75">
      <c r="A299" s="5" t="s">
        <v>2</v>
      </c>
      <c r="B299" s="5" t="s">
        <v>3</v>
      </c>
      <c r="C299" s="5" t="s">
        <v>4</v>
      </c>
      <c r="D299" s="5" t="s">
        <v>5</v>
      </c>
      <c r="E299" s="5" t="s">
        <v>6</v>
      </c>
      <c r="F299" s="5" t="s">
        <v>7</v>
      </c>
      <c r="G299" s="5" t="s">
        <v>8</v>
      </c>
      <c r="H299" s="5" t="s">
        <v>9</v>
      </c>
      <c r="I299" s="6" t="s">
        <v>10</v>
      </c>
      <c r="J299" s="6" t="s">
        <v>11</v>
      </c>
      <c r="K299" s="6" t="s">
        <v>12</v>
      </c>
      <c r="L299" s="6" t="s">
        <v>13</v>
      </c>
    </row>
    <row r="300" spans="1:12" ht="24">
      <c r="A300" s="9" t="s">
        <v>14</v>
      </c>
      <c r="B300" s="37" t="s">
        <v>256</v>
      </c>
      <c r="C300" s="9" t="s">
        <v>257</v>
      </c>
      <c r="D300" s="37" t="s">
        <v>258</v>
      </c>
      <c r="E300" s="9">
        <v>2002</v>
      </c>
      <c r="F300" s="37">
        <v>11021040</v>
      </c>
      <c r="G300" s="9" t="s">
        <v>257</v>
      </c>
      <c r="H300" s="9">
        <v>1</v>
      </c>
      <c r="I300" s="7">
        <v>487.8</v>
      </c>
      <c r="J300" s="7">
        <f>H300*I300</f>
        <v>487.8</v>
      </c>
      <c r="K300" s="38">
        <v>0.23</v>
      </c>
      <c r="L300" s="6">
        <f>J300+J300*23/100</f>
        <v>599.99400000000003</v>
      </c>
    </row>
    <row r="301" spans="1:12">
      <c r="A301" s="8" t="s">
        <v>21</v>
      </c>
      <c r="B301" s="39" t="s">
        <v>259</v>
      </c>
      <c r="C301" s="8" t="s">
        <v>260</v>
      </c>
      <c r="D301" s="37" t="s">
        <v>17</v>
      </c>
      <c r="E301" s="10">
        <v>2002</v>
      </c>
      <c r="F301" s="9">
        <v>11021041</v>
      </c>
      <c r="G301" s="10" t="s">
        <v>257</v>
      </c>
      <c r="H301" s="9">
        <v>1</v>
      </c>
      <c r="I301" s="11">
        <v>447.15</v>
      </c>
      <c r="J301" s="7">
        <f>H301*I301</f>
        <v>447.15</v>
      </c>
      <c r="K301" s="12">
        <v>0.23</v>
      </c>
      <c r="L301" s="7">
        <f>J301+J301*23/100</f>
        <v>549.99450000000002</v>
      </c>
    </row>
    <row r="302" spans="1:12">
      <c r="A302" s="40"/>
      <c r="B302" s="41" t="s">
        <v>261</v>
      </c>
      <c r="C302" s="40"/>
      <c r="D302" s="42"/>
      <c r="E302" s="34"/>
      <c r="F302" s="42"/>
      <c r="G302" s="34"/>
      <c r="H302" s="42"/>
      <c r="I302" s="20"/>
      <c r="J302" s="43"/>
      <c r="K302" s="20"/>
      <c r="L302" s="43"/>
    </row>
    <row r="303" spans="1:12">
      <c r="A303" s="40"/>
      <c r="B303" s="41" t="s">
        <v>262</v>
      </c>
      <c r="C303" s="40"/>
      <c r="D303" s="42"/>
      <c r="E303" s="34"/>
      <c r="F303" s="42"/>
      <c r="G303" s="34"/>
      <c r="H303" s="42"/>
      <c r="I303" s="20"/>
      <c r="J303" s="43"/>
      <c r="K303" s="20"/>
      <c r="L303" s="43"/>
    </row>
    <row r="304" spans="1:12">
      <c r="A304" s="13"/>
      <c r="B304" s="44" t="s">
        <v>263</v>
      </c>
      <c r="C304" s="13"/>
      <c r="D304" s="14"/>
      <c r="E304" s="15"/>
      <c r="F304" s="14"/>
      <c r="G304" s="15"/>
      <c r="H304" s="14"/>
      <c r="I304" s="16"/>
      <c r="J304" s="17"/>
      <c r="K304" s="16"/>
      <c r="L304" s="17"/>
    </row>
    <row r="305" spans="2:12">
      <c r="I305" s="6" t="s">
        <v>31</v>
      </c>
      <c r="J305" s="6">
        <f>SUM(J300:J304)</f>
        <v>934.95</v>
      </c>
      <c r="K305" s="19">
        <v>0.23</v>
      </c>
      <c r="L305" s="6">
        <f>J305+J305*23/100</f>
        <v>1149.9885000000002</v>
      </c>
    </row>
    <row r="308" spans="2:12">
      <c r="B308" s="22" t="s">
        <v>32</v>
      </c>
    </row>
    <row r="309" spans="2:12">
      <c r="B309" s="22" t="s">
        <v>33</v>
      </c>
    </row>
    <row r="310" spans="2:12">
      <c r="B310" s="22" t="s">
        <v>34</v>
      </c>
    </row>
    <row r="312" spans="2:12">
      <c r="B312" s="22" t="s">
        <v>35</v>
      </c>
    </row>
    <row r="313" spans="2:12">
      <c r="B313" s="22" t="s">
        <v>33</v>
      </c>
    </row>
    <row r="314" spans="2:12">
      <c r="B314" s="22" t="s">
        <v>36</v>
      </c>
    </row>
    <row r="316" spans="2:12">
      <c r="B316" s="23" t="s">
        <v>37</v>
      </c>
    </row>
    <row r="317" spans="2:12">
      <c r="B317" s="22"/>
    </row>
    <row r="319" spans="2:12" ht="15">
      <c r="B319" s="4" t="s">
        <v>264</v>
      </c>
    </row>
    <row r="321" spans="1:12" ht="42.75">
      <c r="A321" s="5" t="s">
        <v>2</v>
      </c>
      <c r="B321" s="5" t="s">
        <v>3</v>
      </c>
      <c r="C321" s="5" t="s">
        <v>4</v>
      </c>
      <c r="D321" s="5" t="s">
        <v>5</v>
      </c>
      <c r="E321" s="5" t="s">
        <v>6</v>
      </c>
      <c r="F321" s="5" t="s">
        <v>7</v>
      </c>
      <c r="G321" s="5" t="s">
        <v>8</v>
      </c>
      <c r="H321" s="5" t="s">
        <v>9</v>
      </c>
      <c r="I321" s="6" t="s">
        <v>10</v>
      </c>
      <c r="J321" s="6" t="s">
        <v>11</v>
      </c>
      <c r="K321" s="6" t="s">
        <v>12</v>
      </c>
      <c r="L321" s="6" t="s">
        <v>13</v>
      </c>
    </row>
    <row r="322" spans="1:12" ht="28.5">
      <c r="A322" s="5" t="s">
        <v>265</v>
      </c>
      <c r="B322" s="18" t="s">
        <v>266</v>
      </c>
      <c r="C322" s="5" t="s">
        <v>267</v>
      </c>
      <c r="D322" s="5" t="s">
        <v>268</v>
      </c>
      <c r="E322" s="5">
        <v>2014</v>
      </c>
      <c r="F322" s="5">
        <v>107843</v>
      </c>
      <c r="G322" s="5" t="s">
        <v>269</v>
      </c>
      <c r="H322" s="5">
        <v>1</v>
      </c>
      <c r="I322" s="6">
        <v>813.01</v>
      </c>
      <c r="J322" s="6">
        <f>H322*I322</f>
        <v>813.01</v>
      </c>
      <c r="K322" s="19">
        <v>0.23</v>
      </c>
      <c r="L322" s="6">
        <f>J322+J322*23/100</f>
        <v>1000.0023</v>
      </c>
    </row>
    <row r="323" spans="1:12">
      <c r="I323" s="6" t="s">
        <v>31</v>
      </c>
      <c r="J323" s="6">
        <f>SUM(J322)</f>
        <v>813.01</v>
      </c>
      <c r="K323" s="19">
        <v>0.23</v>
      </c>
      <c r="L323" s="6">
        <f>J323+J323*23/100</f>
        <v>1000.0023</v>
      </c>
    </row>
    <row r="324" spans="1:12">
      <c r="I324" s="20"/>
      <c r="J324" s="20"/>
      <c r="K324" s="21"/>
      <c r="L324" s="20"/>
    </row>
    <row r="325" spans="1:12">
      <c r="B325" s="22" t="s">
        <v>32</v>
      </c>
      <c r="I325" s="20"/>
      <c r="J325" s="20"/>
      <c r="K325" s="21"/>
      <c r="L325" s="20"/>
    </row>
    <row r="326" spans="1:12">
      <c r="B326" s="22" t="s">
        <v>33</v>
      </c>
      <c r="I326" s="20"/>
      <c r="J326" s="20"/>
      <c r="K326" s="21"/>
      <c r="L326" s="20"/>
    </row>
    <row r="327" spans="1:12">
      <c r="B327" s="22" t="s">
        <v>34</v>
      </c>
      <c r="I327" s="20"/>
      <c r="J327" s="20"/>
      <c r="K327" s="21"/>
      <c r="L327" s="20"/>
    </row>
    <row r="328" spans="1:12">
      <c r="I328" s="20"/>
      <c r="J328" s="20"/>
      <c r="K328" s="21"/>
      <c r="L328" s="20"/>
    </row>
    <row r="329" spans="1:12">
      <c r="B329" s="22" t="s">
        <v>35</v>
      </c>
      <c r="I329" s="20"/>
      <c r="J329" s="20"/>
      <c r="K329" s="21"/>
      <c r="L329" s="20"/>
    </row>
    <row r="330" spans="1:12">
      <c r="B330" s="22" t="s">
        <v>33</v>
      </c>
      <c r="I330" s="20"/>
      <c r="J330" s="20"/>
      <c r="K330" s="21"/>
      <c r="L330" s="20"/>
    </row>
    <row r="331" spans="1:12">
      <c r="B331" s="22" t="s">
        <v>36</v>
      </c>
      <c r="I331" s="20"/>
      <c r="J331" s="20"/>
      <c r="K331" s="21"/>
      <c r="L331" s="20"/>
    </row>
    <row r="332" spans="1:12">
      <c r="I332" s="20"/>
      <c r="J332" s="20"/>
      <c r="K332" s="21"/>
      <c r="L332" s="20"/>
    </row>
    <row r="333" spans="1:12">
      <c r="B333" s="23" t="s">
        <v>37</v>
      </c>
      <c r="I333" s="20"/>
      <c r="J333" s="20"/>
      <c r="K333" s="21"/>
      <c r="L333" s="20"/>
    </row>
    <row r="334" spans="1:12">
      <c r="B334" s="22"/>
      <c r="I334" s="20"/>
      <c r="J334" s="20"/>
      <c r="K334" s="21"/>
      <c r="L334" s="20"/>
    </row>
    <row r="335" spans="1:12">
      <c r="B335" s="22"/>
      <c r="I335" s="20"/>
      <c r="J335" s="20"/>
      <c r="K335" s="21"/>
      <c r="L335" s="20"/>
    </row>
    <row r="336" spans="1:12" ht="15">
      <c r="B336" s="4" t="s">
        <v>270</v>
      </c>
    </row>
    <row r="338" spans="1:13" ht="42.75">
      <c r="A338" s="5" t="s">
        <v>2</v>
      </c>
      <c r="B338" s="5" t="s">
        <v>3</v>
      </c>
      <c r="C338" s="5" t="s">
        <v>4</v>
      </c>
      <c r="D338" s="5" t="s">
        <v>5</v>
      </c>
      <c r="E338" s="5" t="s">
        <v>6</v>
      </c>
      <c r="F338" s="5" t="s">
        <v>7</v>
      </c>
      <c r="G338" s="5" t="s">
        <v>8</v>
      </c>
      <c r="H338" s="5" t="s">
        <v>9</v>
      </c>
      <c r="I338" s="6" t="s">
        <v>10</v>
      </c>
      <c r="J338" s="6" t="s">
        <v>11</v>
      </c>
      <c r="K338" s="6" t="s">
        <v>12</v>
      </c>
      <c r="L338" s="6" t="s">
        <v>13</v>
      </c>
    </row>
    <row r="339" spans="1:13" ht="24">
      <c r="A339" s="5" t="s">
        <v>265</v>
      </c>
      <c r="B339" s="18" t="s">
        <v>275</v>
      </c>
      <c r="C339" s="5" t="s">
        <v>276</v>
      </c>
      <c r="D339" s="18" t="s">
        <v>277</v>
      </c>
      <c r="E339" s="5">
        <v>2012</v>
      </c>
      <c r="F339" s="18" t="s">
        <v>278</v>
      </c>
      <c r="G339" s="5" t="s">
        <v>279</v>
      </c>
      <c r="H339" s="5">
        <v>1</v>
      </c>
      <c r="I339" s="6">
        <v>2032.52</v>
      </c>
      <c r="J339" s="6">
        <f>H339*I339</f>
        <v>2032.52</v>
      </c>
      <c r="K339" s="19">
        <v>0.23</v>
      </c>
      <c r="L339" s="6">
        <f>J339+J339*23/100</f>
        <v>2499.9996000000001</v>
      </c>
      <c r="M339" s="72"/>
    </row>
    <row r="340" spans="1:13">
      <c r="I340" s="6" t="s">
        <v>31</v>
      </c>
      <c r="J340" s="6">
        <f>SUM(J339:J339)</f>
        <v>2032.52</v>
      </c>
      <c r="K340" s="19">
        <v>0.23</v>
      </c>
      <c r="L340" s="6">
        <f>J340+J340*23/100</f>
        <v>2499.9996000000001</v>
      </c>
    </row>
    <row r="343" spans="1:13">
      <c r="B343" s="22" t="s">
        <v>32</v>
      </c>
    </row>
    <row r="344" spans="1:13">
      <c r="B344" s="22" t="s">
        <v>33</v>
      </c>
    </row>
    <row r="345" spans="1:13">
      <c r="B345" s="22" t="s">
        <v>34</v>
      </c>
    </row>
    <row r="347" spans="1:13">
      <c r="B347" s="22" t="s">
        <v>35</v>
      </c>
    </row>
    <row r="348" spans="1:13">
      <c r="B348" s="22" t="s">
        <v>33</v>
      </c>
    </row>
    <row r="349" spans="1:13">
      <c r="B349" s="22" t="s">
        <v>36</v>
      </c>
    </row>
    <row r="351" spans="1:13">
      <c r="B351" s="23" t="s">
        <v>37</v>
      </c>
    </row>
    <row r="353" spans="1:12" ht="15">
      <c r="B353" s="4" t="s">
        <v>280</v>
      </c>
    </row>
    <row r="355" spans="1:12" ht="42.75">
      <c r="A355" s="5" t="s">
        <v>2</v>
      </c>
      <c r="B355" s="5" t="s">
        <v>3</v>
      </c>
      <c r="C355" s="5" t="s">
        <v>4</v>
      </c>
      <c r="D355" s="5" t="s">
        <v>5</v>
      </c>
      <c r="E355" s="5" t="s">
        <v>6</v>
      </c>
      <c r="F355" s="5" t="s">
        <v>7</v>
      </c>
      <c r="G355" s="5" t="s">
        <v>8</v>
      </c>
      <c r="H355" s="5" t="s">
        <v>9</v>
      </c>
      <c r="I355" s="6" t="s">
        <v>10</v>
      </c>
      <c r="J355" s="6" t="s">
        <v>11</v>
      </c>
      <c r="K355" s="6" t="s">
        <v>12</v>
      </c>
      <c r="L355" s="6" t="s">
        <v>13</v>
      </c>
    </row>
    <row r="356" spans="1:12" ht="28.5">
      <c r="A356" s="5" t="s">
        <v>14</v>
      </c>
      <c r="B356" s="18" t="s">
        <v>281</v>
      </c>
      <c r="C356" s="5" t="s">
        <v>282</v>
      </c>
      <c r="D356" s="18" t="s">
        <v>268</v>
      </c>
      <c r="E356" s="5">
        <v>2014</v>
      </c>
      <c r="F356" s="5" t="s">
        <v>283</v>
      </c>
      <c r="G356" s="5" t="s">
        <v>284</v>
      </c>
      <c r="H356" s="5">
        <v>1</v>
      </c>
      <c r="I356" s="6">
        <v>1138.21</v>
      </c>
      <c r="J356" s="6">
        <f>H356*I356</f>
        <v>1138.21</v>
      </c>
      <c r="K356" s="19">
        <v>0.23</v>
      </c>
      <c r="L356" s="6">
        <f>J356+J356*23/100</f>
        <v>1399.9983</v>
      </c>
    </row>
    <row r="357" spans="1:12" ht="28.5">
      <c r="A357" s="9" t="s">
        <v>21</v>
      </c>
      <c r="B357" s="37" t="s">
        <v>281</v>
      </c>
      <c r="C357" s="9" t="s">
        <v>285</v>
      </c>
      <c r="D357" s="37" t="s">
        <v>268</v>
      </c>
      <c r="E357" s="9">
        <v>2014</v>
      </c>
      <c r="F357" s="74">
        <v>810403</v>
      </c>
      <c r="G357" s="9" t="s">
        <v>286</v>
      </c>
      <c r="H357" s="9">
        <v>1</v>
      </c>
      <c r="I357" s="7">
        <v>1138.21</v>
      </c>
      <c r="J357" s="7">
        <f>H357*I357</f>
        <v>1138.21</v>
      </c>
      <c r="K357" s="38">
        <v>0.23</v>
      </c>
      <c r="L357" s="7">
        <f>J357+J357*23/100</f>
        <v>1399.9983</v>
      </c>
    </row>
    <row r="358" spans="1:12" ht="28.5">
      <c r="A358" s="76" t="s">
        <v>56</v>
      </c>
      <c r="B358" s="77" t="s">
        <v>271</v>
      </c>
      <c r="C358" s="76" t="s">
        <v>272</v>
      </c>
      <c r="D358" s="77" t="s">
        <v>268</v>
      </c>
      <c r="E358" s="76">
        <v>2014</v>
      </c>
      <c r="F358" s="76" t="s">
        <v>273</v>
      </c>
      <c r="G358" s="76" t="s">
        <v>274</v>
      </c>
      <c r="H358" s="76">
        <v>1</v>
      </c>
      <c r="I358" s="78">
        <v>569.11</v>
      </c>
      <c r="J358" s="78">
        <f>H358*I358</f>
        <v>569.11</v>
      </c>
      <c r="K358" s="79">
        <v>0.23</v>
      </c>
      <c r="L358" s="78">
        <f>J358+J358*23/100</f>
        <v>700.00530000000003</v>
      </c>
    </row>
    <row r="359" spans="1:12">
      <c r="I359" s="75" t="s">
        <v>31</v>
      </c>
      <c r="J359" s="75">
        <f>SUM(J356:J358)</f>
        <v>2845.53</v>
      </c>
      <c r="K359" s="80">
        <v>0.23</v>
      </c>
      <c r="L359" s="75">
        <f>SUM(L356:L358)</f>
        <v>3500.0019000000002</v>
      </c>
    </row>
    <row r="361" spans="1:12">
      <c r="B361" s="22" t="s">
        <v>32</v>
      </c>
    </row>
    <row r="362" spans="1:12">
      <c r="B362" s="22" t="s">
        <v>33</v>
      </c>
    </row>
    <row r="363" spans="1:12">
      <c r="B363" s="22" t="s">
        <v>34</v>
      </c>
    </row>
    <row r="365" spans="1:12">
      <c r="B365" s="22" t="s">
        <v>35</v>
      </c>
    </row>
    <row r="366" spans="1:12">
      <c r="B366" s="22" t="s">
        <v>33</v>
      </c>
    </row>
    <row r="367" spans="1:12">
      <c r="B367" s="22" t="s">
        <v>36</v>
      </c>
    </row>
    <row r="369" spans="1:12">
      <c r="B369" s="23" t="s">
        <v>37</v>
      </c>
    </row>
    <row r="371" spans="1:12" ht="15">
      <c r="B371" s="4" t="s">
        <v>287</v>
      </c>
    </row>
    <row r="373" spans="1:12" ht="42.75">
      <c r="A373" s="5" t="s">
        <v>2</v>
      </c>
      <c r="B373" s="5" t="s">
        <v>3</v>
      </c>
      <c r="C373" s="5" t="s">
        <v>4</v>
      </c>
      <c r="D373" s="5" t="s">
        <v>5</v>
      </c>
      <c r="E373" s="5" t="s">
        <v>6</v>
      </c>
      <c r="F373" s="5" t="s">
        <v>7</v>
      </c>
      <c r="G373" s="5" t="s">
        <v>8</v>
      </c>
      <c r="H373" s="5" t="s">
        <v>9</v>
      </c>
      <c r="I373" s="6" t="s">
        <v>10</v>
      </c>
      <c r="J373" s="6" t="s">
        <v>11</v>
      </c>
      <c r="K373" s="6" t="s">
        <v>12</v>
      </c>
      <c r="L373" s="6" t="s">
        <v>13</v>
      </c>
    </row>
    <row r="374" spans="1:12" ht="24">
      <c r="A374" s="5" t="s">
        <v>14</v>
      </c>
      <c r="B374" s="18" t="s">
        <v>288</v>
      </c>
      <c r="C374" s="5" t="s">
        <v>289</v>
      </c>
      <c r="D374" s="18" t="s">
        <v>29</v>
      </c>
      <c r="E374" s="5">
        <v>2011</v>
      </c>
      <c r="F374" s="18" t="s">
        <v>290</v>
      </c>
      <c r="G374" s="5" t="s">
        <v>291</v>
      </c>
      <c r="H374" s="5">
        <v>1</v>
      </c>
      <c r="I374" s="6">
        <v>569.11</v>
      </c>
      <c r="J374" s="6">
        <f>H374*I374</f>
        <v>569.11</v>
      </c>
      <c r="K374" s="19">
        <v>0.23</v>
      </c>
      <c r="L374" s="6">
        <f>J374+J374*23/100</f>
        <v>700.00530000000003</v>
      </c>
    </row>
    <row r="375" spans="1:12">
      <c r="I375" s="6" t="s">
        <v>31</v>
      </c>
      <c r="J375" s="6">
        <f>J374</f>
        <v>569.11</v>
      </c>
      <c r="K375" s="19">
        <v>0.23</v>
      </c>
      <c r="L375" s="6">
        <f>J375+J375*23/100</f>
        <v>700.00530000000003</v>
      </c>
    </row>
    <row r="377" spans="1:12">
      <c r="B377" s="22" t="s">
        <v>32</v>
      </c>
    </row>
    <row r="378" spans="1:12">
      <c r="B378" s="22" t="s">
        <v>33</v>
      </c>
    </row>
    <row r="379" spans="1:12">
      <c r="B379" s="22" t="s">
        <v>34</v>
      </c>
    </row>
    <row r="381" spans="1:12">
      <c r="B381" s="22" t="s">
        <v>35</v>
      </c>
    </row>
    <row r="382" spans="1:12">
      <c r="B382" s="22" t="s">
        <v>33</v>
      </c>
    </row>
    <row r="383" spans="1:12">
      <c r="B383" s="22" t="s">
        <v>36</v>
      </c>
    </row>
    <row r="385" spans="1:12">
      <c r="B385" s="23" t="s">
        <v>37</v>
      </c>
    </row>
    <row r="388" spans="1:12" ht="15">
      <c r="B388" s="4" t="s">
        <v>295</v>
      </c>
    </row>
    <row r="390" spans="1:12" ht="42.75">
      <c r="A390" s="5" t="s">
        <v>2</v>
      </c>
      <c r="B390" s="5" t="s">
        <v>3</v>
      </c>
      <c r="C390" s="5" t="s">
        <v>4</v>
      </c>
      <c r="D390" s="5" t="s">
        <v>5</v>
      </c>
      <c r="E390" s="5" t="s">
        <v>6</v>
      </c>
      <c r="F390" s="5" t="s">
        <v>7</v>
      </c>
      <c r="G390" s="5" t="s">
        <v>8</v>
      </c>
      <c r="H390" s="5" t="s">
        <v>9</v>
      </c>
      <c r="I390" s="6" t="s">
        <v>10</v>
      </c>
      <c r="J390" s="6" t="s">
        <v>11</v>
      </c>
      <c r="K390" s="6" t="s">
        <v>12</v>
      </c>
      <c r="L390" s="6" t="s">
        <v>13</v>
      </c>
    </row>
    <row r="391" spans="1:12" ht="42.75">
      <c r="A391" s="5" t="s">
        <v>14</v>
      </c>
      <c r="B391" s="18" t="s">
        <v>296</v>
      </c>
      <c r="C391" s="5" t="s">
        <v>297</v>
      </c>
      <c r="D391" s="18" t="s">
        <v>298</v>
      </c>
      <c r="E391" s="5">
        <v>2018</v>
      </c>
      <c r="F391" s="18">
        <v>62</v>
      </c>
      <c r="G391" s="5" t="s">
        <v>299</v>
      </c>
      <c r="H391" s="5">
        <v>1</v>
      </c>
      <c r="I391" s="6">
        <v>14600</v>
      </c>
      <c r="J391" s="6">
        <f>H391*I391</f>
        <v>14600</v>
      </c>
      <c r="K391" s="19">
        <v>0.23</v>
      </c>
      <c r="L391" s="6">
        <f>J391+J391*23/100</f>
        <v>17958</v>
      </c>
    </row>
    <row r="392" spans="1:12">
      <c r="I392" s="6" t="s">
        <v>31</v>
      </c>
      <c r="J392" s="6">
        <f>SUM(J391:J391)</f>
        <v>14600</v>
      </c>
      <c r="K392" s="19">
        <v>0.23</v>
      </c>
      <c r="L392" s="6">
        <f>J392+J392*23/100</f>
        <v>17958</v>
      </c>
    </row>
    <row r="393" spans="1:12">
      <c r="I393" s="20"/>
      <c r="J393" s="20"/>
      <c r="K393" s="21"/>
      <c r="L393" s="20"/>
    </row>
    <row r="394" spans="1:12">
      <c r="B394" s="22" t="s">
        <v>32</v>
      </c>
      <c r="I394" s="20"/>
      <c r="J394" s="20"/>
      <c r="K394" s="21"/>
      <c r="L394" s="20"/>
    </row>
    <row r="395" spans="1:12">
      <c r="B395" s="22" t="s">
        <v>33</v>
      </c>
      <c r="I395" s="20"/>
      <c r="J395" s="20"/>
      <c r="K395" s="21"/>
      <c r="L395" s="20"/>
    </row>
    <row r="396" spans="1:12">
      <c r="B396" s="22" t="s">
        <v>34</v>
      </c>
      <c r="I396" s="20"/>
      <c r="J396" s="20"/>
      <c r="K396" s="21"/>
      <c r="L396" s="20"/>
    </row>
    <row r="397" spans="1:12">
      <c r="I397" s="20"/>
      <c r="J397" s="20"/>
      <c r="K397" s="21"/>
      <c r="L397" s="20"/>
    </row>
    <row r="398" spans="1:12">
      <c r="B398" s="22" t="s">
        <v>35</v>
      </c>
      <c r="I398" s="20"/>
      <c r="J398" s="20"/>
      <c r="K398" s="21"/>
      <c r="L398" s="20"/>
    </row>
    <row r="399" spans="1:12">
      <c r="B399" s="22" t="s">
        <v>33</v>
      </c>
      <c r="I399" s="20"/>
      <c r="J399" s="20"/>
      <c r="K399" s="21"/>
      <c r="L399" s="20"/>
    </row>
    <row r="400" spans="1:12">
      <c r="B400" s="22" t="s">
        <v>36</v>
      </c>
      <c r="I400" s="20"/>
      <c r="J400" s="20"/>
      <c r="K400" s="21"/>
      <c r="L400" s="20"/>
    </row>
    <row r="401" spans="1:12">
      <c r="I401" s="20"/>
      <c r="J401" s="20"/>
      <c r="K401" s="21"/>
      <c r="L401" s="20"/>
    </row>
    <row r="402" spans="1:12">
      <c r="B402" s="23" t="s">
        <v>37</v>
      </c>
      <c r="I402" s="20"/>
      <c r="J402" s="20"/>
      <c r="K402" s="21"/>
      <c r="L402" s="20"/>
    </row>
    <row r="403" spans="1:12">
      <c r="I403" s="20"/>
      <c r="J403" s="20"/>
      <c r="K403" s="21"/>
      <c r="L403" s="20"/>
    </row>
    <row r="404" spans="1:12" ht="15">
      <c r="B404" s="4" t="s">
        <v>300</v>
      </c>
    </row>
    <row r="406" spans="1:12" ht="42.75">
      <c r="A406" s="5" t="s">
        <v>2</v>
      </c>
      <c r="B406" s="5" t="s">
        <v>3</v>
      </c>
      <c r="C406" s="5" t="s">
        <v>4</v>
      </c>
      <c r="D406" s="5" t="s">
        <v>5</v>
      </c>
      <c r="E406" s="5" t="s">
        <v>6</v>
      </c>
      <c r="F406" s="5" t="s">
        <v>7</v>
      </c>
      <c r="G406" s="5" t="s">
        <v>8</v>
      </c>
      <c r="H406" s="5" t="s">
        <v>9</v>
      </c>
      <c r="I406" s="6" t="s">
        <v>10</v>
      </c>
      <c r="J406" s="6" t="s">
        <v>11</v>
      </c>
      <c r="K406" s="6" t="s">
        <v>12</v>
      </c>
      <c r="L406" s="6" t="s">
        <v>13</v>
      </c>
    </row>
    <row r="407" spans="1:12">
      <c r="A407" s="9" t="s">
        <v>14</v>
      </c>
      <c r="B407" s="18" t="s">
        <v>301</v>
      </c>
      <c r="C407" s="5" t="s">
        <v>302</v>
      </c>
      <c r="D407" s="18" t="s">
        <v>298</v>
      </c>
      <c r="E407" s="5">
        <v>2015</v>
      </c>
      <c r="F407" s="5" t="s">
        <v>303</v>
      </c>
      <c r="G407" s="5"/>
      <c r="H407" s="5">
        <v>1</v>
      </c>
      <c r="I407" s="6">
        <v>6350</v>
      </c>
      <c r="J407" s="6">
        <f>H407*I407</f>
        <v>6350</v>
      </c>
      <c r="K407" s="19">
        <v>0.23</v>
      </c>
      <c r="L407" s="6">
        <f>J407+J407*23/100</f>
        <v>7810.5</v>
      </c>
    </row>
    <row r="408" spans="1:12" ht="24">
      <c r="A408" s="76" t="s">
        <v>21</v>
      </c>
      <c r="B408" s="81" t="s">
        <v>292</v>
      </c>
      <c r="C408" s="5" t="s">
        <v>293</v>
      </c>
      <c r="D408" s="18" t="s">
        <v>29</v>
      </c>
      <c r="E408" s="5">
        <v>2016</v>
      </c>
      <c r="F408" s="18">
        <v>4677</v>
      </c>
      <c r="G408" s="5" t="s">
        <v>294</v>
      </c>
      <c r="H408" s="5">
        <v>1</v>
      </c>
      <c r="I408" s="6">
        <v>975.61</v>
      </c>
      <c r="J408" s="6">
        <f>H408*I408</f>
        <v>975.61</v>
      </c>
      <c r="K408" s="19">
        <v>0.23</v>
      </c>
      <c r="L408" s="6">
        <f>J408+J408*23/100</f>
        <v>1200.0002999999999</v>
      </c>
    </row>
    <row r="409" spans="1:12">
      <c r="I409" s="6" t="s">
        <v>31</v>
      </c>
      <c r="J409" s="6">
        <f>SUM(J407:J408)</f>
        <v>7325.61</v>
      </c>
      <c r="K409" s="19">
        <v>0.23</v>
      </c>
      <c r="L409" s="6">
        <f>J409+J409*23/100</f>
        <v>9010.5002999999997</v>
      </c>
    </row>
    <row r="410" spans="1:12">
      <c r="I410" s="20"/>
      <c r="J410" s="20"/>
      <c r="K410" s="21"/>
      <c r="L410" s="20"/>
    </row>
    <row r="411" spans="1:12">
      <c r="B411" s="22" t="s">
        <v>32</v>
      </c>
      <c r="I411" s="20"/>
      <c r="J411" s="20"/>
      <c r="K411" s="21"/>
      <c r="L411" s="20"/>
    </row>
    <row r="412" spans="1:12">
      <c r="B412" s="22" t="s">
        <v>33</v>
      </c>
      <c r="I412" s="20"/>
      <c r="J412" s="20"/>
      <c r="K412" s="21"/>
      <c r="L412" s="20"/>
    </row>
    <row r="413" spans="1:12">
      <c r="B413" s="22" t="s">
        <v>34</v>
      </c>
      <c r="I413" s="20"/>
      <c r="J413" s="20"/>
      <c r="K413" s="21"/>
      <c r="L413" s="20"/>
    </row>
    <row r="414" spans="1:12">
      <c r="I414" s="20"/>
      <c r="J414" s="20"/>
      <c r="K414" s="21"/>
      <c r="L414" s="20"/>
    </row>
    <row r="415" spans="1:12">
      <c r="B415" s="22" t="s">
        <v>35</v>
      </c>
      <c r="I415" s="20"/>
      <c r="J415" s="20"/>
      <c r="K415" s="21"/>
      <c r="L415" s="20"/>
    </row>
    <row r="416" spans="1:12">
      <c r="B416" s="22" t="s">
        <v>33</v>
      </c>
      <c r="I416" s="20"/>
      <c r="J416" s="20"/>
      <c r="K416" s="21"/>
      <c r="L416" s="20"/>
    </row>
    <row r="417" spans="1:12">
      <c r="B417" s="22" t="s">
        <v>36</v>
      </c>
      <c r="I417" s="20"/>
      <c r="J417" s="20"/>
      <c r="K417" s="21"/>
      <c r="L417" s="20"/>
    </row>
    <row r="418" spans="1:12">
      <c r="I418" s="20"/>
      <c r="J418" s="20"/>
      <c r="K418" s="21"/>
      <c r="L418" s="20"/>
    </row>
    <row r="419" spans="1:12">
      <c r="B419" s="23" t="s">
        <v>37</v>
      </c>
      <c r="I419" s="20"/>
      <c r="J419" s="20"/>
      <c r="K419" s="21"/>
      <c r="L419" s="20"/>
    </row>
    <row r="420" spans="1:12">
      <c r="B420" s="22"/>
      <c r="I420" s="20"/>
      <c r="J420" s="20"/>
      <c r="K420" s="21"/>
      <c r="L420" s="20"/>
    </row>
    <row r="421" spans="1:12">
      <c r="B421" s="22"/>
      <c r="I421" s="20"/>
      <c r="J421" s="20"/>
      <c r="K421" s="21"/>
      <c r="L421" s="20"/>
    </row>
    <row r="422" spans="1:12">
      <c r="B422" s="23"/>
    </row>
    <row r="424" spans="1:12" ht="15">
      <c r="B424" s="4" t="s">
        <v>304</v>
      </c>
    </row>
    <row r="426" spans="1:12" ht="42.75">
      <c r="A426" s="5" t="s">
        <v>2</v>
      </c>
      <c r="B426" s="5" t="s">
        <v>3</v>
      </c>
      <c r="C426" s="5" t="s">
        <v>4</v>
      </c>
      <c r="D426" s="5" t="s">
        <v>5</v>
      </c>
      <c r="E426" s="5" t="s">
        <v>6</v>
      </c>
      <c r="F426" s="5" t="s">
        <v>7</v>
      </c>
      <c r="G426" s="5" t="s">
        <v>8</v>
      </c>
      <c r="H426" s="5" t="s">
        <v>9</v>
      </c>
      <c r="I426" s="6" t="s">
        <v>10</v>
      </c>
      <c r="J426" s="6" t="s">
        <v>11</v>
      </c>
      <c r="K426" s="6" t="s">
        <v>12</v>
      </c>
      <c r="L426" s="6" t="s">
        <v>13</v>
      </c>
    </row>
    <row r="427" spans="1:12" ht="24">
      <c r="A427" s="5" t="s">
        <v>14</v>
      </c>
      <c r="B427" s="18" t="s">
        <v>322</v>
      </c>
      <c r="C427" s="5" t="s">
        <v>323</v>
      </c>
      <c r="D427" s="18" t="s">
        <v>130</v>
      </c>
      <c r="E427" s="5">
        <v>2004</v>
      </c>
      <c r="F427" s="18">
        <v>11372034</v>
      </c>
      <c r="G427" s="18" t="s">
        <v>324</v>
      </c>
      <c r="H427" s="5">
        <v>1</v>
      </c>
      <c r="I427" s="6">
        <v>487.8</v>
      </c>
      <c r="J427" s="6">
        <f>H427*I427</f>
        <v>487.8</v>
      </c>
      <c r="K427" s="19">
        <v>0.23</v>
      </c>
      <c r="L427" s="6">
        <f>J427+J427*23/100</f>
        <v>599.99400000000003</v>
      </c>
    </row>
    <row r="428" spans="1:12" ht="28.5">
      <c r="A428" s="5" t="s">
        <v>21</v>
      </c>
      <c r="B428" s="18" t="s">
        <v>317</v>
      </c>
      <c r="C428" s="5" t="s">
        <v>351</v>
      </c>
      <c r="D428" s="31" t="s">
        <v>349</v>
      </c>
      <c r="E428" s="5">
        <v>2015</v>
      </c>
      <c r="F428" s="18" t="s">
        <v>352</v>
      </c>
      <c r="G428" s="18" t="s">
        <v>324</v>
      </c>
      <c r="H428" s="5">
        <v>1</v>
      </c>
      <c r="I428" s="6">
        <v>813.01</v>
      </c>
      <c r="J428" s="6">
        <f>H428*I428</f>
        <v>813.01</v>
      </c>
      <c r="K428" s="19">
        <v>0.23</v>
      </c>
      <c r="L428" s="6">
        <f>J428+J428*23/100</f>
        <v>1000.0023</v>
      </c>
    </row>
    <row r="429" spans="1:12">
      <c r="I429" s="6" t="s">
        <v>31</v>
      </c>
      <c r="J429" s="6">
        <f>SUM(J427+J428)</f>
        <v>1300.81</v>
      </c>
      <c r="K429" s="19">
        <v>0.23</v>
      </c>
      <c r="L429" s="6">
        <f>J429+J429*23/100</f>
        <v>1599.9962999999998</v>
      </c>
    </row>
    <row r="431" spans="1:12">
      <c r="B431" s="22" t="s">
        <v>32</v>
      </c>
    </row>
    <row r="432" spans="1:12">
      <c r="B432" s="22" t="s">
        <v>33</v>
      </c>
    </row>
    <row r="433" spans="1:12">
      <c r="B433" s="22" t="s">
        <v>34</v>
      </c>
    </row>
    <row r="435" spans="1:12">
      <c r="B435" s="22" t="s">
        <v>35</v>
      </c>
    </row>
    <row r="436" spans="1:12">
      <c r="B436" s="22" t="s">
        <v>33</v>
      </c>
    </row>
    <row r="437" spans="1:12">
      <c r="B437" s="22" t="s">
        <v>36</v>
      </c>
    </row>
    <row r="439" spans="1:12">
      <c r="B439" s="23" t="s">
        <v>37</v>
      </c>
    </row>
    <row r="440" spans="1:12">
      <c r="B440" s="23"/>
    </row>
    <row r="444" spans="1:12" ht="15">
      <c r="B444" s="4" t="s">
        <v>313</v>
      </c>
    </row>
    <row r="446" spans="1:12" ht="42.75">
      <c r="A446" s="5" t="s">
        <v>2</v>
      </c>
      <c r="B446" s="5" t="s">
        <v>3</v>
      </c>
      <c r="C446" s="5" t="s">
        <v>4</v>
      </c>
      <c r="D446" s="5" t="s">
        <v>5</v>
      </c>
      <c r="E446" s="5" t="s">
        <v>6</v>
      </c>
      <c r="F446" s="5" t="s">
        <v>7</v>
      </c>
      <c r="G446" s="5" t="s">
        <v>8</v>
      </c>
      <c r="H446" s="5" t="s">
        <v>9</v>
      </c>
      <c r="I446" s="6" t="s">
        <v>10</v>
      </c>
      <c r="J446" s="6" t="s">
        <v>11</v>
      </c>
      <c r="K446" s="6" t="s">
        <v>12</v>
      </c>
      <c r="L446" s="6" t="s">
        <v>13</v>
      </c>
    </row>
    <row r="447" spans="1:12">
      <c r="A447" s="5" t="s">
        <v>14</v>
      </c>
      <c r="B447" s="18" t="s">
        <v>314</v>
      </c>
      <c r="C447" s="5"/>
      <c r="D447" s="18" t="s">
        <v>315</v>
      </c>
      <c r="E447" s="5">
        <v>2002</v>
      </c>
      <c r="F447" s="28" t="s">
        <v>316</v>
      </c>
      <c r="G447" s="18"/>
      <c r="H447" s="5">
        <v>1</v>
      </c>
      <c r="I447" s="6">
        <v>1056.9100000000001</v>
      </c>
      <c r="J447" s="6">
        <f t="shared" ref="J447:J459" si="8">H447*I447</f>
        <v>1056.9100000000001</v>
      </c>
      <c r="K447" s="19">
        <v>0.23</v>
      </c>
      <c r="L447" s="6">
        <f t="shared" ref="L447:L460" si="9">J447+J447*23/100</f>
        <v>1299.9993000000002</v>
      </c>
    </row>
    <row r="448" spans="1:12" ht="24">
      <c r="A448" s="5" t="s">
        <v>21</v>
      </c>
      <c r="B448" s="18" t="s">
        <v>317</v>
      </c>
      <c r="C448" s="5" t="s">
        <v>318</v>
      </c>
      <c r="D448" s="18" t="s">
        <v>160</v>
      </c>
      <c r="E448" s="5">
        <v>2003</v>
      </c>
      <c r="F448" s="18" t="s">
        <v>319</v>
      </c>
      <c r="G448" s="18" t="s">
        <v>320</v>
      </c>
      <c r="H448" s="5">
        <v>1</v>
      </c>
      <c r="I448" s="6">
        <v>1056.9100000000001</v>
      </c>
      <c r="J448" s="6">
        <f t="shared" si="8"/>
        <v>1056.9100000000001</v>
      </c>
      <c r="K448" s="19">
        <v>0.23</v>
      </c>
      <c r="L448" s="6">
        <f t="shared" si="9"/>
        <v>1299.9993000000002</v>
      </c>
    </row>
    <row r="449" spans="1:12">
      <c r="A449" s="5" t="s">
        <v>58</v>
      </c>
      <c r="B449" s="18" t="s">
        <v>325</v>
      </c>
      <c r="C449" s="5" t="s">
        <v>326</v>
      </c>
      <c r="D449" s="18" t="s">
        <v>298</v>
      </c>
      <c r="E449" s="5">
        <v>2003</v>
      </c>
      <c r="F449" s="18" t="s">
        <v>327</v>
      </c>
      <c r="G449" s="18" t="s">
        <v>328</v>
      </c>
      <c r="H449" s="5">
        <v>1</v>
      </c>
      <c r="I449" s="6">
        <v>1056.9100000000001</v>
      </c>
      <c r="J449" s="6">
        <f t="shared" si="8"/>
        <v>1056.9100000000001</v>
      </c>
      <c r="K449" s="19">
        <v>0.23</v>
      </c>
      <c r="L449" s="6">
        <f t="shared" si="9"/>
        <v>1299.9993000000002</v>
      </c>
    </row>
    <row r="450" spans="1:12">
      <c r="A450" s="5" t="s">
        <v>59</v>
      </c>
      <c r="B450" s="18" t="s">
        <v>325</v>
      </c>
      <c r="C450" s="5" t="s">
        <v>329</v>
      </c>
      <c r="D450" s="18" t="s">
        <v>298</v>
      </c>
      <c r="E450" s="5">
        <v>2003</v>
      </c>
      <c r="F450" s="18" t="s">
        <v>330</v>
      </c>
      <c r="G450" s="18" t="s">
        <v>331</v>
      </c>
      <c r="H450" s="5">
        <v>1</v>
      </c>
      <c r="I450" s="6">
        <v>1056.9100000000001</v>
      </c>
      <c r="J450" s="6">
        <f t="shared" si="8"/>
        <v>1056.9100000000001</v>
      </c>
      <c r="K450" s="19">
        <v>0.23</v>
      </c>
      <c r="L450" s="6">
        <f t="shared" si="9"/>
        <v>1299.9993000000002</v>
      </c>
    </row>
    <row r="451" spans="1:12">
      <c r="A451" s="5" t="s">
        <v>60</v>
      </c>
      <c r="B451" s="18" t="s">
        <v>325</v>
      </c>
      <c r="C451" s="5" t="s">
        <v>329</v>
      </c>
      <c r="D451" s="18" t="s">
        <v>298</v>
      </c>
      <c r="E451" s="5">
        <v>2003</v>
      </c>
      <c r="F451" s="18" t="s">
        <v>332</v>
      </c>
      <c r="G451" s="18" t="s">
        <v>331</v>
      </c>
      <c r="H451" s="5">
        <v>1</v>
      </c>
      <c r="I451" s="6">
        <v>1056.9100000000001</v>
      </c>
      <c r="J451" s="6">
        <f t="shared" si="8"/>
        <v>1056.9100000000001</v>
      </c>
      <c r="K451" s="19">
        <v>0.23</v>
      </c>
      <c r="L451" s="6">
        <f t="shared" si="9"/>
        <v>1299.9993000000002</v>
      </c>
    </row>
    <row r="452" spans="1:12">
      <c r="A452" s="5" t="s">
        <v>62</v>
      </c>
      <c r="B452" s="18" t="s">
        <v>325</v>
      </c>
      <c r="C452" s="5" t="s">
        <v>329</v>
      </c>
      <c r="D452" s="18" t="s">
        <v>298</v>
      </c>
      <c r="E452" s="5">
        <v>2003</v>
      </c>
      <c r="F452" s="18" t="s">
        <v>333</v>
      </c>
      <c r="G452" s="18" t="s">
        <v>331</v>
      </c>
      <c r="H452" s="5">
        <v>1</v>
      </c>
      <c r="I452" s="6">
        <v>1056.9100000000001</v>
      </c>
      <c r="J452" s="6">
        <f t="shared" si="8"/>
        <v>1056.9100000000001</v>
      </c>
      <c r="K452" s="19">
        <v>0.23</v>
      </c>
      <c r="L452" s="6">
        <f t="shared" si="9"/>
        <v>1299.9993000000002</v>
      </c>
    </row>
    <row r="453" spans="1:12">
      <c r="A453" s="5" t="s">
        <v>63</v>
      </c>
      <c r="B453" s="18" t="s">
        <v>325</v>
      </c>
      <c r="C453" s="5" t="s">
        <v>329</v>
      </c>
      <c r="D453" s="18" t="s">
        <v>298</v>
      </c>
      <c r="E453" s="5">
        <v>2000</v>
      </c>
      <c r="F453" s="18" t="s">
        <v>334</v>
      </c>
      <c r="G453" s="18" t="s">
        <v>331</v>
      </c>
      <c r="H453" s="5">
        <v>1</v>
      </c>
      <c r="I453" s="6">
        <v>1056.9100000000001</v>
      </c>
      <c r="J453" s="6">
        <f t="shared" si="8"/>
        <v>1056.9100000000001</v>
      </c>
      <c r="K453" s="19">
        <v>0.23</v>
      </c>
      <c r="L453" s="6">
        <f t="shared" si="9"/>
        <v>1299.9993000000002</v>
      </c>
    </row>
    <row r="454" spans="1:12">
      <c r="A454" s="5" t="s">
        <v>64</v>
      </c>
      <c r="B454" s="18" t="s">
        <v>325</v>
      </c>
      <c r="C454" s="5" t="s">
        <v>335</v>
      </c>
      <c r="D454" s="18" t="s">
        <v>298</v>
      </c>
      <c r="E454" s="5">
        <v>2003</v>
      </c>
      <c r="F454" s="18" t="s">
        <v>336</v>
      </c>
      <c r="G454" s="18" t="s">
        <v>331</v>
      </c>
      <c r="H454" s="5">
        <v>1</v>
      </c>
      <c r="I454" s="6">
        <v>1056.9100000000001</v>
      </c>
      <c r="J454" s="6">
        <f t="shared" si="8"/>
        <v>1056.9100000000001</v>
      </c>
      <c r="K454" s="19">
        <v>0.23</v>
      </c>
      <c r="L454" s="6">
        <f t="shared" si="9"/>
        <v>1299.9993000000002</v>
      </c>
    </row>
    <row r="455" spans="1:12" ht="28.5">
      <c r="A455" s="5" t="s">
        <v>67</v>
      </c>
      <c r="B455" s="18" t="s">
        <v>325</v>
      </c>
      <c r="C455" s="5" t="s">
        <v>337</v>
      </c>
      <c r="D455" s="18" t="s">
        <v>298</v>
      </c>
      <c r="E455" s="5">
        <v>2016</v>
      </c>
      <c r="F455" s="18" t="s">
        <v>338</v>
      </c>
      <c r="G455" s="18" t="s">
        <v>331</v>
      </c>
      <c r="H455" s="5">
        <v>1</v>
      </c>
      <c r="I455" s="6">
        <v>1056.9100000000001</v>
      </c>
      <c r="J455" s="6">
        <f t="shared" si="8"/>
        <v>1056.9100000000001</v>
      </c>
      <c r="K455" s="19">
        <v>0.23</v>
      </c>
      <c r="L455" s="6">
        <f t="shared" si="9"/>
        <v>1299.9993000000002</v>
      </c>
    </row>
    <row r="456" spans="1:12">
      <c r="A456" s="5" t="s">
        <v>69</v>
      </c>
      <c r="B456" s="31" t="s">
        <v>339</v>
      </c>
      <c r="C456" s="31" t="s">
        <v>340</v>
      </c>
      <c r="D456" s="31" t="s">
        <v>298</v>
      </c>
      <c r="E456" s="31">
        <v>2000</v>
      </c>
      <c r="F456" s="31" t="s">
        <v>341</v>
      </c>
      <c r="G456" s="32" t="s">
        <v>342</v>
      </c>
      <c r="H456" s="5">
        <v>1</v>
      </c>
      <c r="I456" s="6">
        <v>1056.9100000000001</v>
      </c>
      <c r="J456" s="6">
        <f t="shared" si="8"/>
        <v>1056.9100000000001</v>
      </c>
      <c r="K456" s="19">
        <v>0.23</v>
      </c>
      <c r="L456" s="6">
        <f t="shared" si="9"/>
        <v>1299.9993000000002</v>
      </c>
    </row>
    <row r="457" spans="1:12">
      <c r="A457" s="5" t="s">
        <v>72</v>
      </c>
      <c r="B457" s="31" t="s">
        <v>339</v>
      </c>
      <c r="C457" s="31" t="s">
        <v>343</v>
      </c>
      <c r="D457" s="31" t="s">
        <v>298</v>
      </c>
      <c r="E457" s="31">
        <v>2003</v>
      </c>
      <c r="F457" s="31" t="s">
        <v>344</v>
      </c>
      <c r="G457" s="32" t="s">
        <v>342</v>
      </c>
      <c r="H457" s="5">
        <v>1</v>
      </c>
      <c r="I457" s="6">
        <v>1056.9100000000001</v>
      </c>
      <c r="J457" s="6">
        <f t="shared" si="8"/>
        <v>1056.9100000000001</v>
      </c>
      <c r="K457" s="19">
        <v>0.23</v>
      </c>
      <c r="L457" s="6">
        <f t="shared" si="9"/>
        <v>1299.9993000000002</v>
      </c>
    </row>
    <row r="458" spans="1:12" ht="36">
      <c r="A458" s="5" t="s">
        <v>77</v>
      </c>
      <c r="B458" s="31" t="s">
        <v>345</v>
      </c>
      <c r="C458" s="31" t="s">
        <v>346</v>
      </c>
      <c r="D458" s="31" t="s">
        <v>298</v>
      </c>
      <c r="E458" s="31">
        <v>2014</v>
      </c>
      <c r="F458" s="31" t="s">
        <v>347</v>
      </c>
      <c r="G458" s="32" t="s">
        <v>342</v>
      </c>
      <c r="H458" s="5">
        <v>1</v>
      </c>
      <c r="I458" s="6">
        <v>975.61</v>
      </c>
      <c r="J458" s="6">
        <f t="shared" si="8"/>
        <v>975.61</v>
      </c>
      <c r="K458" s="19">
        <v>0.23</v>
      </c>
      <c r="L458" s="6">
        <f t="shared" si="9"/>
        <v>1200.0002999999999</v>
      </c>
    </row>
    <row r="459" spans="1:12">
      <c r="A459" s="5" t="s">
        <v>79</v>
      </c>
      <c r="B459" s="31" t="s">
        <v>339</v>
      </c>
      <c r="C459" s="31" t="s">
        <v>348</v>
      </c>
      <c r="D459" s="31" t="s">
        <v>349</v>
      </c>
      <c r="E459" s="31">
        <v>2000</v>
      </c>
      <c r="F459" s="31" t="s">
        <v>350</v>
      </c>
      <c r="G459" s="32" t="s">
        <v>342</v>
      </c>
      <c r="H459" s="5">
        <v>1</v>
      </c>
      <c r="I459" s="6">
        <v>1056.9100000000001</v>
      </c>
      <c r="J459" s="6">
        <f t="shared" si="8"/>
        <v>1056.9100000000001</v>
      </c>
      <c r="K459" s="19">
        <v>0.23</v>
      </c>
      <c r="L459" s="6">
        <f t="shared" si="9"/>
        <v>1299.9993000000002</v>
      </c>
    </row>
    <row r="460" spans="1:12">
      <c r="A460" s="34"/>
      <c r="B460" s="33"/>
      <c r="C460" s="34"/>
      <c r="D460" s="33"/>
      <c r="E460" s="34"/>
      <c r="F460" s="33"/>
      <c r="G460" s="33"/>
      <c r="H460" s="34"/>
      <c r="I460" s="6" t="s">
        <v>31</v>
      </c>
      <c r="J460" s="6">
        <f>SUM(J447:J459)</f>
        <v>13658.53</v>
      </c>
      <c r="K460" s="19">
        <v>0.23</v>
      </c>
      <c r="L460" s="6">
        <f t="shared" si="9"/>
        <v>16799.991900000001</v>
      </c>
    </row>
    <row r="461" spans="1:12">
      <c r="A461" s="34"/>
      <c r="B461" s="33"/>
      <c r="C461" s="34"/>
      <c r="D461" s="33"/>
      <c r="E461" s="34"/>
      <c r="F461" s="33"/>
      <c r="G461" s="33"/>
      <c r="H461" s="34"/>
      <c r="I461" s="20"/>
      <c r="J461" s="20"/>
      <c r="K461" s="21"/>
      <c r="L461" s="20"/>
    </row>
    <row r="462" spans="1:12">
      <c r="A462" s="34"/>
      <c r="B462" s="22" t="s">
        <v>32</v>
      </c>
      <c r="C462" s="34"/>
      <c r="D462" s="33"/>
      <c r="E462" s="34"/>
      <c r="F462" s="33"/>
      <c r="G462" s="33"/>
      <c r="H462" s="34"/>
      <c r="I462" s="20"/>
      <c r="J462" s="20"/>
      <c r="K462" s="21"/>
      <c r="L462" s="20"/>
    </row>
    <row r="463" spans="1:12">
      <c r="A463" s="34"/>
      <c r="B463" s="22" t="s">
        <v>33</v>
      </c>
      <c r="C463" s="34"/>
      <c r="D463" s="33"/>
      <c r="E463" s="34"/>
      <c r="F463" s="33"/>
      <c r="G463" s="33"/>
      <c r="H463" s="34"/>
      <c r="I463" s="20"/>
      <c r="J463" s="20"/>
      <c r="K463" s="21"/>
      <c r="L463" s="20"/>
    </row>
    <row r="464" spans="1:12">
      <c r="A464" s="34"/>
      <c r="B464" s="22" t="s">
        <v>34</v>
      </c>
      <c r="C464" s="34"/>
      <c r="D464" s="33"/>
      <c r="E464" s="34"/>
      <c r="F464" s="33"/>
      <c r="G464" s="33"/>
      <c r="H464" s="34"/>
      <c r="I464" s="20"/>
      <c r="J464" s="20"/>
      <c r="K464" s="21"/>
      <c r="L464" s="20"/>
    </row>
    <row r="465" spans="1:12">
      <c r="A465" s="34"/>
      <c r="C465" s="34"/>
      <c r="D465" s="33"/>
      <c r="E465" s="34"/>
      <c r="F465" s="33"/>
      <c r="G465" s="33"/>
      <c r="H465" s="34"/>
      <c r="I465" s="20"/>
      <c r="J465" s="20"/>
      <c r="K465" s="21"/>
      <c r="L465" s="20"/>
    </row>
    <row r="466" spans="1:12">
      <c r="A466" s="34"/>
      <c r="B466" s="22" t="s">
        <v>35</v>
      </c>
      <c r="C466" s="34"/>
      <c r="D466" s="33"/>
      <c r="E466" s="34"/>
      <c r="F466" s="33"/>
      <c r="G466" s="33"/>
      <c r="H466" s="34"/>
      <c r="I466" s="20"/>
      <c r="J466" s="20"/>
      <c r="K466" s="21"/>
      <c r="L466" s="20"/>
    </row>
    <row r="467" spans="1:12">
      <c r="A467" s="34"/>
      <c r="B467" s="22" t="s">
        <v>33</v>
      </c>
      <c r="C467" s="34"/>
      <c r="D467" s="33"/>
      <c r="E467" s="34"/>
      <c r="F467" s="33"/>
      <c r="G467" s="33"/>
      <c r="H467" s="34"/>
      <c r="I467" s="20"/>
      <c r="J467" s="20"/>
      <c r="K467" s="21"/>
      <c r="L467" s="20"/>
    </row>
    <row r="468" spans="1:12">
      <c r="A468" s="34"/>
      <c r="B468" s="22" t="s">
        <v>36</v>
      </c>
      <c r="C468" s="34"/>
      <c r="D468" s="33"/>
      <c r="E468" s="34"/>
      <c r="F468" s="33"/>
      <c r="G468" s="33"/>
      <c r="H468" s="34"/>
      <c r="I468" s="20"/>
      <c r="J468" s="20"/>
      <c r="K468" s="21"/>
      <c r="L468" s="20"/>
    </row>
    <row r="469" spans="1:12">
      <c r="A469" s="34"/>
      <c r="C469" s="34"/>
      <c r="D469" s="33"/>
      <c r="E469" s="34"/>
      <c r="F469" s="33"/>
      <c r="G469" s="33"/>
      <c r="H469" s="34"/>
      <c r="I469" s="20"/>
      <c r="J469" s="20"/>
      <c r="K469" s="21"/>
      <c r="L469" s="20"/>
    </row>
    <row r="470" spans="1:12">
      <c r="A470" s="34"/>
      <c r="B470" s="23" t="s">
        <v>37</v>
      </c>
      <c r="C470" s="34"/>
      <c r="D470" s="33"/>
      <c r="E470" s="34"/>
      <c r="F470" s="33"/>
      <c r="G470" s="33"/>
      <c r="H470" s="34"/>
      <c r="I470" s="20"/>
      <c r="J470" s="20"/>
      <c r="K470" s="21"/>
      <c r="L470" s="20"/>
    </row>
    <row r="473" spans="1:12" ht="15">
      <c r="B473" s="4" t="s">
        <v>353</v>
      </c>
    </row>
    <row r="475" spans="1:12" ht="42.75">
      <c r="A475" s="9" t="s">
        <v>2</v>
      </c>
      <c r="B475" s="9" t="s">
        <v>3</v>
      </c>
      <c r="C475" s="9" t="s">
        <v>4</v>
      </c>
      <c r="D475" s="9" t="s">
        <v>5</v>
      </c>
      <c r="E475" s="9" t="s">
        <v>6</v>
      </c>
      <c r="F475" s="9" t="s">
        <v>7</v>
      </c>
      <c r="G475" s="9" t="s">
        <v>8</v>
      </c>
      <c r="H475" s="9" t="s">
        <v>9</v>
      </c>
      <c r="I475" s="7" t="s">
        <v>10</v>
      </c>
      <c r="J475" s="7" t="s">
        <v>11</v>
      </c>
      <c r="K475" s="7" t="s">
        <v>12</v>
      </c>
      <c r="L475" s="7" t="s">
        <v>13</v>
      </c>
    </row>
    <row r="476" spans="1:12">
      <c r="A476" s="5" t="s">
        <v>14</v>
      </c>
      <c r="B476" s="18" t="s">
        <v>354</v>
      </c>
      <c r="C476" s="5" t="s">
        <v>355</v>
      </c>
      <c r="D476" s="18" t="s">
        <v>315</v>
      </c>
      <c r="E476" s="5"/>
      <c r="F476" s="28">
        <v>22622310</v>
      </c>
      <c r="G476" s="5" t="s">
        <v>356</v>
      </c>
      <c r="H476" s="5">
        <v>1</v>
      </c>
      <c r="I476" s="6">
        <v>450</v>
      </c>
      <c r="J476" s="6">
        <f>H476*I476</f>
        <v>450</v>
      </c>
      <c r="K476" s="19">
        <v>0.23</v>
      </c>
      <c r="L476" s="6">
        <f>J476+J476*23/100</f>
        <v>553.5</v>
      </c>
    </row>
    <row r="477" spans="1:12" ht="24">
      <c r="A477" s="73" t="s">
        <v>21</v>
      </c>
      <c r="B477" s="18" t="s">
        <v>379</v>
      </c>
      <c r="C477" s="5" t="s">
        <v>380</v>
      </c>
      <c r="D477" s="18" t="s">
        <v>66</v>
      </c>
      <c r="E477" s="5">
        <v>2000</v>
      </c>
      <c r="F477" s="18" t="s">
        <v>381</v>
      </c>
      <c r="G477" s="18" t="s">
        <v>382</v>
      </c>
      <c r="H477" s="5">
        <v>1</v>
      </c>
      <c r="I477" s="6">
        <v>600</v>
      </c>
      <c r="J477" s="6">
        <f>H477*I477</f>
        <v>600</v>
      </c>
      <c r="K477" s="19">
        <v>0.23</v>
      </c>
      <c r="L477" s="6">
        <f>J477+J477*23/100</f>
        <v>738</v>
      </c>
    </row>
    <row r="478" spans="1:12">
      <c r="B478" s="33"/>
      <c r="C478" s="34"/>
      <c r="D478" s="33"/>
      <c r="I478" s="6" t="s">
        <v>31</v>
      </c>
      <c r="J478" s="6">
        <f>SUM(J476:J477)</f>
        <v>1050</v>
      </c>
      <c r="K478" s="19">
        <v>0.23</v>
      </c>
      <c r="L478" s="6">
        <f>J478+J478*23/100</f>
        <v>1291.5</v>
      </c>
    </row>
    <row r="479" spans="1:12">
      <c r="B479" s="33"/>
      <c r="C479" s="34"/>
      <c r="D479" s="33"/>
      <c r="I479" s="20"/>
      <c r="J479" s="20"/>
      <c r="K479" s="21"/>
      <c r="L479" s="20"/>
    </row>
    <row r="480" spans="1:12">
      <c r="B480" s="22" t="s">
        <v>32</v>
      </c>
      <c r="C480" s="34"/>
      <c r="D480" s="33"/>
      <c r="I480" s="20"/>
      <c r="J480" s="20"/>
      <c r="K480" s="21"/>
      <c r="L480" s="20"/>
    </row>
    <row r="481" spans="1:12">
      <c r="B481" s="22" t="s">
        <v>33</v>
      </c>
      <c r="C481" s="34"/>
      <c r="D481" s="33"/>
      <c r="I481" s="20"/>
      <c r="J481" s="20"/>
      <c r="K481" s="21"/>
      <c r="L481" s="20"/>
    </row>
    <row r="482" spans="1:12">
      <c r="B482" s="22" t="s">
        <v>34</v>
      </c>
      <c r="C482" s="34"/>
      <c r="D482" s="33"/>
      <c r="I482" s="20"/>
      <c r="J482" s="20"/>
      <c r="K482" s="21"/>
      <c r="L482" s="20"/>
    </row>
    <row r="483" spans="1:12">
      <c r="C483" s="34"/>
      <c r="D483" s="33"/>
      <c r="I483" s="20"/>
      <c r="J483" s="20"/>
      <c r="K483" s="21"/>
      <c r="L483" s="20"/>
    </row>
    <row r="484" spans="1:12">
      <c r="B484" s="22" t="s">
        <v>35</v>
      </c>
      <c r="C484" s="34"/>
      <c r="D484" s="33"/>
      <c r="I484" s="20"/>
      <c r="J484" s="20"/>
      <c r="K484" s="21"/>
      <c r="L484" s="20"/>
    </row>
    <row r="485" spans="1:12">
      <c r="B485" s="22" t="s">
        <v>33</v>
      </c>
      <c r="C485" s="34"/>
      <c r="D485" s="33"/>
      <c r="I485" s="20"/>
      <c r="J485" s="20"/>
      <c r="K485" s="21"/>
      <c r="L485" s="20"/>
    </row>
    <row r="486" spans="1:12">
      <c r="B486" s="22" t="s">
        <v>36</v>
      </c>
      <c r="C486" s="34"/>
      <c r="D486" s="33"/>
      <c r="I486" s="20"/>
      <c r="J486" s="20"/>
      <c r="K486" s="21"/>
      <c r="L486" s="20"/>
    </row>
    <row r="487" spans="1:12">
      <c r="C487" s="34"/>
      <c r="D487" s="33"/>
      <c r="I487" s="20"/>
      <c r="J487" s="20"/>
      <c r="K487" s="21"/>
      <c r="L487" s="20"/>
    </row>
    <row r="488" spans="1:12">
      <c r="B488" s="23" t="s">
        <v>37</v>
      </c>
      <c r="C488" s="34"/>
      <c r="D488" s="33"/>
      <c r="I488" s="20"/>
      <c r="J488" s="20"/>
      <c r="K488" s="21"/>
      <c r="L488" s="20"/>
    </row>
    <row r="489" spans="1:12">
      <c r="B489" s="22"/>
      <c r="C489" s="34"/>
      <c r="D489" s="33"/>
      <c r="I489" s="20"/>
      <c r="J489" s="20"/>
      <c r="K489" s="21"/>
      <c r="L489" s="20"/>
    </row>
    <row r="490" spans="1:12">
      <c r="B490" s="22"/>
      <c r="C490" s="34"/>
      <c r="D490" s="33"/>
      <c r="I490" s="20"/>
      <c r="J490" s="20"/>
      <c r="K490" s="21"/>
      <c r="L490" s="20"/>
    </row>
    <row r="491" spans="1:12">
      <c r="B491" s="23"/>
      <c r="C491" s="34"/>
      <c r="D491" s="33"/>
      <c r="I491" s="20"/>
      <c r="J491" s="20"/>
      <c r="K491" s="21"/>
      <c r="L491" s="20"/>
    </row>
    <row r="492" spans="1:12">
      <c r="B492" s="33"/>
      <c r="C492" s="34"/>
      <c r="D492" s="33"/>
    </row>
    <row r="493" spans="1:12" ht="15">
      <c r="B493" s="4" t="s">
        <v>357</v>
      </c>
      <c r="D493" s="72"/>
    </row>
    <row r="495" spans="1:12" ht="42.75">
      <c r="A495" s="5" t="s">
        <v>2</v>
      </c>
      <c r="B495" s="5" t="s">
        <v>3</v>
      </c>
      <c r="C495" s="5" t="s">
        <v>4</v>
      </c>
      <c r="D495" s="5" t="s">
        <v>5</v>
      </c>
      <c r="E495" s="5" t="s">
        <v>6</v>
      </c>
      <c r="F495" s="5" t="s">
        <v>7</v>
      </c>
      <c r="G495" s="5" t="s">
        <v>8</v>
      </c>
      <c r="H495" s="5" t="s">
        <v>9</v>
      </c>
      <c r="I495" s="6" t="s">
        <v>10</v>
      </c>
      <c r="J495" s="6" t="s">
        <v>11</v>
      </c>
      <c r="K495" s="6" t="s">
        <v>12</v>
      </c>
      <c r="L495" s="6" t="s">
        <v>13</v>
      </c>
    </row>
    <row r="496" spans="1:12" ht="28.5">
      <c r="A496" s="5" t="s">
        <v>14</v>
      </c>
      <c r="B496" s="18" t="s">
        <v>358</v>
      </c>
      <c r="C496" s="5" t="s">
        <v>359</v>
      </c>
      <c r="D496" s="18" t="s">
        <v>55</v>
      </c>
      <c r="E496" s="5">
        <v>2011</v>
      </c>
      <c r="F496" s="18" t="s">
        <v>360</v>
      </c>
      <c r="G496" s="18" t="s">
        <v>361</v>
      </c>
      <c r="H496" s="5">
        <v>1</v>
      </c>
      <c r="I496" s="6">
        <v>2926.83</v>
      </c>
      <c r="J496" s="6">
        <f t="shared" ref="J496:J504" si="10">H496*I496</f>
        <v>2926.83</v>
      </c>
      <c r="K496" s="19">
        <v>0.23</v>
      </c>
      <c r="L496" s="6">
        <f t="shared" ref="L496:L505" si="11">J496+J496*23/100</f>
        <v>3600.0009</v>
      </c>
    </row>
    <row r="497" spans="1:12" ht="28.5">
      <c r="A497" s="5" t="s">
        <v>21</v>
      </c>
      <c r="B497" s="18" t="s">
        <v>362</v>
      </c>
      <c r="C497" s="5" t="s">
        <v>363</v>
      </c>
      <c r="D497" s="18" t="s">
        <v>55</v>
      </c>
      <c r="E497" s="5">
        <v>2011</v>
      </c>
      <c r="F497" s="18" t="s">
        <v>364</v>
      </c>
      <c r="G497" s="18" t="s">
        <v>361</v>
      </c>
      <c r="H497" s="5">
        <v>1</v>
      </c>
      <c r="I497" s="6">
        <v>2926.83</v>
      </c>
      <c r="J497" s="6">
        <f t="shared" si="10"/>
        <v>2926.83</v>
      </c>
      <c r="K497" s="19">
        <v>0.23</v>
      </c>
      <c r="L497" s="6">
        <f t="shared" si="11"/>
        <v>3600.0009</v>
      </c>
    </row>
    <row r="498" spans="1:12">
      <c r="A498" s="5" t="s">
        <v>56</v>
      </c>
      <c r="B498" s="18" t="s">
        <v>365</v>
      </c>
      <c r="C498" s="5" t="s">
        <v>366</v>
      </c>
      <c r="D498" s="18" t="s">
        <v>55</v>
      </c>
      <c r="E498" s="85">
        <v>2004</v>
      </c>
      <c r="F498" s="86" t="s">
        <v>752</v>
      </c>
      <c r="G498" s="18" t="s">
        <v>361</v>
      </c>
      <c r="H498" s="5">
        <v>1</v>
      </c>
      <c r="I498" s="6">
        <v>3008.13</v>
      </c>
      <c r="J498" s="6">
        <f t="shared" si="10"/>
        <v>3008.13</v>
      </c>
      <c r="K498" s="19">
        <v>0.23</v>
      </c>
      <c r="L498" s="6">
        <f t="shared" si="11"/>
        <v>3699.9999000000003</v>
      </c>
    </row>
    <row r="499" spans="1:12">
      <c r="A499" s="5" t="s">
        <v>57</v>
      </c>
      <c r="B499" s="18" t="s">
        <v>365</v>
      </c>
      <c r="C499" s="5" t="s">
        <v>366</v>
      </c>
      <c r="D499" s="18" t="s">
        <v>55</v>
      </c>
      <c r="E499" s="85">
        <v>2003</v>
      </c>
      <c r="F499" s="86" t="s">
        <v>753</v>
      </c>
      <c r="G499" s="18" t="s">
        <v>361</v>
      </c>
      <c r="H499" s="5">
        <v>1</v>
      </c>
      <c r="I499" s="6">
        <v>3008.13</v>
      </c>
      <c r="J499" s="6">
        <f t="shared" si="10"/>
        <v>3008.13</v>
      </c>
      <c r="K499" s="19">
        <v>0.23</v>
      </c>
      <c r="L499" s="6">
        <f t="shared" si="11"/>
        <v>3699.9999000000003</v>
      </c>
    </row>
    <row r="500" spans="1:12">
      <c r="A500" s="5" t="s">
        <v>58</v>
      </c>
      <c r="B500" s="18" t="s">
        <v>365</v>
      </c>
      <c r="C500" s="5" t="s">
        <v>366</v>
      </c>
      <c r="D500" s="18" t="s">
        <v>55</v>
      </c>
      <c r="E500" s="85">
        <v>2003</v>
      </c>
      <c r="F500" s="86" t="s">
        <v>754</v>
      </c>
      <c r="G500" s="18" t="s">
        <v>361</v>
      </c>
      <c r="H500" s="5">
        <v>1</v>
      </c>
      <c r="I500" s="6">
        <v>3008.13</v>
      </c>
      <c r="J500" s="6">
        <f t="shared" si="10"/>
        <v>3008.13</v>
      </c>
      <c r="K500" s="19">
        <v>0.23</v>
      </c>
      <c r="L500" s="6">
        <f t="shared" si="11"/>
        <v>3699.9999000000003</v>
      </c>
    </row>
    <row r="501" spans="1:12">
      <c r="A501" s="5" t="s">
        <v>59</v>
      </c>
      <c r="B501" s="18" t="s">
        <v>365</v>
      </c>
      <c r="C501" s="5" t="s">
        <v>366</v>
      </c>
      <c r="D501" s="18" t="s">
        <v>55</v>
      </c>
      <c r="E501" s="85">
        <v>2004</v>
      </c>
      <c r="F501" s="86" t="s">
        <v>755</v>
      </c>
      <c r="G501" s="18" t="s">
        <v>361</v>
      </c>
      <c r="H501" s="5">
        <v>1</v>
      </c>
      <c r="I501" s="6">
        <v>3008.13</v>
      </c>
      <c r="J501" s="6">
        <f t="shared" si="10"/>
        <v>3008.13</v>
      </c>
      <c r="K501" s="19">
        <v>0.23</v>
      </c>
      <c r="L501" s="6">
        <f t="shared" si="11"/>
        <v>3699.9999000000003</v>
      </c>
    </row>
    <row r="502" spans="1:12">
      <c r="A502" s="5" t="s">
        <v>60</v>
      </c>
      <c r="B502" s="18" t="s">
        <v>365</v>
      </c>
      <c r="C502" s="5" t="s">
        <v>366</v>
      </c>
      <c r="D502" s="18" t="s">
        <v>55</v>
      </c>
      <c r="E502" s="85">
        <v>2004</v>
      </c>
      <c r="F502" s="86" t="s">
        <v>756</v>
      </c>
      <c r="G502" s="18" t="s">
        <v>361</v>
      </c>
      <c r="H502" s="5">
        <v>1</v>
      </c>
      <c r="I502" s="6">
        <v>3008.13</v>
      </c>
      <c r="J502" s="6">
        <f t="shared" si="10"/>
        <v>3008.13</v>
      </c>
      <c r="K502" s="19">
        <v>0.23</v>
      </c>
      <c r="L502" s="6">
        <f t="shared" si="11"/>
        <v>3699.9999000000003</v>
      </c>
    </row>
    <row r="503" spans="1:12">
      <c r="A503" s="9" t="s">
        <v>62</v>
      </c>
      <c r="B503" s="37" t="s">
        <v>365</v>
      </c>
      <c r="C503" s="9" t="s">
        <v>366</v>
      </c>
      <c r="D503" s="37" t="s">
        <v>55</v>
      </c>
      <c r="E503" s="9">
        <v>2004</v>
      </c>
      <c r="F503" s="37" t="s">
        <v>367</v>
      </c>
      <c r="G503" s="37" t="s">
        <v>361</v>
      </c>
      <c r="H503" s="9">
        <v>1</v>
      </c>
      <c r="I503" s="7">
        <v>3008.13</v>
      </c>
      <c r="J503" s="7">
        <f t="shared" si="10"/>
        <v>3008.13</v>
      </c>
      <c r="K503" s="38">
        <v>0.23</v>
      </c>
      <c r="L503" s="7">
        <f t="shared" si="11"/>
        <v>3699.9999000000003</v>
      </c>
    </row>
    <row r="504" spans="1:12">
      <c r="A504" s="76" t="s">
        <v>63</v>
      </c>
      <c r="B504" s="77" t="s">
        <v>365</v>
      </c>
      <c r="C504" s="76" t="s">
        <v>368</v>
      </c>
      <c r="D504" s="77" t="s">
        <v>55</v>
      </c>
      <c r="E504" s="76">
        <v>2003</v>
      </c>
      <c r="F504" s="77" t="s">
        <v>369</v>
      </c>
      <c r="G504" s="77" t="s">
        <v>361</v>
      </c>
      <c r="H504" s="76">
        <v>2</v>
      </c>
      <c r="I504" s="78">
        <v>3333.33</v>
      </c>
      <c r="J504" s="78">
        <f t="shared" si="10"/>
        <v>6666.66</v>
      </c>
      <c r="K504" s="79">
        <v>0.23</v>
      </c>
      <c r="L504" s="78">
        <f t="shared" si="11"/>
        <v>8199.9917999999998</v>
      </c>
    </row>
    <row r="505" spans="1:12">
      <c r="A505" s="34"/>
      <c r="B505" s="33"/>
      <c r="C505" s="34"/>
      <c r="D505" s="33"/>
      <c r="E505" s="34"/>
      <c r="F505" s="33"/>
      <c r="G505" s="33"/>
      <c r="H505" s="34"/>
      <c r="I505" s="75" t="s">
        <v>31</v>
      </c>
      <c r="J505" s="75">
        <f>SUM(J496:J504)</f>
        <v>30569.100000000006</v>
      </c>
      <c r="K505" s="47">
        <v>0.23</v>
      </c>
      <c r="L505" s="75">
        <f t="shared" si="11"/>
        <v>37599.993000000009</v>
      </c>
    </row>
    <row r="506" spans="1:12">
      <c r="A506" s="34"/>
      <c r="B506" s="22"/>
      <c r="C506" s="34"/>
      <c r="D506" s="33"/>
      <c r="E506" s="34"/>
      <c r="F506" s="33"/>
      <c r="G506" s="33"/>
      <c r="H506" s="34"/>
      <c r="I506" s="20"/>
      <c r="J506" s="20"/>
      <c r="K506" s="21"/>
      <c r="L506" s="20"/>
    </row>
    <row r="507" spans="1:12">
      <c r="A507" s="34"/>
      <c r="B507" s="22" t="s">
        <v>32</v>
      </c>
      <c r="C507" s="34"/>
      <c r="D507" s="33"/>
      <c r="E507" s="34"/>
      <c r="F507" s="33"/>
      <c r="G507" s="33"/>
      <c r="H507" s="34"/>
      <c r="I507" s="20"/>
      <c r="J507" s="20"/>
      <c r="K507" s="21"/>
      <c r="L507" s="20"/>
    </row>
    <row r="508" spans="1:12">
      <c r="A508" s="34"/>
      <c r="B508" s="22" t="s">
        <v>33</v>
      </c>
      <c r="C508" s="34"/>
      <c r="D508" s="33"/>
      <c r="E508" s="34"/>
      <c r="F508" s="33"/>
      <c r="G508" s="33"/>
      <c r="H508" s="34"/>
      <c r="I508" s="20"/>
      <c r="J508" s="20"/>
      <c r="K508" s="21"/>
      <c r="L508" s="20"/>
    </row>
    <row r="509" spans="1:12">
      <c r="A509" s="34"/>
      <c r="B509" s="22" t="s">
        <v>34</v>
      </c>
      <c r="C509" s="34"/>
      <c r="D509" s="33"/>
      <c r="E509" s="34"/>
      <c r="F509" s="33"/>
      <c r="G509" s="33"/>
      <c r="H509" s="34"/>
      <c r="I509" s="20"/>
      <c r="J509" s="20"/>
      <c r="K509" s="21"/>
      <c r="L509" s="20"/>
    </row>
    <row r="510" spans="1:12">
      <c r="A510" s="34"/>
      <c r="C510" s="34"/>
      <c r="D510" s="33"/>
      <c r="E510" s="34"/>
      <c r="F510" s="33"/>
      <c r="G510" s="33"/>
      <c r="H510" s="34"/>
      <c r="I510" s="20"/>
      <c r="J510" s="20"/>
      <c r="K510" s="21"/>
      <c r="L510" s="20"/>
    </row>
    <row r="511" spans="1:12">
      <c r="A511" s="34"/>
      <c r="B511" s="22" t="s">
        <v>35</v>
      </c>
      <c r="C511" s="34"/>
      <c r="D511" s="33"/>
      <c r="E511" s="34"/>
      <c r="F511" s="33"/>
      <c r="G511" s="33"/>
      <c r="H511" s="34"/>
      <c r="I511" s="20"/>
      <c r="J511" s="20"/>
      <c r="K511" s="21"/>
      <c r="L511" s="20"/>
    </row>
    <row r="512" spans="1:12">
      <c r="A512" s="34"/>
      <c r="B512" s="22" t="s">
        <v>33</v>
      </c>
      <c r="C512" s="34"/>
      <c r="D512" s="33"/>
      <c r="E512" s="34"/>
      <c r="F512" s="33"/>
      <c r="G512" s="33"/>
      <c r="H512" s="34"/>
      <c r="I512" s="20"/>
      <c r="J512" s="20"/>
      <c r="K512" s="21"/>
      <c r="L512" s="20"/>
    </row>
    <row r="513" spans="1:12">
      <c r="A513" s="34"/>
      <c r="B513" s="22" t="s">
        <v>36</v>
      </c>
      <c r="C513" s="34"/>
      <c r="D513" s="33"/>
      <c r="E513" s="34"/>
      <c r="F513" s="33"/>
      <c r="G513" s="33"/>
      <c r="H513" s="34"/>
      <c r="I513" s="20"/>
      <c r="J513" s="20"/>
      <c r="K513" s="21"/>
      <c r="L513" s="20"/>
    </row>
    <row r="514" spans="1:12">
      <c r="A514" s="34"/>
      <c r="C514" s="34"/>
      <c r="D514" s="33"/>
      <c r="E514" s="34"/>
      <c r="F514" s="33"/>
      <c r="G514" s="33"/>
      <c r="H514" s="34"/>
      <c r="I514" s="20"/>
      <c r="J514" s="20"/>
      <c r="K514" s="21"/>
      <c r="L514" s="20"/>
    </row>
    <row r="515" spans="1:12">
      <c r="A515" s="34"/>
      <c r="B515" s="23" t="s">
        <v>37</v>
      </c>
      <c r="C515" s="34"/>
      <c r="D515" s="33"/>
      <c r="E515" s="34"/>
      <c r="F515" s="33"/>
      <c r="G515" s="33"/>
      <c r="H515" s="34"/>
      <c r="I515" s="20"/>
      <c r="J515" s="20"/>
      <c r="K515" s="21"/>
      <c r="L515" s="20"/>
    </row>
    <row r="516" spans="1:12">
      <c r="A516" s="34"/>
      <c r="B516" s="22"/>
      <c r="C516" s="34"/>
      <c r="D516" s="33"/>
      <c r="E516" s="34"/>
      <c r="F516" s="33"/>
      <c r="G516" s="33"/>
      <c r="H516" s="34"/>
      <c r="I516" s="20"/>
      <c r="J516" s="20"/>
      <c r="K516" s="21"/>
      <c r="L516" s="20"/>
    </row>
    <row r="517" spans="1:12">
      <c r="A517" s="34"/>
      <c r="B517" s="23"/>
      <c r="C517" s="34"/>
      <c r="D517" s="33"/>
      <c r="E517" s="34"/>
      <c r="F517" s="33"/>
      <c r="G517" s="33"/>
      <c r="H517" s="34"/>
      <c r="I517" s="20"/>
      <c r="J517" s="20"/>
      <c r="K517" s="21"/>
      <c r="L517" s="20"/>
    </row>
    <row r="518" spans="1:12">
      <c r="A518" s="34"/>
      <c r="B518" s="33"/>
      <c r="C518" s="34"/>
      <c r="D518" s="33"/>
      <c r="E518" s="34"/>
      <c r="F518" s="33"/>
      <c r="G518" s="33"/>
      <c r="H518" s="34"/>
      <c r="I518" s="20"/>
      <c r="J518" s="20"/>
      <c r="K518" s="21"/>
      <c r="L518" s="20"/>
    </row>
    <row r="519" spans="1:12">
      <c r="A519" s="34"/>
      <c r="B519" s="33"/>
      <c r="C519" s="34"/>
      <c r="D519" s="33"/>
      <c r="E519" s="34"/>
      <c r="F519" s="33"/>
      <c r="G519" s="33"/>
      <c r="H519" s="34"/>
      <c r="I519" s="20"/>
      <c r="J519" s="20"/>
      <c r="K519" s="21"/>
      <c r="L519" s="20"/>
    </row>
    <row r="520" spans="1:12" ht="15">
      <c r="B520" s="4" t="s">
        <v>370</v>
      </c>
    </row>
    <row r="522" spans="1:12" ht="42.75">
      <c r="A522" s="5" t="s">
        <v>2</v>
      </c>
      <c r="B522" s="5" t="s">
        <v>3</v>
      </c>
      <c r="C522" s="5" t="s">
        <v>4</v>
      </c>
      <c r="D522" s="5" t="s">
        <v>5</v>
      </c>
      <c r="E522" s="5" t="s">
        <v>6</v>
      </c>
      <c r="F522" s="5" t="s">
        <v>7</v>
      </c>
      <c r="G522" s="5" t="s">
        <v>8</v>
      </c>
      <c r="H522" s="5" t="s">
        <v>9</v>
      </c>
      <c r="I522" s="6" t="s">
        <v>10</v>
      </c>
      <c r="J522" s="6" t="s">
        <v>11</v>
      </c>
      <c r="K522" s="6" t="s">
        <v>12</v>
      </c>
      <c r="L522" s="6" t="s">
        <v>13</v>
      </c>
    </row>
    <row r="523" spans="1:12">
      <c r="A523" s="5" t="s">
        <v>14</v>
      </c>
      <c r="B523" s="18" t="s">
        <v>365</v>
      </c>
      <c r="C523" s="5" t="s">
        <v>371</v>
      </c>
      <c r="D523" s="18" t="s">
        <v>55</v>
      </c>
      <c r="E523" s="5">
        <v>2016</v>
      </c>
      <c r="F523" s="18">
        <v>12321</v>
      </c>
      <c r="G523" s="18" t="s">
        <v>372</v>
      </c>
      <c r="H523" s="5">
        <v>1</v>
      </c>
      <c r="I523" s="6">
        <v>3252.03</v>
      </c>
      <c r="J523" s="6">
        <f>H523*I523</f>
        <v>3252.03</v>
      </c>
      <c r="K523" s="19">
        <v>0.23</v>
      </c>
      <c r="L523" s="6">
        <f>J523+J523*23/100</f>
        <v>3999.9969000000001</v>
      </c>
    </row>
    <row r="524" spans="1:12">
      <c r="B524" s="33"/>
      <c r="I524" s="6" t="s">
        <v>31</v>
      </c>
      <c r="J524" s="6">
        <f>SUM(J523)</f>
        <v>3252.03</v>
      </c>
      <c r="K524" s="19">
        <v>0.23</v>
      </c>
      <c r="L524" s="6">
        <f>J524+J524*23/100</f>
        <v>3999.9969000000001</v>
      </c>
    </row>
    <row r="525" spans="1:12">
      <c r="B525" s="33"/>
      <c r="I525" s="20"/>
      <c r="J525" s="20"/>
      <c r="K525" s="21"/>
      <c r="L525" s="20"/>
    </row>
    <row r="526" spans="1:12">
      <c r="B526" s="33"/>
      <c r="I526" s="20"/>
      <c r="J526" s="20"/>
      <c r="K526" s="21"/>
      <c r="L526" s="20"/>
    </row>
    <row r="527" spans="1:12">
      <c r="B527" s="22" t="s">
        <v>32</v>
      </c>
      <c r="I527" s="20"/>
      <c r="J527" s="20"/>
      <c r="K527" s="21"/>
      <c r="L527" s="20"/>
    </row>
    <row r="528" spans="1:12">
      <c r="B528" s="22" t="s">
        <v>33</v>
      </c>
      <c r="I528" s="20"/>
      <c r="J528" s="20"/>
      <c r="K528" s="21"/>
      <c r="L528" s="20"/>
    </row>
    <row r="529" spans="1:12">
      <c r="B529" s="22" t="s">
        <v>34</v>
      </c>
      <c r="I529" s="20"/>
      <c r="J529" s="20"/>
      <c r="K529" s="21"/>
      <c r="L529" s="20"/>
    </row>
    <row r="530" spans="1:12">
      <c r="I530" s="20"/>
      <c r="J530" s="20"/>
      <c r="K530" s="21"/>
      <c r="L530" s="20"/>
    </row>
    <row r="531" spans="1:12">
      <c r="B531" s="22" t="s">
        <v>35</v>
      </c>
      <c r="I531" s="20"/>
      <c r="J531" s="20"/>
      <c r="K531" s="21"/>
      <c r="L531" s="20"/>
    </row>
    <row r="532" spans="1:12">
      <c r="B532" s="22" t="s">
        <v>33</v>
      </c>
      <c r="I532" s="20"/>
      <c r="J532" s="20"/>
      <c r="K532" s="21"/>
      <c r="L532" s="20"/>
    </row>
    <row r="533" spans="1:12">
      <c r="B533" s="22" t="s">
        <v>36</v>
      </c>
      <c r="I533" s="20"/>
      <c r="J533" s="20"/>
      <c r="K533" s="21"/>
      <c r="L533" s="20"/>
    </row>
    <row r="534" spans="1:12">
      <c r="I534" s="20"/>
      <c r="J534" s="20"/>
      <c r="K534" s="21"/>
      <c r="L534" s="20"/>
    </row>
    <row r="535" spans="1:12">
      <c r="B535" s="23" t="s">
        <v>37</v>
      </c>
      <c r="I535" s="20"/>
      <c r="J535" s="20"/>
      <c r="K535" s="21"/>
      <c r="L535" s="20"/>
    </row>
    <row r="536" spans="1:12">
      <c r="B536" s="22"/>
      <c r="I536" s="20"/>
      <c r="J536" s="20"/>
      <c r="K536" s="21"/>
      <c r="L536" s="20"/>
    </row>
    <row r="537" spans="1:12">
      <c r="B537" s="23"/>
      <c r="I537" s="20"/>
      <c r="J537" s="20"/>
      <c r="K537" s="21"/>
      <c r="L537" s="20"/>
    </row>
    <row r="538" spans="1:12">
      <c r="B538" s="33"/>
    </row>
    <row r="539" spans="1:12" ht="15">
      <c r="B539" s="4" t="s">
        <v>373</v>
      </c>
    </row>
    <row r="541" spans="1:12" ht="42.75">
      <c r="A541" s="5" t="s">
        <v>2</v>
      </c>
      <c r="B541" s="5" t="s">
        <v>3</v>
      </c>
      <c r="C541" s="5" t="s">
        <v>4</v>
      </c>
      <c r="D541" s="5" t="s">
        <v>5</v>
      </c>
      <c r="E541" s="5" t="s">
        <v>6</v>
      </c>
      <c r="F541" s="5" t="s">
        <v>7</v>
      </c>
      <c r="G541" s="5" t="s">
        <v>8</v>
      </c>
      <c r="H541" s="5" t="s">
        <v>9</v>
      </c>
      <c r="I541" s="6" t="s">
        <v>10</v>
      </c>
      <c r="J541" s="6" t="s">
        <v>11</v>
      </c>
      <c r="K541" s="6" t="s">
        <v>12</v>
      </c>
      <c r="L541" s="6" t="s">
        <v>13</v>
      </c>
    </row>
    <row r="542" spans="1:12" ht="33.75">
      <c r="A542" s="5" t="s">
        <v>14</v>
      </c>
      <c r="B542" s="18" t="s">
        <v>374</v>
      </c>
      <c r="C542" s="45" t="s">
        <v>375</v>
      </c>
      <c r="D542" s="18" t="s">
        <v>55</v>
      </c>
      <c r="E542" s="5">
        <v>2014</v>
      </c>
      <c r="F542" s="18" t="s">
        <v>376</v>
      </c>
      <c r="G542" s="18" t="s">
        <v>377</v>
      </c>
      <c r="H542" s="5">
        <v>1</v>
      </c>
      <c r="I542" s="6">
        <v>1788.62</v>
      </c>
      <c r="J542" s="6">
        <f>H542*I542</f>
        <v>1788.62</v>
      </c>
      <c r="K542" s="19">
        <v>0.23</v>
      </c>
      <c r="L542" s="6">
        <f>J542+J542*23/100</f>
        <v>2200.0025999999998</v>
      </c>
    </row>
    <row r="543" spans="1:12">
      <c r="I543" s="6" t="s">
        <v>31</v>
      </c>
      <c r="J543" s="6">
        <f>SUM(J542)</f>
        <v>1788.62</v>
      </c>
      <c r="K543" s="19">
        <v>0.23</v>
      </c>
      <c r="L543" s="6">
        <f>J543+J543*23/100</f>
        <v>2200.0025999999998</v>
      </c>
    </row>
    <row r="544" spans="1:12">
      <c r="I544" s="20"/>
      <c r="J544" s="20"/>
      <c r="K544" s="21"/>
      <c r="L544" s="20"/>
    </row>
    <row r="545" spans="1:12">
      <c r="I545" s="20"/>
      <c r="J545" s="20"/>
      <c r="K545" s="21"/>
      <c r="L545" s="20"/>
    </row>
    <row r="546" spans="1:12">
      <c r="B546" s="22" t="s">
        <v>32</v>
      </c>
      <c r="I546" s="20"/>
      <c r="J546" s="20"/>
      <c r="K546" s="21"/>
      <c r="L546" s="20"/>
    </row>
    <row r="547" spans="1:12">
      <c r="B547" s="22" t="s">
        <v>33</v>
      </c>
      <c r="I547" s="20"/>
      <c r="J547" s="20"/>
      <c r="K547" s="21"/>
      <c r="L547" s="20"/>
    </row>
    <row r="548" spans="1:12">
      <c r="B548" s="22" t="s">
        <v>34</v>
      </c>
      <c r="I548" s="20"/>
      <c r="J548" s="20"/>
      <c r="K548" s="21"/>
      <c r="L548" s="20"/>
    </row>
    <row r="549" spans="1:12">
      <c r="I549" s="20"/>
      <c r="J549" s="20"/>
      <c r="K549" s="21"/>
      <c r="L549" s="20"/>
    </row>
    <row r="550" spans="1:12">
      <c r="B550" s="22" t="s">
        <v>35</v>
      </c>
      <c r="I550" s="20"/>
      <c r="J550" s="20"/>
      <c r="K550" s="21"/>
      <c r="L550" s="20"/>
    </row>
    <row r="551" spans="1:12">
      <c r="B551" s="22" t="s">
        <v>33</v>
      </c>
      <c r="I551" s="20"/>
      <c r="J551" s="20"/>
      <c r="K551" s="21"/>
      <c r="L551" s="20"/>
    </row>
    <row r="552" spans="1:12">
      <c r="B552" s="22" t="s">
        <v>36</v>
      </c>
      <c r="I552" s="20"/>
      <c r="J552" s="20"/>
      <c r="K552" s="21"/>
      <c r="L552" s="20"/>
    </row>
    <row r="553" spans="1:12">
      <c r="I553" s="20"/>
      <c r="J553" s="20"/>
      <c r="K553" s="21"/>
      <c r="L553" s="20"/>
    </row>
    <row r="554" spans="1:12">
      <c r="B554" s="23" t="s">
        <v>37</v>
      </c>
      <c r="I554" s="20"/>
      <c r="J554" s="20"/>
      <c r="K554" s="21"/>
      <c r="L554" s="20"/>
    </row>
    <row r="555" spans="1:12">
      <c r="I555" s="20"/>
      <c r="J555" s="20"/>
      <c r="K555" s="21"/>
      <c r="L555" s="20"/>
    </row>
    <row r="556" spans="1:12">
      <c r="I556" s="20"/>
      <c r="J556" s="20"/>
      <c r="K556" s="21"/>
      <c r="L556" s="20"/>
    </row>
    <row r="557" spans="1:12" ht="15">
      <c r="B557" s="4" t="s">
        <v>378</v>
      </c>
    </row>
    <row r="559" spans="1:12" ht="42.75">
      <c r="A559" s="5" t="s">
        <v>2</v>
      </c>
      <c r="B559" s="5" t="s">
        <v>3</v>
      </c>
      <c r="C559" s="5" t="s">
        <v>4</v>
      </c>
      <c r="D559" s="5" t="s">
        <v>5</v>
      </c>
      <c r="E559" s="5" t="s">
        <v>6</v>
      </c>
      <c r="F559" s="5" t="s">
        <v>7</v>
      </c>
      <c r="G559" s="5" t="s">
        <v>8</v>
      </c>
      <c r="H559" s="5" t="s">
        <v>9</v>
      </c>
      <c r="I559" s="6" t="s">
        <v>10</v>
      </c>
      <c r="J559" s="6" t="s">
        <v>11</v>
      </c>
      <c r="K559" s="6" t="s">
        <v>12</v>
      </c>
      <c r="L559" s="6" t="s">
        <v>13</v>
      </c>
    </row>
    <row r="560" spans="1:12" ht="24">
      <c r="A560" s="5" t="s">
        <v>14</v>
      </c>
      <c r="B560" s="18" t="s">
        <v>388</v>
      </c>
      <c r="C560" s="5" t="s">
        <v>389</v>
      </c>
      <c r="D560" s="18" t="s">
        <v>66</v>
      </c>
      <c r="E560" s="5">
        <v>2000</v>
      </c>
      <c r="F560" s="18" t="s">
        <v>390</v>
      </c>
      <c r="G560" s="5" t="s">
        <v>377</v>
      </c>
      <c r="H560" s="5">
        <v>1</v>
      </c>
      <c r="I560" s="6">
        <v>1138.21</v>
      </c>
      <c r="J560" s="6">
        <f t="shared" ref="J560:J568" si="12">H560*I560</f>
        <v>1138.21</v>
      </c>
      <c r="K560" s="19">
        <v>0.23</v>
      </c>
      <c r="L560" s="6">
        <f t="shared" ref="L560:L569" si="13">J560+J560*23/100</f>
        <v>1399.9983</v>
      </c>
    </row>
    <row r="561" spans="1:12" ht="24">
      <c r="A561" s="5" t="s">
        <v>21</v>
      </c>
      <c r="B561" s="18" t="s">
        <v>388</v>
      </c>
      <c r="C561" s="5" t="s">
        <v>389</v>
      </c>
      <c r="D561" s="18" t="s">
        <v>66</v>
      </c>
      <c r="E561" s="5">
        <v>2000</v>
      </c>
      <c r="F561" s="18" t="s">
        <v>391</v>
      </c>
      <c r="G561" s="5" t="s">
        <v>377</v>
      </c>
      <c r="H561" s="5">
        <v>1</v>
      </c>
      <c r="I561" s="6">
        <v>1138.21</v>
      </c>
      <c r="J561" s="6">
        <f t="shared" si="12"/>
        <v>1138.21</v>
      </c>
      <c r="K561" s="19">
        <v>0.23</v>
      </c>
      <c r="L561" s="6">
        <f t="shared" si="13"/>
        <v>1399.9983</v>
      </c>
    </row>
    <row r="562" spans="1:12" ht="24">
      <c r="A562" s="5" t="s">
        <v>56</v>
      </c>
      <c r="B562" s="18" t="s">
        <v>388</v>
      </c>
      <c r="C562" s="5" t="s">
        <v>393</v>
      </c>
      <c r="D562" s="18" t="s">
        <v>66</v>
      </c>
      <c r="E562" s="5">
        <v>2004</v>
      </c>
      <c r="F562" s="18" t="s">
        <v>394</v>
      </c>
      <c r="G562" s="5" t="s">
        <v>395</v>
      </c>
      <c r="H562" s="5">
        <v>2</v>
      </c>
      <c r="I562" s="6">
        <v>3536.59</v>
      </c>
      <c r="J562" s="6">
        <f t="shared" si="12"/>
        <v>7073.18</v>
      </c>
      <c r="K562" s="19">
        <v>0.23</v>
      </c>
      <c r="L562" s="6">
        <f t="shared" si="13"/>
        <v>8700.0113999999994</v>
      </c>
    </row>
    <row r="563" spans="1:12" ht="24">
      <c r="A563" s="5" t="s">
        <v>57</v>
      </c>
      <c r="B563" s="18" t="s">
        <v>388</v>
      </c>
      <c r="C563" s="5" t="s">
        <v>397</v>
      </c>
      <c r="D563" s="18" t="s">
        <v>66</v>
      </c>
      <c r="E563" s="5">
        <v>1990</v>
      </c>
      <c r="F563" s="18">
        <v>922801</v>
      </c>
      <c r="G563" s="5" t="s">
        <v>398</v>
      </c>
      <c r="H563" s="5">
        <v>1</v>
      </c>
      <c r="I563" s="6">
        <v>2439.02</v>
      </c>
      <c r="J563" s="6">
        <f t="shared" si="12"/>
        <v>2439.02</v>
      </c>
      <c r="K563" s="19">
        <v>0.23</v>
      </c>
      <c r="L563" s="6">
        <f t="shared" si="13"/>
        <v>2999.9946</v>
      </c>
    </row>
    <row r="564" spans="1:12" ht="24">
      <c r="A564" s="5" t="s">
        <v>58</v>
      </c>
      <c r="B564" s="18" t="s">
        <v>531</v>
      </c>
      <c r="C564" s="5" t="s">
        <v>532</v>
      </c>
      <c r="D564" s="18" t="s">
        <v>66</v>
      </c>
      <c r="E564" s="5">
        <v>2001</v>
      </c>
      <c r="F564" s="18">
        <v>4466132</v>
      </c>
      <c r="G564" s="5" t="s">
        <v>533</v>
      </c>
      <c r="H564" s="5">
        <v>1</v>
      </c>
      <c r="I564" s="6">
        <v>650.41</v>
      </c>
      <c r="J564" s="6">
        <f t="shared" si="12"/>
        <v>650.41</v>
      </c>
      <c r="K564" s="19">
        <v>0.23</v>
      </c>
      <c r="L564" s="6">
        <f t="shared" si="13"/>
        <v>800.00429999999994</v>
      </c>
    </row>
    <row r="565" spans="1:12" ht="24">
      <c r="A565" s="5" t="s">
        <v>59</v>
      </c>
      <c r="B565" s="18" t="s">
        <v>531</v>
      </c>
      <c r="C565" s="5" t="s">
        <v>534</v>
      </c>
      <c r="D565" s="18" t="s">
        <v>66</v>
      </c>
      <c r="E565" s="5">
        <v>2001</v>
      </c>
      <c r="F565" s="18">
        <v>4629352</v>
      </c>
      <c r="G565" s="5" t="s">
        <v>533</v>
      </c>
      <c r="H565" s="5">
        <v>1</v>
      </c>
      <c r="I565" s="6">
        <v>650.41</v>
      </c>
      <c r="J565" s="6">
        <f t="shared" si="12"/>
        <v>650.41</v>
      </c>
      <c r="K565" s="19">
        <v>0.23</v>
      </c>
      <c r="L565" s="6">
        <f t="shared" si="13"/>
        <v>800.00429999999994</v>
      </c>
    </row>
    <row r="566" spans="1:12" ht="24">
      <c r="A566" s="5" t="s">
        <v>60</v>
      </c>
      <c r="B566" s="18" t="s">
        <v>531</v>
      </c>
      <c r="C566" s="5" t="s">
        <v>534</v>
      </c>
      <c r="D566" s="18" t="s">
        <v>66</v>
      </c>
      <c r="E566" s="5">
        <v>2001</v>
      </c>
      <c r="F566" s="18">
        <v>4629350</v>
      </c>
      <c r="G566" s="5" t="s">
        <v>533</v>
      </c>
      <c r="H566" s="5">
        <v>1</v>
      </c>
      <c r="I566" s="6">
        <v>650.41</v>
      </c>
      <c r="J566" s="6">
        <f t="shared" si="12"/>
        <v>650.41</v>
      </c>
      <c r="K566" s="19">
        <v>0.23</v>
      </c>
      <c r="L566" s="6">
        <f t="shared" si="13"/>
        <v>800.00429999999994</v>
      </c>
    </row>
    <row r="567" spans="1:12" ht="28.5">
      <c r="A567" s="5" t="s">
        <v>62</v>
      </c>
      <c r="B567" s="18" t="s">
        <v>531</v>
      </c>
      <c r="C567" s="5" t="s">
        <v>535</v>
      </c>
      <c r="D567" s="18" t="s">
        <v>66</v>
      </c>
      <c r="E567" s="5">
        <v>2000</v>
      </c>
      <c r="F567" s="28" t="s">
        <v>536</v>
      </c>
      <c r="G567" s="5" t="s">
        <v>533</v>
      </c>
      <c r="H567" s="5">
        <v>1</v>
      </c>
      <c r="I567" s="6">
        <v>650.41</v>
      </c>
      <c r="J567" s="6">
        <f t="shared" si="12"/>
        <v>650.41</v>
      </c>
      <c r="K567" s="19">
        <v>0.23</v>
      </c>
      <c r="L567" s="6">
        <f t="shared" si="13"/>
        <v>800.00429999999994</v>
      </c>
    </row>
    <row r="568" spans="1:12" ht="24">
      <c r="A568" s="5" t="s">
        <v>63</v>
      </c>
      <c r="B568" s="18" t="s">
        <v>531</v>
      </c>
      <c r="C568" s="5" t="s">
        <v>537</v>
      </c>
      <c r="D568" s="18" t="s">
        <v>66</v>
      </c>
      <c r="E568" s="5">
        <v>2001</v>
      </c>
      <c r="F568" s="18">
        <v>4466113</v>
      </c>
      <c r="G568" s="5" t="s">
        <v>533</v>
      </c>
      <c r="H568" s="5">
        <v>1</v>
      </c>
      <c r="I568" s="6">
        <v>650.41</v>
      </c>
      <c r="J568" s="6">
        <f t="shared" si="12"/>
        <v>650.41</v>
      </c>
      <c r="K568" s="19">
        <v>0.23</v>
      </c>
      <c r="L568" s="6">
        <f t="shared" si="13"/>
        <v>800.00429999999994</v>
      </c>
    </row>
    <row r="569" spans="1:12">
      <c r="A569" s="73"/>
      <c r="B569" s="33"/>
      <c r="C569" s="73"/>
      <c r="D569" s="33"/>
      <c r="E569" s="73"/>
      <c r="F569" s="33"/>
      <c r="G569" s="73"/>
      <c r="H569" s="73"/>
      <c r="I569" s="6" t="s">
        <v>31</v>
      </c>
      <c r="J569" s="6">
        <f>SUM(J560:J568)</f>
        <v>15040.67</v>
      </c>
      <c r="K569" s="19">
        <v>0.23</v>
      </c>
      <c r="L569" s="6">
        <f t="shared" si="13"/>
        <v>18500.024099999999</v>
      </c>
    </row>
    <row r="570" spans="1:12">
      <c r="A570" s="73"/>
      <c r="B570" s="33"/>
      <c r="C570" s="73"/>
      <c r="D570" s="33"/>
      <c r="E570" s="73"/>
      <c r="F570" s="33"/>
      <c r="G570" s="73"/>
      <c r="H570" s="73"/>
      <c r="I570" s="82"/>
      <c r="J570" s="82"/>
      <c r="K570" s="21"/>
      <c r="L570" s="82"/>
    </row>
    <row r="571" spans="1:12">
      <c r="I571" s="20"/>
      <c r="J571" s="20"/>
      <c r="K571" s="21"/>
      <c r="L571" s="20"/>
    </row>
    <row r="572" spans="1:12">
      <c r="B572" s="22" t="s">
        <v>32</v>
      </c>
      <c r="I572" s="20"/>
      <c r="J572" s="20"/>
      <c r="K572" s="21"/>
      <c r="L572" s="20"/>
    </row>
    <row r="573" spans="1:12">
      <c r="B573" s="22" t="s">
        <v>33</v>
      </c>
      <c r="I573" s="20"/>
      <c r="J573" s="20"/>
      <c r="K573" s="21"/>
      <c r="L573" s="20"/>
    </row>
    <row r="574" spans="1:12">
      <c r="B574" s="22" t="s">
        <v>34</v>
      </c>
      <c r="I574" s="20"/>
      <c r="J574" s="20"/>
      <c r="K574" s="21"/>
      <c r="L574" s="20"/>
    </row>
    <row r="575" spans="1:12">
      <c r="I575" s="20"/>
      <c r="J575" s="20"/>
      <c r="K575" s="21"/>
      <c r="L575" s="20"/>
    </row>
    <row r="576" spans="1:12">
      <c r="B576" s="22" t="s">
        <v>35</v>
      </c>
      <c r="I576" s="20"/>
      <c r="J576" s="20"/>
      <c r="K576" s="21"/>
      <c r="L576" s="20"/>
    </row>
    <row r="577" spans="1:12">
      <c r="B577" s="22" t="s">
        <v>33</v>
      </c>
      <c r="I577" s="20"/>
      <c r="J577" s="20"/>
      <c r="K577" s="21"/>
      <c r="L577" s="20"/>
    </row>
    <row r="578" spans="1:12">
      <c r="B578" s="22" t="s">
        <v>36</v>
      </c>
      <c r="I578" s="20"/>
      <c r="J578" s="20"/>
      <c r="K578" s="21"/>
      <c r="L578" s="20"/>
    </row>
    <row r="579" spans="1:12">
      <c r="I579" s="20"/>
      <c r="J579" s="20"/>
      <c r="K579" s="21"/>
      <c r="L579" s="20"/>
    </row>
    <row r="580" spans="1:12">
      <c r="B580" s="23" t="s">
        <v>37</v>
      </c>
      <c r="I580" s="20"/>
      <c r="J580" s="20"/>
      <c r="K580" s="21"/>
      <c r="L580" s="20"/>
    </row>
    <row r="581" spans="1:12">
      <c r="B581" s="22"/>
      <c r="I581" s="20"/>
      <c r="J581" s="20"/>
      <c r="K581" s="21"/>
      <c r="L581" s="20"/>
    </row>
    <row r="582" spans="1:12">
      <c r="B582" s="23"/>
      <c r="I582" s="20"/>
      <c r="J582" s="20"/>
      <c r="K582" s="21"/>
      <c r="L582" s="20"/>
    </row>
    <row r="584" spans="1:12" ht="15">
      <c r="B584" s="4" t="s">
        <v>383</v>
      </c>
    </row>
    <row r="586" spans="1:12" ht="42.75">
      <c r="A586" s="5" t="s">
        <v>2</v>
      </c>
      <c r="B586" s="5" t="s">
        <v>3</v>
      </c>
      <c r="C586" s="5" t="s">
        <v>4</v>
      </c>
      <c r="D586" s="5" t="s">
        <v>5</v>
      </c>
      <c r="E586" s="5" t="s">
        <v>6</v>
      </c>
      <c r="F586" s="5" t="s">
        <v>7</v>
      </c>
      <c r="G586" s="5" t="s">
        <v>8</v>
      </c>
      <c r="H586" s="5" t="s">
        <v>9</v>
      </c>
      <c r="I586" s="6" t="s">
        <v>10</v>
      </c>
      <c r="J586" s="6" t="s">
        <v>11</v>
      </c>
      <c r="K586" s="6" t="s">
        <v>12</v>
      </c>
      <c r="L586" s="6" t="s">
        <v>13</v>
      </c>
    </row>
    <row r="587" spans="1:12" ht="24">
      <c r="A587" s="5" t="s">
        <v>14</v>
      </c>
      <c r="B587" s="18" t="s">
        <v>365</v>
      </c>
      <c r="C587" s="5" t="s">
        <v>384</v>
      </c>
      <c r="D587" s="18" t="s">
        <v>66</v>
      </c>
      <c r="E587" s="5">
        <v>1998</v>
      </c>
      <c r="F587" s="18">
        <v>3501982035</v>
      </c>
      <c r="G587" s="18" t="s">
        <v>385</v>
      </c>
      <c r="H587" s="5">
        <v>1</v>
      </c>
      <c r="I587" s="6">
        <v>1056.9100000000001</v>
      </c>
      <c r="J587" s="6">
        <f>H587*I587</f>
        <v>1056.9100000000001</v>
      </c>
      <c r="K587" s="19">
        <v>0.23</v>
      </c>
      <c r="L587" s="6">
        <f>J587+J587*23/100</f>
        <v>1299.9993000000002</v>
      </c>
    </row>
    <row r="588" spans="1:12" ht="24">
      <c r="A588" s="5" t="s">
        <v>21</v>
      </c>
      <c r="B588" s="18" t="s">
        <v>386</v>
      </c>
      <c r="C588" s="5" t="s">
        <v>384</v>
      </c>
      <c r="D588" s="18" t="s">
        <v>66</v>
      </c>
      <c r="E588" s="5">
        <v>1998</v>
      </c>
      <c r="F588" s="18">
        <v>3501982163</v>
      </c>
      <c r="G588" s="18" t="s">
        <v>385</v>
      </c>
      <c r="H588" s="5">
        <v>1</v>
      </c>
      <c r="I588" s="6">
        <f>I587</f>
        <v>1056.9100000000001</v>
      </c>
      <c r="J588" s="6">
        <f>H588*I588</f>
        <v>1056.9100000000001</v>
      </c>
      <c r="K588" s="19">
        <v>0.23</v>
      </c>
      <c r="L588" s="6">
        <f>J588+J588*23/100</f>
        <v>1299.9993000000002</v>
      </c>
    </row>
    <row r="589" spans="1:12">
      <c r="I589" s="6" t="s">
        <v>31</v>
      </c>
      <c r="J589" s="6">
        <f>SUM(J587:J588)</f>
        <v>2113.8200000000002</v>
      </c>
      <c r="K589" s="19">
        <v>0.23</v>
      </c>
      <c r="L589" s="6">
        <f>J589+J589*23/100</f>
        <v>2599.9986000000004</v>
      </c>
    </row>
    <row r="590" spans="1:12">
      <c r="I590" s="20"/>
      <c r="J590" s="20"/>
      <c r="K590" s="21"/>
      <c r="L590" s="20"/>
    </row>
    <row r="591" spans="1:12">
      <c r="B591" s="22" t="s">
        <v>32</v>
      </c>
      <c r="I591" s="20"/>
      <c r="J591" s="20"/>
      <c r="K591" s="21"/>
      <c r="L591" s="20"/>
    </row>
    <row r="592" spans="1:12">
      <c r="B592" s="22" t="s">
        <v>33</v>
      </c>
      <c r="I592" s="20"/>
      <c r="J592" s="20"/>
      <c r="K592" s="21"/>
      <c r="L592" s="20"/>
    </row>
    <row r="593" spans="1:12">
      <c r="B593" s="22" t="s">
        <v>34</v>
      </c>
      <c r="I593" s="20"/>
      <c r="J593" s="20"/>
      <c r="K593" s="21"/>
      <c r="L593" s="20"/>
    </row>
    <row r="594" spans="1:12">
      <c r="I594" s="20"/>
      <c r="J594" s="20"/>
      <c r="K594" s="21"/>
      <c r="L594" s="20"/>
    </row>
    <row r="595" spans="1:12">
      <c r="B595" s="22" t="s">
        <v>35</v>
      </c>
      <c r="I595" s="20"/>
      <c r="J595" s="20"/>
      <c r="K595" s="21"/>
      <c r="L595" s="20"/>
    </row>
    <row r="596" spans="1:12">
      <c r="B596" s="22" t="s">
        <v>33</v>
      </c>
      <c r="I596" s="20"/>
      <c r="J596" s="20"/>
      <c r="K596" s="21"/>
      <c r="L596" s="20"/>
    </row>
    <row r="597" spans="1:12">
      <c r="B597" s="22" t="s">
        <v>36</v>
      </c>
      <c r="I597" s="20"/>
      <c r="J597" s="20"/>
      <c r="K597" s="21"/>
      <c r="L597" s="20"/>
    </row>
    <row r="598" spans="1:12">
      <c r="I598" s="20"/>
      <c r="J598" s="20"/>
      <c r="K598" s="21"/>
      <c r="L598" s="20"/>
    </row>
    <row r="599" spans="1:12">
      <c r="B599" s="23" t="s">
        <v>37</v>
      </c>
      <c r="I599" s="20"/>
      <c r="J599" s="20"/>
      <c r="K599" s="21"/>
      <c r="L599" s="20"/>
    </row>
    <row r="600" spans="1:12">
      <c r="I600" s="20"/>
      <c r="J600" s="20"/>
      <c r="K600" s="21"/>
      <c r="L600" s="20"/>
    </row>
    <row r="601" spans="1:12">
      <c r="I601" s="20"/>
      <c r="J601" s="20"/>
      <c r="K601" s="21"/>
      <c r="L601" s="20"/>
    </row>
    <row r="602" spans="1:12" ht="15">
      <c r="B602" s="4" t="s">
        <v>387</v>
      </c>
    </row>
    <row r="604" spans="1:12" ht="42.75">
      <c r="A604" s="5" t="s">
        <v>2</v>
      </c>
      <c r="B604" s="5" t="s">
        <v>3</v>
      </c>
      <c r="C604" s="5" t="s">
        <v>4</v>
      </c>
      <c r="D604" s="5" t="s">
        <v>5</v>
      </c>
      <c r="E604" s="5" t="s">
        <v>6</v>
      </c>
      <c r="F604" s="5" t="s">
        <v>7</v>
      </c>
      <c r="G604" s="5" t="s">
        <v>8</v>
      </c>
      <c r="H604" s="5" t="s">
        <v>9</v>
      </c>
      <c r="I604" s="6" t="s">
        <v>10</v>
      </c>
      <c r="J604" s="6" t="s">
        <v>11</v>
      </c>
      <c r="K604" s="6" t="s">
        <v>12</v>
      </c>
      <c r="L604" s="6" t="s">
        <v>13</v>
      </c>
    </row>
    <row r="605" spans="1:12" ht="25.5">
      <c r="A605" s="5" t="s">
        <v>14</v>
      </c>
      <c r="B605" s="18" t="s">
        <v>405</v>
      </c>
      <c r="C605" s="46" t="s">
        <v>406</v>
      </c>
      <c r="D605" s="18" t="s">
        <v>258</v>
      </c>
      <c r="E605" s="5">
        <v>2010</v>
      </c>
      <c r="F605" s="5">
        <v>79412</v>
      </c>
      <c r="G605" s="5" t="s">
        <v>407</v>
      </c>
      <c r="H605" s="5">
        <v>1</v>
      </c>
      <c r="I605" s="6">
        <v>1800</v>
      </c>
      <c r="J605" s="6">
        <f>H605*I605</f>
        <v>1800</v>
      </c>
      <c r="K605" s="19">
        <v>0.23</v>
      </c>
      <c r="L605" s="6">
        <f>J605+J605*23/100</f>
        <v>2214</v>
      </c>
    </row>
    <row r="606" spans="1:12">
      <c r="I606" s="6" t="s">
        <v>31</v>
      </c>
      <c r="J606" s="6">
        <f>J605</f>
        <v>1800</v>
      </c>
      <c r="K606" s="19">
        <v>0.23</v>
      </c>
      <c r="L606" s="6">
        <f>J606+J606*23/100</f>
        <v>2214</v>
      </c>
    </row>
    <row r="607" spans="1:12">
      <c r="I607" s="20"/>
      <c r="J607" s="20"/>
      <c r="K607" s="21"/>
      <c r="L607" s="20"/>
    </row>
    <row r="608" spans="1:12">
      <c r="B608" s="22" t="s">
        <v>32</v>
      </c>
      <c r="I608" s="20"/>
      <c r="J608" s="20"/>
      <c r="K608" s="21"/>
      <c r="L608" s="20"/>
    </row>
    <row r="609" spans="1:12">
      <c r="B609" s="22" t="s">
        <v>33</v>
      </c>
      <c r="I609" s="20"/>
      <c r="J609" s="20"/>
      <c r="K609" s="21"/>
      <c r="L609" s="20"/>
    </row>
    <row r="610" spans="1:12">
      <c r="B610" s="22" t="s">
        <v>34</v>
      </c>
      <c r="I610" s="20"/>
      <c r="J610" s="20"/>
      <c r="K610" s="21"/>
      <c r="L610" s="20"/>
    </row>
    <row r="611" spans="1:12">
      <c r="I611" s="20"/>
      <c r="J611" s="20"/>
      <c r="K611" s="21"/>
      <c r="L611" s="20"/>
    </row>
    <row r="612" spans="1:12">
      <c r="B612" s="22" t="s">
        <v>35</v>
      </c>
      <c r="I612" s="20"/>
      <c r="J612" s="20"/>
      <c r="K612" s="21"/>
      <c r="L612" s="20"/>
    </row>
    <row r="613" spans="1:12">
      <c r="B613" s="22" t="s">
        <v>33</v>
      </c>
      <c r="I613" s="20"/>
      <c r="J613" s="20"/>
      <c r="K613" s="21"/>
      <c r="L613" s="20"/>
    </row>
    <row r="614" spans="1:12">
      <c r="B614" s="22" t="s">
        <v>36</v>
      </c>
      <c r="I614" s="20"/>
      <c r="J614" s="20"/>
      <c r="K614" s="21"/>
      <c r="L614" s="20"/>
    </row>
    <row r="615" spans="1:12">
      <c r="I615" s="20"/>
      <c r="J615" s="20"/>
      <c r="K615" s="21"/>
      <c r="L615" s="20"/>
    </row>
    <row r="616" spans="1:12">
      <c r="B616" s="23" t="s">
        <v>37</v>
      </c>
      <c r="I616" s="20"/>
      <c r="J616" s="20"/>
      <c r="K616" s="21"/>
      <c r="L616" s="20"/>
    </row>
    <row r="617" spans="1:12">
      <c r="B617" s="23"/>
      <c r="I617" s="20"/>
      <c r="J617" s="20"/>
      <c r="K617" s="21"/>
      <c r="L617" s="20"/>
    </row>
    <row r="618" spans="1:12">
      <c r="I618" s="20"/>
      <c r="J618" s="20"/>
      <c r="K618" s="21"/>
      <c r="L618" s="20"/>
    </row>
    <row r="619" spans="1:12" ht="15">
      <c r="B619" s="4" t="s">
        <v>392</v>
      </c>
    </row>
    <row r="621" spans="1:12" ht="42.75">
      <c r="A621" s="5" t="s">
        <v>2</v>
      </c>
      <c r="B621" s="5" t="s">
        <v>3</v>
      </c>
      <c r="C621" s="5" t="s">
        <v>4</v>
      </c>
      <c r="D621" s="5" t="s">
        <v>5</v>
      </c>
      <c r="E621" s="5" t="s">
        <v>6</v>
      </c>
      <c r="F621" s="5" t="s">
        <v>7</v>
      </c>
      <c r="G621" s="5" t="s">
        <v>8</v>
      </c>
      <c r="H621" s="5" t="s">
        <v>9</v>
      </c>
      <c r="I621" s="6" t="s">
        <v>10</v>
      </c>
      <c r="J621" s="6" t="s">
        <v>11</v>
      </c>
      <c r="K621" s="6" t="s">
        <v>12</v>
      </c>
      <c r="L621" s="6" t="s">
        <v>13</v>
      </c>
    </row>
    <row r="622" spans="1:12" ht="24">
      <c r="A622" s="5" t="s">
        <v>14</v>
      </c>
      <c r="B622" s="31" t="s">
        <v>414</v>
      </c>
      <c r="C622" s="31" t="s">
        <v>415</v>
      </c>
      <c r="D622" s="31" t="s">
        <v>298</v>
      </c>
      <c r="E622" s="31">
        <v>2016</v>
      </c>
      <c r="F622" s="31" t="s">
        <v>416</v>
      </c>
      <c r="G622" s="5" t="s">
        <v>417</v>
      </c>
      <c r="H622" s="5">
        <v>1</v>
      </c>
      <c r="I622" s="6">
        <v>5800</v>
      </c>
      <c r="J622" s="6">
        <f>H622*I622</f>
        <v>5800</v>
      </c>
      <c r="K622" s="19">
        <v>0.23</v>
      </c>
      <c r="L622" s="6">
        <f>J622+J622*23/100</f>
        <v>7134</v>
      </c>
    </row>
    <row r="623" spans="1:12">
      <c r="I623" s="6" t="s">
        <v>31</v>
      </c>
      <c r="J623" s="6">
        <f>J622</f>
        <v>5800</v>
      </c>
      <c r="K623" s="19">
        <v>0.23</v>
      </c>
      <c r="L623" s="6">
        <f>J623+J623*23/100</f>
        <v>7134</v>
      </c>
    </row>
    <row r="624" spans="1:12">
      <c r="I624" s="20"/>
      <c r="J624" s="20"/>
      <c r="K624" s="21"/>
      <c r="L624" s="20"/>
    </row>
    <row r="625" spans="2:12">
      <c r="B625" s="22" t="s">
        <v>32</v>
      </c>
      <c r="I625" s="20"/>
      <c r="J625" s="20"/>
      <c r="K625" s="21"/>
      <c r="L625" s="20"/>
    </row>
    <row r="626" spans="2:12">
      <c r="B626" s="22" t="s">
        <v>33</v>
      </c>
      <c r="I626" s="20"/>
      <c r="J626" s="20"/>
      <c r="K626" s="21"/>
      <c r="L626" s="20"/>
    </row>
    <row r="627" spans="2:12">
      <c r="B627" s="22" t="s">
        <v>34</v>
      </c>
      <c r="I627" s="20"/>
      <c r="J627" s="20"/>
      <c r="K627" s="21"/>
      <c r="L627" s="20"/>
    </row>
    <row r="628" spans="2:12">
      <c r="I628" s="20"/>
      <c r="J628" s="20"/>
      <c r="K628" s="21"/>
      <c r="L628" s="20"/>
    </row>
    <row r="629" spans="2:12">
      <c r="B629" s="22" t="s">
        <v>35</v>
      </c>
      <c r="I629" s="20"/>
      <c r="J629" s="20"/>
      <c r="K629" s="21"/>
      <c r="L629" s="20"/>
    </row>
    <row r="630" spans="2:12">
      <c r="B630" s="22" t="s">
        <v>33</v>
      </c>
      <c r="I630" s="20"/>
      <c r="J630" s="20"/>
      <c r="K630" s="21"/>
      <c r="L630" s="20"/>
    </row>
    <row r="631" spans="2:12">
      <c r="B631" s="22" t="s">
        <v>36</v>
      </c>
      <c r="I631" s="20"/>
      <c r="J631" s="20"/>
      <c r="K631" s="21"/>
      <c r="L631" s="20"/>
    </row>
    <row r="632" spans="2:12">
      <c r="I632" s="20"/>
      <c r="J632" s="20"/>
      <c r="K632" s="21"/>
      <c r="L632" s="20"/>
    </row>
    <row r="633" spans="2:12">
      <c r="B633" s="23" t="s">
        <v>37</v>
      </c>
      <c r="I633" s="20"/>
      <c r="J633" s="20"/>
      <c r="K633" s="21"/>
      <c r="L633" s="20"/>
    </row>
    <row r="634" spans="2:12">
      <c r="B634" s="22"/>
      <c r="I634" s="20"/>
      <c r="J634" s="20"/>
      <c r="K634" s="21"/>
      <c r="L634" s="20"/>
    </row>
    <row r="635" spans="2:12">
      <c r="B635" s="23"/>
      <c r="I635" s="20"/>
      <c r="J635" s="20"/>
      <c r="K635" s="21"/>
      <c r="L635" s="20"/>
    </row>
    <row r="636" spans="2:12">
      <c r="I636" s="20"/>
      <c r="J636" s="20"/>
      <c r="K636" s="21"/>
      <c r="L636" s="20"/>
    </row>
    <row r="637" spans="2:12">
      <c r="I637" s="20"/>
      <c r="J637" s="20"/>
      <c r="K637" s="21"/>
      <c r="L637" s="20"/>
    </row>
    <row r="638" spans="2:12">
      <c r="I638" s="20"/>
      <c r="J638" s="20"/>
      <c r="K638" s="21"/>
      <c r="L638" s="20"/>
    </row>
    <row r="639" spans="2:12">
      <c r="I639" s="20"/>
      <c r="J639" s="20"/>
      <c r="K639" s="21"/>
      <c r="L639" s="20"/>
    </row>
    <row r="641" spans="1:12" ht="15">
      <c r="B641" s="4" t="s">
        <v>396</v>
      </c>
    </row>
    <row r="643" spans="1:12" ht="42.75">
      <c r="A643" s="5" t="s">
        <v>2</v>
      </c>
      <c r="B643" s="5" t="s">
        <v>3</v>
      </c>
      <c r="C643" s="5" t="s">
        <v>4</v>
      </c>
      <c r="D643" s="5" t="s">
        <v>5</v>
      </c>
      <c r="E643" s="5" t="s">
        <v>6</v>
      </c>
      <c r="F643" s="5" t="s">
        <v>7</v>
      </c>
      <c r="G643" s="5" t="s">
        <v>8</v>
      </c>
      <c r="H643" s="5" t="s">
        <v>9</v>
      </c>
      <c r="I643" s="6" t="s">
        <v>10</v>
      </c>
      <c r="J643" s="6" t="s">
        <v>11</v>
      </c>
      <c r="K643" s="6" t="s">
        <v>12</v>
      </c>
      <c r="L643" s="6" t="s">
        <v>13</v>
      </c>
    </row>
    <row r="644" spans="1:12" ht="25.5">
      <c r="A644" s="9" t="s">
        <v>14</v>
      </c>
      <c r="B644" s="18" t="s">
        <v>403</v>
      </c>
      <c r="C644" s="46" t="s">
        <v>408</v>
      </c>
      <c r="D644" s="18" t="s">
        <v>258</v>
      </c>
      <c r="E644" s="5">
        <v>2011</v>
      </c>
      <c r="F644" s="5">
        <v>10337</v>
      </c>
      <c r="G644" s="5" t="s">
        <v>409</v>
      </c>
      <c r="H644" s="5">
        <v>1</v>
      </c>
      <c r="I644" s="6">
        <v>4800</v>
      </c>
      <c r="J644" s="6">
        <f>H644*I644</f>
        <v>4800</v>
      </c>
      <c r="K644" s="19">
        <v>0.23</v>
      </c>
      <c r="L644" s="6">
        <f>J644+J644*23/100</f>
        <v>5904</v>
      </c>
    </row>
    <row r="645" spans="1:12" ht="25.5">
      <c r="A645" s="76" t="s">
        <v>21</v>
      </c>
      <c r="B645" s="81" t="s">
        <v>403</v>
      </c>
      <c r="C645" s="46" t="s">
        <v>410</v>
      </c>
      <c r="D645" s="18" t="s">
        <v>258</v>
      </c>
      <c r="E645" s="5">
        <v>2011</v>
      </c>
      <c r="F645" s="5">
        <v>10196</v>
      </c>
      <c r="G645" s="5" t="s">
        <v>409</v>
      </c>
      <c r="H645" s="5">
        <v>1</v>
      </c>
      <c r="I645" s="6">
        <v>7723.58</v>
      </c>
      <c r="J645" s="6">
        <f>H645*I645</f>
        <v>7723.58</v>
      </c>
      <c r="K645" s="19">
        <v>0.23</v>
      </c>
      <c r="L645" s="6">
        <f>J645+J645*23/100</f>
        <v>9500.0033999999996</v>
      </c>
    </row>
    <row r="646" spans="1:12">
      <c r="I646" s="6" t="s">
        <v>31</v>
      </c>
      <c r="J646" s="6">
        <f>J644+J645</f>
        <v>12523.58</v>
      </c>
      <c r="K646" s="19">
        <v>0.23</v>
      </c>
      <c r="L646" s="6">
        <f>J646+J646*23/100</f>
        <v>15404.0034</v>
      </c>
    </row>
    <row r="649" spans="1:12">
      <c r="B649" s="22" t="s">
        <v>32</v>
      </c>
    </row>
    <row r="650" spans="1:12">
      <c r="B650" s="22" t="s">
        <v>33</v>
      </c>
    </row>
    <row r="651" spans="1:12">
      <c r="B651" s="22" t="s">
        <v>34</v>
      </c>
    </row>
    <row r="653" spans="1:12">
      <c r="B653" s="22" t="s">
        <v>35</v>
      </c>
    </row>
    <row r="654" spans="1:12">
      <c r="B654" s="22" t="s">
        <v>33</v>
      </c>
    </row>
    <row r="655" spans="1:12">
      <c r="B655" s="22" t="s">
        <v>36</v>
      </c>
    </row>
    <row r="657" spans="1:12">
      <c r="B657" s="23" t="s">
        <v>37</v>
      </c>
    </row>
    <row r="658" spans="1:12">
      <c r="B658" s="22"/>
    </row>
    <row r="659" spans="1:12">
      <c r="B659" s="23"/>
    </row>
    <row r="665" spans="1:12" ht="15">
      <c r="B665" s="4" t="s">
        <v>399</v>
      </c>
    </row>
    <row r="667" spans="1:12" ht="42.75">
      <c r="A667" s="5" t="s">
        <v>2</v>
      </c>
      <c r="B667" s="5" t="s">
        <v>3</v>
      </c>
      <c r="C667" s="5" t="s">
        <v>4</v>
      </c>
      <c r="D667" s="5" t="s">
        <v>5</v>
      </c>
      <c r="E667" s="5" t="s">
        <v>6</v>
      </c>
      <c r="F667" s="5" t="s">
        <v>7</v>
      </c>
      <c r="G667" s="5" t="s">
        <v>8</v>
      </c>
      <c r="H667" s="5" t="s">
        <v>9</v>
      </c>
      <c r="I667" s="6" t="s">
        <v>10</v>
      </c>
      <c r="J667" s="6" t="s">
        <v>11</v>
      </c>
      <c r="K667" s="6" t="s">
        <v>12</v>
      </c>
      <c r="L667" s="6" t="s">
        <v>13</v>
      </c>
    </row>
    <row r="668" spans="1:12" ht="24">
      <c r="A668" s="5" t="s">
        <v>14</v>
      </c>
      <c r="B668" s="18" t="s">
        <v>400</v>
      </c>
      <c r="C668" s="5" t="s">
        <v>401</v>
      </c>
      <c r="D668" s="18" t="s">
        <v>258</v>
      </c>
      <c r="E668" s="5">
        <v>2002</v>
      </c>
      <c r="F668" s="18" t="s">
        <v>402</v>
      </c>
      <c r="G668" s="5" t="s">
        <v>222</v>
      </c>
      <c r="H668" s="5">
        <v>1</v>
      </c>
      <c r="I668" s="6">
        <v>3252.03</v>
      </c>
      <c r="J668" s="6">
        <f>H668*I668</f>
        <v>3252.03</v>
      </c>
      <c r="K668" s="19">
        <v>0.23</v>
      </c>
      <c r="L668" s="6">
        <f>J668+J668*23/100</f>
        <v>3999.9969000000001</v>
      </c>
    </row>
    <row r="669" spans="1:12" ht="28.5">
      <c r="A669" s="5" t="s">
        <v>21</v>
      </c>
      <c r="B669" s="18" t="s">
        <v>403</v>
      </c>
      <c r="C669" s="5" t="s">
        <v>404</v>
      </c>
      <c r="D669" s="18" t="s">
        <v>258</v>
      </c>
      <c r="E669" s="5">
        <v>2000</v>
      </c>
      <c r="F669" s="18">
        <v>95005013</v>
      </c>
      <c r="G669" s="5" t="s">
        <v>222</v>
      </c>
      <c r="H669" s="5">
        <v>1</v>
      </c>
      <c r="I669" s="6">
        <v>5961.06</v>
      </c>
      <c r="J669" s="6">
        <f>H669*I669</f>
        <v>5961.06</v>
      </c>
      <c r="K669" s="19">
        <v>0.23</v>
      </c>
      <c r="L669" s="6">
        <f>J669+J669*23/100</f>
        <v>7332.1038000000008</v>
      </c>
    </row>
    <row r="670" spans="1:12" ht="24">
      <c r="A670" s="5" t="s">
        <v>56</v>
      </c>
      <c r="B670" s="18" t="s">
        <v>411</v>
      </c>
      <c r="C670" s="5" t="s">
        <v>412</v>
      </c>
      <c r="D670" s="18" t="s">
        <v>258</v>
      </c>
      <c r="E670" s="5">
        <v>2008</v>
      </c>
      <c r="F670" s="5" t="s">
        <v>413</v>
      </c>
      <c r="G670" s="5" t="s">
        <v>222</v>
      </c>
      <c r="H670" s="5">
        <v>1</v>
      </c>
      <c r="I670" s="6">
        <v>5040.6499999999996</v>
      </c>
      <c r="J670" s="6">
        <f>H670*I670</f>
        <v>5040.6499999999996</v>
      </c>
      <c r="K670" s="19">
        <v>0.23</v>
      </c>
      <c r="L670" s="6">
        <f>J670+J670*23/100</f>
        <v>6199.9994999999999</v>
      </c>
    </row>
    <row r="671" spans="1:12">
      <c r="I671" s="6" t="s">
        <v>31</v>
      </c>
      <c r="J671" s="6">
        <f>SUM(J668:J670)</f>
        <v>14253.74</v>
      </c>
      <c r="K671" s="19">
        <v>0.23</v>
      </c>
      <c r="L671" s="6">
        <f>J671+J671*23/100</f>
        <v>17532.100200000001</v>
      </c>
    </row>
    <row r="672" spans="1:12">
      <c r="I672" s="20"/>
      <c r="J672" s="20"/>
      <c r="K672" s="21"/>
      <c r="L672" s="20"/>
    </row>
    <row r="673" spans="2:12">
      <c r="I673" s="20"/>
      <c r="J673" s="20"/>
      <c r="K673" s="21"/>
      <c r="L673" s="20"/>
    </row>
    <row r="674" spans="2:12">
      <c r="B674" s="22" t="s">
        <v>32</v>
      </c>
      <c r="I674" s="20"/>
      <c r="J674" s="20"/>
      <c r="K674" s="21"/>
      <c r="L674" s="20"/>
    </row>
    <row r="675" spans="2:12">
      <c r="B675" s="22" t="s">
        <v>33</v>
      </c>
      <c r="I675" s="20"/>
      <c r="J675" s="20"/>
      <c r="K675" s="21"/>
      <c r="L675" s="20"/>
    </row>
    <row r="676" spans="2:12">
      <c r="B676" s="22" t="s">
        <v>34</v>
      </c>
      <c r="I676" s="20"/>
      <c r="J676" s="20"/>
      <c r="K676" s="21"/>
      <c r="L676" s="20"/>
    </row>
    <row r="677" spans="2:12">
      <c r="I677" s="20"/>
      <c r="J677" s="20"/>
      <c r="K677" s="21"/>
      <c r="L677" s="20"/>
    </row>
    <row r="678" spans="2:12">
      <c r="B678" s="22" t="s">
        <v>35</v>
      </c>
      <c r="I678" s="20"/>
      <c r="J678" s="20"/>
      <c r="K678" s="21"/>
      <c r="L678" s="20"/>
    </row>
    <row r="679" spans="2:12">
      <c r="B679" s="22" t="s">
        <v>33</v>
      </c>
      <c r="I679" s="20"/>
      <c r="J679" s="20"/>
      <c r="K679" s="21"/>
      <c r="L679" s="20"/>
    </row>
    <row r="680" spans="2:12">
      <c r="B680" s="22" t="s">
        <v>36</v>
      </c>
      <c r="I680" s="20"/>
      <c r="J680" s="20"/>
      <c r="K680" s="21"/>
      <c r="L680" s="20"/>
    </row>
    <row r="681" spans="2:12">
      <c r="I681" s="20"/>
      <c r="J681" s="20"/>
      <c r="K681" s="21"/>
      <c r="L681" s="20"/>
    </row>
    <row r="682" spans="2:12">
      <c r="B682" s="23" t="s">
        <v>37</v>
      </c>
      <c r="I682" s="20"/>
      <c r="J682" s="20"/>
      <c r="K682" s="21"/>
      <c r="L682" s="20"/>
    </row>
    <row r="683" spans="2:12">
      <c r="B683" s="22"/>
      <c r="I683" s="20"/>
      <c r="J683" s="20"/>
      <c r="K683" s="21"/>
      <c r="L683" s="20"/>
    </row>
    <row r="684" spans="2:12">
      <c r="B684" s="23"/>
      <c r="I684" s="20"/>
      <c r="J684" s="20"/>
      <c r="K684" s="21"/>
      <c r="L684" s="20"/>
    </row>
    <row r="685" spans="2:12">
      <c r="I685" s="20"/>
      <c r="J685" s="20"/>
      <c r="K685" s="21"/>
      <c r="L685" s="20"/>
    </row>
    <row r="686" spans="2:12">
      <c r="I686" s="20"/>
      <c r="J686" s="20"/>
      <c r="K686" s="21"/>
      <c r="L686" s="20"/>
    </row>
    <row r="687" spans="2:12">
      <c r="I687" s="20"/>
      <c r="J687" s="20"/>
      <c r="K687" s="21"/>
      <c r="L687" s="20"/>
    </row>
    <row r="689" spans="1:12" ht="15">
      <c r="B689" s="4" t="s">
        <v>418</v>
      </c>
    </row>
    <row r="691" spans="1:12" ht="42.75">
      <c r="A691" s="5" t="s">
        <v>2</v>
      </c>
      <c r="B691" s="5" t="s">
        <v>3</v>
      </c>
      <c r="C691" s="5" t="s">
        <v>4</v>
      </c>
      <c r="D691" s="5" t="s">
        <v>5</v>
      </c>
      <c r="E691" s="5" t="s">
        <v>6</v>
      </c>
      <c r="F691" s="5" t="s">
        <v>7</v>
      </c>
      <c r="G691" s="5" t="s">
        <v>8</v>
      </c>
      <c r="H691" s="5" t="s">
        <v>9</v>
      </c>
      <c r="I691" s="6" t="s">
        <v>10</v>
      </c>
      <c r="J691" s="6" t="s">
        <v>11</v>
      </c>
      <c r="K691" s="6" t="s">
        <v>12</v>
      </c>
      <c r="L691" s="6" t="s">
        <v>13</v>
      </c>
    </row>
    <row r="692" spans="1:12">
      <c r="A692" s="5" t="s">
        <v>14</v>
      </c>
      <c r="B692" s="18" t="s">
        <v>419</v>
      </c>
      <c r="C692" s="5" t="s">
        <v>420</v>
      </c>
      <c r="D692" s="18" t="s">
        <v>55</v>
      </c>
      <c r="E692" s="5">
        <v>2016</v>
      </c>
      <c r="F692" s="18">
        <v>9100200449</v>
      </c>
      <c r="G692" s="5" t="s">
        <v>421</v>
      </c>
      <c r="H692" s="5">
        <v>1</v>
      </c>
      <c r="I692" s="6">
        <v>2113.8200000000002</v>
      </c>
      <c r="J692" s="6">
        <f t="shared" ref="J692:J703" si="14">H692*I692</f>
        <v>2113.8200000000002</v>
      </c>
      <c r="K692" s="47">
        <v>0.23</v>
      </c>
      <c r="L692" s="17">
        <f t="shared" ref="L692:L704" si="15">J692+J692*23/100</f>
        <v>2599.9986000000004</v>
      </c>
    </row>
    <row r="693" spans="1:12" ht="28.5">
      <c r="A693" s="5" t="s">
        <v>21</v>
      </c>
      <c r="B693" s="18" t="s">
        <v>422</v>
      </c>
      <c r="C693" s="5" t="s">
        <v>423</v>
      </c>
      <c r="D693" s="18" t="s">
        <v>258</v>
      </c>
      <c r="E693" s="5">
        <v>2008</v>
      </c>
      <c r="F693" s="18" t="s">
        <v>424</v>
      </c>
      <c r="G693" s="5" t="s">
        <v>425</v>
      </c>
      <c r="H693" s="5">
        <v>1</v>
      </c>
      <c r="I693" s="6">
        <v>2560.98</v>
      </c>
      <c r="J693" s="6">
        <f t="shared" si="14"/>
        <v>2560.98</v>
      </c>
      <c r="K693" s="47">
        <v>0.23</v>
      </c>
      <c r="L693" s="6">
        <f t="shared" si="15"/>
        <v>3150.0054</v>
      </c>
    </row>
    <row r="694" spans="1:12" ht="25.5">
      <c r="A694" s="5" t="s">
        <v>56</v>
      </c>
      <c r="B694" s="18" t="s">
        <v>426</v>
      </c>
      <c r="C694" s="46" t="s">
        <v>427</v>
      </c>
      <c r="D694" s="18" t="s">
        <v>258</v>
      </c>
      <c r="E694" s="5">
        <v>2002</v>
      </c>
      <c r="F694" s="5" t="s">
        <v>428</v>
      </c>
      <c r="G694" s="5" t="s">
        <v>425</v>
      </c>
      <c r="H694" s="5">
        <v>1</v>
      </c>
      <c r="I694" s="6">
        <v>2560.98</v>
      </c>
      <c r="J694" s="6">
        <f t="shared" si="14"/>
        <v>2560.98</v>
      </c>
      <c r="K694" s="47">
        <v>0.23</v>
      </c>
      <c r="L694" s="6">
        <f t="shared" si="15"/>
        <v>3150.0054</v>
      </c>
    </row>
    <row r="695" spans="1:12" ht="24">
      <c r="A695" s="5" t="s">
        <v>57</v>
      </c>
      <c r="B695" s="18" t="s">
        <v>426</v>
      </c>
      <c r="C695" s="46" t="s">
        <v>429</v>
      </c>
      <c r="D695" s="18" t="s">
        <v>258</v>
      </c>
      <c r="E695" s="5">
        <v>2015</v>
      </c>
      <c r="F695" s="5" t="s">
        <v>430</v>
      </c>
      <c r="G695" s="5" t="s">
        <v>425</v>
      </c>
      <c r="H695" s="5">
        <v>1</v>
      </c>
      <c r="I695" s="6">
        <v>2980</v>
      </c>
      <c r="J695" s="6">
        <f t="shared" si="14"/>
        <v>2980</v>
      </c>
      <c r="K695" s="47">
        <v>0.23</v>
      </c>
      <c r="L695" s="6">
        <f t="shared" si="15"/>
        <v>3665.4</v>
      </c>
    </row>
    <row r="696" spans="1:12">
      <c r="A696" s="5" t="s">
        <v>58</v>
      </c>
      <c r="B696" s="18" t="s">
        <v>431</v>
      </c>
      <c r="C696" s="18" t="s">
        <v>432</v>
      </c>
      <c r="D696" s="18" t="s">
        <v>17</v>
      </c>
      <c r="E696" s="5">
        <v>2013</v>
      </c>
      <c r="F696" s="18" t="s">
        <v>433</v>
      </c>
      <c r="G696" s="5" t="s">
        <v>222</v>
      </c>
      <c r="H696" s="5">
        <v>1</v>
      </c>
      <c r="I696" s="6">
        <v>2845.53</v>
      </c>
      <c r="J696" s="6">
        <f t="shared" si="14"/>
        <v>2845.53</v>
      </c>
      <c r="K696" s="47">
        <v>0.23</v>
      </c>
      <c r="L696" s="6">
        <f t="shared" si="15"/>
        <v>3500.0019000000002</v>
      </c>
    </row>
    <row r="697" spans="1:12" ht="42.75">
      <c r="A697" s="5" t="s">
        <v>59</v>
      </c>
      <c r="B697" s="18" t="s">
        <v>431</v>
      </c>
      <c r="C697" s="5" t="s">
        <v>434</v>
      </c>
      <c r="D697" s="18" t="s">
        <v>298</v>
      </c>
      <c r="E697" s="5">
        <v>2000</v>
      </c>
      <c r="F697" s="5" t="s">
        <v>435</v>
      </c>
      <c r="G697" s="5" t="s">
        <v>436</v>
      </c>
      <c r="H697" s="5">
        <v>1</v>
      </c>
      <c r="I697" s="6">
        <v>2113.8200000000002</v>
      </c>
      <c r="J697" s="6">
        <f t="shared" si="14"/>
        <v>2113.8200000000002</v>
      </c>
      <c r="K697" s="47">
        <v>0.23</v>
      </c>
      <c r="L697" s="6">
        <f t="shared" si="15"/>
        <v>2599.9986000000004</v>
      </c>
    </row>
    <row r="698" spans="1:12" ht="28.5">
      <c r="A698" s="5" t="s">
        <v>60</v>
      </c>
      <c r="B698" s="5" t="s">
        <v>431</v>
      </c>
      <c r="C698" s="5" t="s">
        <v>437</v>
      </c>
      <c r="D698" s="5" t="s">
        <v>349</v>
      </c>
      <c r="E698" s="5">
        <v>2011</v>
      </c>
      <c r="F698" s="5" t="s">
        <v>438</v>
      </c>
      <c r="G698" s="5" t="s">
        <v>425</v>
      </c>
      <c r="H698" s="5">
        <v>1</v>
      </c>
      <c r="I698" s="6">
        <v>2560.98</v>
      </c>
      <c r="J698" s="6">
        <f t="shared" si="14"/>
        <v>2560.98</v>
      </c>
      <c r="K698" s="47">
        <v>0.23</v>
      </c>
      <c r="L698" s="6">
        <f t="shared" si="15"/>
        <v>3150.0054</v>
      </c>
    </row>
    <row r="699" spans="1:12" ht="42.75">
      <c r="A699" s="5" t="s">
        <v>62</v>
      </c>
      <c r="B699" s="5" t="s">
        <v>431</v>
      </c>
      <c r="C699" s="5" t="s">
        <v>439</v>
      </c>
      <c r="D699" s="18" t="s">
        <v>46</v>
      </c>
      <c r="E699" s="5">
        <v>2017</v>
      </c>
      <c r="F699" s="5" t="s">
        <v>440</v>
      </c>
      <c r="G699" s="5" t="s">
        <v>425</v>
      </c>
      <c r="H699" s="5">
        <v>1</v>
      </c>
      <c r="I699" s="6">
        <v>2980</v>
      </c>
      <c r="J699" s="6">
        <f t="shared" si="14"/>
        <v>2980</v>
      </c>
      <c r="K699" s="47">
        <v>0.23</v>
      </c>
      <c r="L699" s="6">
        <f t="shared" si="15"/>
        <v>3665.4</v>
      </c>
    </row>
    <row r="700" spans="1:12" ht="28.5">
      <c r="A700" s="9" t="s">
        <v>63</v>
      </c>
      <c r="B700" s="37" t="s">
        <v>431</v>
      </c>
      <c r="C700" s="9" t="s">
        <v>441</v>
      </c>
      <c r="D700" s="9" t="s">
        <v>46</v>
      </c>
      <c r="E700" s="9">
        <v>2015</v>
      </c>
      <c r="F700" s="9">
        <v>5006689</v>
      </c>
      <c r="G700" s="1" t="s">
        <v>442</v>
      </c>
      <c r="H700" s="9">
        <v>1</v>
      </c>
      <c r="I700" s="7">
        <v>1300</v>
      </c>
      <c r="J700" s="6">
        <f t="shared" si="14"/>
        <v>1300</v>
      </c>
      <c r="K700" s="47">
        <v>0.23</v>
      </c>
      <c r="L700" s="6">
        <f t="shared" si="15"/>
        <v>1599</v>
      </c>
    </row>
    <row r="701" spans="1:12" ht="28.5">
      <c r="A701" s="5" t="s">
        <v>64</v>
      </c>
      <c r="B701" s="18" t="s">
        <v>431</v>
      </c>
      <c r="C701" s="5" t="s">
        <v>443</v>
      </c>
      <c r="D701" s="5" t="s">
        <v>46</v>
      </c>
      <c r="E701" s="5">
        <v>2009</v>
      </c>
      <c r="F701" s="28" t="s">
        <v>444</v>
      </c>
      <c r="G701" s="5" t="s">
        <v>442</v>
      </c>
      <c r="H701" s="5">
        <v>1</v>
      </c>
      <c r="I701" s="6">
        <v>2439.02</v>
      </c>
      <c r="J701" s="6">
        <f t="shared" si="14"/>
        <v>2439.02</v>
      </c>
      <c r="K701" s="47">
        <v>0.23</v>
      </c>
      <c r="L701" s="6">
        <f t="shared" si="15"/>
        <v>2999.9946</v>
      </c>
    </row>
    <row r="702" spans="1:12" ht="25.5">
      <c r="A702" s="5" t="s">
        <v>67</v>
      </c>
      <c r="B702" s="63" t="s">
        <v>504</v>
      </c>
      <c r="C702" s="54" t="s">
        <v>505</v>
      </c>
      <c r="D702" s="57" t="s">
        <v>40</v>
      </c>
      <c r="E702" s="54">
        <v>2007</v>
      </c>
      <c r="F702" s="64" t="s">
        <v>506</v>
      </c>
      <c r="G702" s="54" t="s">
        <v>503</v>
      </c>
      <c r="H702" s="54">
        <v>1</v>
      </c>
      <c r="I702" s="60">
        <v>975.61</v>
      </c>
      <c r="J702" s="60">
        <f t="shared" si="14"/>
        <v>975.61</v>
      </c>
      <c r="K702" s="61">
        <v>0.23</v>
      </c>
      <c r="L702" s="62">
        <f>J702+J702*23/100</f>
        <v>1200.0002999999999</v>
      </c>
    </row>
    <row r="703" spans="1:12" ht="28.5">
      <c r="A703" s="5" t="s">
        <v>69</v>
      </c>
      <c r="B703" s="5" t="s">
        <v>504</v>
      </c>
      <c r="C703" s="5" t="s">
        <v>559</v>
      </c>
      <c r="D703" s="5" t="s">
        <v>40</v>
      </c>
      <c r="E703" s="5">
        <v>2012</v>
      </c>
      <c r="F703" s="5" t="s">
        <v>560</v>
      </c>
      <c r="G703" s="5" t="s">
        <v>222</v>
      </c>
      <c r="H703" s="5">
        <v>1</v>
      </c>
      <c r="I703" s="6">
        <v>2439.02</v>
      </c>
      <c r="J703" s="6">
        <f t="shared" si="14"/>
        <v>2439.02</v>
      </c>
      <c r="K703" s="19">
        <v>0.23</v>
      </c>
      <c r="L703" s="6">
        <f>J703+J703*23/100</f>
        <v>2999.9946</v>
      </c>
    </row>
    <row r="704" spans="1:12">
      <c r="I704" s="17" t="s">
        <v>31</v>
      </c>
      <c r="J704" s="17">
        <f>SUM(J692:J703)</f>
        <v>27869.760000000002</v>
      </c>
      <c r="K704" s="47">
        <v>0.23</v>
      </c>
      <c r="L704" s="6">
        <f t="shared" si="15"/>
        <v>34279.804800000005</v>
      </c>
    </row>
    <row r="705" spans="2:12">
      <c r="I705" s="20"/>
      <c r="J705" s="20"/>
      <c r="K705" s="21"/>
      <c r="L705" s="20"/>
    </row>
    <row r="706" spans="2:12">
      <c r="B706" s="22" t="s">
        <v>32</v>
      </c>
      <c r="I706" s="20"/>
      <c r="J706" s="20"/>
      <c r="K706" s="21"/>
      <c r="L706" s="20"/>
    </row>
    <row r="707" spans="2:12">
      <c r="B707" s="22" t="s">
        <v>33</v>
      </c>
      <c r="I707" s="20"/>
      <c r="J707" s="20"/>
      <c r="K707" s="21"/>
      <c r="L707" s="20"/>
    </row>
    <row r="708" spans="2:12">
      <c r="B708" s="22" t="s">
        <v>34</v>
      </c>
      <c r="I708" s="20"/>
      <c r="J708" s="20"/>
      <c r="K708" s="21"/>
      <c r="L708" s="20"/>
    </row>
    <row r="709" spans="2:12">
      <c r="I709" s="20"/>
      <c r="J709" s="20"/>
      <c r="K709" s="21"/>
      <c r="L709" s="20"/>
    </row>
    <row r="710" spans="2:12">
      <c r="B710" s="22" t="s">
        <v>35</v>
      </c>
      <c r="I710" s="20"/>
      <c r="J710" s="20"/>
      <c r="K710" s="21"/>
      <c r="L710" s="20"/>
    </row>
    <row r="711" spans="2:12">
      <c r="B711" s="22" t="s">
        <v>33</v>
      </c>
      <c r="I711" s="20"/>
      <c r="J711" s="20"/>
      <c r="K711" s="21"/>
      <c r="L711" s="20"/>
    </row>
    <row r="712" spans="2:12">
      <c r="B712" s="22" t="s">
        <v>36</v>
      </c>
      <c r="I712" s="20"/>
      <c r="J712" s="20"/>
      <c r="K712" s="21"/>
      <c r="L712" s="20"/>
    </row>
    <row r="713" spans="2:12">
      <c r="I713" s="20"/>
      <c r="J713" s="20"/>
      <c r="K713" s="21"/>
      <c r="L713" s="20"/>
    </row>
    <row r="714" spans="2:12">
      <c r="B714" s="23" t="s">
        <v>37</v>
      </c>
      <c r="I714" s="20"/>
      <c r="J714" s="20"/>
      <c r="K714" s="21"/>
      <c r="L714" s="20"/>
    </row>
    <row r="715" spans="2:12">
      <c r="I715" s="20"/>
      <c r="J715" s="20"/>
      <c r="K715" s="21"/>
      <c r="L715" s="20"/>
    </row>
    <row r="719" spans="2:12" ht="15">
      <c r="B719" s="4" t="s">
        <v>445</v>
      </c>
    </row>
    <row r="721" spans="1:12" ht="42.75">
      <c r="A721" s="5" t="s">
        <v>2</v>
      </c>
      <c r="B721" s="5" t="s">
        <v>3</v>
      </c>
      <c r="C721" s="5" t="s">
        <v>4</v>
      </c>
      <c r="D721" s="5" t="s">
        <v>5</v>
      </c>
      <c r="E721" s="5" t="s">
        <v>6</v>
      </c>
      <c r="F721" s="5" t="s">
        <v>7</v>
      </c>
      <c r="G721" s="5" t="s">
        <v>8</v>
      </c>
      <c r="H721" s="5" t="s">
        <v>9</v>
      </c>
      <c r="I721" s="6" t="s">
        <v>10</v>
      </c>
      <c r="J721" s="6" t="s">
        <v>11</v>
      </c>
      <c r="K721" s="6" t="s">
        <v>12</v>
      </c>
      <c r="L721" s="6" t="s">
        <v>13</v>
      </c>
    </row>
    <row r="722" spans="1:12">
      <c r="A722" s="5" t="s">
        <v>14</v>
      </c>
      <c r="B722" s="18" t="s">
        <v>446</v>
      </c>
      <c r="C722" s="5" t="s">
        <v>447</v>
      </c>
      <c r="D722" s="5" t="s">
        <v>298</v>
      </c>
      <c r="E722" s="5">
        <v>2013</v>
      </c>
      <c r="F722" s="5">
        <v>101996853</v>
      </c>
      <c r="G722" s="5" t="s">
        <v>377</v>
      </c>
      <c r="H722" s="5">
        <v>1</v>
      </c>
      <c r="I722" s="6">
        <v>487.8</v>
      </c>
      <c r="J722" s="6">
        <f t="shared" ref="J722:J731" si="16">H722*I722</f>
        <v>487.8</v>
      </c>
      <c r="K722" s="19">
        <v>0.23</v>
      </c>
      <c r="L722" s="6">
        <f t="shared" ref="L722:L732" si="17">J722+J722*23/100</f>
        <v>599.99400000000003</v>
      </c>
    </row>
    <row r="723" spans="1:12">
      <c r="A723" s="5" t="s">
        <v>21</v>
      </c>
      <c r="B723" s="18" t="s">
        <v>448</v>
      </c>
      <c r="C723" s="5" t="s">
        <v>449</v>
      </c>
      <c r="D723" s="5" t="s">
        <v>298</v>
      </c>
      <c r="E723" s="5">
        <v>2014</v>
      </c>
      <c r="F723" s="5" t="s">
        <v>450</v>
      </c>
      <c r="G723" s="5" t="s">
        <v>142</v>
      </c>
      <c r="H723" s="5">
        <v>1</v>
      </c>
      <c r="I723" s="6">
        <v>753.66</v>
      </c>
      <c r="J723" s="6">
        <f t="shared" si="16"/>
        <v>753.66</v>
      </c>
      <c r="K723" s="19">
        <v>0.23</v>
      </c>
      <c r="L723" s="6">
        <f t="shared" si="17"/>
        <v>927.0018</v>
      </c>
    </row>
    <row r="724" spans="1:12">
      <c r="A724" s="5" t="s">
        <v>56</v>
      </c>
      <c r="B724" s="48" t="s">
        <v>448</v>
      </c>
      <c r="C724" s="5" t="s">
        <v>451</v>
      </c>
      <c r="D724" s="5" t="s">
        <v>298</v>
      </c>
      <c r="E724" s="5">
        <v>2000</v>
      </c>
      <c r="F724" s="5" t="s">
        <v>452</v>
      </c>
      <c r="G724" s="5" t="s">
        <v>453</v>
      </c>
      <c r="H724" s="5">
        <v>1</v>
      </c>
      <c r="I724" s="6">
        <v>1000</v>
      </c>
      <c r="J724" s="6">
        <f t="shared" si="16"/>
        <v>1000</v>
      </c>
      <c r="K724" s="19">
        <v>0.23</v>
      </c>
      <c r="L724" s="6">
        <f t="shared" si="17"/>
        <v>1230</v>
      </c>
    </row>
    <row r="725" spans="1:12">
      <c r="A725" s="5" t="s">
        <v>57</v>
      </c>
      <c r="B725" s="49" t="s">
        <v>448</v>
      </c>
      <c r="C725" s="50" t="s">
        <v>451</v>
      </c>
      <c r="D725" s="50" t="s">
        <v>298</v>
      </c>
      <c r="E725" s="50">
        <v>2000</v>
      </c>
      <c r="F725" s="51" t="s">
        <v>454</v>
      </c>
      <c r="G725" s="50" t="s">
        <v>453</v>
      </c>
      <c r="H725" s="50">
        <v>1</v>
      </c>
      <c r="I725" s="52">
        <v>1000</v>
      </c>
      <c r="J725" s="6">
        <f t="shared" si="16"/>
        <v>1000</v>
      </c>
      <c r="K725" s="19">
        <v>0.23</v>
      </c>
      <c r="L725" s="6">
        <f t="shared" si="17"/>
        <v>1230</v>
      </c>
    </row>
    <row r="726" spans="1:12">
      <c r="A726" s="5" t="s">
        <v>58</v>
      </c>
      <c r="B726" s="49" t="s">
        <v>448</v>
      </c>
      <c r="C726" s="50" t="s">
        <v>451</v>
      </c>
      <c r="D726" s="50" t="s">
        <v>298</v>
      </c>
      <c r="E726" s="50">
        <v>2000</v>
      </c>
      <c r="F726" s="51" t="s">
        <v>455</v>
      </c>
      <c r="G726" s="50" t="s">
        <v>453</v>
      </c>
      <c r="H726" s="50">
        <v>1</v>
      </c>
      <c r="I726" s="52">
        <v>1000</v>
      </c>
      <c r="J726" s="6">
        <f t="shared" si="16"/>
        <v>1000</v>
      </c>
      <c r="K726" s="19">
        <v>0.23</v>
      </c>
      <c r="L726" s="6">
        <f t="shared" si="17"/>
        <v>1230</v>
      </c>
    </row>
    <row r="727" spans="1:12" ht="57">
      <c r="A727" s="5" t="s">
        <v>59</v>
      </c>
      <c r="B727" s="18" t="s">
        <v>456</v>
      </c>
      <c r="C727" s="5" t="s">
        <v>457</v>
      </c>
      <c r="D727" s="5" t="s">
        <v>130</v>
      </c>
      <c r="E727" s="5">
        <v>2014</v>
      </c>
      <c r="F727" s="5" t="s">
        <v>458</v>
      </c>
      <c r="G727" s="5" t="s">
        <v>142</v>
      </c>
      <c r="H727" s="5">
        <v>1</v>
      </c>
      <c r="I727" s="6">
        <v>450</v>
      </c>
      <c r="J727" s="6">
        <f t="shared" si="16"/>
        <v>450</v>
      </c>
      <c r="K727" s="19">
        <v>0.23</v>
      </c>
      <c r="L727" s="6">
        <f t="shared" si="17"/>
        <v>553.5</v>
      </c>
    </row>
    <row r="728" spans="1:12" ht="24">
      <c r="A728" s="5" t="s">
        <v>60</v>
      </c>
      <c r="B728" s="18" t="s">
        <v>456</v>
      </c>
      <c r="C728" s="5" t="s">
        <v>459</v>
      </c>
      <c r="D728" s="18" t="s">
        <v>187</v>
      </c>
      <c r="E728" s="5">
        <v>2015</v>
      </c>
      <c r="F728" s="18" t="s">
        <v>460</v>
      </c>
      <c r="G728" s="5" t="s">
        <v>142</v>
      </c>
      <c r="H728" s="5">
        <v>1</v>
      </c>
      <c r="I728" s="6">
        <v>753.66</v>
      </c>
      <c r="J728" s="6">
        <f t="shared" si="16"/>
        <v>753.66</v>
      </c>
      <c r="K728" s="19">
        <v>0.23</v>
      </c>
      <c r="L728" s="6">
        <f t="shared" si="17"/>
        <v>927.0018</v>
      </c>
    </row>
    <row r="729" spans="1:12" ht="24">
      <c r="A729" s="5" t="s">
        <v>62</v>
      </c>
      <c r="B729" s="18" t="s">
        <v>461</v>
      </c>
      <c r="C729" s="5" t="s">
        <v>462</v>
      </c>
      <c r="D729" s="18" t="s">
        <v>187</v>
      </c>
      <c r="E729" s="5">
        <v>2015</v>
      </c>
      <c r="F729" s="18" t="s">
        <v>463</v>
      </c>
      <c r="G729" s="5" t="s">
        <v>142</v>
      </c>
      <c r="H729" s="5">
        <v>1</v>
      </c>
      <c r="I729" s="6">
        <v>280</v>
      </c>
      <c r="J729" s="6">
        <f t="shared" si="16"/>
        <v>280</v>
      </c>
      <c r="K729" s="19">
        <v>0.23</v>
      </c>
      <c r="L729" s="6">
        <f t="shared" si="17"/>
        <v>344.4</v>
      </c>
    </row>
    <row r="730" spans="1:12" ht="24">
      <c r="A730" s="5" t="s">
        <v>63</v>
      </c>
      <c r="B730" s="18" t="s">
        <v>464</v>
      </c>
      <c r="C730" s="5" t="s">
        <v>465</v>
      </c>
      <c r="D730" s="18" t="s">
        <v>130</v>
      </c>
      <c r="E730" s="5">
        <v>2013</v>
      </c>
      <c r="F730" s="18" t="s">
        <v>466</v>
      </c>
      <c r="G730" s="5" t="s">
        <v>467</v>
      </c>
      <c r="H730" s="5">
        <v>1</v>
      </c>
      <c r="I730" s="6">
        <v>2763</v>
      </c>
      <c r="J730" s="6">
        <f t="shared" si="16"/>
        <v>2763</v>
      </c>
      <c r="K730" s="19">
        <v>0.23</v>
      </c>
      <c r="L730" s="6">
        <f t="shared" si="17"/>
        <v>3398.49</v>
      </c>
    </row>
    <row r="731" spans="1:12">
      <c r="A731" s="5" t="s">
        <v>64</v>
      </c>
      <c r="B731" s="31" t="s">
        <v>468</v>
      </c>
      <c r="C731" s="31" t="s">
        <v>469</v>
      </c>
      <c r="D731" s="5" t="s">
        <v>298</v>
      </c>
      <c r="E731" s="5">
        <v>2014</v>
      </c>
      <c r="F731" s="18" t="s">
        <v>470</v>
      </c>
      <c r="G731" s="5" t="s">
        <v>142</v>
      </c>
      <c r="H731" s="5">
        <v>1</v>
      </c>
      <c r="I731" s="6">
        <v>366</v>
      </c>
      <c r="J731" s="6">
        <f t="shared" si="16"/>
        <v>366</v>
      </c>
      <c r="K731" s="19">
        <v>0.23</v>
      </c>
      <c r="L731" s="6">
        <f t="shared" si="17"/>
        <v>450.18</v>
      </c>
    </row>
    <row r="732" spans="1:12">
      <c r="B732" s="33"/>
      <c r="F732" s="33"/>
      <c r="I732" s="6" t="s">
        <v>31</v>
      </c>
      <c r="J732" s="6">
        <f>SUM(J722:J731)</f>
        <v>8854.119999999999</v>
      </c>
      <c r="K732" s="19">
        <v>0.23</v>
      </c>
      <c r="L732" s="6">
        <f t="shared" si="17"/>
        <v>10890.567599999998</v>
      </c>
    </row>
    <row r="733" spans="1:12">
      <c r="B733" s="33"/>
      <c r="F733" s="33"/>
    </row>
    <row r="734" spans="1:12">
      <c r="B734" s="22" t="s">
        <v>32</v>
      </c>
      <c r="F734" s="33"/>
    </row>
    <row r="735" spans="1:12">
      <c r="B735" s="22" t="s">
        <v>33</v>
      </c>
      <c r="F735" s="33"/>
    </row>
    <row r="736" spans="1:12">
      <c r="B736" s="22" t="s">
        <v>34</v>
      </c>
      <c r="F736" s="33"/>
    </row>
    <row r="737" spans="1:12">
      <c r="F737" s="33"/>
    </row>
    <row r="738" spans="1:12">
      <c r="B738" s="22" t="s">
        <v>35</v>
      </c>
      <c r="F738" s="33"/>
    </row>
    <row r="739" spans="1:12">
      <c r="B739" s="22" t="s">
        <v>33</v>
      </c>
      <c r="F739" s="33"/>
    </row>
    <row r="740" spans="1:12">
      <c r="B740" s="22" t="s">
        <v>36</v>
      </c>
      <c r="F740" s="33"/>
    </row>
    <row r="741" spans="1:12">
      <c r="F741" s="33"/>
    </row>
    <row r="742" spans="1:12">
      <c r="B742" s="23" t="s">
        <v>37</v>
      </c>
      <c r="F742" s="33"/>
    </row>
    <row r="743" spans="1:12">
      <c r="B743" s="23"/>
      <c r="F743" s="33"/>
    </row>
    <row r="744" spans="1:12">
      <c r="B744" s="33"/>
      <c r="F744" s="33"/>
    </row>
    <row r="745" spans="1:12">
      <c r="B745" s="33"/>
      <c r="F745" s="33"/>
    </row>
    <row r="747" spans="1:12" ht="15">
      <c r="B747" s="4" t="s">
        <v>471</v>
      </c>
    </row>
    <row r="749" spans="1:12" ht="42.75">
      <c r="A749" s="5" t="s">
        <v>2</v>
      </c>
      <c r="B749" s="5" t="s">
        <v>3</v>
      </c>
      <c r="C749" s="5" t="s">
        <v>4</v>
      </c>
      <c r="D749" s="5" t="s">
        <v>5</v>
      </c>
      <c r="E749" s="5" t="s">
        <v>6</v>
      </c>
      <c r="F749" s="5" t="s">
        <v>7</v>
      </c>
      <c r="G749" s="5" t="s">
        <v>8</v>
      </c>
      <c r="H749" s="5" t="s">
        <v>9</v>
      </c>
      <c r="I749" s="6" t="s">
        <v>10</v>
      </c>
      <c r="J749" s="6" t="s">
        <v>11</v>
      </c>
      <c r="K749" s="6" t="s">
        <v>12</v>
      </c>
      <c r="L749" s="6" t="s">
        <v>13</v>
      </c>
    </row>
    <row r="750" spans="1:12" ht="24">
      <c r="A750" s="5" t="s">
        <v>14</v>
      </c>
      <c r="B750" s="18" t="s">
        <v>472</v>
      </c>
      <c r="C750" s="5" t="s">
        <v>473</v>
      </c>
      <c r="D750" s="18" t="s">
        <v>349</v>
      </c>
      <c r="E750" s="5">
        <v>2014</v>
      </c>
      <c r="F750" s="5" t="s">
        <v>474</v>
      </c>
      <c r="G750" s="5" t="s">
        <v>475</v>
      </c>
      <c r="H750" s="5">
        <v>2</v>
      </c>
      <c r="I750" s="6">
        <v>5900</v>
      </c>
      <c r="J750" s="6">
        <f>H750*I750</f>
        <v>11800</v>
      </c>
      <c r="K750" s="19">
        <v>0.23</v>
      </c>
      <c r="L750" s="6">
        <f>J750+J750*23/100</f>
        <v>14514</v>
      </c>
    </row>
    <row r="751" spans="1:12" ht="24">
      <c r="A751" s="5" t="s">
        <v>21</v>
      </c>
      <c r="B751" s="18" t="s">
        <v>472</v>
      </c>
      <c r="C751" s="5" t="s">
        <v>476</v>
      </c>
      <c r="D751" s="18" t="s">
        <v>349</v>
      </c>
      <c r="E751" s="5">
        <v>2016</v>
      </c>
      <c r="F751" s="5" t="s">
        <v>477</v>
      </c>
      <c r="G751" s="5" t="s">
        <v>475</v>
      </c>
      <c r="H751" s="5">
        <v>2</v>
      </c>
      <c r="I751" s="6">
        <v>5900</v>
      </c>
      <c r="J751" s="6">
        <f>H751*I751</f>
        <v>11800</v>
      </c>
      <c r="K751" s="19">
        <v>0.23</v>
      </c>
      <c r="L751" s="6">
        <f>J751+J751*23/100</f>
        <v>14514</v>
      </c>
    </row>
    <row r="752" spans="1:12" ht="24">
      <c r="A752" s="5" t="s">
        <v>56</v>
      </c>
      <c r="B752" s="18" t="s">
        <v>478</v>
      </c>
      <c r="C752" s="5" t="s">
        <v>479</v>
      </c>
      <c r="D752" s="18" t="s">
        <v>349</v>
      </c>
      <c r="E752" s="5">
        <v>2014</v>
      </c>
      <c r="F752" s="18" t="s">
        <v>480</v>
      </c>
      <c r="G752" s="5" t="s">
        <v>475</v>
      </c>
      <c r="H752" s="5">
        <v>1</v>
      </c>
      <c r="I752" s="6">
        <v>4900</v>
      </c>
      <c r="J752" s="6">
        <f>H752*I752</f>
        <v>4900</v>
      </c>
      <c r="K752" s="19">
        <v>0.23</v>
      </c>
      <c r="L752" s="6">
        <f>J752+J752*23/100</f>
        <v>6027</v>
      </c>
    </row>
    <row r="753" spans="2:12">
      <c r="I753" s="6" t="s">
        <v>31</v>
      </c>
      <c r="J753" s="6">
        <f>SUM(J750:J752)</f>
        <v>28500</v>
      </c>
      <c r="K753" s="19">
        <v>0.23</v>
      </c>
      <c r="L753" s="6">
        <f>J753+J753*23/100</f>
        <v>35055</v>
      </c>
    </row>
    <row r="754" spans="2:12">
      <c r="I754" s="20"/>
      <c r="J754" s="20"/>
      <c r="K754" s="21"/>
      <c r="L754" s="20"/>
    </row>
    <row r="755" spans="2:12">
      <c r="B755" s="22" t="s">
        <v>32</v>
      </c>
      <c r="I755" s="20"/>
      <c r="J755" s="20"/>
      <c r="K755" s="21"/>
      <c r="L755" s="20"/>
    </row>
    <row r="756" spans="2:12">
      <c r="B756" s="22" t="s">
        <v>33</v>
      </c>
      <c r="I756" s="20"/>
      <c r="J756" s="20"/>
      <c r="K756" s="21"/>
      <c r="L756" s="20"/>
    </row>
    <row r="757" spans="2:12">
      <c r="B757" s="22" t="s">
        <v>34</v>
      </c>
      <c r="I757" s="20"/>
      <c r="J757" s="20"/>
      <c r="K757" s="21"/>
      <c r="L757" s="20"/>
    </row>
    <row r="758" spans="2:12">
      <c r="I758" s="20"/>
      <c r="J758" s="20"/>
      <c r="K758" s="21"/>
      <c r="L758" s="20"/>
    </row>
    <row r="759" spans="2:12">
      <c r="B759" s="22" t="s">
        <v>35</v>
      </c>
      <c r="I759" s="20"/>
      <c r="J759" s="20"/>
      <c r="K759" s="21"/>
      <c r="L759" s="20"/>
    </row>
    <row r="760" spans="2:12">
      <c r="B760" s="22" t="s">
        <v>33</v>
      </c>
      <c r="I760" s="20"/>
      <c r="J760" s="20"/>
      <c r="K760" s="21"/>
      <c r="L760" s="20"/>
    </row>
    <row r="761" spans="2:12">
      <c r="B761" s="22" t="s">
        <v>36</v>
      </c>
      <c r="I761" s="20"/>
      <c r="J761" s="20"/>
      <c r="K761" s="21"/>
      <c r="L761" s="20"/>
    </row>
    <row r="762" spans="2:12">
      <c r="I762" s="20"/>
      <c r="J762" s="20"/>
      <c r="K762" s="21"/>
      <c r="L762" s="20"/>
    </row>
    <row r="763" spans="2:12">
      <c r="B763" s="23" t="s">
        <v>37</v>
      </c>
      <c r="I763" s="20"/>
      <c r="J763" s="20"/>
      <c r="K763" s="21"/>
      <c r="L763" s="20"/>
    </row>
    <row r="764" spans="2:12">
      <c r="B764" s="22"/>
      <c r="I764" s="20"/>
      <c r="J764" s="20"/>
      <c r="K764" s="21"/>
      <c r="L764" s="20"/>
    </row>
    <row r="765" spans="2:12">
      <c r="B765" s="23"/>
      <c r="I765" s="20"/>
      <c r="J765" s="20"/>
      <c r="K765" s="21"/>
      <c r="L765" s="20"/>
    </row>
    <row r="766" spans="2:12">
      <c r="I766" s="20"/>
      <c r="J766" s="20"/>
      <c r="K766" s="21"/>
      <c r="L766" s="20"/>
    </row>
    <row r="769" spans="1:12" ht="15">
      <c r="B769" s="4" t="s">
        <v>485</v>
      </c>
    </row>
    <row r="771" spans="1:12" ht="42.75">
      <c r="A771" s="5" t="s">
        <v>2</v>
      </c>
      <c r="B771" s="5" t="s">
        <v>3</v>
      </c>
      <c r="C771" s="5" t="s">
        <v>4</v>
      </c>
      <c r="D771" s="5" t="s">
        <v>5</v>
      </c>
      <c r="E771" s="5" t="s">
        <v>6</v>
      </c>
      <c r="F771" s="5" t="s">
        <v>7</v>
      </c>
      <c r="G771" s="5" t="s">
        <v>8</v>
      </c>
      <c r="H771" s="5" t="s">
        <v>9</v>
      </c>
      <c r="I771" s="6" t="s">
        <v>10</v>
      </c>
      <c r="J771" s="6" t="s">
        <v>11</v>
      </c>
      <c r="K771" s="6" t="s">
        <v>12</v>
      </c>
      <c r="L771" s="6" t="s">
        <v>13</v>
      </c>
    </row>
    <row r="772" spans="1:12" ht="48">
      <c r="A772" s="5" t="s">
        <v>14</v>
      </c>
      <c r="B772" s="18" t="s">
        <v>486</v>
      </c>
      <c r="C772" s="29" t="s">
        <v>487</v>
      </c>
      <c r="D772" s="18" t="s">
        <v>71</v>
      </c>
      <c r="E772" s="5"/>
      <c r="F772" s="18" t="s">
        <v>488</v>
      </c>
      <c r="G772" s="5" t="s">
        <v>489</v>
      </c>
      <c r="H772" s="5">
        <v>2</v>
      </c>
      <c r="I772" s="6">
        <v>2650</v>
      </c>
      <c r="J772" s="6">
        <f>H772*I772</f>
        <v>5300</v>
      </c>
      <c r="K772" s="19">
        <v>0.23</v>
      </c>
      <c r="L772" s="6">
        <f>J772+J772*23/100</f>
        <v>6519</v>
      </c>
    </row>
    <row r="773" spans="1:12" ht="24">
      <c r="A773" s="5" t="s">
        <v>21</v>
      </c>
      <c r="B773" s="18" t="s">
        <v>486</v>
      </c>
      <c r="C773" s="29" t="s">
        <v>487</v>
      </c>
      <c r="D773" s="18" t="s">
        <v>187</v>
      </c>
      <c r="E773" s="5">
        <v>2012</v>
      </c>
      <c r="F773" s="18" t="s">
        <v>490</v>
      </c>
      <c r="G773" s="5" t="s">
        <v>489</v>
      </c>
      <c r="H773" s="5">
        <v>2</v>
      </c>
      <c r="I773" s="6">
        <v>2650</v>
      </c>
      <c r="J773" s="6">
        <f>H773*I773</f>
        <v>5300</v>
      </c>
      <c r="K773" s="19">
        <v>0.23</v>
      </c>
      <c r="L773" s="6">
        <f>J773+J773*23/100</f>
        <v>6519</v>
      </c>
    </row>
    <row r="774" spans="1:12">
      <c r="I774" s="6" t="s">
        <v>31</v>
      </c>
      <c r="J774" s="6">
        <f>SUM(J772:J773)</f>
        <v>10600</v>
      </c>
      <c r="K774" s="19">
        <v>0.23</v>
      </c>
      <c r="L774" s="6">
        <f>J774+J774*23/100</f>
        <v>13038</v>
      </c>
    </row>
    <row r="776" spans="1:12">
      <c r="B776" s="22" t="s">
        <v>32</v>
      </c>
    </row>
    <row r="777" spans="1:12">
      <c r="B777" s="22" t="s">
        <v>33</v>
      </c>
    </row>
    <row r="778" spans="1:12">
      <c r="B778" s="22" t="s">
        <v>34</v>
      </c>
    </row>
    <row r="780" spans="1:12">
      <c r="B780" s="22" t="s">
        <v>35</v>
      </c>
    </row>
    <row r="781" spans="1:12">
      <c r="B781" s="22" t="s">
        <v>33</v>
      </c>
    </row>
    <row r="782" spans="1:12">
      <c r="B782" s="22" t="s">
        <v>36</v>
      </c>
    </row>
    <row r="784" spans="1:12">
      <c r="B784" s="23" t="s">
        <v>37</v>
      </c>
    </row>
    <row r="787" spans="1:14" ht="15">
      <c r="B787" s="4" t="s">
        <v>491</v>
      </c>
    </row>
    <row r="789" spans="1:14" ht="42.75">
      <c r="A789" s="5" t="s">
        <v>2</v>
      </c>
      <c r="B789" s="5" t="s">
        <v>3</v>
      </c>
      <c r="C789" s="5" t="s">
        <v>4</v>
      </c>
      <c r="D789" s="5" t="s">
        <v>5</v>
      </c>
      <c r="E789" s="5" t="s">
        <v>6</v>
      </c>
      <c r="F789" s="5" t="s">
        <v>7</v>
      </c>
      <c r="G789" s="5" t="s">
        <v>8</v>
      </c>
      <c r="H789" s="5" t="s">
        <v>9</v>
      </c>
      <c r="I789" s="6" t="s">
        <v>10</v>
      </c>
      <c r="J789" s="6" t="s">
        <v>11</v>
      </c>
      <c r="K789" s="6" t="s">
        <v>12</v>
      </c>
      <c r="L789" s="6" t="s">
        <v>13</v>
      </c>
    </row>
    <row r="790" spans="1:14" ht="28.5">
      <c r="A790" s="5"/>
      <c r="B790" s="18" t="s">
        <v>492</v>
      </c>
      <c r="C790" s="5" t="s">
        <v>493</v>
      </c>
      <c r="D790" s="18" t="s">
        <v>494</v>
      </c>
      <c r="E790" s="5">
        <v>2016</v>
      </c>
      <c r="F790" s="18" t="s">
        <v>495</v>
      </c>
      <c r="G790" s="5" t="s">
        <v>496</v>
      </c>
      <c r="H790" s="5">
        <v>1</v>
      </c>
      <c r="I790" s="6">
        <v>1050</v>
      </c>
      <c r="J790" s="6">
        <f>H790*I790</f>
        <v>1050</v>
      </c>
      <c r="K790" s="19">
        <v>0.23</v>
      </c>
      <c r="L790" s="6">
        <f>J790+J790*23/100</f>
        <v>1291.5</v>
      </c>
    </row>
    <row r="791" spans="1:14" ht="28.5">
      <c r="A791" s="5"/>
      <c r="B791" s="18" t="s">
        <v>492</v>
      </c>
      <c r="C791" s="5" t="s">
        <v>493</v>
      </c>
      <c r="D791" s="18" t="s">
        <v>55</v>
      </c>
      <c r="E791" s="5">
        <v>2016</v>
      </c>
      <c r="F791" s="18" t="s">
        <v>497</v>
      </c>
      <c r="G791" s="5" t="s">
        <v>496</v>
      </c>
      <c r="H791" s="5">
        <v>1</v>
      </c>
      <c r="I791" s="6">
        <v>1050</v>
      </c>
      <c r="J791" s="6">
        <f>H791*I791</f>
        <v>1050</v>
      </c>
      <c r="K791" s="19">
        <v>0.23</v>
      </c>
      <c r="L791" s="6">
        <f>J791+J791*23/100</f>
        <v>1291.5</v>
      </c>
      <c r="N791" s="53"/>
    </row>
    <row r="792" spans="1:14">
      <c r="I792" s="6" t="s">
        <v>31</v>
      </c>
      <c r="J792" s="6">
        <f>SUM(J790:J791)</f>
        <v>2100</v>
      </c>
      <c r="K792" s="19">
        <v>0.23</v>
      </c>
      <c r="L792" s="6">
        <f>J792+J792*23/100</f>
        <v>2583</v>
      </c>
      <c r="N792" s="53"/>
    </row>
    <row r="793" spans="1:14">
      <c r="I793" s="20"/>
      <c r="J793" s="20"/>
      <c r="K793" s="21"/>
      <c r="L793" s="20"/>
      <c r="N793" s="53"/>
    </row>
    <row r="794" spans="1:14">
      <c r="B794" s="22" t="s">
        <v>32</v>
      </c>
      <c r="I794" s="20"/>
      <c r="J794" s="20"/>
      <c r="K794" s="21"/>
      <c r="L794" s="20"/>
      <c r="N794" s="53"/>
    </row>
    <row r="795" spans="1:14">
      <c r="B795" s="22" t="s">
        <v>33</v>
      </c>
      <c r="I795" s="20"/>
      <c r="J795" s="20"/>
      <c r="K795" s="21"/>
      <c r="L795" s="20"/>
      <c r="N795" s="53"/>
    </row>
    <row r="796" spans="1:14">
      <c r="B796" s="22" t="s">
        <v>34</v>
      </c>
      <c r="I796" s="20"/>
      <c r="J796" s="20"/>
      <c r="K796" s="21"/>
      <c r="L796" s="20"/>
      <c r="N796" s="53"/>
    </row>
    <row r="797" spans="1:14">
      <c r="I797" s="20"/>
      <c r="J797" s="20"/>
      <c r="K797" s="21"/>
      <c r="L797" s="20"/>
      <c r="N797" s="53"/>
    </row>
    <row r="798" spans="1:14">
      <c r="B798" s="22" t="s">
        <v>35</v>
      </c>
      <c r="I798" s="20"/>
      <c r="J798" s="20"/>
      <c r="K798" s="21"/>
      <c r="L798" s="20"/>
      <c r="N798" s="53"/>
    </row>
    <row r="799" spans="1:14">
      <c r="B799" s="22" t="s">
        <v>33</v>
      </c>
      <c r="I799" s="20"/>
      <c r="J799" s="20"/>
      <c r="K799" s="21"/>
      <c r="L799" s="20"/>
      <c r="N799" s="53"/>
    </row>
    <row r="800" spans="1:14">
      <c r="B800" s="22" t="s">
        <v>36</v>
      </c>
      <c r="I800" s="20"/>
      <c r="J800" s="20"/>
      <c r="K800" s="21"/>
      <c r="L800" s="20"/>
      <c r="N800" s="53"/>
    </row>
    <row r="801" spans="1:14">
      <c r="I801" s="20"/>
      <c r="J801" s="20"/>
      <c r="K801" s="21"/>
      <c r="L801" s="20"/>
      <c r="N801" s="53"/>
    </row>
    <row r="802" spans="1:14">
      <c r="B802" s="23" t="s">
        <v>37</v>
      </c>
      <c r="I802" s="20"/>
      <c r="J802" s="20"/>
      <c r="K802" s="21"/>
      <c r="L802" s="20"/>
      <c r="N802" s="53"/>
    </row>
    <row r="803" spans="1:14">
      <c r="B803" s="23"/>
      <c r="I803" s="20"/>
      <c r="J803" s="20"/>
      <c r="K803" s="21"/>
      <c r="L803" s="20"/>
      <c r="N803" s="53"/>
    </row>
    <row r="804" spans="1:14">
      <c r="I804" s="20"/>
      <c r="J804" s="20"/>
      <c r="K804" s="21"/>
      <c r="L804" s="20"/>
      <c r="N804" s="53"/>
    </row>
    <row r="805" spans="1:14">
      <c r="I805" s="20"/>
      <c r="J805" s="20"/>
      <c r="K805" s="21"/>
      <c r="L805" s="20"/>
      <c r="N805" s="53"/>
    </row>
    <row r="806" spans="1:14" ht="15">
      <c r="B806" s="4" t="s">
        <v>498</v>
      </c>
    </row>
    <row r="808" spans="1:14" ht="42.75">
      <c r="A808" s="5" t="s">
        <v>2</v>
      </c>
      <c r="B808" s="5" t="s">
        <v>3</v>
      </c>
      <c r="C808" s="5" t="s">
        <v>4</v>
      </c>
      <c r="D808" s="5" t="s">
        <v>5</v>
      </c>
      <c r="E808" s="5" t="s">
        <v>6</v>
      </c>
      <c r="F808" s="5" t="s">
        <v>7</v>
      </c>
      <c r="G808" s="5" t="s">
        <v>8</v>
      </c>
      <c r="H808" s="5" t="s">
        <v>9</v>
      </c>
      <c r="I808" s="6" t="s">
        <v>10</v>
      </c>
      <c r="J808" s="6" t="s">
        <v>11</v>
      </c>
      <c r="K808" s="6" t="s">
        <v>12</v>
      </c>
      <c r="L808" s="6" t="s">
        <v>13</v>
      </c>
    </row>
    <row r="809" spans="1:14" ht="24">
      <c r="A809" s="5" t="s">
        <v>14</v>
      </c>
      <c r="B809" s="18" t="s">
        <v>481</v>
      </c>
      <c r="C809" s="5" t="s">
        <v>482</v>
      </c>
      <c r="D809" s="18" t="s">
        <v>349</v>
      </c>
      <c r="E809" s="5">
        <v>2011</v>
      </c>
      <c r="F809" s="5" t="s">
        <v>483</v>
      </c>
      <c r="G809" s="5" t="s">
        <v>484</v>
      </c>
      <c r="H809" s="5">
        <v>1</v>
      </c>
      <c r="I809" s="6">
        <v>2150</v>
      </c>
      <c r="J809" s="6">
        <f>H809*I809</f>
        <v>2150</v>
      </c>
      <c r="K809" s="19">
        <v>0.23</v>
      </c>
      <c r="L809" s="6">
        <f>J809+J809*23/100</f>
        <v>2644.5</v>
      </c>
    </row>
    <row r="810" spans="1:14">
      <c r="I810" s="6" t="s">
        <v>31</v>
      </c>
      <c r="J810" s="6">
        <f>SUM(J809:J809)</f>
        <v>2150</v>
      </c>
      <c r="K810" s="19">
        <v>0.23</v>
      </c>
      <c r="L810" s="6">
        <f>J810+J810*23/100</f>
        <v>2644.5</v>
      </c>
    </row>
    <row r="812" spans="1:14">
      <c r="B812" s="22" t="s">
        <v>32</v>
      </c>
    </row>
    <row r="813" spans="1:14">
      <c r="B813" s="22" t="s">
        <v>33</v>
      </c>
    </row>
    <row r="814" spans="1:14">
      <c r="B814" s="22" t="s">
        <v>34</v>
      </c>
    </row>
    <row r="816" spans="1:14">
      <c r="B816" s="22" t="s">
        <v>35</v>
      </c>
    </row>
    <row r="817" spans="1:13">
      <c r="B817" s="22" t="s">
        <v>33</v>
      </c>
    </row>
    <row r="818" spans="1:13">
      <c r="B818" s="22" t="s">
        <v>36</v>
      </c>
    </row>
    <row r="820" spans="1:13">
      <c r="B820" s="23" t="s">
        <v>37</v>
      </c>
    </row>
    <row r="821" spans="1:13">
      <c r="B821" s="22"/>
    </row>
    <row r="822" spans="1:13">
      <c r="B822" s="23"/>
    </row>
    <row r="826" spans="1:13" ht="15">
      <c r="B826" s="4" t="s">
        <v>499</v>
      </c>
    </row>
    <row r="828" spans="1:13" ht="38.25">
      <c r="A828" s="54" t="s">
        <v>2</v>
      </c>
      <c r="B828" s="54" t="s">
        <v>3</v>
      </c>
      <c r="C828" s="54" t="s">
        <v>4</v>
      </c>
      <c r="D828" s="54" t="s">
        <v>5</v>
      </c>
      <c r="E828" s="54" t="s">
        <v>6</v>
      </c>
      <c r="F828" s="54" t="s">
        <v>7</v>
      </c>
      <c r="G828" s="54" t="s">
        <v>8</v>
      </c>
      <c r="H828" s="54" t="s">
        <v>9</v>
      </c>
      <c r="I828" s="55" t="s">
        <v>10</v>
      </c>
      <c r="J828" s="55" t="s">
        <v>11</v>
      </c>
      <c r="K828" s="55" t="s">
        <v>12</v>
      </c>
      <c r="L828" s="55" t="s">
        <v>13</v>
      </c>
    </row>
    <row r="829" spans="1:13" ht="25.5">
      <c r="A829" s="54" t="s">
        <v>57</v>
      </c>
      <c r="B829" s="56" t="s">
        <v>500</v>
      </c>
      <c r="C829" s="56" t="s">
        <v>501</v>
      </c>
      <c r="D829" s="57" t="s">
        <v>258</v>
      </c>
      <c r="E829" s="56">
        <v>2013</v>
      </c>
      <c r="F829" s="58" t="s">
        <v>502</v>
      </c>
      <c r="G829" s="59" t="s">
        <v>503</v>
      </c>
      <c r="H829" s="56">
        <v>1</v>
      </c>
      <c r="I829" s="60">
        <v>3800</v>
      </c>
      <c r="J829" s="60">
        <f>H829*I829</f>
        <v>3800</v>
      </c>
      <c r="K829" s="61">
        <v>0.23</v>
      </c>
      <c r="L829" s="62">
        <f>J829+J829*23/100</f>
        <v>4674</v>
      </c>
    </row>
    <row r="830" spans="1:13">
      <c r="I830" s="6" t="s">
        <v>31</v>
      </c>
      <c r="J830" s="6">
        <f>SUM(J829:J829)</f>
        <v>3800</v>
      </c>
      <c r="K830" s="19">
        <v>0.23</v>
      </c>
      <c r="L830" s="6">
        <f>J830+J830*23/100</f>
        <v>4674</v>
      </c>
      <c r="M830" s="2"/>
    </row>
    <row r="832" spans="1:13">
      <c r="B832" s="22" t="s">
        <v>32</v>
      </c>
    </row>
    <row r="833" spans="1:15">
      <c r="B833" s="22" t="s">
        <v>33</v>
      </c>
    </row>
    <row r="834" spans="1:15">
      <c r="B834" s="22" t="s">
        <v>34</v>
      </c>
    </row>
    <row r="836" spans="1:15">
      <c r="B836" s="22" t="s">
        <v>35</v>
      </c>
    </row>
    <row r="837" spans="1:15">
      <c r="B837" s="22" t="s">
        <v>33</v>
      </c>
    </row>
    <row r="838" spans="1:15">
      <c r="B838" s="22" t="s">
        <v>36</v>
      </c>
    </row>
    <row r="840" spans="1:15">
      <c r="B840" s="23" t="s">
        <v>37</v>
      </c>
    </row>
    <row r="841" spans="1:15">
      <c r="B841" s="23"/>
    </row>
    <row r="844" spans="1:15" ht="15">
      <c r="B844" s="4" t="s">
        <v>507</v>
      </c>
    </row>
    <row r="846" spans="1:15" ht="42.75">
      <c r="A846" s="5" t="s">
        <v>2</v>
      </c>
      <c r="B846" s="5" t="s">
        <v>3</v>
      </c>
      <c r="C846" s="5" t="s">
        <v>4</v>
      </c>
      <c r="D846" s="5" t="s">
        <v>5</v>
      </c>
      <c r="E846" s="5" t="s">
        <v>6</v>
      </c>
      <c r="F846" s="5" t="s">
        <v>7</v>
      </c>
      <c r="G846" s="5" t="s">
        <v>8</v>
      </c>
      <c r="H846" s="5" t="s">
        <v>9</v>
      </c>
      <c r="I846" s="6" t="s">
        <v>10</v>
      </c>
      <c r="J846" s="6" t="s">
        <v>11</v>
      </c>
      <c r="K846" s="6" t="s">
        <v>12</v>
      </c>
      <c r="L846" s="6" t="s">
        <v>13</v>
      </c>
    </row>
    <row r="847" spans="1:15" ht="57">
      <c r="A847" s="5" t="s">
        <v>14</v>
      </c>
      <c r="B847" s="18" t="s">
        <v>508</v>
      </c>
      <c r="C847" s="5" t="s">
        <v>509</v>
      </c>
      <c r="D847" s="18" t="s">
        <v>298</v>
      </c>
      <c r="E847" s="5">
        <v>2016</v>
      </c>
      <c r="F847" s="5">
        <v>508240</v>
      </c>
      <c r="G847" s="5" t="s">
        <v>510</v>
      </c>
      <c r="H847" s="5">
        <v>1</v>
      </c>
      <c r="I847" s="6">
        <v>2100</v>
      </c>
      <c r="J847" s="6">
        <f>H847*I847</f>
        <v>2100</v>
      </c>
      <c r="K847" s="19">
        <v>0.23</v>
      </c>
      <c r="L847" s="6">
        <f>J847+J847*23/100</f>
        <v>2583</v>
      </c>
    </row>
    <row r="848" spans="1:15">
      <c r="I848" s="6" t="s">
        <v>31</v>
      </c>
      <c r="J848" s="6">
        <f>SUM(J847)</f>
        <v>2100</v>
      </c>
      <c r="K848" s="19">
        <v>0.23</v>
      </c>
      <c r="L848" s="6">
        <f>J848+J848*23/100</f>
        <v>2583</v>
      </c>
      <c r="O848" s="53"/>
    </row>
    <row r="849" spans="1:15">
      <c r="I849" s="20"/>
      <c r="J849" s="20"/>
      <c r="K849" s="21"/>
      <c r="L849" s="20"/>
      <c r="O849" s="53"/>
    </row>
    <row r="850" spans="1:15">
      <c r="B850" s="22" t="s">
        <v>32</v>
      </c>
      <c r="I850" s="20"/>
      <c r="J850" s="20"/>
      <c r="K850" s="21"/>
      <c r="L850" s="20"/>
      <c r="O850" s="53"/>
    </row>
    <row r="851" spans="1:15">
      <c r="B851" s="22" t="s">
        <v>33</v>
      </c>
      <c r="I851" s="20"/>
      <c r="J851" s="20"/>
      <c r="K851" s="21"/>
      <c r="L851" s="20"/>
      <c r="O851" s="53"/>
    </row>
    <row r="852" spans="1:15">
      <c r="B852" s="22" t="s">
        <v>34</v>
      </c>
      <c r="I852" s="20"/>
      <c r="J852" s="20"/>
      <c r="K852" s="21"/>
      <c r="L852" s="20"/>
      <c r="O852" s="53"/>
    </row>
    <row r="853" spans="1:15">
      <c r="I853" s="20"/>
      <c r="J853" s="20"/>
      <c r="K853" s="21"/>
      <c r="L853" s="20"/>
      <c r="O853" s="53"/>
    </row>
    <row r="854" spans="1:15">
      <c r="B854" s="22" t="s">
        <v>35</v>
      </c>
      <c r="I854" s="20"/>
      <c r="J854" s="20"/>
      <c r="K854" s="21"/>
      <c r="L854" s="20"/>
      <c r="O854" s="53"/>
    </row>
    <row r="855" spans="1:15">
      <c r="B855" s="22" t="s">
        <v>33</v>
      </c>
      <c r="I855" s="20"/>
      <c r="J855" s="20"/>
      <c r="K855" s="21"/>
      <c r="L855" s="20"/>
      <c r="O855" s="53"/>
    </row>
    <row r="856" spans="1:15">
      <c r="B856" s="22" t="s">
        <v>36</v>
      </c>
      <c r="I856" s="20"/>
      <c r="J856" s="20"/>
      <c r="K856" s="21"/>
      <c r="L856" s="20"/>
      <c r="O856" s="53"/>
    </row>
    <row r="857" spans="1:15">
      <c r="I857" s="20"/>
      <c r="J857" s="20"/>
      <c r="K857" s="21"/>
      <c r="L857" s="20"/>
      <c r="O857" s="53"/>
    </row>
    <row r="858" spans="1:15">
      <c r="B858" s="23" t="s">
        <v>37</v>
      </c>
      <c r="I858" s="20"/>
      <c r="J858" s="20"/>
      <c r="K858" s="21"/>
      <c r="L858" s="20"/>
      <c r="O858" s="53"/>
    </row>
    <row r="859" spans="1:15">
      <c r="B859" s="23"/>
      <c r="I859" s="20"/>
      <c r="J859" s="20"/>
      <c r="K859" s="21"/>
      <c r="L859" s="20"/>
      <c r="O859" s="53"/>
    </row>
    <row r="861" spans="1:15" ht="15">
      <c r="B861" s="4" t="s">
        <v>511</v>
      </c>
    </row>
    <row r="863" spans="1:15" ht="42.75">
      <c r="A863" s="5" t="s">
        <v>2</v>
      </c>
      <c r="B863" s="5" t="s">
        <v>3</v>
      </c>
      <c r="C863" s="5" t="s">
        <v>4</v>
      </c>
      <c r="D863" s="5" t="s">
        <v>5</v>
      </c>
      <c r="E863" s="5" t="s">
        <v>6</v>
      </c>
      <c r="F863" s="5" t="s">
        <v>7</v>
      </c>
      <c r="G863" s="5" t="s">
        <v>8</v>
      </c>
      <c r="H863" s="5" t="s">
        <v>9</v>
      </c>
      <c r="I863" s="6" t="s">
        <v>10</v>
      </c>
      <c r="J863" s="6" t="s">
        <v>11</v>
      </c>
      <c r="K863" s="6" t="s">
        <v>12</v>
      </c>
      <c r="L863" s="6" t="s">
        <v>13</v>
      </c>
    </row>
    <row r="864" spans="1:15" ht="28.5">
      <c r="A864" s="5" t="s">
        <v>14</v>
      </c>
      <c r="B864" s="18" t="s">
        <v>512</v>
      </c>
      <c r="C864" s="5" t="s">
        <v>513</v>
      </c>
      <c r="D864" s="18" t="s">
        <v>55</v>
      </c>
      <c r="E864" s="5">
        <v>2015</v>
      </c>
      <c r="F864" s="18" t="s">
        <v>514</v>
      </c>
      <c r="G864" s="5" t="s">
        <v>515</v>
      </c>
      <c r="H864" s="5">
        <v>1</v>
      </c>
      <c r="I864" s="6">
        <v>2400</v>
      </c>
      <c r="J864" s="6">
        <f>H864*I864</f>
        <v>2400</v>
      </c>
      <c r="K864" s="19">
        <v>0.23</v>
      </c>
      <c r="L864" s="6">
        <f>J864+J864*23/100</f>
        <v>2952</v>
      </c>
    </row>
    <row r="865" spans="1:12" ht="28.5">
      <c r="A865" s="5" t="s">
        <v>21</v>
      </c>
      <c r="B865" s="18" t="s">
        <v>512</v>
      </c>
      <c r="C865" s="5" t="s">
        <v>513</v>
      </c>
      <c r="D865" s="18" t="s">
        <v>55</v>
      </c>
      <c r="E865" s="5">
        <v>2016</v>
      </c>
      <c r="F865" s="18" t="s">
        <v>516</v>
      </c>
      <c r="G865" s="5" t="s">
        <v>515</v>
      </c>
      <c r="H865" s="5">
        <v>1</v>
      </c>
      <c r="I865" s="6">
        <v>2439.02</v>
      </c>
      <c r="J865" s="6">
        <f>H865*I865</f>
        <v>2439.02</v>
      </c>
      <c r="K865" s="19">
        <v>0.23</v>
      </c>
      <c r="L865" s="6">
        <f>J865+J865*23/100</f>
        <v>2999.9946</v>
      </c>
    </row>
    <row r="866" spans="1:12" ht="28.5">
      <c r="A866" s="5" t="s">
        <v>56</v>
      </c>
      <c r="B866" s="18" t="s">
        <v>512</v>
      </c>
      <c r="C866" s="5" t="s">
        <v>513</v>
      </c>
      <c r="D866" s="18" t="s">
        <v>55</v>
      </c>
      <c r="E866" s="5">
        <v>2016</v>
      </c>
      <c r="F866" s="18" t="s">
        <v>517</v>
      </c>
      <c r="G866" s="5" t="s">
        <v>515</v>
      </c>
      <c r="H866" s="5">
        <v>1</v>
      </c>
      <c r="I866" s="6">
        <v>2439.02</v>
      </c>
      <c r="J866" s="6">
        <f>H866*I866</f>
        <v>2439.02</v>
      </c>
      <c r="K866" s="19">
        <v>0.23</v>
      </c>
      <c r="L866" s="6">
        <f>J866+J866*23/100</f>
        <v>2999.9946</v>
      </c>
    </row>
    <row r="867" spans="1:12">
      <c r="I867" s="6" t="s">
        <v>31</v>
      </c>
      <c r="J867" s="6">
        <f>SUM(J864:J866)</f>
        <v>7278.0400000000009</v>
      </c>
      <c r="K867" s="19">
        <v>0.23</v>
      </c>
      <c r="L867" s="6">
        <f>J867+J867*23/100</f>
        <v>8951.9892</v>
      </c>
    </row>
    <row r="868" spans="1:12">
      <c r="I868" s="20"/>
      <c r="J868" s="20"/>
      <c r="K868" s="21"/>
      <c r="L868" s="20"/>
    </row>
    <row r="869" spans="1:12">
      <c r="B869" s="22" t="s">
        <v>32</v>
      </c>
      <c r="I869" s="20"/>
      <c r="J869" s="20"/>
      <c r="K869" s="21"/>
      <c r="L869" s="20"/>
    </row>
    <row r="870" spans="1:12">
      <c r="B870" s="22" t="s">
        <v>33</v>
      </c>
      <c r="I870" s="20"/>
      <c r="J870" s="20"/>
      <c r="K870" s="21"/>
      <c r="L870" s="20"/>
    </row>
    <row r="871" spans="1:12">
      <c r="B871" s="22" t="s">
        <v>34</v>
      </c>
      <c r="I871" s="20"/>
      <c r="J871" s="20"/>
      <c r="K871" s="21"/>
      <c r="L871" s="20"/>
    </row>
    <row r="872" spans="1:12">
      <c r="I872" s="20"/>
      <c r="J872" s="20"/>
      <c r="K872" s="21"/>
      <c r="L872" s="20"/>
    </row>
    <row r="873" spans="1:12">
      <c r="B873" s="22" t="s">
        <v>35</v>
      </c>
      <c r="I873" s="20"/>
      <c r="J873" s="20"/>
      <c r="K873" s="21"/>
      <c r="L873" s="20"/>
    </row>
    <row r="874" spans="1:12">
      <c r="B874" s="22" t="s">
        <v>33</v>
      </c>
      <c r="I874" s="20"/>
      <c r="J874" s="20"/>
      <c r="K874" s="21"/>
      <c r="L874" s="20"/>
    </row>
    <row r="875" spans="1:12">
      <c r="B875" s="22" t="s">
        <v>36</v>
      </c>
      <c r="I875" s="20"/>
      <c r="J875" s="20"/>
      <c r="K875" s="21"/>
      <c r="L875" s="20"/>
    </row>
    <row r="876" spans="1:12">
      <c r="I876" s="20"/>
      <c r="J876" s="20"/>
      <c r="K876" s="21"/>
      <c r="L876" s="20"/>
    </row>
    <row r="877" spans="1:12">
      <c r="B877" s="23" t="s">
        <v>37</v>
      </c>
      <c r="I877" s="20"/>
      <c r="J877" s="20"/>
      <c r="K877" s="21"/>
      <c r="L877" s="20"/>
    </row>
    <row r="878" spans="1:12">
      <c r="B878" s="22"/>
      <c r="I878" s="20"/>
      <c r="J878" s="20"/>
      <c r="K878" s="21"/>
      <c r="L878" s="20"/>
    </row>
    <row r="879" spans="1:12">
      <c r="B879" s="22"/>
      <c r="I879" s="20"/>
      <c r="J879" s="20"/>
      <c r="K879" s="21"/>
      <c r="L879" s="20"/>
    </row>
    <row r="880" spans="1:12">
      <c r="B880" s="23"/>
    </row>
    <row r="882" spans="1:12" ht="15">
      <c r="B882" s="4" t="s">
        <v>521</v>
      </c>
    </row>
    <row r="884" spans="1:12" ht="42.75">
      <c r="A884" s="5" t="s">
        <v>2</v>
      </c>
      <c r="B884" s="5" t="s">
        <v>3</v>
      </c>
      <c r="C884" s="5" t="s">
        <v>4</v>
      </c>
      <c r="D884" s="5" t="s">
        <v>5</v>
      </c>
      <c r="E884" s="5" t="s">
        <v>6</v>
      </c>
      <c r="F884" s="5" t="s">
        <v>7</v>
      </c>
      <c r="G884" s="5" t="s">
        <v>8</v>
      </c>
      <c r="H884" s="5" t="s">
        <v>9</v>
      </c>
      <c r="I884" s="6" t="s">
        <v>10</v>
      </c>
      <c r="J884" s="6" t="s">
        <v>11</v>
      </c>
      <c r="K884" s="6" t="s">
        <v>12</v>
      </c>
      <c r="L884" s="6" t="s">
        <v>13</v>
      </c>
    </row>
    <row r="885" spans="1:12">
      <c r="A885" s="5">
        <v>1</v>
      </c>
      <c r="B885" s="18" t="s">
        <v>522</v>
      </c>
      <c r="C885" s="5" t="s">
        <v>523</v>
      </c>
      <c r="D885" s="18" t="s">
        <v>55</v>
      </c>
      <c r="E885" s="5">
        <v>2014</v>
      </c>
      <c r="F885" s="18" t="s">
        <v>524</v>
      </c>
      <c r="G885" s="5" t="s">
        <v>377</v>
      </c>
      <c r="H885" s="5">
        <v>1</v>
      </c>
      <c r="I885" s="6">
        <v>1138.21</v>
      </c>
      <c r="J885" s="6">
        <f>H885*I885</f>
        <v>1138.21</v>
      </c>
      <c r="K885" s="19">
        <v>0.23</v>
      </c>
      <c r="L885" s="6">
        <f>J885+J885*23/100</f>
        <v>1399.9983</v>
      </c>
    </row>
    <row r="886" spans="1:12">
      <c r="I886" s="6" t="s">
        <v>31</v>
      </c>
      <c r="J886" s="6">
        <f>SUM(J885)</f>
        <v>1138.21</v>
      </c>
      <c r="K886" s="19">
        <v>0.23</v>
      </c>
      <c r="L886" s="6">
        <f>J886+J886*23/100</f>
        <v>1399.9983</v>
      </c>
    </row>
    <row r="888" spans="1:12">
      <c r="B888" s="22" t="s">
        <v>32</v>
      </c>
    </row>
    <row r="889" spans="1:12">
      <c r="B889" s="22" t="s">
        <v>33</v>
      </c>
    </row>
    <row r="890" spans="1:12">
      <c r="B890" s="22" t="s">
        <v>34</v>
      </c>
    </row>
    <row r="892" spans="1:12">
      <c r="B892" s="22" t="s">
        <v>35</v>
      </c>
    </row>
    <row r="893" spans="1:12">
      <c r="B893" s="22" t="s">
        <v>33</v>
      </c>
    </row>
    <row r="894" spans="1:12">
      <c r="B894" s="22" t="s">
        <v>36</v>
      </c>
    </row>
    <row r="896" spans="1:12">
      <c r="B896" s="23" t="s">
        <v>37</v>
      </c>
    </row>
    <row r="897" spans="1:12">
      <c r="B897" s="22"/>
    </row>
    <row r="898" spans="1:12">
      <c r="B898" s="22"/>
    </row>
    <row r="899" spans="1:12">
      <c r="B899" s="23"/>
    </row>
    <row r="901" spans="1:12" ht="15">
      <c r="B901" s="4" t="s">
        <v>525</v>
      </c>
    </row>
    <row r="903" spans="1:12" ht="42.75">
      <c r="A903" s="5" t="s">
        <v>2</v>
      </c>
      <c r="B903" s="5" t="s">
        <v>3</v>
      </c>
      <c r="C903" s="5" t="s">
        <v>4</v>
      </c>
      <c r="D903" s="5" t="s">
        <v>5</v>
      </c>
      <c r="E903" s="5" t="s">
        <v>6</v>
      </c>
      <c r="F903" s="5" t="s">
        <v>7</v>
      </c>
      <c r="G903" s="5" t="s">
        <v>8</v>
      </c>
      <c r="H903" s="5" t="s">
        <v>9</v>
      </c>
      <c r="I903" s="6" t="s">
        <v>10</v>
      </c>
      <c r="J903" s="6" t="s">
        <v>11</v>
      </c>
      <c r="K903" s="6" t="s">
        <v>12</v>
      </c>
      <c r="L903" s="6" t="s">
        <v>13</v>
      </c>
    </row>
    <row r="904" spans="1:12" ht="24">
      <c r="A904" s="5" t="s">
        <v>14</v>
      </c>
      <c r="B904" s="18" t="s">
        <v>526</v>
      </c>
      <c r="C904" s="5" t="s">
        <v>527</v>
      </c>
      <c r="D904" s="18" t="s">
        <v>66</v>
      </c>
      <c r="E904" s="5">
        <v>2015</v>
      </c>
      <c r="F904" s="18" t="s">
        <v>528</v>
      </c>
      <c r="G904" s="5"/>
      <c r="H904" s="5">
        <v>1</v>
      </c>
      <c r="I904" s="6">
        <v>285</v>
      </c>
      <c r="J904" s="6">
        <f>H904*I904</f>
        <v>285</v>
      </c>
      <c r="K904" s="19">
        <v>0.23</v>
      </c>
      <c r="L904" s="6">
        <f>J904+J904*23/100</f>
        <v>350.55</v>
      </c>
    </row>
    <row r="905" spans="1:12" ht="24">
      <c r="A905" s="5" t="s">
        <v>21</v>
      </c>
      <c r="B905" s="18" t="s">
        <v>526</v>
      </c>
      <c r="C905" s="5" t="s">
        <v>527</v>
      </c>
      <c r="D905" s="18" t="s">
        <v>66</v>
      </c>
      <c r="E905" s="5">
        <v>2015</v>
      </c>
      <c r="F905" s="18" t="s">
        <v>529</v>
      </c>
      <c r="G905" s="5"/>
      <c r="H905" s="5">
        <v>1</v>
      </c>
      <c r="I905" s="6">
        <v>285</v>
      </c>
      <c r="J905" s="6">
        <f>H905*I905</f>
        <v>285</v>
      </c>
      <c r="K905" s="19">
        <v>0.23</v>
      </c>
      <c r="L905" s="6">
        <f>J905+J905*23/100</f>
        <v>350.55</v>
      </c>
    </row>
    <row r="906" spans="1:12">
      <c r="I906" s="6" t="s">
        <v>31</v>
      </c>
      <c r="J906" s="6">
        <f>SUM(J904:J905)</f>
        <v>570</v>
      </c>
      <c r="K906" s="19">
        <v>0.23</v>
      </c>
      <c r="L906" s="6">
        <f>J906+J906*23/100</f>
        <v>701.1</v>
      </c>
    </row>
    <row r="908" spans="1:12">
      <c r="B908" s="22" t="s">
        <v>32</v>
      </c>
    </row>
    <row r="909" spans="1:12">
      <c r="B909" s="22" t="s">
        <v>33</v>
      </c>
    </row>
    <row r="910" spans="1:12">
      <c r="B910" s="22" t="s">
        <v>34</v>
      </c>
    </row>
    <row r="912" spans="1:12">
      <c r="B912" s="22" t="s">
        <v>35</v>
      </c>
    </row>
    <row r="913" spans="1:12">
      <c r="B913" s="22" t="s">
        <v>33</v>
      </c>
    </row>
    <row r="914" spans="1:12">
      <c r="B914" s="22" t="s">
        <v>36</v>
      </c>
    </row>
    <row r="916" spans="1:12">
      <c r="B916" s="23" t="s">
        <v>37</v>
      </c>
    </row>
    <row r="917" spans="1:12">
      <c r="B917" s="23"/>
    </row>
    <row r="918" spans="1:12">
      <c r="B918" s="23"/>
    </row>
    <row r="919" spans="1:12">
      <c r="B919" s="23"/>
    </row>
    <row r="920" spans="1:12" ht="15">
      <c r="B920" s="4" t="s">
        <v>530</v>
      </c>
    </row>
    <row r="922" spans="1:12" ht="42.75">
      <c r="A922" s="5" t="s">
        <v>2</v>
      </c>
      <c r="B922" s="5" t="s">
        <v>3</v>
      </c>
      <c r="C922" s="5" t="s">
        <v>4</v>
      </c>
      <c r="D922" s="5" t="s">
        <v>5</v>
      </c>
      <c r="E922" s="5" t="s">
        <v>6</v>
      </c>
      <c r="F922" s="5" t="s">
        <v>7</v>
      </c>
      <c r="G922" s="5" t="s">
        <v>8</v>
      </c>
      <c r="H922" s="5" t="s">
        <v>9</v>
      </c>
      <c r="I922" s="6" t="s">
        <v>10</v>
      </c>
      <c r="J922" s="6" t="s">
        <v>11</v>
      </c>
      <c r="K922" s="6" t="s">
        <v>12</v>
      </c>
      <c r="L922" s="6" t="s">
        <v>13</v>
      </c>
    </row>
    <row r="923" spans="1:12" ht="28.5">
      <c r="A923" s="5" t="s">
        <v>14</v>
      </c>
      <c r="B923" s="18" t="s">
        <v>518</v>
      </c>
      <c r="C923" s="5" t="s">
        <v>519</v>
      </c>
      <c r="D923" s="18" t="s">
        <v>55</v>
      </c>
      <c r="E923" s="5">
        <v>2014</v>
      </c>
      <c r="F923" s="18" t="s">
        <v>520</v>
      </c>
      <c r="G923" s="5" t="s">
        <v>489</v>
      </c>
      <c r="H923" s="5">
        <v>1</v>
      </c>
      <c r="I923" s="6">
        <v>2113.8200000000002</v>
      </c>
      <c r="J923" s="6">
        <f>H923*I923</f>
        <v>2113.8200000000002</v>
      </c>
      <c r="K923" s="19">
        <v>0.23</v>
      </c>
      <c r="L923" s="6">
        <f>J923+J923*23/100</f>
        <v>2599.9986000000004</v>
      </c>
    </row>
    <row r="924" spans="1:12">
      <c r="I924" s="6" t="s">
        <v>31</v>
      </c>
      <c r="J924" s="6">
        <f>J923</f>
        <v>2113.8200000000002</v>
      </c>
      <c r="K924" s="19">
        <v>0.23</v>
      </c>
      <c r="L924" s="6">
        <f>J924+J924*23/100</f>
        <v>2599.9986000000004</v>
      </c>
    </row>
    <row r="925" spans="1:12">
      <c r="I925" s="20"/>
      <c r="J925" s="20"/>
      <c r="K925" s="21"/>
      <c r="L925" s="20"/>
    </row>
    <row r="926" spans="1:12">
      <c r="B926" s="22" t="s">
        <v>32</v>
      </c>
      <c r="I926" s="20"/>
      <c r="J926" s="20"/>
      <c r="K926" s="21"/>
      <c r="L926" s="20"/>
    </row>
    <row r="927" spans="1:12">
      <c r="B927" s="22" t="s">
        <v>33</v>
      </c>
      <c r="I927" s="20"/>
      <c r="J927" s="20"/>
      <c r="K927" s="21"/>
      <c r="L927" s="20"/>
    </row>
    <row r="928" spans="1:12">
      <c r="B928" s="22" t="s">
        <v>34</v>
      </c>
      <c r="I928" s="20"/>
      <c r="J928" s="20"/>
      <c r="K928" s="21"/>
      <c r="L928" s="20"/>
    </row>
    <row r="929" spans="1:12">
      <c r="I929" s="20"/>
      <c r="J929" s="20"/>
      <c r="K929" s="21"/>
      <c r="L929" s="20"/>
    </row>
    <row r="930" spans="1:12">
      <c r="B930" s="22" t="s">
        <v>35</v>
      </c>
      <c r="I930" s="20"/>
      <c r="J930" s="20"/>
      <c r="K930" s="21"/>
      <c r="L930" s="20"/>
    </row>
    <row r="931" spans="1:12">
      <c r="B931" s="22" t="s">
        <v>33</v>
      </c>
      <c r="I931" s="20"/>
      <c r="J931" s="20"/>
      <c r="K931" s="21"/>
      <c r="L931" s="20"/>
    </row>
    <row r="932" spans="1:12">
      <c r="B932" s="22" t="s">
        <v>36</v>
      </c>
      <c r="I932" s="20"/>
      <c r="J932" s="20"/>
      <c r="K932" s="21"/>
      <c r="L932" s="20"/>
    </row>
    <row r="933" spans="1:12">
      <c r="I933" s="20"/>
      <c r="J933" s="20"/>
      <c r="K933" s="21"/>
      <c r="L933" s="20"/>
    </row>
    <row r="934" spans="1:12">
      <c r="B934" s="23" t="s">
        <v>37</v>
      </c>
      <c r="I934" s="20"/>
      <c r="J934" s="20"/>
      <c r="K934" s="21"/>
      <c r="L934" s="20"/>
    </row>
    <row r="935" spans="1:12">
      <c r="B935" s="22"/>
      <c r="I935" s="20"/>
      <c r="J935" s="20"/>
      <c r="K935" s="21"/>
      <c r="L935" s="20"/>
    </row>
    <row r="936" spans="1:12">
      <c r="B936" s="22"/>
      <c r="I936" s="20"/>
      <c r="J936" s="20"/>
      <c r="K936" s="21"/>
      <c r="L936" s="20"/>
    </row>
    <row r="937" spans="1:12">
      <c r="B937" s="23"/>
      <c r="I937" s="20"/>
      <c r="J937" s="20"/>
      <c r="K937" s="21"/>
      <c r="L937" s="20"/>
    </row>
    <row r="938" spans="1:12">
      <c r="I938" s="20"/>
      <c r="J938" s="20"/>
      <c r="K938" s="21"/>
      <c r="L938" s="20"/>
    </row>
    <row r="939" spans="1:12" ht="15">
      <c r="B939" s="4" t="s">
        <v>538</v>
      </c>
    </row>
    <row r="941" spans="1:12" ht="42.75">
      <c r="A941" s="5" t="s">
        <v>2</v>
      </c>
      <c r="B941" s="5" t="s">
        <v>3</v>
      </c>
      <c r="C941" s="5" t="s">
        <v>4</v>
      </c>
      <c r="D941" s="5" t="s">
        <v>5</v>
      </c>
      <c r="E941" s="5" t="s">
        <v>6</v>
      </c>
      <c r="F941" s="5" t="s">
        <v>7</v>
      </c>
      <c r="G941" s="5" t="s">
        <v>8</v>
      </c>
      <c r="H941" s="5" t="s">
        <v>9</v>
      </c>
      <c r="I941" s="6" t="s">
        <v>10</v>
      </c>
      <c r="J941" s="6" t="s">
        <v>11</v>
      </c>
      <c r="K941" s="6" t="s">
        <v>12</v>
      </c>
      <c r="L941" s="6" t="s">
        <v>13</v>
      </c>
    </row>
    <row r="942" spans="1:12" ht="24">
      <c r="A942" s="5" t="s">
        <v>14</v>
      </c>
      <c r="B942" s="31" t="s">
        <v>539</v>
      </c>
      <c r="C942" s="31" t="s">
        <v>540</v>
      </c>
      <c r="D942" s="18" t="s">
        <v>66</v>
      </c>
      <c r="E942" s="5"/>
      <c r="F942" s="31" t="s">
        <v>541</v>
      </c>
      <c r="G942" s="32" t="s">
        <v>542</v>
      </c>
      <c r="H942" s="5">
        <v>2</v>
      </c>
      <c r="I942" s="6">
        <v>650.41</v>
      </c>
      <c r="J942" s="6">
        <f>H942*I942</f>
        <v>1300.82</v>
      </c>
      <c r="K942" s="19">
        <v>0.23</v>
      </c>
      <c r="L942" s="6">
        <f>J942+J942*23/100</f>
        <v>1600.0085999999999</v>
      </c>
    </row>
    <row r="943" spans="1:12" ht="24">
      <c r="A943" s="5" t="s">
        <v>21</v>
      </c>
      <c r="B943" s="31" t="s">
        <v>539</v>
      </c>
      <c r="C943" s="31" t="s">
        <v>540</v>
      </c>
      <c r="D943" s="18" t="s">
        <v>66</v>
      </c>
      <c r="E943" s="5"/>
      <c r="F943" s="31" t="s">
        <v>543</v>
      </c>
      <c r="G943" s="32" t="s">
        <v>542</v>
      </c>
      <c r="H943" s="5">
        <v>2</v>
      </c>
      <c r="I943" s="6">
        <v>650.41</v>
      </c>
      <c r="J943" s="6">
        <f>H943*I943</f>
        <v>1300.82</v>
      </c>
      <c r="K943" s="19">
        <v>0.23</v>
      </c>
      <c r="L943" s="6">
        <f>J943+J943*23/100</f>
        <v>1600.0085999999999</v>
      </c>
    </row>
    <row r="944" spans="1:12" ht="24">
      <c r="A944" s="5" t="s">
        <v>56</v>
      </c>
      <c r="B944" s="31" t="s">
        <v>539</v>
      </c>
      <c r="C944" s="31" t="s">
        <v>544</v>
      </c>
      <c r="D944" s="18" t="s">
        <v>66</v>
      </c>
      <c r="E944" s="5"/>
      <c r="F944" s="31" t="s">
        <v>545</v>
      </c>
      <c r="G944" s="32" t="s">
        <v>542</v>
      </c>
      <c r="H944" s="5">
        <v>2</v>
      </c>
      <c r="I944" s="6">
        <v>650.41</v>
      </c>
      <c r="J944" s="6">
        <f>H944*I944</f>
        <v>1300.82</v>
      </c>
      <c r="K944" s="19">
        <v>0.23</v>
      </c>
      <c r="L944" s="6">
        <f>J944+J944*23/100</f>
        <v>1600.0085999999999</v>
      </c>
    </row>
    <row r="945" spans="2:12">
      <c r="I945" s="6" t="s">
        <v>31</v>
      </c>
      <c r="J945" s="6">
        <f>SUM(J942:J944)</f>
        <v>3902.46</v>
      </c>
      <c r="K945" s="19">
        <v>0.23</v>
      </c>
      <c r="L945" s="6">
        <f>J945+J945*23/100</f>
        <v>4800.0258000000003</v>
      </c>
    </row>
    <row r="947" spans="2:12">
      <c r="B947" s="22" t="s">
        <v>32</v>
      </c>
    </row>
    <row r="948" spans="2:12">
      <c r="B948" s="22" t="s">
        <v>33</v>
      </c>
    </row>
    <row r="949" spans="2:12">
      <c r="B949" s="22" t="s">
        <v>34</v>
      </c>
    </row>
    <row r="951" spans="2:12">
      <c r="B951" s="22" t="s">
        <v>35</v>
      </c>
    </row>
    <row r="952" spans="2:12">
      <c r="B952" s="22" t="s">
        <v>33</v>
      </c>
    </row>
    <row r="953" spans="2:12">
      <c r="B953" s="22" t="s">
        <v>36</v>
      </c>
    </row>
    <row r="955" spans="2:12">
      <c r="B955" s="23" t="s">
        <v>37</v>
      </c>
    </row>
    <row r="959" spans="2:12" ht="15">
      <c r="B959" s="4" t="s">
        <v>546</v>
      </c>
    </row>
    <row r="961" spans="1:12" ht="42.75">
      <c r="A961" s="5" t="s">
        <v>2</v>
      </c>
      <c r="B961" s="5" t="s">
        <v>3</v>
      </c>
      <c r="C961" s="5" t="s">
        <v>4</v>
      </c>
      <c r="D961" s="5" t="s">
        <v>5</v>
      </c>
      <c r="E961" s="5" t="s">
        <v>6</v>
      </c>
      <c r="F961" s="5" t="s">
        <v>7</v>
      </c>
      <c r="G961" s="5" t="s">
        <v>8</v>
      </c>
      <c r="H961" s="5" t="s">
        <v>9</v>
      </c>
      <c r="I961" s="6" t="s">
        <v>10</v>
      </c>
      <c r="J961" s="6" t="s">
        <v>11</v>
      </c>
      <c r="K961" s="6" t="s">
        <v>12</v>
      </c>
      <c r="L961" s="6" t="s">
        <v>13</v>
      </c>
    </row>
    <row r="962" spans="1:12" ht="24">
      <c r="A962" s="5" t="s">
        <v>14</v>
      </c>
      <c r="B962" s="18" t="s">
        <v>547</v>
      </c>
      <c r="C962" s="5" t="s">
        <v>548</v>
      </c>
      <c r="D962" s="18" t="s">
        <v>187</v>
      </c>
      <c r="E962" s="5">
        <v>2013</v>
      </c>
      <c r="F962" s="18" t="s">
        <v>549</v>
      </c>
      <c r="G962" s="5" t="s">
        <v>550</v>
      </c>
      <c r="H962" s="5">
        <v>1</v>
      </c>
      <c r="I962" s="6">
        <v>20000</v>
      </c>
      <c r="J962" s="6">
        <f>H962*I962</f>
        <v>20000</v>
      </c>
      <c r="K962" s="19">
        <v>0.23</v>
      </c>
      <c r="L962" s="6">
        <f>J962+J962*23/100</f>
        <v>24600</v>
      </c>
    </row>
    <row r="963" spans="1:12">
      <c r="I963" s="6" t="s">
        <v>31</v>
      </c>
      <c r="J963" s="6">
        <f>SUM(J962)</f>
        <v>20000</v>
      </c>
      <c r="K963" s="19">
        <v>0.23</v>
      </c>
      <c r="L963" s="6">
        <f>J963+J963*23/100</f>
        <v>24600</v>
      </c>
    </row>
    <row r="965" spans="1:12">
      <c r="B965" s="22" t="s">
        <v>32</v>
      </c>
    </row>
    <row r="966" spans="1:12">
      <c r="B966" s="22" t="s">
        <v>33</v>
      </c>
    </row>
    <row r="967" spans="1:12">
      <c r="B967" s="22" t="s">
        <v>34</v>
      </c>
    </row>
    <row r="969" spans="1:12">
      <c r="B969" s="22" t="s">
        <v>35</v>
      </c>
    </row>
    <row r="970" spans="1:12">
      <c r="B970" s="22" t="s">
        <v>33</v>
      </c>
    </row>
    <row r="971" spans="1:12">
      <c r="B971" s="22" t="s">
        <v>36</v>
      </c>
    </row>
    <row r="973" spans="1:12">
      <c r="B973" s="23" t="s">
        <v>37</v>
      </c>
    </row>
    <row r="974" spans="1:12">
      <c r="B974" s="23"/>
    </row>
    <row r="975" spans="1:12">
      <c r="B975" s="23"/>
    </row>
    <row r="977" spans="1:12" ht="15">
      <c r="B977" s="4" t="s">
        <v>551</v>
      </c>
    </row>
    <row r="979" spans="1:12" ht="42.75">
      <c r="A979" s="5" t="s">
        <v>2</v>
      </c>
      <c r="B979" s="5" t="s">
        <v>3</v>
      </c>
      <c r="C979" s="5" t="s">
        <v>4</v>
      </c>
      <c r="D979" s="5" t="s">
        <v>5</v>
      </c>
      <c r="E979" s="5" t="s">
        <v>6</v>
      </c>
      <c r="F979" s="5" t="s">
        <v>7</v>
      </c>
      <c r="G979" s="5" t="s">
        <v>8</v>
      </c>
      <c r="H979" s="5" t="s">
        <v>9</v>
      </c>
      <c r="I979" s="6" t="s">
        <v>10</v>
      </c>
      <c r="J979" s="6" t="s">
        <v>11</v>
      </c>
      <c r="K979" s="6" t="s">
        <v>12</v>
      </c>
      <c r="L979" s="6" t="s">
        <v>13</v>
      </c>
    </row>
    <row r="980" spans="1:12" ht="28.5">
      <c r="A980" s="5" t="s">
        <v>14</v>
      </c>
      <c r="B980" s="18" t="s">
        <v>552</v>
      </c>
      <c r="C980" s="5" t="s">
        <v>553</v>
      </c>
      <c r="D980" s="18" t="s">
        <v>187</v>
      </c>
      <c r="E980" s="5">
        <v>2015</v>
      </c>
      <c r="F980" s="18" t="s">
        <v>554</v>
      </c>
      <c r="G980" s="5" t="s">
        <v>425</v>
      </c>
      <c r="H980" s="5">
        <v>2</v>
      </c>
      <c r="I980" s="6">
        <v>7300</v>
      </c>
      <c r="J980" s="6">
        <f>H980*I980</f>
        <v>14600</v>
      </c>
      <c r="K980" s="19">
        <v>0.23</v>
      </c>
      <c r="L980" s="6">
        <f>J980+J980*23/100</f>
        <v>17958</v>
      </c>
    </row>
    <row r="981" spans="1:12" ht="24">
      <c r="A981" s="5" t="s">
        <v>21</v>
      </c>
      <c r="B981" s="18" t="s">
        <v>555</v>
      </c>
      <c r="C981" s="5" t="s">
        <v>556</v>
      </c>
      <c r="D981" s="18" t="s">
        <v>187</v>
      </c>
      <c r="E981" s="5">
        <v>2015</v>
      </c>
      <c r="F981" s="5" t="s">
        <v>557</v>
      </c>
      <c r="G981" s="5" t="s">
        <v>425</v>
      </c>
      <c r="H981" s="5">
        <v>1</v>
      </c>
      <c r="I981" s="6">
        <v>2500</v>
      </c>
      <c r="J981" s="6">
        <f>H981*I981</f>
        <v>2500</v>
      </c>
      <c r="K981" s="19">
        <v>0.23</v>
      </c>
      <c r="L981" s="6">
        <f>J981+J981*23/100</f>
        <v>3075</v>
      </c>
    </row>
    <row r="982" spans="1:12">
      <c r="I982" s="6" t="s">
        <v>31</v>
      </c>
      <c r="J982" s="6">
        <f>SUM(J980:J981)</f>
        <v>17100</v>
      </c>
      <c r="K982" s="19">
        <v>0.23</v>
      </c>
      <c r="L982" s="6">
        <f>J982+J982*23/100</f>
        <v>21033</v>
      </c>
    </row>
    <row r="984" spans="1:12">
      <c r="B984" s="22" t="s">
        <v>32</v>
      </c>
    </row>
    <row r="985" spans="1:12">
      <c r="B985" s="22" t="s">
        <v>33</v>
      </c>
    </row>
    <row r="986" spans="1:12">
      <c r="B986" s="22" t="s">
        <v>34</v>
      </c>
    </row>
    <row r="988" spans="1:12">
      <c r="B988" s="22" t="s">
        <v>35</v>
      </c>
    </row>
    <row r="989" spans="1:12">
      <c r="B989" s="22" t="s">
        <v>33</v>
      </c>
    </row>
    <row r="990" spans="1:12">
      <c r="B990" s="22" t="s">
        <v>36</v>
      </c>
    </row>
    <row r="992" spans="1:12">
      <c r="B992" s="23" t="s">
        <v>37</v>
      </c>
    </row>
    <row r="996" spans="1:12" ht="15">
      <c r="B996" s="4" t="s">
        <v>558</v>
      </c>
    </row>
    <row r="998" spans="1:12" ht="42.75">
      <c r="A998" s="5" t="s">
        <v>2</v>
      </c>
      <c r="B998" s="5" t="s">
        <v>3</v>
      </c>
      <c r="C998" s="5" t="s">
        <v>4</v>
      </c>
      <c r="D998" s="5" t="s">
        <v>5</v>
      </c>
      <c r="E998" s="5" t="s">
        <v>6</v>
      </c>
      <c r="F998" s="5" t="s">
        <v>7</v>
      </c>
      <c r="G998" s="5" t="s">
        <v>8</v>
      </c>
      <c r="H998" s="5" t="s">
        <v>9</v>
      </c>
      <c r="I998" s="6" t="s">
        <v>10</v>
      </c>
      <c r="J998" s="6" t="s">
        <v>11</v>
      </c>
      <c r="K998" s="6" t="s">
        <v>12</v>
      </c>
      <c r="L998" s="6" t="s">
        <v>13</v>
      </c>
    </row>
    <row r="999" spans="1:12">
      <c r="A999" s="5" t="s">
        <v>14</v>
      </c>
      <c r="B999" s="18" t="s">
        <v>562</v>
      </c>
      <c r="C999" s="5" t="s">
        <v>563</v>
      </c>
      <c r="D999" s="18" t="s">
        <v>564</v>
      </c>
      <c r="E999" s="5">
        <v>2015</v>
      </c>
      <c r="F999" s="18" t="s">
        <v>565</v>
      </c>
      <c r="G999" s="5" t="s">
        <v>566</v>
      </c>
      <c r="H999" s="5">
        <v>2</v>
      </c>
      <c r="I999" s="6">
        <v>500</v>
      </c>
      <c r="J999" s="6">
        <v>1000</v>
      </c>
      <c r="K999" s="19">
        <v>0.23</v>
      </c>
      <c r="L999" s="6">
        <f t="shared" ref="L999:L1006" si="18">J999+J999*23/100</f>
        <v>1230</v>
      </c>
    </row>
    <row r="1000" spans="1:12">
      <c r="A1000" s="5" t="s">
        <v>21</v>
      </c>
      <c r="B1000" s="18" t="s">
        <v>562</v>
      </c>
      <c r="C1000" s="5" t="s">
        <v>563</v>
      </c>
      <c r="D1000" s="18" t="s">
        <v>564</v>
      </c>
      <c r="E1000" s="5">
        <v>2015</v>
      </c>
      <c r="F1000" s="18" t="s">
        <v>567</v>
      </c>
      <c r="G1000" s="5" t="s">
        <v>566</v>
      </c>
      <c r="H1000" s="5">
        <v>2</v>
      </c>
      <c r="I1000" s="6">
        <v>500</v>
      </c>
      <c r="J1000" s="6">
        <v>1000</v>
      </c>
      <c r="K1000" s="19">
        <v>0.23</v>
      </c>
      <c r="L1000" s="6">
        <f t="shared" si="18"/>
        <v>1230</v>
      </c>
    </row>
    <row r="1001" spans="1:12">
      <c r="A1001" s="5" t="s">
        <v>56</v>
      </c>
      <c r="B1001" s="18" t="s">
        <v>568</v>
      </c>
      <c r="C1001" s="5" t="s">
        <v>569</v>
      </c>
      <c r="D1001" s="18" t="s">
        <v>564</v>
      </c>
      <c r="E1001" s="5">
        <v>2013</v>
      </c>
      <c r="F1001" s="18" t="s">
        <v>570</v>
      </c>
      <c r="G1001" s="5" t="s">
        <v>566</v>
      </c>
      <c r="H1001" s="5">
        <v>2</v>
      </c>
      <c r="I1001" s="6">
        <v>1000</v>
      </c>
      <c r="J1001" s="6">
        <v>2000</v>
      </c>
      <c r="K1001" s="19">
        <v>0.23</v>
      </c>
      <c r="L1001" s="6">
        <f t="shared" si="18"/>
        <v>2460</v>
      </c>
    </row>
    <row r="1002" spans="1:12">
      <c r="A1002" s="5" t="s">
        <v>57</v>
      </c>
      <c r="B1002" s="18" t="s">
        <v>568</v>
      </c>
      <c r="C1002" s="5" t="s">
        <v>571</v>
      </c>
      <c r="D1002" s="18" t="s">
        <v>564</v>
      </c>
      <c r="E1002" s="5">
        <v>2013</v>
      </c>
      <c r="F1002" s="18" t="s">
        <v>572</v>
      </c>
      <c r="G1002" s="5" t="s">
        <v>566</v>
      </c>
      <c r="H1002" s="5">
        <v>2</v>
      </c>
      <c r="I1002" s="6">
        <v>1000</v>
      </c>
      <c r="J1002" s="6">
        <v>2000</v>
      </c>
      <c r="K1002" s="19">
        <v>0.23</v>
      </c>
      <c r="L1002" s="6">
        <f t="shared" si="18"/>
        <v>2460</v>
      </c>
    </row>
    <row r="1003" spans="1:12" ht="57">
      <c r="A1003" s="5" t="s">
        <v>58</v>
      </c>
      <c r="B1003" s="5" t="s">
        <v>573</v>
      </c>
      <c r="C1003" s="5" t="s">
        <v>574</v>
      </c>
      <c r="D1003" s="18" t="s">
        <v>564</v>
      </c>
      <c r="E1003" s="5">
        <v>2016</v>
      </c>
      <c r="F1003" s="18" t="s">
        <v>575</v>
      </c>
      <c r="G1003" s="5" t="s">
        <v>566</v>
      </c>
      <c r="H1003" s="5">
        <v>2</v>
      </c>
      <c r="I1003" s="6">
        <v>1000</v>
      </c>
      <c r="J1003" s="6">
        <v>2000</v>
      </c>
      <c r="K1003" s="19">
        <v>0.23</v>
      </c>
      <c r="L1003" s="6">
        <f t="shared" si="18"/>
        <v>2460</v>
      </c>
    </row>
    <row r="1004" spans="1:12" ht="28.5">
      <c r="A1004" s="5" t="s">
        <v>59</v>
      </c>
      <c r="B1004" s="5" t="s">
        <v>562</v>
      </c>
      <c r="C1004" s="5" t="s">
        <v>576</v>
      </c>
      <c r="D1004" s="18" t="s">
        <v>564</v>
      </c>
      <c r="E1004" s="5">
        <v>2017</v>
      </c>
      <c r="F1004" s="5" t="s">
        <v>577</v>
      </c>
      <c r="G1004" s="5" t="s">
        <v>566</v>
      </c>
      <c r="H1004" s="5">
        <v>2</v>
      </c>
      <c r="I1004" s="6">
        <v>750</v>
      </c>
      <c r="J1004" s="6">
        <v>1500</v>
      </c>
      <c r="K1004" s="19">
        <v>0.23</v>
      </c>
      <c r="L1004" s="6">
        <f t="shared" si="18"/>
        <v>1845</v>
      </c>
    </row>
    <row r="1005" spans="1:12">
      <c r="A1005" s="5" t="s">
        <v>60</v>
      </c>
      <c r="B1005" s="18" t="s">
        <v>578</v>
      </c>
      <c r="C1005" s="5" t="s">
        <v>579</v>
      </c>
      <c r="D1005" s="18" t="s">
        <v>564</v>
      </c>
      <c r="E1005" s="5">
        <v>2012</v>
      </c>
      <c r="F1005" s="18" t="s">
        <v>580</v>
      </c>
      <c r="G1005" s="5" t="s">
        <v>566</v>
      </c>
      <c r="H1005" s="5">
        <v>2</v>
      </c>
      <c r="I1005" s="6">
        <v>200</v>
      </c>
      <c r="J1005" s="6">
        <f t="shared" ref="J1005" si="19">H1005*I1005</f>
        <v>400</v>
      </c>
      <c r="K1005" s="19">
        <v>0.23</v>
      </c>
      <c r="L1005" s="6">
        <f t="shared" si="18"/>
        <v>492</v>
      </c>
    </row>
    <row r="1006" spans="1:12">
      <c r="I1006" s="2" t="s">
        <v>31</v>
      </c>
      <c r="J1006" s="6">
        <f>SUM(J999:J1005)</f>
        <v>9900</v>
      </c>
      <c r="K1006" s="19">
        <v>0.23</v>
      </c>
      <c r="L1006" s="6">
        <f t="shared" si="18"/>
        <v>12177</v>
      </c>
    </row>
    <row r="1008" spans="1:12">
      <c r="B1008" s="22" t="s">
        <v>32</v>
      </c>
    </row>
    <row r="1009" spans="1:12">
      <c r="B1009" s="22" t="s">
        <v>33</v>
      </c>
    </row>
    <row r="1010" spans="1:12">
      <c r="B1010" s="22" t="s">
        <v>34</v>
      </c>
    </row>
    <row r="1012" spans="1:12">
      <c r="B1012" s="22" t="s">
        <v>35</v>
      </c>
    </row>
    <row r="1013" spans="1:12">
      <c r="B1013" s="22" t="s">
        <v>33</v>
      </c>
    </row>
    <row r="1014" spans="1:12">
      <c r="B1014" s="22" t="s">
        <v>36</v>
      </c>
    </row>
    <row r="1016" spans="1:12">
      <c r="B1016" s="23" t="s">
        <v>37</v>
      </c>
    </row>
    <row r="1017" spans="1:12">
      <c r="B1017" s="22"/>
    </row>
    <row r="1018" spans="1:12">
      <c r="B1018" s="22"/>
    </row>
    <row r="1019" spans="1:12">
      <c r="B1019" s="23"/>
    </row>
    <row r="1021" spans="1:12" ht="15">
      <c r="B1021" s="4" t="s">
        <v>561</v>
      </c>
    </row>
    <row r="1023" spans="1:12" ht="42.75">
      <c r="A1023" s="5" t="s">
        <v>2</v>
      </c>
      <c r="B1023" s="5" t="s">
        <v>3</v>
      </c>
      <c r="C1023" s="5" t="s">
        <v>4</v>
      </c>
      <c r="D1023" s="5" t="s">
        <v>5</v>
      </c>
      <c r="E1023" s="5" t="s">
        <v>6</v>
      </c>
      <c r="F1023" s="5" t="s">
        <v>7</v>
      </c>
      <c r="G1023" s="5" t="s">
        <v>8</v>
      </c>
      <c r="H1023" s="5" t="s">
        <v>9</v>
      </c>
      <c r="I1023" s="6" t="s">
        <v>10</v>
      </c>
      <c r="J1023" s="6" t="s">
        <v>11</v>
      </c>
      <c r="K1023" s="6" t="s">
        <v>12</v>
      </c>
      <c r="L1023" s="6" t="s">
        <v>13</v>
      </c>
    </row>
    <row r="1024" spans="1:12" ht="28.5">
      <c r="A1024" s="5" t="s">
        <v>14</v>
      </c>
      <c r="B1024" s="18" t="s">
        <v>582</v>
      </c>
      <c r="C1024" s="5" t="s">
        <v>583</v>
      </c>
      <c r="D1024" s="18" t="s">
        <v>564</v>
      </c>
      <c r="E1024" s="5">
        <v>1997</v>
      </c>
      <c r="F1024" s="18" t="s">
        <v>584</v>
      </c>
      <c r="G1024" s="5" t="s">
        <v>585</v>
      </c>
      <c r="H1024" s="5">
        <v>2</v>
      </c>
      <c r="I1024" s="6">
        <v>6500</v>
      </c>
      <c r="J1024" s="6">
        <f>H1024*I1024</f>
        <v>13000</v>
      </c>
      <c r="K1024" s="19">
        <v>0.23</v>
      </c>
      <c r="L1024" s="6">
        <f>J1024+J1024*23/100</f>
        <v>15990</v>
      </c>
    </row>
    <row r="1025" spans="2:12">
      <c r="I1025" s="6" t="s">
        <v>31</v>
      </c>
      <c r="J1025" s="6">
        <f>SUM(J1024)</f>
        <v>13000</v>
      </c>
      <c r="K1025" s="19">
        <v>0.23</v>
      </c>
      <c r="L1025" s="6">
        <f>J1025+J1025*23/100</f>
        <v>15990</v>
      </c>
    </row>
    <row r="1027" spans="2:12">
      <c r="B1027" s="22" t="s">
        <v>32</v>
      </c>
    </row>
    <row r="1028" spans="2:12">
      <c r="B1028" s="22" t="s">
        <v>33</v>
      </c>
    </row>
    <row r="1029" spans="2:12">
      <c r="B1029" s="22" t="s">
        <v>34</v>
      </c>
    </row>
    <row r="1031" spans="2:12">
      <c r="B1031" s="22" t="s">
        <v>35</v>
      </c>
    </row>
    <row r="1032" spans="2:12">
      <c r="B1032" s="22" t="s">
        <v>33</v>
      </c>
    </row>
    <row r="1033" spans="2:12">
      <c r="B1033" s="22" t="s">
        <v>36</v>
      </c>
    </row>
    <row r="1035" spans="2:12">
      <c r="B1035" s="23" t="s">
        <v>37</v>
      </c>
    </row>
    <row r="1036" spans="2:12">
      <c r="B1036" s="23"/>
    </row>
    <row r="1040" spans="2:12" ht="15">
      <c r="B1040" s="4" t="s">
        <v>581</v>
      </c>
    </row>
    <row r="1042" spans="1:12" ht="42.75">
      <c r="A1042" s="5" t="s">
        <v>2</v>
      </c>
      <c r="B1042" s="5" t="s">
        <v>3</v>
      </c>
      <c r="C1042" s="5" t="s">
        <v>4</v>
      </c>
      <c r="D1042" s="5" t="s">
        <v>5</v>
      </c>
      <c r="E1042" s="5" t="s">
        <v>6</v>
      </c>
      <c r="F1042" s="5" t="s">
        <v>7</v>
      </c>
      <c r="G1042" s="5" t="s">
        <v>8</v>
      </c>
      <c r="H1042" s="5" t="s">
        <v>9</v>
      </c>
      <c r="I1042" s="6" t="s">
        <v>10</v>
      </c>
      <c r="J1042" s="6" t="s">
        <v>11</v>
      </c>
      <c r="K1042" s="6" t="s">
        <v>12</v>
      </c>
      <c r="L1042" s="6" t="s">
        <v>13</v>
      </c>
    </row>
    <row r="1043" spans="1:12">
      <c r="A1043" s="5" t="s">
        <v>265</v>
      </c>
      <c r="B1043" s="31" t="s">
        <v>587</v>
      </c>
      <c r="C1043" s="31" t="s">
        <v>588</v>
      </c>
      <c r="D1043" s="31" t="s">
        <v>589</v>
      </c>
      <c r="E1043" s="31">
        <v>2002</v>
      </c>
      <c r="F1043" s="31" t="s">
        <v>590</v>
      </c>
      <c r="G1043" s="32" t="s">
        <v>591</v>
      </c>
      <c r="H1043" s="5">
        <v>1</v>
      </c>
      <c r="I1043" s="6">
        <v>406.5</v>
      </c>
      <c r="J1043" s="6">
        <f t="shared" ref="J1043:J1048" si="20">H1043*I1043</f>
        <v>406.5</v>
      </c>
      <c r="K1043" s="19">
        <v>0.23</v>
      </c>
      <c r="L1043" s="6">
        <f t="shared" ref="L1043:L1049" si="21">J1043+J1043*23/100</f>
        <v>499.995</v>
      </c>
    </row>
    <row r="1044" spans="1:12" ht="28.5">
      <c r="A1044" s="5" t="s">
        <v>747</v>
      </c>
      <c r="B1044" s="65" t="s">
        <v>618</v>
      </c>
      <c r="C1044" s="5" t="s">
        <v>619</v>
      </c>
      <c r="D1044" s="18" t="s">
        <v>589</v>
      </c>
      <c r="E1044" s="5">
        <v>2014</v>
      </c>
      <c r="F1044" s="28" t="s">
        <v>620</v>
      </c>
      <c r="G1044" s="51" t="s">
        <v>621</v>
      </c>
      <c r="H1044" s="5">
        <v>1</v>
      </c>
      <c r="I1044" s="6">
        <v>1138.21</v>
      </c>
      <c r="J1044" s="6">
        <f t="shared" si="20"/>
        <v>1138.21</v>
      </c>
      <c r="K1044" s="19">
        <v>0.23</v>
      </c>
      <c r="L1044" s="6">
        <f t="shared" si="21"/>
        <v>1399.9983</v>
      </c>
    </row>
    <row r="1045" spans="1:12" ht="57">
      <c r="A1045" s="5" t="s">
        <v>26</v>
      </c>
      <c r="B1045" s="66" t="s">
        <v>622</v>
      </c>
      <c r="C1045" s="5" t="s">
        <v>623</v>
      </c>
      <c r="D1045" s="18" t="s">
        <v>589</v>
      </c>
      <c r="E1045" s="5">
        <v>2014</v>
      </c>
      <c r="F1045" s="65" t="s">
        <v>624</v>
      </c>
      <c r="G1045" s="65" t="s">
        <v>625</v>
      </c>
      <c r="H1045" s="5">
        <v>1</v>
      </c>
      <c r="I1045" s="6">
        <v>1138.21</v>
      </c>
      <c r="J1045" s="6">
        <f t="shared" si="20"/>
        <v>1138.21</v>
      </c>
      <c r="K1045" s="19">
        <v>0.23</v>
      </c>
      <c r="L1045" s="6">
        <f t="shared" si="21"/>
        <v>1399.9983</v>
      </c>
    </row>
    <row r="1046" spans="1:12" ht="48">
      <c r="A1046" s="5" t="s">
        <v>748</v>
      </c>
      <c r="B1046" s="51" t="s">
        <v>627</v>
      </c>
      <c r="C1046" s="51" t="s">
        <v>628</v>
      </c>
      <c r="D1046" s="18" t="s">
        <v>589</v>
      </c>
      <c r="E1046" s="5">
        <v>2016</v>
      </c>
      <c r="F1046" s="28"/>
      <c r="G1046" s="51" t="s">
        <v>629</v>
      </c>
      <c r="H1046" s="5">
        <v>1</v>
      </c>
      <c r="I1046" s="6">
        <v>400</v>
      </c>
      <c r="J1046" s="6">
        <f t="shared" si="20"/>
        <v>400</v>
      </c>
      <c r="K1046" s="19">
        <v>0.23</v>
      </c>
      <c r="L1046" s="6">
        <f t="shared" si="21"/>
        <v>492</v>
      </c>
    </row>
    <row r="1047" spans="1:12" ht="24">
      <c r="A1047" s="5" t="s">
        <v>749</v>
      </c>
      <c r="B1047" s="29" t="s">
        <v>661</v>
      </c>
      <c r="C1047" s="29" t="s">
        <v>662</v>
      </c>
      <c r="D1047" s="29" t="s">
        <v>641</v>
      </c>
      <c r="E1047" s="29">
        <v>2016</v>
      </c>
      <c r="F1047" s="29" t="s">
        <v>663</v>
      </c>
      <c r="G1047" s="68" t="s">
        <v>629</v>
      </c>
      <c r="H1047" s="25">
        <v>1</v>
      </c>
      <c r="I1047" s="62">
        <v>487.8</v>
      </c>
      <c r="J1047" s="62">
        <f t="shared" si="20"/>
        <v>487.8</v>
      </c>
      <c r="K1047" s="67">
        <v>0.23</v>
      </c>
      <c r="L1047" s="6">
        <f t="shared" si="21"/>
        <v>599.99400000000003</v>
      </c>
    </row>
    <row r="1048" spans="1:12">
      <c r="A1048" s="5" t="s">
        <v>750</v>
      </c>
      <c r="B1048" s="29" t="s">
        <v>664</v>
      </c>
      <c r="C1048" s="29" t="s">
        <v>665</v>
      </c>
      <c r="D1048" s="29" t="s">
        <v>641</v>
      </c>
      <c r="E1048" s="29">
        <v>2016</v>
      </c>
      <c r="F1048" s="29" t="s">
        <v>666</v>
      </c>
      <c r="G1048" s="68"/>
      <c r="H1048" s="25">
        <v>1</v>
      </c>
      <c r="I1048" s="62">
        <v>487.8</v>
      </c>
      <c r="J1048" s="62">
        <f t="shared" si="20"/>
        <v>487.8</v>
      </c>
      <c r="K1048" s="67">
        <v>0.23</v>
      </c>
      <c r="L1048" s="6">
        <f t="shared" si="21"/>
        <v>599.99400000000003</v>
      </c>
    </row>
    <row r="1049" spans="1:12">
      <c r="I1049" s="6" t="s">
        <v>31</v>
      </c>
      <c r="J1049" s="6">
        <f>SUM(J1043:J1048)</f>
        <v>4058.5200000000004</v>
      </c>
      <c r="K1049" s="19">
        <v>0.23</v>
      </c>
      <c r="L1049" s="6">
        <f t="shared" si="21"/>
        <v>4991.9796000000006</v>
      </c>
    </row>
    <row r="1051" spans="1:12">
      <c r="B1051" s="22" t="s">
        <v>32</v>
      </c>
    </row>
    <row r="1052" spans="1:12">
      <c r="B1052" s="22" t="s">
        <v>33</v>
      </c>
    </row>
    <row r="1053" spans="1:12">
      <c r="B1053" s="22" t="s">
        <v>34</v>
      </c>
    </row>
    <row r="1055" spans="1:12">
      <c r="B1055" s="22" t="s">
        <v>35</v>
      </c>
    </row>
    <row r="1056" spans="1:12">
      <c r="B1056" s="22" t="s">
        <v>33</v>
      </c>
    </row>
    <row r="1057" spans="1:12">
      <c r="B1057" s="22" t="s">
        <v>36</v>
      </c>
    </row>
    <row r="1059" spans="1:12">
      <c r="B1059" s="23" t="s">
        <v>37</v>
      </c>
    </row>
    <row r="1062" spans="1:12" ht="15">
      <c r="B1062" s="4" t="s">
        <v>586</v>
      </c>
    </row>
    <row r="1064" spans="1:12" ht="42.75">
      <c r="A1064" s="5" t="s">
        <v>2</v>
      </c>
      <c r="B1064" s="5" t="s">
        <v>3</v>
      </c>
      <c r="C1064" s="5" t="s">
        <v>4</v>
      </c>
      <c r="D1064" s="5" t="s">
        <v>5</v>
      </c>
      <c r="E1064" s="5" t="s">
        <v>6</v>
      </c>
      <c r="F1064" s="5" t="s">
        <v>7</v>
      </c>
      <c r="G1064" s="5" t="s">
        <v>8</v>
      </c>
      <c r="H1064" s="5" t="s">
        <v>9</v>
      </c>
      <c r="I1064" s="6" t="s">
        <v>10</v>
      </c>
      <c r="J1064" s="6" t="s">
        <v>11</v>
      </c>
      <c r="K1064" s="6" t="s">
        <v>12</v>
      </c>
      <c r="L1064" s="6" t="s">
        <v>13</v>
      </c>
    </row>
    <row r="1065" spans="1:12" ht="24">
      <c r="A1065" s="5" t="s">
        <v>14</v>
      </c>
      <c r="B1065" s="31" t="s">
        <v>593</v>
      </c>
      <c r="C1065" s="31" t="s">
        <v>594</v>
      </c>
      <c r="D1065" s="31" t="s">
        <v>595</v>
      </c>
      <c r="E1065" s="31">
        <v>2013</v>
      </c>
      <c r="F1065" s="31" t="s">
        <v>596</v>
      </c>
      <c r="G1065" s="32" t="s">
        <v>597</v>
      </c>
      <c r="H1065" s="5">
        <v>1</v>
      </c>
      <c r="I1065" s="6">
        <v>813.01</v>
      </c>
      <c r="J1065" s="6">
        <f t="shared" ref="J1065:J1070" si="22">H1065*I1065</f>
        <v>813.01</v>
      </c>
      <c r="K1065" s="19">
        <v>0.23</v>
      </c>
      <c r="L1065" s="6">
        <f t="shared" ref="L1065:L1071" si="23">J1065+J1065*23/100</f>
        <v>1000.0023</v>
      </c>
    </row>
    <row r="1066" spans="1:12" ht="24">
      <c r="A1066" s="5" t="s">
        <v>21</v>
      </c>
      <c r="B1066" s="31" t="s">
        <v>598</v>
      </c>
      <c r="C1066" s="31" t="s">
        <v>599</v>
      </c>
      <c r="D1066" s="31" t="s">
        <v>595</v>
      </c>
      <c r="E1066" s="31">
        <v>2015</v>
      </c>
      <c r="F1066" s="31" t="s">
        <v>600</v>
      </c>
      <c r="G1066" s="32" t="s">
        <v>597</v>
      </c>
      <c r="H1066" s="5">
        <v>1</v>
      </c>
      <c r="I1066" s="6">
        <v>2500</v>
      </c>
      <c r="J1066" s="6">
        <f t="shared" si="22"/>
        <v>2500</v>
      </c>
      <c r="K1066" s="19">
        <v>0.23</v>
      </c>
      <c r="L1066" s="6">
        <f t="shared" si="23"/>
        <v>3075</v>
      </c>
    </row>
    <row r="1067" spans="1:12" ht="24">
      <c r="A1067" s="5" t="s">
        <v>56</v>
      </c>
      <c r="B1067" s="31" t="s">
        <v>601</v>
      </c>
      <c r="C1067" s="31" t="s">
        <v>602</v>
      </c>
      <c r="D1067" s="31" t="s">
        <v>595</v>
      </c>
      <c r="E1067" s="31">
        <v>2016</v>
      </c>
      <c r="F1067" s="31" t="s">
        <v>603</v>
      </c>
      <c r="G1067" s="32" t="s">
        <v>597</v>
      </c>
      <c r="H1067" s="5">
        <v>1</v>
      </c>
      <c r="I1067" s="6">
        <v>813.01</v>
      </c>
      <c r="J1067" s="6">
        <f t="shared" si="22"/>
        <v>813.01</v>
      </c>
      <c r="K1067" s="19">
        <v>0.23</v>
      </c>
      <c r="L1067" s="6">
        <f t="shared" si="23"/>
        <v>1000.0023</v>
      </c>
    </row>
    <row r="1068" spans="1:12" ht="24">
      <c r="A1068" s="5" t="s">
        <v>57</v>
      </c>
      <c r="B1068" s="18" t="s">
        <v>604</v>
      </c>
      <c r="C1068" s="5" t="s">
        <v>605</v>
      </c>
      <c r="D1068" s="31" t="s">
        <v>595</v>
      </c>
      <c r="E1068" s="5">
        <v>2011</v>
      </c>
      <c r="F1068" s="18" t="s">
        <v>606</v>
      </c>
      <c r="G1068" s="32" t="s">
        <v>597</v>
      </c>
      <c r="H1068" s="5">
        <v>1</v>
      </c>
      <c r="I1068" s="6">
        <v>813.01</v>
      </c>
      <c r="J1068" s="6">
        <f t="shared" si="22"/>
        <v>813.01</v>
      </c>
      <c r="K1068" s="19">
        <v>0.23</v>
      </c>
      <c r="L1068" s="6">
        <f t="shared" si="23"/>
        <v>1000.0023</v>
      </c>
    </row>
    <row r="1069" spans="1:12" ht="24">
      <c r="A1069" s="5" t="s">
        <v>58</v>
      </c>
      <c r="B1069" s="18" t="s">
        <v>607</v>
      </c>
      <c r="C1069" s="5" t="s">
        <v>608</v>
      </c>
      <c r="D1069" s="31" t="s">
        <v>595</v>
      </c>
      <c r="E1069" s="5">
        <v>2011</v>
      </c>
      <c r="F1069" s="18" t="s">
        <v>609</v>
      </c>
      <c r="G1069" s="32" t="s">
        <v>597</v>
      </c>
      <c r="H1069" s="5">
        <v>1</v>
      </c>
      <c r="I1069" s="6">
        <v>813.01</v>
      </c>
      <c r="J1069" s="6">
        <f t="shared" si="22"/>
        <v>813.01</v>
      </c>
      <c r="K1069" s="19">
        <v>0.23</v>
      </c>
      <c r="L1069" s="6">
        <f t="shared" si="23"/>
        <v>1000.0023</v>
      </c>
    </row>
    <row r="1070" spans="1:12" ht="24">
      <c r="A1070" s="5" t="s">
        <v>59</v>
      </c>
      <c r="B1070" s="31" t="s">
        <v>607</v>
      </c>
      <c r="C1070" s="31" t="s">
        <v>610</v>
      </c>
      <c r="D1070" s="31" t="s">
        <v>595</v>
      </c>
      <c r="E1070" s="31">
        <v>2011</v>
      </c>
      <c r="F1070" s="31" t="s">
        <v>611</v>
      </c>
      <c r="G1070" s="32" t="s">
        <v>597</v>
      </c>
      <c r="H1070" s="5">
        <v>1</v>
      </c>
      <c r="I1070" s="6">
        <v>813.01</v>
      </c>
      <c r="J1070" s="6">
        <f t="shared" si="22"/>
        <v>813.01</v>
      </c>
      <c r="K1070" s="19">
        <v>0.23</v>
      </c>
      <c r="L1070" s="6">
        <f t="shared" si="23"/>
        <v>1000.0023</v>
      </c>
    </row>
    <row r="1071" spans="1:12">
      <c r="I1071" s="6" t="s">
        <v>31</v>
      </c>
      <c r="J1071" s="6">
        <f>SUM(J1065:J1070)</f>
        <v>6565.0500000000011</v>
      </c>
      <c r="K1071" s="19">
        <v>0.23</v>
      </c>
      <c r="L1071" s="6">
        <f t="shared" si="23"/>
        <v>8075.0115000000014</v>
      </c>
    </row>
    <row r="1074" spans="2:2">
      <c r="B1074" s="22" t="s">
        <v>32</v>
      </c>
    </row>
    <row r="1075" spans="2:2">
      <c r="B1075" s="22" t="s">
        <v>33</v>
      </c>
    </row>
    <row r="1076" spans="2:2">
      <c r="B1076" s="22" t="s">
        <v>34</v>
      </c>
    </row>
    <row r="1078" spans="2:2">
      <c r="B1078" s="22" t="s">
        <v>35</v>
      </c>
    </row>
    <row r="1079" spans="2:2">
      <c r="B1079" s="22" t="s">
        <v>33</v>
      </c>
    </row>
    <row r="1080" spans="2:2">
      <c r="B1080" s="22" t="s">
        <v>36</v>
      </c>
    </row>
    <row r="1082" spans="2:2">
      <c r="B1082" s="23" t="s">
        <v>37</v>
      </c>
    </row>
    <row r="1083" spans="2:2">
      <c r="B1083" s="22"/>
    </row>
    <row r="1084" spans="2:2">
      <c r="B1084" s="23"/>
    </row>
    <row r="1087" spans="2:2" ht="15">
      <c r="B1087" s="4" t="s">
        <v>592</v>
      </c>
    </row>
    <row r="1089" spans="1:12" ht="42.75">
      <c r="A1089" s="5" t="s">
        <v>2</v>
      </c>
      <c r="B1089" s="5" t="s">
        <v>3</v>
      </c>
      <c r="C1089" s="5" t="s">
        <v>4</v>
      </c>
      <c r="D1089" s="5" t="s">
        <v>5</v>
      </c>
      <c r="E1089" s="5" t="s">
        <v>6</v>
      </c>
      <c r="F1089" s="5" t="s">
        <v>7</v>
      </c>
      <c r="G1089" s="5" t="s">
        <v>8</v>
      </c>
      <c r="H1089" s="5" t="s">
        <v>9</v>
      </c>
      <c r="I1089" s="6" t="s">
        <v>10</v>
      </c>
      <c r="J1089" s="6" t="s">
        <v>11</v>
      </c>
      <c r="K1089" s="6" t="s">
        <v>12</v>
      </c>
      <c r="L1089" s="6" t="s">
        <v>13</v>
      </c>
    </row>
    <row r="1090" spans="1:12" ht="36">
      <c r="A1090" s="5" t="s">
        <v>14</v>
      </c>
      <c r="B1090" s="18" t="s">
        <v>613</v>
      </c>
      <c r="C1090" s="5" t="s">
        <v>614</v>
      </c>
      <c r="D1090" s="18" t="s">
        <v>83</v>
      </c>
      <c r="E1090" s="5">
        <v>2010</v>
      </c>
      <c r="F1090" s="28" t="s">
        <v>615</v>
      </c>
      <c r="G1090" s="18" t="s">
        <v>616</v>
      </c>
      <c r="H1090" s="5">
        <v>1</v>
      </c>
      <c r="I1090" s="6">
        <v>569.11</v>
      </c>
      <c r="J1090" s="6">
        <f>H1090*I1090</f>
        <v>569.11</v>
      </c>
      <c r="K1090" s="6"/>
      <c r="L1090" s="6">
        <f>J1090+J1090*23/100</f>
        <v>700.00530000000003</v>
      </c>
    </row>
    <row r="1091" spans="1:12">
      <c r="I1091" s="6" t="s">
        <v>31</v>
      </c>
      <c r="J1091" s="6">
        <f>SUM(J1090)</f>
        <v>569.11</v>
      </c>
      <c r="K1091" s="19">
        <v>0.23</v>
      </c>
      <c r="L1091" s="6">
        <f>J1091+J1091*23/100</f>
        <v>700.00530000000003</v>
      </c>
    </row>
    <row r="1093" spans="1:12">
      <c r="B1093" s="22" t="s">
        <v>32</v>
      </c>
    </row>
    <row r="1094" spans="1:12">
      <c r="B1094" s="22" t="s">
        <v>33</v>
      </c>
    </row>
    <row r="1095" spans="1:12">
      <c r="B1095" s="22" t="s">
        <v>34</v>
      </c>
    </row>
    <row r="1097" spans="1:12">
      <c r="B1097" s="22" t="s">
        <v>35</v>
      </c>
    </row>
    <row r="1098" spans="1:12">
      <c r="B1098" s="22" t="s">
        <v>33</v>
      </c>
    </row>
    <row r="1099" spans="1:12">
      <c r="B1099" s="22" t="s">
        <v>36</v>
      </c>
    </row>
    <row r="1101" spans="1:12">
      <c r="B1101" s="23" t="s">
        <v>37</v>
      </c>
    </row>
    <row r="1102" spans="1:12">
      <c r="B1102" s="22"/>
    </row>
    <row r="1103" spans="1:12">
      <c r="B1103" s="22"/>
    </row>
    <row r="1104" spans="1:12">
      <c r="B1104" s="23"/>
    </row>
    <row r="1106" spans="1:12" ht="15">
      <c r="B1106" s="4" t="s">
        <v>612</v>
      </c>
    </row>
    <row r="1108" spans="1:12" ht="42.75">
      <c r="A1108" s="5" t="s">
        <v>2</v>
      </c>
      <c r="B1108" s="5" t="s">
        <v>3</v>
      </c>
      <c r="C1108" s="5" t="s">
        <v>4</v>
      </c>
      <c r="D1108" s="5" t="s">
        <v>5</v>
      </c>
      <c r="E1108" s="5" t="s">
        <v>6</v>
      </c>
      <c r="F1108" s="5" t="s">
        <v>7</v>
      </c>
      <c r="G1108" s="5" t="s">
        <v>8</v>
      </c>
      <c r="H1108" s="5" t="s">
        <v>9</v>
      </c>
      <c r="I1108" s="6" t="s">
        <v>10</v>
      </c>
      <c r="J1108" s="6" t="s">
        <v>11</v>
      </c>
      <c r="K1108" s="6" t="s">
        <v>12</v>
      </c>
      <c r="L1108" s="6" t="s">
        <v>13</v>
      </c>
    </row>
    <row r="1109" spans="1:12">
      <c r="A1109" s="5" t="s">
        <v>14</v>
      </c>
      <c r="B1109" s="29" t="s">
        <v>646</v>
      </c>
      <c r="C1109" s="29" t="s">
        <v>647</v>
      </c>
      <c r="D1109" s="29" t="s">
        <v>641</v>
      </c>
      <c r="E1109" s="29">
        <v>2011</v>
      </c>
      <c r="F1109" s="29">
        <v>100208</v>
      </c>
      <c r="G1109" s="29" t="s">
        <v>648</v>
      </c>
      <c r="H1109" s="25">
        <v>1</v>
      </c>
      <c r="I1109" s="62">
        <v>1219.51</v>
      </c>
      <c r="J1109" s="62">
        <f>H1109*I1109</f>
        <v>1219.51</v>
      </c>
      <c r="K1109" s="67">
        <v>0.23</v>
      </c>
      <c r="L1109" s="6">
        <f>J1109+J1109*23/100</f>
        <v>1499.9973</v>
      </c>
    </row>
    <row r="1110" spans="1:12">
      <c r="I1110" s="6" t="s">
        <v>31</v>
      </c>
      <c r="J1110" s="6">
        <f>J1109</f>
        <v>1219.51</v>
      </c>
      <c r="K1110" s="19">
        <v>0.23</v>
      </c>
      <c r="L1110" s="6">
        <f>J1110+J1110*23/100</f>
        <v>1499.9973</v>
      </c>
    </row>
    <row r="1111" spans="1:12">
      <c r="I1111" s="20"/>
      <c r="J1111" s="20"/>
      <c r="K1111" s="21"/>
      <c r="L1111" s="20"/>
    </row>
    <row r="1112" spans="1:12">
      <c r="I1112" s="20"/>
      <c r="J1112" s="20"/>
      <c r="K1112" s="21"/>
      <c r="L1112" s="20"/>
    </row>
    <row r="1113" spans="1:12">
      <c r="B1113" s="22" t="s">
        <v>32</v>
      </c>
      <c r="I1113" s="20"/>
      <c r="J1113" s="20"/>
      <c r="K1113" s="21"/>
      <c r="L1113" s="20"/>
    </row>
    <row r="1114" spans="1:12">
      <c r="B1114" s="22" t="s">
        <v>33</v>
      </c>
      <c r="I1114" s="20"/>
      <c r="J1114" s="20"/>
      <c r="K1114" s="21"/>
      <c r="L1114" s="20"/>
    </row>
    <row r="1115" spans="1:12">
      <c r="B1115" s="22" t="s">
        <v>34</v>
      </c>
      <c r="I1115" s="20"/>
      <c r="J1115" s="20"/>
      <c r="K1115" s="21"/>
      <c r="L1115" s="20"/>
    </row>
    <row r="1116" spans="1:12">
      <c r="I1116" s="20"/>
      <c r="J1116" s="20"/>
      <c r="K1116" s="21"/>
      <c r="L1116" s="20"/>
    </row>
    <row r="1117" spans="1:12">
      <c r="B1117" s="22" t="s">
        <v>35</v>
      </c>
      <c r="I1117" s="20"/>
      <c r="J1117" s="20"/>
      <c r="K1117" s="21"/>
      <c r="L1117" s="20"/>
    </row>
    <row r="1118" spans="1:12">
      <c r="B1118" s="22" t="s">
        <v>33</v>
      </c>
      <c r="I1118" s="20"/>
      <c r="J1118" s="20"/>
      <c r="K1118" s="21"/>
      <c r="L1118" s="20"/>
    </row>
    <row r="1119" spans="1:12">
      <c r="B1119" s="22" t="s">
        <v>36</v>
      </c>
      <c r="I1119" s="20"/>
      <c r="J1119" s="20"/>
      <c r="K1119" s="21"/>
      <c r="L1119" s="20"/>
    </row>
    <row r="1120" spans="1:12">
      <c r="I1120" s="20"/>
      <c r="J1120" s="20"/>
      <c r="K1120" s="21"/>
      <c r="L1120" s="20"/>
    </row>
    <row r="1121" spans="1:12">
      <c r="B1121" s="23" t="s">
        <v>37</v>
      </c>
      <c r="I1121" s="20"/>
      <c r="J1121" s="20"/>
      <c r="K1121" s="21"/>
      <c r="L1121" s="20"/>
    </row>
    <row r="1122" spans="1:12">
      <c r="B1122" s="22"/>
      <c r="I1122" s="20"/>
      <c r="J1122" s="20"/>
      <c r="K1122" s="21"/>
      <c r="L1122" s="20"/>
    </row>
    <row r="1123" spans="1:12">
      <c r="B1123" s="22"/>
      <c r="I1123" s="20"/>
      <c r="J1123" s="20"/>
      <c r="K1123" s="21"/>
      <c r="L1123" s="20"/>
    </row>
    <row r="1124" spans="1:12">
      <c r="B1124" s="22"/>
      <c r="I1124" s="20"/>
      <c r="J1124" s="20"/>
      <c r="K1124" s="21"/>
      <c r="L1124" s="20"/>
    </row>
    <row r="1125" spans="1:12">
      <c r="B1125" s="23"/>
    </row>
    <row r="1128" spans="1:12" ht="15">
      <c r="B1128" s="4" t="s">
        <v>617</v>
      </c>
    </row>
    <row r="1130" spans="1:12" ht="42.75">
      <c r="A1130" s="5" t="s">
        <v>2</v>
      </c>
      <c r="B1130" s="5" t="s">
        <v>3</v>
      </c>
      <c r="C1130" s="5" t="s">
        <v>4</v>
      </c>
      <c r="D1130" s="5" t="s">
        <v>5</v>
      </c>
      <c r="E1130" s="5" t="s">
        <v>6</v>
      </c>
      <c r="F1130" s="5" t="s">
        <v>7</v>
      </c>
      <c r="G1130" s="5" t="s">
        <v>8</v>
      </c>
      <c r="H1130" s="5" t="s">
        <v>9</v>
      </c>
      <c r="I1130" s="6" t="s">
        <v>10</v>
      </c>
      <c r="J1130" s="6" t="s">
        <v>11</v>
      </c>
      <c r="K1130" s="6" t="s">
        <v>12</v>
      </c>
      <c r="L1130" s="6" t="s">
        <v>13</v>
      </c>
    </row>
    <row r="1131" spans="1:12" ht="24">
      <c r="A1131" s="5" t="s">
        <v>14</v>
      </c>
      <c r="B1131" s="29" t="s">
        <v>643</v>
      </c>
      <c r="C1131" s="29" t="s">
        <v>644</v>
      </c>
      <c r="D1131" s="29" t="s">
        <v>641</v>
      </c>
      <c r="E1131" s="29">
        <v>2015</v>
      </c>
      <c r="F1131" s="29" t="s">
        <v>645</v>
      </c>
      <c r="G1131" s="29" t="s">
        <v>642</v>
      </c>
      <c r="H1131" s="25">
        <v>1</v>
      </c>
      <c r="I1131" s="62">
        <v>600</v>
      </c>
      <c r="J1131" s="62">
        <f>H1131*I1131</f>
        <v>600</v>
      </c>
      <c r="K1131" s="67">
        <v>0.23</v>
      </c>
      <c r="L1131" s="6">
        <f>J1131+J1131*23/100</f>
        <v>738</v>
      </c>
    </row>
    <row r="1132" spans="1:12">
      <c r="A1132" s="5" t="s">
        <v>21</v>
      </c>
      <c r="B1132" s="68" t="s">
        <v>643</v>
      </c>
      <c r="C1132" s="68" t="s">
        <v>655</v>
      </c>
      <c r="D1132" s="29" t="s">
        <v>656</v>
      </c>
      <c r="E1132" s="29">
        <v>2000</v>
      </c>
      <c r="F1132" s="69" t="s">
        <v>657</v>
      </c>
      <c r="G1132" s="68" t="s">
        <v>658</v>
      </c>
      <c r="H1132" s="25">
        <v>1</v>
      </c>
      <c r="I1132" s="62">
        <v>121.95</v>
      </c>
      <c r="J1132" s="62">
        <f>H1132*I1132</f>
        <v>121.95</v>
      </c>
      <c r="K1132" s="67">
        <v>0.23</v>
      </c>
      <c r="L1132" s="6">
        <f>J1132+J1132*23/100</f>
        <v>149.99850000000001</v>
      </c>
    </row>
    <row r="1133" spans="1:12">
      <c r="A1133" s="5" t="s">
        <v>56</v>
      </c>
      <c r="B1133" s="68" t="s">
        <v>643</v>
      </c>
      <c r="C1133" s="68" t="s">
        <v>655</v>
      </c>
      <c r="D1133" s="29" t="s">
        <v>656</v>
      </c>
      <c r="E1133" s="29">
        <v>2000</v>
      </c>
      <c r="F1133" s="18" t="s">
        <v>659</v>
      </c>
      <c r="G1133" s="68" t="s">
        <v>658</v>
      </c>
      <c r="H1133" s="25">
        <v>1</v>
      </c>
      <c r="I1133" s="62">
        <v>121.95</v>
      </c>
      <c r="J1133" s="62">
        <f>H1133*I1133</f>
        <v>121.95</v>
      </c>
      <c r="K1133" s="67">
        <v>0.23</v>
      </c>
      <c r="L1133" s="6">
        <f>J1133+J1133*23/100</f>
        <v>149.99850000000001</v>
      </c>
    </row>
    <row r="1134" spans="1:12">
      <c r="A1134" s="5" t="s">
        <v>57</v>
      </c>
      <c r="B1134" s="68" t="s">
        <v>643</v>
      </c>
      <c r="C1134" s="68" t="s">
        <v>660</v>
      </c>
      <c r="D1134" s="29" t="s">
        <v>656</v>
      </c>
      <c r="E1134" s="29">
        <v>2000</v>
      </c>
      <c r="F1134" s="18">
        <v>6608843</v>
      </c>
      <c r="G1134" s="68" t="s">
        <v>658</v>
      </c>
      <c r="H1134" s="25">
        <v>1</v>
      </c>
      <c r="I1134" s="62">
        <v>121.95</v>
      </c>
      <c r="J1134" s="62">
        <f>H1134*I1134</f>
        <v>121.95</v>
      </c>
      <c r="K1134" s="67">
        <v>0.23</v>
      </c>
      <c r="L1134" s="6">
        <f>J1134+J1134*23/100</f>
        <v>149.99850000000001</v>
      </c>
    </row>
    <row r="1135" spans="1:12">
      <c r="I1135" s="6" t="s">
        <v>31</v>
      </c>
      <c r="J1135" s="6">
        <f>SUM(J1131:J1134)</f>
        <v>965.85000000000014</v>
      </c>
      <c r="K1135" s="19">
        <v>0.23</v>
      </c>
      <c r="L1135" s="6">
        <f>J1135+J1135*23/100</f>
        <v>1187.9955000000002</v>
      </c>
    </row>
    <row r="1138" spans="1:12">
      <c r="B1138" s="22" t="s">
        <v>32</v>
      </c>
    </row>
    <row r="1139" spans="1:12">
      <c r="B1139" s="22" t="s">
        <v>33</v>
      </c>
    </row>
    <row r="1140" spans="1:12">
      <c r="B1140" s="22" t="s">
        <v>34</v>
      </c>
    </row>
    <row r="1142" spans="1:12">
      <c r="B1142" s="22" t="s">
        <v>35</v>
      </c>
    </row>
    <row r="1143" spans="1:12">
      <c r="B1143" s="22" t="s">
        <v>33</v>
      </c>
    </row>
    <row r="1144" spans="1:12">
      <c r="B1144" s="22" t="s">
        <v>36</v>
      </c>
    </row>
    <row r="1146" spans="1:12">
      <c r="B1146" s="23" t="s">
        <v>37</v>
      </c>
    </row>
    <row r="1147" spans="1:12">
      <c r="B1147" s="22"/>
    </row>
    <row r="1149" spans="1:12" ht="15">
      <c r="B1149" s="4" t="s">
        <v>626</v>
      </c>
    </row>
    <row r="1151" spans="1:12" ht="42.75">
      <c r="A1151" s="5" t="s">
        <v>2</v>
      </c>
      <c r="B1151" s="5" t="s">
        <v>3</v>
      </c>
      <c r="C1151" s="5" t="s">
        <v>4</v>
      </c>
      <c r="D1151" s="5" t="s">
        <v>5</v>
      </c>
      <c r="E1151" s="5" t="s">
        <v>6</v>
      </c>
      <c r="F1151" s="5" t="s">
        <v>7</v>
      </c>
      <c r="G1151" s="5" t="s">
        <v>8</v>
      </c>
      <c r="H1151" s="5" t="s">
        <v>9</v>
      </c>
      <c r="I1151" s="6" t="s">
        <v>10</v>
      </c>
      <c r="J1151" s="6" t="s">
        <v>11</v>
      </c>
      <c r="K1151" s="6" t="s">
        <v>12</v>
      </c>
      <c r="L1151" s="6" t="s">
        <v>13</v>
      </c>
    </row>
    <row r="1152" spans="1:12" ht="24">
      <c r="A1152" s="5" t="s">
        <v>14</v>
      </c>
      <c r="B1152" s="31" t="s">
        <v>631</v>
      </c>
      <c r="C1152" s="31" t="s">
        <v>632</v>
      </c>
      <c r="D1152" s="31" t="s">
        <v>277</v>
      </c>
      <c r="E1152" s="31">
        <v>2002</v>
      </c>
      <c r="F1152" s="31">
        <v>20113902</v>
      </c>
      <c r="G1152" s="32" t="s">
        <v>633</v>
      </c>
      <c r="H1152" s="5">
        <v>1</v>
      </c>
      <c r="I1152" s="6">
        <v>1951.22</v>
      </c>
      <c r="J1152" s="6">
        <f>H1152*I1152</f>
        <v>1951.22</v>
      </c>
      <c r="K1152" s="19">
        <v>0.23</v>
      </c>
      <c r="L1152" s="6">
        <f>J1152+J1152*23/100</f>
        <v>2400.0005999999998</v>
      </c>
    </row>
    <row r="1153" spans="2:12">
      <c r="I1153" s="6" t="s">
        <v>31</v>
      </c>
      <c r="J1153" s="6">
        <f>SUM(J1152)</f>
        <v>1951.22</v>
      </c>
      <c r="K1153" s="19">
        <v>0.23</v>
      </c>
      <c r="L1153" s="6">
        <f>J1153+J1153*23/100</f>
        <v>2400.0005999999998</v>
      </c>
    </row>
    <row r="1155" spans="2:12">
      <c r="B1155" s="22" t="s">
        <v>32</v>
      </c>
    </row>
    <row r="1156" spans="2:12">
      <c r="B1156" s="22" t="s">
        <v>33</v>
      </c>
    </row>
    <row r="1157" spans="2:12">
      <c r="B1157" s="22" t="s">
        <v>34</v>
      </c>
    </row>
    <row r="1159" spans="2:12">
      <c r="B1159" s="22" t="s">
        <v>35</v>
      </c>
    </row>
    <row r="1160" spans="2:12">
      <c r="B1160" s="22" t="s">
        <v>33</v>
      </c>
    </row>
    <row r="1161" spans="2:12">
      <c r="B1161" s="22" t="s">
        <v>36</v>
      </c>
    </row>
    <row r="1163" spans="2:12">
      <c r="B1163" s="23" t="s">
        <v>37</v>
      </c>
    </row>
    <row r="1164" spans="2:12">
      <c r="B1164" s="22"/>
    </row>
    <row r="1165" spans="2:12">
      <c r="B1165" s="23"/>
    </row>
    <row r="1169" spans="1:12" ht="15">
      <c r="B1169" s="4" t="s">
        <v>630</v>
      </c>
    </row>
    <row r="1171" spans="1:12" ht="42.75">
      <c r="A1171" s="5" t="s">
        <v>2</v>
      </c>
      <c r="B1171" s="5" t="s">
        <v>3</v>
      </c>
      <c r="C1171" s="5" t="s">
        <v>4</v>
      </c>
      <c r="D1171" s="5" t="s">
        <v>5</v>
      </c>
      <c r="E1171" s="5" t="s">
        <v>6</v>
      </c>
      <c r="F1171" s="5" t="s">
        <v>7</v>
      </c>
      <c r="G1171" s="5" t="s">
        <v>8</v>
      </c>
      <c r="H1171" s="5" t="s">
        <v>9</v>
      </c>
      <c r="I1171" s="6" t="s">
        <v>10</v>
      </c>
      <c r="J1171" s="6" t="s">
        <v>11</v>
      </c>
      <c r="K1171" s="6" t="s">
        <v>12</v>
      </c>
      <c r="L1171" s="6" t="s">
        <v>13</v>
      </c>
    </row>
    <row r="1172" spans="1:12" ht="24">
      <c r="A1172" s="5" t="s">
        <v>14</v>
      </c>
      <c r="B1172" s="18" t="s">
        <v>635</v>
      </c>
      <c r="C1172" s="5" t="s">
        <v>636</v>
      </c>
      <c r="D1172" s="5" t="s">
        <v>298</v>
      </c>
      <c r="E1172" s="5">
        <v>2013</v>
      </c>
      <c r="F1172" s="18">
        <v>1111226566</v>
      </c>
      <c r="G1172" s="5" t="s">
        <v>637</v>
      </c>
      <c r="H1172" s="5">
        <v>1</v>
      </c>
      <c r="I1172" s="6">
        <v>2450</v>
      </c>
      <c r="J1172" s="6">
        <f>H1172*I1172</f>
        <v>2450</v>
      </c>
      <c r="K1172" s="19">
        <v>0.23</v>
      </c>
      <c r="L1172" s="6">
        <f>J1172+J1172*23/100</f>
        <v>3013.5</v>
      </c>
    </row>
    <row r="1173" spans="1:12">
      <c r="I1173" s="6" t="s">
        <v>31</v>
      </c>
      <c r="J1173" s="6">
        <f>SUM(J1172)</f>
        <v>2450</v>
      </c>
      <c r="K1173" s="19">
        <v>0.23</v>
      </c>
      <c r="L1173" s="6">
        <f>J1173+J1173*23/100</f>
        <v>3013.5</v>
      </c>
    </row>
    <row r="1174" spans="1:12">
      <c r="I1174" s="20"/>
      <c r="J1174" s="20"/>
      <c r="K1174" s="21"/>
      <c r="L1174" s="20"/>
    </row>
    <row r="1175" spans="1:12">
      <c r="B1175" s="22" t="s">
        <v>32</v>
      </c>
      <c r="I1175" s="20"/>
      <c r="J1175" s="20"/>
      <c r="K1175" s="21"/>
      <c r="L1175" s="20"/>
    </row>
    <row r="1176" spans="1:12">
      <c r="B1176" s="22" t="s">
        <v>33</v>
      </c>
      <c r="I1176" s="20"/>
      <c r="J1176" s="20"/>
      <c r="K1176" s="21"/>
      <c r="L1176" s="20"/>
    </row>
    <row r="1177" spans="1:12">
      <c r="B1177" s="22" t="s">
        <v>34</v>
      </c>
      <c r="I1177" s="20"/>
      <c r="J1177" s="20"/>
      <c r="K1177" s="21"/>
      <c r="L1177" s="20"/>
    </row>
    <row r="1178" spans="1:12">
      <c r="I1178" s="20"/>
      <c r="J1178" s="20"/>
      <c r="K1178" s="21"/>
      <c r="L1178" s="20"/>
    </row>
    <row r="1179" spans="1:12">
      <c r="B1179" s="22" t="s">
        <v>35</v>
      </c>
      <c r="I1179" s="20"/>
      <c r="J1179" s="20"/>
      <c r="K1179" s="21"/>
      <c r="L1179" s="20"/>
    </row>
    <row r="1180" spans="1:12">
      <c r="B1180" s="22" t="s">
        <v>33</v>
      </c>
      <c r="I1180" s="20"/>
      <c r="J1180" s="20"/>
      <c r="K1180" s="21"/>
      <c r="L1180" s="20"/>
    </row>
    <row r="1181" spans="1:12">
      <c r="B1181" s="22" t="s">
        <v>36</v>
      </c>
      <c r="I1181" s="20"/>
      <c r="J1181" s="20"/>
      <c r="K1181" s="21"/>
      <c r="L1181" s="20"/>
    </row>
    <row r="1182" spans="1:12">
      <c r="I1182" s="20"/>
      <c r="J1182" s="20"/>
      <c r="K1182" s="21"/>
      <c r="L1182" s="20"/>
    </row>
    <row r="1183" spans="1:12">
      <c r="B1183" s="23" t="s">
        <v>37</v>
      </c>
      <c r="I1183" s="20"/>
      <c r="J1183" s="20"/>
      <c r="K1183" s="21"/>
      <c r="L1183" s="20"/>
    </row>
    <row r="1184" spans="1:12">
      <c r="I1184" s="20"/>
      <c r="J1184" s="20"/>
      <c r="K1184" s="21"/>
      <c r="L1184" s="20"/>
    </row>
    <row r="1185" spans="1:12">
      <c r="B1185" s="22"/>
      <c r="I1185" s="20"/>
      <c r="J1185" s="20"/>
      <c r="K1185" s="21"/>
      <c r="L1185" s="20"/>
    </row>
    <row r="1186" spans="1:12">
      <c r="B1186" s="22"/>
      <c r="I1186" s="20"/>
      <c r="J1186" s="20"/>
      <c r="K1186" s="21"/>
      <c r="L1186" s="20"/>
    </row>
    <row r="1187" spans="1:12">
      <c r="B1187" s="22"/>
      <c r="I1187" s="20"/>
      <c r="J1187" s="20"/>
      <c r="K1187" s="21"/>
      <c r="L1187" s="20"/>
    </row>
    <row r="1188" spans="1:12">
      <c r="B1188" s="23"/>
    </row>
    <row r="1190" spans="1:12" ht="15">
      <c r="B1190" s="4" t="s">
        <v>634</v>
      </c>
    </row>
    <row r="1192" spans="1:12" ht="42.75">
      <c r="A1192" s="5" t="s">
        <v>2</v>
      </c>
      <c r="B1192" s="5" t="s">
        <v>3</v>
      </c>
      <c r="C1192" s="5" t="s">
        <v>4</v>
      </c>
      <c r="D1192" s="5" t="s">
        <v>5</v>
      </c>
      <c r="E1192" s="5" t="s">
        <v>6</v>
      </c>
      <c r="F1192" s="5" t="s">
        <v>7</v>
      </c>
      <c r="G1192" s="5" t="s">
        <v>8</v>
      </c>
      <c r="H1192" s="5" t="s">
        <v>9</v>
      </c>
      <c r="I1192" s="6" t="s">
        <v>10</v>
      </c>
      <c r="J1192" s="6" t="s">
        <v>11</v>
      </c>
      <c r="K1192" s="6" t="s">
        <v>12</v>
      </c>
      <c r="L1192" s="6" t="s">
        <v>13</v>
      </c>
    </row>
    <row r="1193" spans="1:12">
      <c r="A1193" s="25" t="s">
        <v>14</v>
      </c>
      <c r="B1193" s="29" t="s">
        <v>639</v>
      </c>
      <c r="C1193" s="29" t="s">
        <v>640</v>
      </c>
      <c r="D1193" s="29" t="s">
        <v>641</v>
      </c>
      <c r="E1193" s="29">
        <v>2015</v>
      </c>
      <c r="F1193" s="29">
        <v>6329</v>
      </c>
      <c r="G1193" s="29" t="s">
        <v>642</v>
      </c>
      <c r="H1193" s="25">
        <v>1</v>
      </c>
      <c r="I1193" s="62">
        <v>900</v>
      </c>
      <c r="J1193" s="62">
        <f>H1193*I1193</f>
        <v>900</v>
      </c>
      <c r="K1193" s="67">
        <v>0.23</v>
      </c>
      <c r="L1193" s="6">
        <f>J1193+J1193*23/100</f>
        <v>1107</v>
      </c>
    </row>
    <row r="1194" spans="1:12">
      <c r="A1194" s="25" t="s">
        <v>57</v>
      </c>
      <c r="B1194" s="29" t="s">
        <v>649</v>
      </c>
      <c r="C1194" s="29" t="s">
        <v>650</v>
      </c>
      <c r="D1194" s="29" t="s">
        <v>641</v>
      </c>
      <c r="E1194" s="29">
        <v>2015</v>
      </c>
      <c r="F1194" s="29">
        <v>2628</v>
      </c>
      <c r="G1194" s="29" t="s">
        <v>642</v>
      </c>
      <c r="H1194" s="25">
        <v>1</v>
      </c>
      <c r="I1194" s="62">
        <v>325.2</v>
      </c>
      <c r="J1194" s="62">
        <f>H1194*I1194</f>
        <v>325.2</v>
      </c>
      <c r="K1194" s="67">
        <v>0.23</v>
      </c>
      <c r="L1194" s="6">
        <f>J1194+J1194*23/100</f>
        <v>399.99599999999998</v>
      </c>
    </row>
    <row r="1195" spans="1:12">
      <c r="A1195" s="25" t="s">
        <v>58</v>
      </c>
      <c r="B1195" s="29" t="s">
        <v>651</v>
      </c>
      <c r="C1195" s="29" t="s">
        <v>652</v>
      </c>
      <c r="D1195" s="29" t="s">
        <v>641</v>
      </c>
      <c r="E1195" s="29">
        <v>2011</v>
      </c>
      <c r="F1195" s="29" t="s">
        <v>653</v>
      </c>
      <c r="G1195" s="29" t="s">
        <v>654</v>
      </c>
      <c r="H1195" s="25">
        <v>1</v>
      </c>
      <c r="I1195" s="62">
        <v>1219.51</v>
      </c>
      <c r="J1195" s="62">
        <f>H1195*I1195</f>
        <v>1219.51</v>
      </c>
      <c r="K1195" s="67">
        <v>0.23</v>
      </c>
      <c r="L1195" s="6">
        <f>J1195+J1195*23/100</f>
        <v>1499.9973</v>
      </c>
    </row>
    <row r="1196" spans="1:12">
      <c r="I1196" s="6" t="s">
        <v>31</v>
      </c>
      <c r="J1196" s="6">
        <f>SUM(J1193:J1195)</f>
        <v>2444.71</v>
      </c>
      <c r="K1196" s="19">
        <v>0.23</v>
      </c>
      <c r="L1196" s="6">
        <f>J1196+J1196*23/100</f>
        <v>3006.9933000000001</v>
      </c>
    </row>
    <row r="1198" spans="1:12">
      <c r="B1198" s="22" t="s">
        <v>32</v>
      </c>
    </row>
    <row r="1199" spans="1:12">
      <c r="B1199" s="22" t="s">
        <v>33</v>
      </c>
    </row>
    <row r="1200" spans="1:12">
      <c r="B1200" s="22" t="s">
        <v>34</v>
      </c>
    </row>
    <row r="1202" spans="1:12">
      <c r="B1202" s="22" t="s">
        <v>35</v>
      </c>
    </row>
    <row r="1203" spans="1:12">
      <c r="B1203" s="22" t="s">
        <v>33</v>
      </c>
    </row>
    <row r="1204" spans="1:12">
      <c r="B1204" s="22" t="s">
        <v>36</v>
      </c>
    </row>
    <row r="1206" spans="1:12">
      <c r="B1206" s="23" t="s">
        <v>37</v>
      </c>
    </row>
    <row r="1207" spans="1:12">
      <c r="B1207" s="23"/>
    </row>
    <row r="1211" spans="1:12" ht="15">
      <c r="B1211" s="4" t="s">
        <v>638</v>
      </c>
    </row>
    <row r="1213" spans="1:12" ht="42.75">
      <c r="A1213" s="5" t="s">
        <v>2</v>
      </c>
      <c r="B1213" s="5" t="s">
        <v>3</v>
      </c>
      <c r="C1213" s="5" t="s">
        <v>4</v>
      </c>
      <c r="D1213" s="5" t="s">
        <v>5</v>
      </c>
      <c r="E1213" s="5" t="s">
        <v>6</v>
      </c>
      <c r="F1213" s="5" t="s">
        <v>7</v>
      </c>
      <c r="G1213" s="5" t="s">
        <v>8</v>
      </c>
      <c r="H1213" s="5" t="s">
        <v>9</v>
      </c>
      <c r="I1213" s="6" t="s">
        <v>10</v>
      </c>
      <c r="J1213" s="6" t="s">
        <v>11</v>
      </c>
      <c r="K1213" s="6" t="s">
        <v>12</v>
      </c>
      <c r="L1213" s="6" t="s">
        <v>13</v>
      </c>
    </row>
    <row r="1214" spans="1:12" ht="28.5">
      <c r="A1214" s="5" t="s">
        <v>14</v>
      </c>
      <c r="B1214" s="18" t="s">
        <v>668</v>
      </c>
      <c r="C1214" s="5" t="s">
        <v>669</v>
      </c>
      <c r="D1214" s="5" t="s">
        <v>40</v>
      </c>
      <c r="E1214" s="5">
        <v>2016</v>
      </c>
      <c r="F1214" s="18">
        <v>23160065</v>
      </c>
      <c r="G1214" s="5" t="s">
        <v>670</v>
      </c>
      <c r="H1214" s="5">
        <v>1</v>
      </c>
      <c r="I1214" s="6">
        <v>225</v>
      </c>
      <c r="J1214" s="6">
        <f>H1214*I1214</f>
        <v>225</v>
      </c>
      <c r="K1214" s="19">
        <v>0.23</v>
      </c>
      <c r="L1214" s="6">
        <f>J1214+J1214*23/100</f>
        <v>276.75</v>
      </c>
    </row>
    <row r="1215" spans="1:12" ht="28.5">
      <c r="A1215" s="5" t="s">
        <v>21</v>
      </c>
      <c r="B1215" s="5" t="s">
        <v>668</v>
      </c>
      <c r="C1215" s="5" t="s">
        <v>669</v>
      </c>
      <c r="D1215" s="5" t="s">
        <v>40</v>
      </c>
      <c r="E1215" s="5">
        <v>2016</v>
      </c>
      <c r="F1215" s="18">
        <v>23160063</v>
      </c>
      <c r="G1215" s="5" t="s">
        <v>670</v>
      </c>
      <c r="H1215" s="5">
        <v>1</v>
      </c>
      <c r="I1215" s="6">
        <v>225</v>
      </c>
      <c r="J1215" s="6">
        <f>H1215*I1215</f>
        <v>225</v>
      </c>
      <c r="K1215" s="19">
        <v>0.23</v>
      </c>
      <c r="L1215" s="6">
        <f>J1215+J1215*23/100</f>
        <v>276.75</v>
      </c>
    </row>
    <row r="1216" spans="1:12" ht="72">
      <c r="A1216" s="5" t="s">
        <v>56</v>
      </c>
      <c r="B1216" s="5" t="s">
        <v>671</v>
      </c>
      <c r="C1216" s="5" t="s">
        <v>672</v>
      </c>
      <c r="D1216" s="5" t="s">
        <v>40</v>
      </c>
      <c r="E1216" s="5">
        <v>2014</v>
      </c>
      <c r="F1216" s="29" t="s">
        <v>673</v>
      </c>
      <c r="G1216" s="5" t="s">
        <v>674</v>
      </c>
      <c r="H1216" s="5">
        <v>1</v>
      </c>
      <c r="I1216" s="6">
        <v>1463.41</v>
      </c>
      <c r="J1216" s="6">
        <f>H1216*I1216</f>
        <v>1463.41</v>
      </c>
      <c r="K1216" s="19">
        <v>0.23</v>
      </c>
      <c r="L1216" s="6">
        <f>J1216+J1216*23/100</f>
        <v>1799.9943000000001</v>
      </c>
    </row>
    <row r="1217" spans="2:12">
      <c r="I1217" s="6" t="s">
        <v>31</v>
      </c>
      <c r="J1217" s="6">
        <f>SUM(J1214:J1216)</f>
        <v>1913.41</v>
      </c>
      <c r="K1217" s="19">
        <v>0.23</v>
      </c>
      <c r="L1217" s="6">
        <f>J1217+J1217*23/100</f>
        <v>2353.4943000000003</v>
      </c>
    </row>
    <row r="1220" spans="2:12">
      <c r="B1220" s="22" t="s">
        <v>32</v>
      </c>
    </row>
    <row r="1221" spans="2:12">
      <c r="B1221" s="22" t="s">
        <v>33</v>
      </c>
    </row>
    <row r="1222" spans="2:12">
      <c r="B1222" s="22" t="s">
        <v>34</v>
      </c>
    </row>
    <row r="1224" spans="2:12">
      <c r="B1224" s="22" t="s">
        <v>35</v>
      </c>
    </row>
    <row r="1225" spans="2:12">
      <c r="B1225" s="22" t="s">
        <v>33</v>
      </c>
    </row>
    <row r="1226" spans="2:12">
      <c r="B1226" s="22" t="s">
        <v>36</v>
      </c>
    </row>
    <row r="1228" spans="2:12">
      <c r="B1228" s="23" t="s">
        <v>37</v>
      </c>
    </row>
    <row r="1232" spans="2:12" ht="15">
      <c r="B1232" s="4" t="s">
        <v>667</v>
      </c>
    </row>
    <row r="1234" spans="1:12" ht="42.75">
      <c r="A1234" s="5" t="s">
        <v>2</v>
      </c>
      <c r="B1234" s="5" t="s">
        <v>3</v>
      </c>
      <c r="C1234" s="5" t="s">
        <v>4</v>
      </c>
      <c r="D1234" s="5" t="s">
        <v>5</v>
      </c>
      <c r="E1234" s="5" t="s">
        <v>6</v>
      </c>
      <c r="F1234" s="5" t="s">
        <v>7</v>
      </c>
      <c r="G1234" s="5" t="s">
        <v>8</v>
      </c>
      <c r="H1234" s="5" t="s">
        <v>9</v>
      </c>
      <c r="I1234" s="6" t="s">
        <v>10</v>
      </c>
      <c r="J1234" s="6" t="s">
        <v>11</v>
      </c>
      <c r="K1234" s="6" t="s">
        <v>12</v>
      </c>
      <c r="L1234" s="6" t="s">
        <v>13</v>
      </c>
    </row>
    <row r="1235" spans="1:12">
      <c r="A1235" s="5" t="s">
        <v>14</v>
      </c>
      <c r="B1235" s="31" t="s">
        <v>676</v>
      </c>
      <c r="C1235" s="31" t="s">
        <v>677</v>
      </c>
      <c r="D1235" s="31" t="s">
        <v>298</v>
      </c>
      <c r="E1235" s="31">
        <v>2015</v>
      </c>
      <c r="F1235" s="31" t="s">
        <v>678</v>
      </c>
      <c r="G1235" s="29" t="s">
        <v>679</v>
      </c>
      <c r="H1235" s="5">
        <v>1</v>
      </c>
      <c r="I1235" s="6">
        <v>1100</v>
      </c>
      <c r="J1235" s="6">
        <f>H1235*I1235</f>
        <v>1100</v>
      </c>
      <c r="K1235" s="19">
        <v>0.23</v>
      </c>
      <c r="L1235" s="6">
        <f>J1235+J1235*23/100</f>
        <v>1353</v>
      </c>
    </row>
    <row r="1236" spans="1:12">
      <c r="I1236" s="6" t="s">
        <v>31</v>
      </c>
      <c r="J1236" s="6">
        <f>SUM(J1235)</f>
        <v>1100</v>
      </c>
      <c r="K1236" s="19">
        <v>0.23</v>
      </c>
      <c r="L1236" s="6">
        <f>J1236+J1236*23/100</f>
        <v>1353</v>
      </c>
    </row>
    <row r="1238" spans="1:12">
      <c r="B1238" s="22" t="s">
        <v>32</v>
      </c>
    </row>
    <row r="1239" spans="1:12">
      <c r="B1239" s="22" t="s">
        <v>33</v>
      </c>
    </row>
    <row r="1240" spans="1:12">
      <c r="B1240" s="22" t="s">
        <v>34</v>
      </c>
    </row>
    <row r="1242" spans="1:12">
      <c r="B1242" s="22" t="s">
        <v>35</v>
      </c>
    </row>
    <row r="1243" spans="1:12">
      <c r="B1243" s="22" t="s">
        <v>33</v>
      </c>
    </row>
    <row r="1244" spans="1:12">
      <c r="B1244" s="22" t="s">
        <v>36</v>
      </c>
    </row>
    <row r="1246" spans="1:12">
      <c r="B1246" s="23" t="s">
        <v>37</v>
      </c>
    </row>
    <row r="1247" spans="1:12">
      <c r="B1247" s="23"/>
    </row>
    <row r="1251" spans="1:12" ht="15">
      <c r="B1251" s="4" t="s">
        <v>675</v>
      </c>
    </row>
    <row r="1253" spans="1:12" ht="42.75">
      <c r="A1253" s="5" t="s">
        <v>2</v>
      </c>
      <c r="B1253" s="5" t="s">
        <v>3</v>
      </c>
      <c r="C1253" s="5" t="s">
        <v>4</v>
      </c>
      <c r="D1253" s="5" t="s">
        <v>5</v>
      </c>
      <c r="E1253" s="5" t="s">
        <v>6</v>
      </c>
      <c r="F1253" s="5" t="s">
        <v>7</v>
      </c>
      <c r="G1253" s="5" t="s">
        <v>8</v>
      </c>
      <c r="H1253" s="5" t="s">
        <v>9</v>
      </c>
      <c r="I1253" s="6" t="s">
        <v>10</v>
      </c>
      <c r="J1253" s="6" t="s">
        <v>11</v>
      </c>
      <c r="K1253" s="6" t="s">
        <v>12</v>
      </c>
      <c r="L1253" s="6" t="s">
        <v>13</v>
      </c>
    </row>
    <row r="1254" spans="1:12">
      <c r="A1254" s="5" t="s">
        <v>14</v>
      </c>
      <c r="B1254" s="31" t="s">
        <v>681</v>
      </c>
      <c r="C1254" s="31" t="s">
        <v>682</v>
      </c>
      <c r="D1254" s="31" t="s">
        <v>683</v>
      </c>
      <c r="E1254" s="31">
        <v>2014</v>
      </c>
      <c r="F1254" s="31">
        <v>21407399</v>
      </c>
      <c r="G1254" s="5" t="s">
        <v>658</v>
      </c>
      <c r="H1254" s="5">
        <v>1</v>
      </c>
      <c r="I1254" s="6">
        <v>975.61</v>
      </c>
      <c r="J1254" s="6">
        <f>H1254*I1254</f>
        <v>975.61</v>
      </c>
      <c r="K1254" s="19">
        <v>0.23</v>
      </c>
      <c r="L1254" s="6">
        <f>J1254+J1254*23/100</f>
        <v>1200.0002999999999</v>
      </c>
    </row>
    <row r="1255" spans="1:12">
      <c r="A1255" s="5" t="s">
        <v>21</v>
      </c>
      <c r="B1255" s="31" t="s">
        <v>681</v>
      </c>
      <c r="C1255" s="31" t="s">
        <v>682</v>
      </c>
      <c r="D1255" s="31" t="s">
        <v>683</v>
      </c>
      <c r="E1255" s="31">
        <v>2014</v>
      </c>
      <c r="F1255" s="31">
        <v>21407397</v>
      </c>
      <c r="G1255" s="5" t="s">
        <v>658</v>
      </c>
      <c r="H1255" s="5">
        <v>1</v>
      </c>
      <c r="I1255" s="6">
        <v>975.61</v>
      </c>
      <c r="J1255" s="6">
        <f>H1255*I1255</f>
        <v>975.61</v>
      </c>
      <c r="K1255" s="19">
        <v>0.23</v>
      </c>
      <c r="L1255" s="6">
        <f>J1255+J1255*23/100</f>
        <v>1200.0002999999999</v>
      </c>
    </row>
    <row r="1256" spans="1:12">
      <c r="I1256" s="6" t="s">
        <v>31</v>
      </c>
      <c r="J1256" s="6">
        <f>SUM(J1254:J1255)</f>
        <v>1951.22</v>
      </c>
      <c r="K1256" s="19">
        <v>0.23</v>
      </c>
      <c r="L1256" s="6">
        <f>J1256+J1256*23/100</f>
        <v>2400.0005999999998</v>
      </c>
    </row>
    <row r="1258" spans="1:12">
      <c r="B1258" s="22" t="s">
        <v>32</v>
      </c>
    </row>
    <row r="1259" spans="1:12">
      <c r="B1259" s="22" t="s">
        <v>33</v>
      </c>
    </row>
    <row r="1260" spans="1:12">
      <c r="B1260" s="22" t="s">
        <v>34</v>
      </c>
    </row>
    <row r="1262" spans="1:12">
      <c r="B1262" s="22" t="s">
        <v>35</v>
      </c>
    </row>
    <row r="1263" spans="1:12">
      <c r="B1263" s="22" t="s">
        <v>33</v>
      </c>
    </row>
    <row r="1264" spans="1:12">
      <c r="B1264" s="22" t="s">
        <v>36</v>
      </c>
    </row>
    <row r="1266" spans="1:12">
      <c r="B1266" s="23" t="s">
        <v>37</v>
      </c>
    </row>
    <row r="1267" spans="1:12">
      <c r="B1267" s="22"/>
    </row>
    <row r="1268" spans="1:12">
      <c r="B1268" s="23"/>
    </row>
    <row r="1272" spans="1:12" ht="15">
      <c r="B1272" s="4" t="s">
        <v>680</v>
      </c>
    </row>
    <row r="1274" spans="1:12" ht="42.75">
      <c r="A1274" s="5" t="s">
        <v>2</v>
      </c>
      <c r="B1274" s="5" t="s">
        <v>3</v>
      </c>
      <c r="C1274" s="5" t="s">
        <v>4</v>
      </c>
      <c r="D1274" s="5" t="s">
        <v>5</v>
      </c>
      <c r="E1274" s="5" t="s">
        <v>6</v>
      </c>
      <c r="F1274" s="5" t="s">
        <v>7</v>
      </c>
      <c r="G1274" s="5" t="s">
        <v>8</v>
      </c>
      <c r="H1274" s="5" t="s">
        <v>9</v>
      </c>
      <c r="I1274" s="6" t="s">
        <v>10</v>
      </c>
      <c r="J1274" s="6" t="s">
        <v>11</v>
      </c>
      <c r="K1274" s="6" t="s">
        <v>12</v>
      </c>
      <c r="L1274" s="6" t="s">
        <v>13</v>
      </c>
    </row>
    <row r="1275" spans="1:12" ht="24">
      <c r="A1275" s="5" t="s">
        <v>14</v>
      </c>
      <c r="B1275" s="31" t="s">
        <v>685</v>
      </c>
      <c r="C1275" s="31" t="s">
        <v>686</v>
      </c>
      <c r="D1275" s="31" t="s">
        <v>687</v>
      </c>
      <c r="E1275" s="31">
        <v>2015</v>
      </c>
      <c r="F1275" s="31" t="s">
        <v>688</v>
      </c>
      <c r="G1275" s="18" t="s">
        <v>689</v>
      </c>
      <c r="H1275" s="5">
        <v>1</v>
      </c>
      <c r="I1275" s="6">
        <v>660</v>
      </c>
      <c r="J1275" s="6">
        <f>H1275*I1275</f>
        <v>660</v>
      </c>
      <c r="K1275" s="19">
        <v>0.23</v>
      </c>
      <c r="L1275" s="6">
        <f>J1275+J1275*23/100</f>
        <v>811.8</v>
      </c>
    </row>
    <row r="1276" spans="1:12" ht="24">
      <c r="A1276" s="5" t="s">
        <v>21</v>
      </c>
      <c r="B1276" s="31" t="s">
        <v>690</v>
      </c>
      <c r="C1276" s="31" t="s">
        <v>691</v>
      </c>
      <c r="D1276" s="31" t="s">
        <v>687</v>
      </c>
      <c r="E1276" s="31">
        <v>2015</v>
      </c>
      <c r="F1276" s="31" t="s">
        <v>692</v>
      </c>
      <c r="G1276" s="18" t="s">
        <v>689</v>
      </c>
      <c r="H1276" s="5">
        <v>1</v>
      </c>
      <c r="I1276" s="6">
        <v>100</v>
      </c>
      <c r="J1276" s="6">
        <f>H1276*I1276</f>
        <v>100</v>
      </c>
      <c r="K1276" s="19">
        <v>0.23</v>
      </c>
      <c r="L1276" s="6">
        <f>J1276+J1276*23/100</f>
        <v>123</v>
      </c>
    </row>
    <row r="1277" spans="1:12" ht="24">
      <c r="A1277" s="5" t="s">
        <v>56</v>
      </c>
      <c r="B1277" s="31" t="s">
        <v>693</v>
      </c>
      <c r="C1277" s="31" t="s">
        <v>694</v>
      </c>
      <c r="D1277" s="31" t="s">
        <v>687</v>
      </c>
      <c r="E1277" s="31">
        <v>2015</v>
      </c>
      <c r="F1277" s="31" t="s">
        <v>695</v>
      </c>
      <c r="G1277" s="18" t="s">
        <v>689</v>
      </c>
      <c r="H1277" s="5">
        <v>1</v>
      </c>
      <c r="I1277" s="6">
        <v>660</v>
      </c>
      <c r="J1277" s="6">
        <f>H1277*I1277</f>
        <v>660</v>
      </c>
      <c r="K1277" s="19">
        <v>0.23</v>
      </c>
      <c r="L1277" s="6">
        <f>J1277+J1277*23/100</f>
        <v>811.8</v>
      </c>
    </row>
    <row r="1278" spans="1:12">
      <c r="I1278" s="6" t="s">
        <v>31</v>
      </c>
      <c r="J1278" s="6">
        <f>SUM(J1275:J1277)</f>
        <v>1420</v>
      </c>
      <c r="K1278" s="19">
        <v>0.23</v>
      </c>
      <c r="L1278" s="6">
        <f>J1278+J1278*23/100</f>
        <v>1746.6</v>
      </c>
    </row>
    <row r="1279" spans="1:12">
      <c r="I1279" s="20"/>
      <c r="J1279" s="20"/>
      <c r="K1279" s="21"/>
      <c r="L1279" s="20"/>
    </row>
    <row r="1280" spans="1:12">
      <c r="I1280" s="20"/>
      <c r="J1280" s="20"/>
      <c r="K1280" s="21"/>
      <c r="L1280" s="20"/>
    </row>
    <row r="1281" spans="1:12">
      <c r="B1281" s="22" t="s">
        <v>32</v>
      </c>
      <c r="I1281" s="20"/>
      <c r="J1281" s="20"/>
      <c r="K1281" s="21"/>
      <c r="L1281" s="20"/>
    </row>
    <row r="1282" spans="1:12">
      <c r="B1282" s="22" t="s">
        <v>33</v>
      </c>
      <c r="I1282" s="20"/>
      <c r="J1282" s="20"/>
      <c r="K1282" s="21"/>
      <c r="L1282" s="20"/>
    </row>
    <row r="1283" spans="1:12">
      <c r="B1283" s="22" t="s">
        <v>34</v>
      </c>
      <c r="I1283" s="20"/>
      <c r="J1283" s="20"/>
      <c r="K1283" s="21"/>
      <c r="L1283" s="20"/>
    </row>
    <row r="1284" spans="1:12">
      <c r="I1284" s="20"/>
      <c r="J1284" s="20"/>
      <c r="K1284" s="21"/>
      <c r="L1284" s="20"/>
    </row>
    <row r="1285" spans="1:12">
      <c r="B1285" s="22" t="s">
        <v>35</v>
      </c>
      <c r="I1285" s="20"/>
      <c r="J1285" s="20"/>
      <c r="K1285" s="21"/>
      <c r="L1285" s="20"/>
    </row>
    <row r="1286" spans="1:12">
      <c r="B1286" s="22" t="s">
        <v>33</v>
      </c>
      <c r="I1286" s="20"/>
      <c r="J1286" s="20"/>
      <c r="K1286" s="21"/>
      <c r="L1286" s="20"/>
    </row>
    <row r="1287" spans="1:12">
      <c r="B1287" s="22" t="s">
        <v>36</v>
      </c>
      <c r="I1287" s="20"/>
      <c r="J1287" s="20"/>
      <c r="K1287" s="21"/>
      <c r="L1287" s="20"/>
    </row>
    <row r="1288" spans="1:12">
      <c r="I1288" s="20"/>
      <c r="J1288" s="20"/>
      <c r="K1288" s="21"/>
      <c r="L1288" s="20"/>
    </row>
    <row r="1289" spans="1:12">
      <c r="B1289" s="23" t="s">
        <v>37</v>
      </c>
      <c r="I1289" s="20"/>
      <c r="J1289" s="20"/>
      <c r="K1289" s="21"/>
      <c r="L1289" s="20"/>
    </row>
    <row r="1290" spans="1:12">
      <c r="I1290" s="20"/>
      <c r="J1290" s="20"/>
      <c r="K1290" s="21"/>
      <c r="L1290" s="20"/>
    </row>
    <row r="1292" spans="1:12" ht="15">
      <c r="B1292" s="4" t="s">
        <v>684</v>
      </c>
    </row>
    <row r="1294" spans="1:12" ht="42.75">
      <c r="A1294" s="5" t="s">
        <v>2</v>
      </c>
      <c r="B1294" s="5" t="s">
        <v>3</v>
      </c>
      <c r="C1294" s="5" t="s">
        <v>4</v>
      </c>
      <c r="D1294" s="5" t="s">
        <v>5</v>
      </c>
      <c r="E1294" s="5" t="s">
        <v>6</v>
      </c>
      <c r="F1294" s="5" t="s">
        <v>7</v>
      </c>
      <c r="G1294" s="5" t="s">
        <v>8</v>
      </c>
      <c r="H1294" s="5" t="s">
        <v>9</v>
      </c>
      <c r="I1294" s="6" t="s">
        <v>10</v>
      </c>
      <c r="J1294" s="6" t="s">
        <v>11</v>
      </c>
      <c r="K1294" s="6" t="s">
        <v>12</v>
      </c>
      <c r="L1294" s="6" t="s">
        <v>13</v>
      </c>
    </row>
    <row r="1295" spans="1:12" ht="24">
      <c r="A1295" s="5" t="s">
        <v>14</v>
      </c>
      <c r="B1295" s="31" t="s">
        <v>701</v>
      </c>
      <c r="C1295" s="31"/>
      <c r="D1295" s="31" t="s">
        <v>298</v>
      </c>
      <c r="E1295" s="31">
        <v>2013</v>
      </c>
      <c r="F1295" s="31" t="s">
        <v>702</v>
      </c>
      <c r="G1295" s="32" t="s">
        <v>703</v>
      </c>
      <c r="H1295" s="5">
        <v>1</v>
      </c>
      <c r="I1295" s="6">
        <v>2100</v>
      </c>
      <c r="J1295" s="6">
        <f>H1295*I1295</f>
        <v>2100</v>
      </c>
      <c r="K1295" s="19">
        <v>0.23</v>
      </c>
      <c r="L1295" s="6">
        <f>J1295+J1295*23/100</f>
        <v>2583</v>
      </c>
    </row>
    <row r="1296" spans="1:12">
      <c r="I1296" s="6" t="s">
        <v>31</v>
      </c>
      <c r="J1296" s="6">
        <f>SUM(J1295)</f>
        <v>2100</v>
      </c>
      <c r="K1296" s="19">
        <v>0.23</v>
      </c>
      <c r="L1296" s="6">
        <f>J1296+J1296*23/100</f>
        <v>2583</v>
      </c>
    </row>
    <row r="1298" spans="2:2">
      <c r="B1298" s="22" t="s">
        <v>32</v>
      </c>
    </row>
    <row r="1299" spans="2:2">
      <c r="B1299" s="22" t="s">
        <v>33</v>
      </c>
    </row>
    <row r="1300" spans="2:2">
      <c r="B1300" s="22" t="s">
        <v>34</v>
      </c>
    </row>
    <row r="1302" spans="2:2">
      <c r="B1302" s="22" t="s">
        <v>35</v>
      </c>
    </row>
    <row r="1303" spans="2:2">
      <c r="B1303" s="22" t="s">
        <v>33</v>
      </c>
    </row>
    <row r="1304" spans="2:2">
      <c r="B1304" s="22" t="s">
        <v>36</v>
      </c>
    </row>
    <row r="1306" spans="2:2">
      <c r="B1306" s="23" t="s">
        <v>37</v>
      </c>
    </row>
    <row r="1307" spans="2:2">
      <c r="B1307" s="23"/>
    </row>
    <row r="1311" spans="2:2" ht="15">
      <c r="B1311" s="4" t="s">
        <v>700</v>
      </c>
    </row>
    <row r="1313" spans="1:12" ht="42.75">
      <c r="A1313" s="5" t="s">
        <v>2</v>
      </c>
      <c r="B1313" s="5" t="s">
        <v>3</v>
      </c>
      <c r="C1313" s="5" t="s">
        <v>4</v>
      </c>
      <c r="D1313" s="5" t="s">
        <v>5</v>
      </c>
      <c r="E1313" s="5" t="s">
        <v>6</v>
      </c>
      <c r="F1313" s="5" t="s">
        <v>7</v>
      </c>
      <c r="G1313" s="5" t="s">
        <v>8</v>
      </c>
      <c r="H1313" s="5" t="s">
        <v>9</v>
      </c>
      <c r="I1313" s="6" t="s">
        <v>10</v>
      </c>
      <c r="J1313" s="6" t="s">
        <v>11</v>
      </c>
      <c r="K1313" s="6" t="s">
        <v>12</v>
      </c>
      <c r="L1313" s="6" t="s">
        <v>13</v>
      </c>
    </row>
    <row r="1314" spans="1:12">
      <c r="A1314" s="5" t="s">
        <v>14</v>
      </c>
      <c r="B1314" s="5" t="s">
        <v>705</v>
      </c>
      <c r="C1314" s="5" t="s">
        <v>706</v>
      </c>
      <c r="D1314" s="5" t="s">
        <v>298</v>
      </c>
      <c r="E1314" s="5">
        <v>2012</v>
      </c>
      <c r="F1314" s="5"/>
      <c r="G1314" s="5"/>
      <c r="H1314" s="5">
        <v>1</v>
      </c>
      <c r="I1314" s="6">
        <v>1000</v>
      </c>
      <c r="J1314" s="6">
        <f t="shared" ref="J1314:J1319" si="24">H1314*I1314</f>
        <v>1000</v>
      </c>
      <c r="K1314" s="19">
        <v>0.23</v>
      </c>
      <c r="L1314" s="6">
        <f t="shared" ref="L1314:L1319" si="25">J1314+J1314*23/100</f>
        <v>1230</v>
      </c>
    </row>
    <row r="1315" spans="1:12">
      <c r="A1315" s="5" t="s">
        <v>21</v>
      </c>
      <c r="B1315" s="5" t="s">
        <v>705</v>
      </c>
      <c r="C1315" s="5" t="s">
        <v>707</v>
      </c>
      <c r="D1315" s="5" t="s">
        <v>298</v>
      </c>
      <c r="E1315" s="5">
        <v>2012</v>
      </c>
      <c r="F1315" s="5"/>
      <c r="G1315" s="5"/>
      <c r="H1315" s="5">
        <v>1</v>
      </c>
      <c r="I1315" s="6">
        <v>1000</v>
      </c>
      <c r="J1315" s="6">
        <f t="shared" si="24"/>
        <v>1000</v>
      </c>
      <c r="K1315" s="19">
        <v>0.23</v>
      </c>
      <c r="L1315" s="6">
        <f t="shared" si="25"/>
        <v>1230</v>
      </c>
    </row>
    <row r="1316" spans="1:12" ht="42.75">
      <c r="A1316" s="5" t="s">
        <v>56</v>
      </c>
      <c r="B1316" s="18" t="s">
        <v>735</v>
      </c>
      <c r="C1316" s="5" t="s">
        <v>736</v>
      </c>
      <c r="D1316" s="18" t="s">
        <v>349</v>
      </c>
      <c r="E1316" s="5">
        <v>2013</v>
      </c>
      <c r="F1316" s="18">
        <v>2916</v>
      </c>
      <c r="G1316" s="5" t="s">
        <v>453</v>
      </c>
      <c r="H1316" s="5">
        <v>1</v>
      </c>
      <c r="I1316" s="6">
        <v>1270</v>
      </c>
      <c r="J1316" s="6">
        <f t="shared" si="24"/>
        <v>1270</v>
      </c>
      <c r="K1316" s="19">
        <v>0.23</v>
      </c>
      <c r="L1316" s="6">
        <f t="shared" si="25"/>
        <v>1562.1</v>
      </c>
    </row>
    <row r="1317" spans="1:12" ht="42.75">
      <c r="A1317" s="5" t="s">
        <v>57</v>
      </c>
      <c r="B1317" s="18" t="s">
        <v>735</v>
      </c>
      <c r="C1317" s="5" t="s">
        <v>736</v>
      </c>
      <c r="D1317" s="18" t="s">
        <v>349</v>
      </c>
      <c r="E1317" s="5">
        <v>2013</v>
      </c>
      <c r="F1317" s="18">
        <v>2917</v>
      </c>
      <c r="G1317" s="5" t="s">
        <v>453</v>
      </c>
      <c r="H1317" s="5">
        <v>1</v>
      </c>
      <c r="I1317" s="6">
        <v>1270</v>
      </c>
      <c r="J1317" s="6">
        <f t="shared" si="24"/>
        <v>1270</v>
      </c>
      <c r="K1317" s="19">
        <v>0.23</v>
      </c>
      <c r="L1317" s="6">
        <f t="shared" si="25"/>
        <v>1562.1</v>
      </c>
    </row>
    <row r="1318" spans="1:12" ht="42.75">
      <c r="A1318" s="9" t="s">
        <v>58</v>
      </c>
      <c r="B1318" s="37" t="s">
        <v>735</v>
      </c>
      <c r="C1318" s="9" t="s">
        <v>736</v>
      </c>
      <c r="D1318" s="37" t="s">
        <v>349</v>
      </c>
      <c r="E1318" s="9">
        <v>2013</v>
      </c>
      <c r="F1318" s="37">
        <v>2918</v>
      </c>
      <c r="G1318" s="9" t="s">
        <v>453</v>
      </c>
      <c r="H1318" s="9">
        <v>1</v>
      </c>
      <c r="I1318" s="7">
        <v>1270</v>
      </c>
      <c r="J1318" s="7">
        <f t="shared" si="24"/>
        <v>1270</v>
      </c>
      <c r="K1318" s="38">
        <v>0.23</v>
      </c>
      <c r="L1318" s="7">
        <f t="shared" si="25"/>
        <v>1562.1</v>
      </c>
    </row>
    <row r="1319" spans="1:12" ht="24">
      <c r="A1319" s="76" t="s">
        <v>59</v>
      </c>
      <c r="B1319" s="77" t="s">
        <v>757</v>
      </c>
      <c r="C1319" s="76" t="s">
        <v>758</v>
      </c>
      <c r="D1319" s="77" t="s">
        <v>759</v>
      </c>
      <c r="E1319" s="76">
        <v>2004</v>
      </c>
      <c r="F1319" s="77"/>
      <c r="G1319" s="76" t="s">
        <v>760</v>
      </c>
      <c r="H1319" s="76">
        <v>1</v>
      </c>
      <c r="I1319" s="78">
        <v>2500</v>
      </c>
      <c r="J1319" s="78">
        <f t="shared" si="24"/>
        <v>2500</v>
      </c>
      <c r="K1319" s="79">
        <v>0.23</v>
      </c>
      <c r="L1319" s="78">
        <f t="shared" si="25"/>
        <v>3075</v>
      </c>
    </row>
    <row r="1320" spans="1:12" ht="24">
      <c r="A1320" s="76" t="s">
        <v>60</v>
      </c>
      <c r="B1320" s="77" t="s">
        <v>757</v>
      </c>
      <c r="C1320" s="76" t="s">
        <v>758</v>
      </c>
      <c r="D1320" s="77" t="s">
        <v>759</v>
      </c>
      <c r="E1320" s="76">
        <v>2004</v>
      </c>
      <c r="F1320" s="77"/>
      <c r="G1320" s="76" t="s">
        <v>760</v>
      </c>
      <c r="H1320" s="76">
        <v>1</v>
      </c>
      <c r="I1320" s="78">
        <v>2500</v>
      </c>
      <c r="J1320" s="78">
        <f t="shared" ref="J1320:J1335" si="26">H1320*I1320</f>
        <v>2500</v>
      </c>
      <c r="K1320" s="79">
        <v>0.23</v>
      </c>
      <c r="L1320" s="78">
        <f t="shared" ref="L1320:L1335" si="27">J1320+J1320*23/100</f>
        <v>3075</v>
      </c>
    </row>
    <row r="1321" spans="1:12" ht="24">
      <c r="A1321" s="76" t="s">
        <v>62</v>
      </c>
      <c r="B1321" s="77" t="s">
        <v>757</v>
      </c>
      <c r="C1321" s="76" t="s">
        <v>758</v>
      </c>
      <c r="D1321" s="77" t="s">
        <v>759</v>
      </c>
      <c r="E1321" s="76">
        <v>2004</v>
      </c>
      <c r="F1321" s="77"/>
      <c r="G1321" s="76" t="s">
        <v>760</v>
      </c>
      <c r="H1321" s="76">
        <v>1</v>
      </c>
      <c r="I1321" s="78">
        <v>2500</v>
      </c>
      <c r="J1321" s="78">
        <f t="shared" si="26"/>
        <v>2500</v>
      </c>
      <c r="K1321" s="79">
        <v>0.23</v>
      </c>
      <c r="L1321" s="78">
        <f t="shared" si="27"/>
        <v>3075</v>
      </c>
    </row>
    <row r="1322" spans="1:12" ht="24">
      <c r="A1322" s="76" t="s">
        <v>63</v>
      </c>
      <c r="B1322" s="77" t="s">
        <v>757</v>
      </c>
      <c r="C1322" s="76" t="s">
        <v>758</v>
      </c>
      <c r="D1322" s="77" t="s">
        <v>759</v>
      </c>
      <c r="E1322" s="76">
        <v>2004</v>
      </c>
      <c r="F1322" s="77"/>
      <c r="G1322" s="76" t="s">
        <v>760</v>
      </c>
      <c r="H1322" s="76">
        <v>1</v>
      </c>
      <c r="I1322" s="78">
        <v>2500</v>
      </c>
      <c r="J1322" s="78">
        <f t="shared" si="26"/>
        <v>2500</v>
      </c>
      <c r="K1322" s="79">
        <v>0.23</v>
      </c>
      <c r="L1322" s="78">
        <f t="shared" si="27"/>
        <v>3075</v>
      </c>
    </row>
    <row r="1323" spans="1:12" ht="28.5">
      <c r="A1323" s="76" t="s">
        <v>64</v>
      </c>
      <c r="B1323" s="77" t="s">
        <v>761</v>
      </c>
      <c r="C1323" s="76" t="s">
        <v>762</v>
      </c>
      <c r="D1323" s="77" t="s">
        <v>298</v>
      </c>
      <c r="E1323" s="76">
        <v>1999</v>
      </c>
      <c r="F1323" s="77"/>
      <c r="G1323" s="76" t="s">
        <v>763</v>
      </c>
      <c r="H1323" s="76">
        <v>1</v>
      </c>
      <c r="I1323" s="78">
        <v>2500</v>
      </c>
      <c r="J1323" s="78">
        <f t="shared" si="26"/>
        <v>2500</v>
      </c>
      <c r="K1323" s="79">
        <v>0.23</v>
      </c>
      <c r="L1323" s="78">
        <f t="shared" si="27"/>
        <v>3075</v>
      </c>
    </row>
    <row r="1324" spans="1:12" ht="28.5">
      <c r="A1324" s="76" t="s">
        <v>67</v>
      </c>
      <c r="B1324" s="77" t="s">
        <v>761</v>
      </c>
      <c r="C1324" s="76" t="s">
        <v>762</v>
      </c>
      <c r="D1324" s="77" t="s">
        <v>298</v>
      </c>
      <c r="E1324" s="76">
        <v>1999</v>
      </c>
      <c r="F1324" s="77"/>
      <c r="G1324" s="76" t="s">
        <v>763</v>
      </c>
      <c r="H1324" s="76">
        <v>1</v>
      </c>
      <c r="I1324" s="78">
        <v>2500</v>
      </c>
      <c r="J1324" s="78">
        <f t="shared" si="26"/>
        <v>2500</v>
      </c>
      <c r="K1324" s="79">
        <v>0.23</v>
      </c>
      <c r="L1324" s="78">
        <f t="shared" si="27"/>
        <v>3075</v>
      </c>
    </row>
    <row r="1325" spans="1:12" ht="28.5">
      <c r="A1325" s="76" t="s">
        <v>69</v>
      </c>
      <c r="B1325" s="77" t="s">
        <v>761</v>
      </c>
      <c r="C1325" s="76" t="s">
        <v>762</v>
      </c>
      <c r="D1325" s="77" t="s">
        <v>298</v>
      </c>
      <c r="E1325" s="76">
        <v>1999</v>
      </c>
      <c r="F1325" s="77"/>
      <c r="G1325" s="76" t="s">
        <v>763</v>
      </c>
      <c r="H1325" s="76">
        <v>1</v>
      </c>
      <c r="I1325" s="78">
        <v>2500</v>
      </c>
      <c r="J1325" s="78">
        <f t="shared" si="26"/>
        <v>2500</v>
      </c>
      <c r="K1325" s="79">
        <v>0.23</v>
      </c>
      <c r="L1325" s="78">
        <f t="shared" si="27"/>
        <v>3075</v>
      </c>
    </row>
    <row r="1326" spans="1:12" ht="28.5">
      <c r="A1326" s="76" t="s">
        <v>72</v>
      </c>
      <c r="B1326" s="77" t="s">
        <v>761</v>
      </c>
      <c r="C1326" s="76" t="s">
        <v>762</v>
      </c>
      <c r="D1326" s="77" t="s">
        <v>298</v>
      </c>
      <c r="E1326" s="76">
        <v>1999</v>
      </c>
      <c r="F1326" s="77"/>
      <c r="G1326" s="76" t="s">
        <v>763</v>
      </c>
      <c r="H1326" s="76">
        <v>1</v>
      </c>
      <c r="I1326" s="78">
        <v>2500</v>
      </c>
      <c r="J1326" s="78">
        <f t="shared" si="26"/>
        <v>2500</v>
      </c>
      <c r="K1326" s="79">
        <v>0.23</v>
      </c>
      <c r="L1326" s="78">
        <f t="shared" si="27"/>
        <v>3075</v>
      </c>
    </row>
    <row r="1327" spans="1:12" ht="28.5">
      <c r="A1327" s="76" t="s">
        <v>77</v>
      </c>
      <c r="B1327" s="77" t="s">
        <v>761</v>
      </c>
      <c r="C1327" s="76" t="s">
        <v>762</v>
      </c>
      <c r="D1327" s="77" t="s">
        <v>298</v>
      </c>
      <c r="E1327" s="76">
        <v>1999</v>
      </c>
      <c r="F1327" s="77"/>
      <c r="G1327" s="76" t="s">
        <v>763</v>
      </c>
      <c r="H1327" s="76">
        <v>1</v>
      </c>
      <c r="I1327" s="78">
        <v>2500</v>
      </c>
      <c r="J1327" s="78">
        <f t="shared" si="26"/>
        <v>2500</v>
      </c>
      <c r="K1327" s="79">
        <v>0.23</v>
      </c>
      <c r="L1327" s="78">
        <f t="shared" si="27"/>
        <v>3075</v>
      </c>
    </row>
    <row r="1328" spans="1:12" ht="28.5">
      <c r="A1328" s="76" t="s">
        <v>79</v>
      </c>
      <c r="B1328" s="77" t="s">
        <v>761</v>
      </c>
      <c r="C1328" s="76" t="s">
        <v>762</v>
      </c>
      <c r="D1328" s="77" t="s">
        <v>759</v>
      </c>
      <c r="E1328" s="76">
        <v>1999</v>
      </c>
      <c r="F1328" s="77"/>
      <c r="G1328" s="76" t="s">
        <v>763</v>
      </c>
      <c r="H1328" s="76">
        <v>1</v>
      </c>
      <c r="I1328" s="78">
        <v>2500</v>
      </c>
      <c r="J1328" s="78">
        <f t="shared" si="26"/>
        <v>2500</v>
      </c>
      <c r="K1328" s="79">
        <v>0.23</v>
      </c>
      <c r="L1328" s="78">
        <f t="shared" si="27"/>
        <v>3075</v>
      </c>
    </row>
    <row r="1329" spans="1:12" ht="28.5">
      <c r="A1329" s="76" t="s">
        <v>82</v>
      </c>
      <c r="B1329" s="77" t="s">
        <v>761</v>
      </c>
      <c r="C1329" s="76" t="s">
        <v>764</v>
      </c>
      <c r="D1329" s="77" t="s">
        <v>298</v>
      </c>
      <c r="E1329" s="76">
        <v>1999</v>
      </c>
      <c r="F1329" s="77"/>
      <c r="G1329" s="76" t="s">
        <v>763</v>
      </c>
      <c r="H1329" s="76">
        <v>1</v>
      </c>
      <c r="I1329" s="78">
        <v>2500</v>
      </c>
      <c r="J1329" s="78">
        <f t="shared" si="26"/>
        <v>2500</v>
      </c>
      <c r="K1329" s="79">
        <v>0.23</v>
      </c>
      <c r="L1329" s="78">
        <f t="shared" si="27"/>
        <v>3075</v>
      </c>
    </row>
    <row r="1330" spans="1:12" ht="28.5">
      <c r="A1330" s="76" t="s">
        <v>86</v>
      </c>
      <c r="B1330" s="77" t="s">
        <v>761</v>
      </c>
      <c r="C1330" s="76" t="s">
        <v>764</v>
      </c>
      <c r="D1330" s="77" t="s">
        <v>298</v>
      </c>
      <c r="E1330" s="76">
        <v>1999</v>
      </c>
      <c r="F1330" s="77"/>
      <c r="G1330" s="76" t="s">
        <v>763</v>
      </c>
      <c r="H1330" s="76">
        <v>1</v>
      </c>
      <c r="I1330" s="78">
        <v>2500</v>
      </c>
      <c r="J1330" s="78">
        <f t="shared" si="26"/>
        <v>2500</v>
      </c>
      <c r="K1330" s="79">
        <v>0.23</v>
      </c>
      <c r="L1330" s="78">
        <f t="shared" si="27"/>
        <v>3075</v>
      </c>
    </row>
    <row r="1331" spans="1:12" ht="28.5">
      <c r="A1331" s="76" t="s">
        <v>88</v>
      </c>
      <c r="B1331" s="77" t="s">
        <v>761</v>
      </c>
      <c r="C1331" s="76" t="s">
        <v>764</v>
      </c>
      <c r="D1331" s="77" t="s">
        <v>298</v>
      </c>
      <c r="E1331" s="76">
        <v>1999</v>
      </c>
      <c r="F1331" s="77"/>
      <c r="G1331" s="76" t="s">
        <v>763</v>
      </c>
      <c r="H1331" s="76">
        <v>1</v>
      </c>
      <c r="I1331" s="78">
        <v>2500</v>
      </c>
      <c r="J1331" s="78">
        <f t="shared" si="26"/>
        <v>2500</v>
      </c>
      <c r="K1331" s="79">
        <v>0.23</v>
      </c>
      <c r="L1331" s="78">
        <f t="shared" si="27"/>
        <v>3075</v>
      </c>
    </row>
    <row r="1332" spans="1:12" ht="28.5">
      <c r="A1332" s="76" t="s">
        <v>91</v>
      </c>
      <c r="B1332" s="77" t="s">
        <v>761</v>
      </c>
      <c r="C1332" s="76" t="s">
        <v>764</v>
      </c>
      <c r="D1332" s="77" t="s">
        <v>298</v>
      </c>
      <c r="E1332" s="76">
        <v>1999</v>
      </c>
      <c r="F1332" s="77"/>
      <c r="G1332" s="76" t="s">
        <v>763</v>
      </c>
      <c r="H1332" s="76">
        <v>1</v>
      </c>
      <c r="I1332" s="78">
        <v>2500</v>
      </c>
      <c r="J1332" s="78">
        <f t="shared" si="26"/>
        <v>2500</v>
      </c>
      <c r="K1332" s="79">
        <v>0.23</v>
      </c>
      <c r="L1332" s="78">
        <f t="shared" si="27"/>
        <v>3075</v>
      </c>
    </row>
    <row r="1333" spans="1:12" ht="28.5">
      <c r="A1333" s="76" t="s">
        <v>95</v>
      </c>
      <c r="B1333" s="77" t="s">
        <v>761</v>
      </c>
      <c r="C1333" s="76" t="s">
        <v>764</v>
      </c>
      <c r="D1333" s="77" t="s">
        <v>298</v>
      </c>
      <c r="E1333" s="76">
        <v>1999</v>
      </c>
      <c r="F1333" s="77"/>
      <c r="G1333" s="76" t="s">
        <v>763</v>
      </c>
      <c r="H1333" s="76">
        <v>1</v>
      </c>
      <c r="I1333" s="78">
        <v>2500</v>
      </c>
      <c r="J1333" s="78">
        <f t="shared" si="26"/>
        <v>2500</v>
      </c>
      <c r="K1333" s="79">
        <v>0.23</v>
      </c>
      <c r="L1333" s="78">
        <f t="shared" si="27"/>
        <v>3075</v>
      </c>
    </row>
    <row r="1334" spans="1:12" ht="28.5">
      <c r="A1334" s="76" t="s">
        <v>97</v>
      </c>
      <c r="B1334" s="77" t="s">
        <v>761</v>
      </c>
      <c r="C1334" s="76" t="s">
        <v>764</v>
      </c>
      <c r="D1334" s="77" t="s">
        <v>298</v>
      </c>
      <c r="E1334" s="76">
        <v>1999</v>
      </c>
      <c r="F1334" s="77"/>
      <c r="G1334" s="76" t="s">
        <v>763</v>
      </c>
      <c r="H1334" s="76">
        <v>1</v>
      </c>
      <c r="I1334" s="78">
        <v>2500</v>
      </c>
      <c r="J1334" s="78">
        <f t="shared" si="26"/>
        <v>2500</v>
      </c>
      <c r="K1334" s="79">
        <v>0.23</v>
      </c>
      <c r="L1334" s="78">
        <f t="shared" si="27"/>
        <v>3075</v>
      </c>
    </row>
    <row r="1335" spans="1:12" ht="28.5">
      <c r="A1335" s="76" t="s">
        <v>100</v>
      </c>
      <c r="B1335" s="77" t="s">
        <v>761</v>
      </c>
      <c r="C1335" s="76" t="s">
        <v>764</v>
      </c>
      <c r="D1335" s="77" t="s">
        <v>759</v>
      </c>
      <c r="E1335" s="76">
        <v>1999</v>
      </c>
      <c r="F1335" s="77"/>
      <c r="G1335" s="76" t="s">
        <v>763</v>
      </c>
      <c r="H1335" s="76">
        <v>1</v>
      </c>
      <c r="I1335" s="78">
        <v>2500</v>
      </c>
      <c r="J1335" s="78">
        <f t="shared" si="26"/>
        <v>2500</v>
      </c>
      <c r="K1335" s="79">
        <v>0.23</v>
      </c>
      <c r="L1335" s="78">
        <f t="shared" si="27"/>
        <v>3075</v>
      </c>
    </row>
    <row r="1336" spans="1:12">
      <c r="I1336" s="75" t="s">
        <v>31</v>
      </c>
      <c r="J1336" s="75">
        <f>SUM(J1314:J1335)</f>
        <v>48310</v>
      </c>
      <c r="K1336" s="47">
        <v>0.23</v>
      </c>
      <c r="L1336" s="75">
        <f>J1336+J1336*23/100</f>
        <v>59421.3</v>
      </c>
    </row>
    <row r="1338" spans="1:12">
      <c r="B1338" s="22" t="s">
        <v>32</v>
      </c>
    </row>
    <row r="1339" spans="1:12">
      <c r="B1339" s="22" t="s">
        <v>33</v>
      </c>
    </row>
    <row r="1340" spans="1:12">
      <c r="B1340" s="22" t="s">
        <v>34</v>
      </c>
    </row>
    <row r="1342" spans="1:12">
      <c r="B1342" s="22" t="s">
        <v>35</v>
      </c>
    </row>
    <row r="1343" spans="1:12">
      <c r="B1343" s="22" t="s">
        <v>33</v>
      </c>
    </row>
    <row r="1344" spans="1:12">
      <c r="B1344" s="22" t="s">
        <v>36</v>
      </c>
    </row>
    <row r="1346" spans="1:12">
      <c r="B1346" s="23" t="s">
        <v>37</v>
      </c>
    </row>
    <row r="1347" spans="1:12">
      <c r="B1347" s="22"/>
    </row>
    <row r="1348" spans="1:12">
      <c r="B1348" s="23"/>
    </row>
    <row r="1352" spans="1:12" ht="15">
      <c r="B1352" s="4" t="s">
        <v>704</v>
      </c>
    </row>
    <row r="1354" spans="1:12" ht="42.75">
      <c r="A1354" s="5" t="s">
        <v>2</v>
      </c>
      <c r="B1354" s="5" t="s">
        <v>3</v>
      </c>
      <c r="C1354" s="5" t="s">
        <v>4</v>
      </c>
      <c r="D1354" s="5" t="s">
        <v>5</v>
      </c>
      <c r="E1354" s="5" t="s">
        <v>6</v>
      </c>
      <c r="F1354" s="5" t="s">
        <v>7</v>
      </c>
      <c r="G1354" s="5" t="s">
        <v>8</v>
      </c>
      <c r="H1354" s="5" t="s">
        <v>9</v>
      </c>
      <c r="I1354" s="6" t="s">
        <v>10</v>
      </c>
      <c r="J1354" s="6" t="s">
        <v>11</v>
      </c>
      <c r="K1354" s="6" t="s">
        <v>12</v>
      </c>
      <c r="L1354" s="6" t="s">
        <v>13</v>
      </c>
    </row>
    <row r="1355" spans="1:12" ht="24">
      <c r="A1355" s="5" t="s">
        <v>14</v>
      </c>
      <c r="B1355" s="70" t="s">
        <v>709</v>
      </c>
      <c r="C1355" s="31" t="s">
        <v>710</v>
      </c>
      <c r="D1355" s="31" t="s">
        <v>494</v>
      </c>
      <c r="E1355" s="31">
        <v>1997</v>
      </c>
      <c r="F1355" s="31">
        <v>51</v>
      </c>
      <c r="G1355" s="32" t="s">
        <v>711</v>
      </c>
      <c r="H1355" s="5">
        <v>1</v>
      </c>
      <c r="I1355" s="6">
        <v>6097.56</v>
      </c>
      <c r="J1355" s="6">
        <f>H1355*I1355</f>
        <v>6097.56</v>
      </c>
      <c r="K1355" s="19">
        <v>0.23</v>
      </c>
      <c r="L1355" s="6">
        <f>J1355+J1355*23/100</f>
        <v>7499.9988000000003</v>
      </c>
    </row>
    <row r="1356" spans="1:12">
      <c r="I1356" s="6" t="s">
        <v>31</v>
      </c>
      <c r="J1356" s="6">
        <f>SUM(J1355)</f>
        <v>6097.56</v>
      </c>
      <c r="K1356" s="19">
        <v>0.23</v>
      </c>
      <c r="L1356" s="6">
        <f>J1356+J1356*23/100</f>
        <v>7499.9988000000003</v>
      </c>
    </row>
    <row r="1359" spans="1:12">
      <c r="B1359" s="22" t="s">
        <v>32</v>
      </c>
    </row>
    <row r="1360" spans="1:12">
      <c r="B1360" s="22" t="s">
        <v>33</v>
      </c>
    </row>
    <row r="1361" spans="1:12">
      <c r="B1361" s="22" t="s">
        <v>34</v>
      </c>
    </row>
    <row r="1363" spans="1:12">
      <c r="B1363" s="22" t="s">
        <v>35</v>
      </c>
    </row>
    <row r="1364" spans="1:12">
      <c r="B1364" s="22" t="s">
        <v>33</v>
      </c>
    </row>
    <row r="1365" spans="1:12">
      <c r="B1365" s="22" t="s">
        <v>36</v>
      </c>
    </row>
    <row r="1367" spans="1:12">
      <c r="B1367" s="23" t="s">
        <v>37</v>
      </c>
    </row>
    <row r="1368" spans="1:12">
      <c r="B1368" s="22"/>
    </row>
    <row r="1369" spans="1:12">
      <c r="B1369" s="23"/>
    </row>
    <row r="1374" spans="1:12" ht="15">
      <c r="B1374" s="4" t="s">
        <v>708</v>
      </c>
    </row>
    <row r="1376" spans="1:12" ht="42.75">
      <c r="A1376" s="5" t="s">
        <v>2</v>
      </c>
      <c r="B1376" s="5" t="s">
        <v>3</v>
      </c>
      <c r="C1376" s="5" t="s">
        <v>4</v>
      </c>
      <c r="D1376" s="5" t="s">
        <v>5</v>
      </c>
      <c r="E1376" s="5" t="s">
        <v>6</v>
      </c>
      <c r="F1376" s="5" t="s">
        <v>7</v>
      </c>
      <c r="G1376" s="5" t="s">
        <v>8</v>
      </c>
      <c r="H1376" s="5" t="s">
        <v>9</v>
      </c>
      <c r="I1376" s="6" t="s">
        <v>10</v>
      </c>
      <c r="J1376" s="6" t="s">
        <v>11</v>
      </c>
      <c r="K1376" s="6" t="s">
        <v>12</v>
      </c>
      <c r="L1376" s="6" t="s">
        <v>13</v>
      </c>
    </row>
    <row r="1377" spans="1:12" ht="24">
      <c r="A1377" s="5" t="s">
        <v>14</v>
      </c>
      <c r="B1377" s="31" t="s">
        <v>713</v>
      </c>
      <c r="C1377" s="31" t="s">
        <v>714</v>
      </c>
      <c r="D1377" s="31" t="s">
        <v>715</v>
      </c>
      <c r="E1377" s="31"/>
      <c r="F1377" s="31" t="s">
        <v>716</v>
      </c>
      <c r="G1377" s="32" t="s">
        <v>717</v>
      </c>
      <c r="H1377" s="5">
        <v>1</v>
      </c>
      <c r="I1377" s="6">
        <v>4878.05</v>
      </c>
      <c r="J1377" s="6">
        <f>H1377*I1377</f>
        <v>4878.05</v>
      </c>
      <c r="K1377" s="19">
        <v>0.23</v>
      </c>
      <c r="L1377" s="6">
        <f>J1377+J1377*23/100</f>
        <v>6000.0015000000003</v>
      </c>
    </row>
    <row r="1378" spans="1:12">
      <c r="I1378" s="6" t="s">
        <v>31</v>
      </c>
      <c r="J1378" s="6">
        <f>SUM(J1377)</f>
        <v>4878.05</v>
      </c>
      <c r="K1378" s="19">
        <v>0.23</v>
      </c>
      <c r="L1378" s="6">
        <f>J1378+J1378*23/100</f>
        <v>6000.0015000000003</v>
      </c>
    </row>
    <row r="1380" spans="1:12">
      <c r="B1380" s="22" t="s">
        <v>32</v>
      </c>
    </row>
    <row r="1381" spans="1:12">
      <c r="B1381" s="22" t="s">
        <v>33</v>
      </c>
    </row>
    <row r="1382" spans="1:12">
      <c r="B1382" s="22" t="s">
        <v>34</v>
      </c>
    </row>
    <row r="1384" spans="1:12">
      <c r="B1384" s="22" t="s">
        <v>35</v>
      </c>
    </row>
    <row r="1385" spans="1:12">
      <c r="B1385" s="22" t="s">
        <v>33</v>
      </c>
    </row>
    <row r="1386" spans="1:12">
      <c r="B1386" s="22" t="s">
        <v>36</v>
      </c>
    </row>
    <row r="1388" spans="1:12">
      <c r="B1388" s="23" t="s">
        <v>37</v>
      </c>
    </row>
    <row r="1389" spans="1:12">
      <c r="B1389" s="22"/>
    </row>
    <row r="1390" spans="1:12">
      <c r="B1390" s="23"/>
    </row>
    <row r="1394" spans="1:12" ht="15">
      <c r="B1394" s="4" t="s">
        <v>712</v>
      </c>
    </row>
    <row r="1396" spans="1:12" ht="42.75">
      <c r="A1396" s="5" t="s">
        <v>2</v>
      </c>
      <c r="B1396" s="5" t="s">
        <v>3</v>
      </c>
      <c r="C1396" s="5" t="s">
        <v>4</v>
      </c>
      <c r="D1396" s="5" t="s">
        <v>5</v>
      </c>
      <c r="E1396" s="5" t="s">
        <v>6</v>
      </c>
      <c r="F1396" s="5" t="s">
        <v>7</v>
      </c>
      <c r="G1396" s="5" t="s">
        <v>8</v>
      </c>
      <c r="H1396" s="5" t="s">
        <v>9</v>
      </c>
      <c r="I1396" s="6" t="s">
        <v>10</v>
      </c>
      <c r="J1396" s="6" t="s">
        <v>11</v>
      </c>
      <c r="K1396" s="6" t="s">
        <v>12</v>
      </c>
      <c r="L1396" s="6" t="s">
        <v>13</v>
      </c>
    </row>
    <row r="1397" spans="1:12">
      <c r="A1397" s="5" t="s">
        <v>14</v>
      </c>
      <c r="B1397" s="31" t="s">
        <v>719</v>
      </c>
      <c r="C1397" s="31"/>
      <c r="D1397" s="70" t="s">
        <v>720</v>
      </c>
      <c r="E1397" s="31">
        <v>2002</v>
      </c>
      <c r="F1397" s="31" t="s">
        <v>721</v>
      </c>
      <c r="G1397" s="32" t="s">
        <v>722</v>
      </c>
      <c r="H1397" s="5">
        <v>1</v>
      </c>
      <c r="I1397" s="6">
        <v>243.9</v>
      </c>
      <c r="J1397" s="6">
        <f>H1397*I1397</f>
        <v>243.9</v>
      </c>
      <c r="K1397" s="19">
        <v>0.23</v>
      </c>
      <c r="L1397" s="6">
        <f>J1397+J1397*23/100</f>
        <v>299.99700000000001</v>
      </c>
    </row>
    <row r="1398" spans="1:12">
      <c r="I1398" s="6" t="s">
        <v>31</v>
      </c>
      <c r="J1398" s="6">
        <f>SUM(J1397)</f>
        <v>243.9</v>
      </c>
      <c r="K1398" s="19">
        <v>0.23</v>
      </c>
      <c r="L1398" s="6">
        <f>J1398+J1398*23/100</f>
        <v>299.99700000000001</v>
      </c>
    </row>
    <row r="1400" spans="1:12">
      <c r="B1400" s="22" t="s">
        <v>32</v>
      </c>
    </row>
    <row r="1401" spans="1:12">
      <c r="B1401" s="22" t="s">
        <v>33</v>
      </c>
    </row>
    <row r="1402" spans="1:12">
      <c r="B1402" s="22" t="s">
        <v>34</v>
      </c>
    </row>
    <row r="1404" spans="1:12">
      <c r="B1404" s="22" t="s">
        <v>35</v>
      </c>
    </row>
    <row r="1405" spans="1:12">
      <c r="B1405" s="22" t="s">
        <v>33</v>
      </c>
    </row>
    <row r="1406" spans="1:12">
      <c r="B1406" s="22" t="s">
        <v>36</v>
      </c>
    </row>
    <row r="1408" spans="1:12">
      <c r="B1408" s="23" t="s">
        <v>37</v>
      </c>
    </row>
    <row r="1409" spans="1:12">
      <c r="B1409" s="22"/>
    </row>
    <row r="1410" spans="1:12">
      <c r="B1410" s="23"/>
    </row>
    <row r="1414" spans="1:12" ht="15">
      <c r="B1414" s="4" t="s">
        <v>718</v>
      </c>
    </row>
    <row r="1416" spans="1:12" ht="42.75">
      <c r="A1416" s="5" t="s">
        <v>2</v>
      </c>
      <c r="B1416" s="5" t="s">
        <v>3</v>
      </c>
      <c r="C1416" s="5" t="s">
        <v>4</v>
      </c>
      <c r="D1416" s="5" t="s">
        <v>5</v>
      </c>
      <c r="E1416" s="5" t="s">
        <v>6</v>
      </c>
      <c r="F1416" s="5" t="s">
        <v>7</v>
      </c>
      <c r="G1416" s="5" t="s">
        <v>8</v>
      </c>
      <c r="H1416" s="5" t="s">
        <v>9</v>
      </c>
      <c r="I1416" s="6" t="s">
        <v>10</v>
      </c>
      <c r="J1416" s="6" t="s">
        <v>11</v>
      </c>
      <c r="K1416" s="6" t="s">
        <v>12</v>
      </c>
      <c r="L1416" s="6" t="s">
        <v>13</v>
      </c>
    </row>
    <row r="1417" spans="1:12" ht="24">
      <c r="A1417" s="5" t="s">
        <v>14</v>
      </c>
      <c r="B1417" s="18" t="s">
        <v>724</v>
      </c>
      <c r="C1417" s="5" t="s">
        <v>725</v>
      </c>
      <c r="D1417" s="18" t="s">
        <v>29</v>
      </c>
      <c r="E1417" s="5">
        <v>2016</v>
      </c>
      <c r="F1417" s="18">
        <v>16066</v>
      </c>
      <c r="G1417" s="5" t="s">
        <v>726</v>
      </c>
      <c r="H1417" s="5">
        <v>1</v>
      </c>
      <c r="I1417" s="6">
        <v>975.61</v>
      </c>
      <c r="J1417" s="6">
        <f>H1417*I1417</f>
        <v>975.61</v>
      </c>
      <c r="K1417" s="19">
        <v>0.23</v>
      </c>
      <c r="L1417" s="6">
        <f>J1417+J1417*23/100</f>
        <v>1200.0002999999999</v>
      </c>
    </row>
    <row r="1418" spans="1:12" ht="24">
      <c r="A1418" s="5" t="s">
        <v>21</v>
      </c>
      <c r="B1418" s="18" t="s">
        <v>724</v>
      </c>
      <c r="C1418" s="5" t="s">
        <v>725</v>
      </c>
      <c r="D1418" s="18" t="s">
        <v>29</v>
      </c>
      <c r="E1418" s="5">
        <v>2016</v>
      </c>
      <c r="F1418" s="18">
        <v>16068</v>
      </c>
      <c r="G1418" s="5" t="s">
        <v>726</v>
      </c>
      <c r="H1418" s="5">
        <v>1</v>
      </c>
      <c r="I1418" s="6">
        <v>975.61</v>
      </c>
      <c r="J1418" s="6">
        <f>H1418*I1418</f>
        <v>975.61</v>
      </c>
      <c r="K1418" s="19">
        <v>0.23</v>
      </c>
      <c r="L1418" s="6">
        <f>J1418+J1418*23/100</f>
        <v>1200.0002999999999</v>
      </c>
    </row>
    <row r="1419" spans="1:12" ht="24">
      <c r="A1419" s="5" t="s">
        <v>56</v>
      </c>
      <c r="B1419" s="18" t="s">
        <v>727</v>
      </c>
      <c r="C1419" s="5" t="s">
        <v>725</v>
      </c>
      <c r="D1419" s="18" t="s">
        <v>29</v>
      </c>
      <c r="E1419" s="5">
        <v>2016</v>
      </c>
      <c r="F1419" s="18">
        <v>16065</v>
      </c>
      <c r="G1419" s="5" t="s">
        <v>726</v>
      </c>
      <c r="H1419" s="5">
        <v>1</v>
      </c>
      <c r="I1419" s="6">
        <v>975.61</v>
      </c>
      <c r="J1419" s="6">
        <f>H1419*I1419</f>
        <v>975.61</v>
      </c>
      <c r="K1419" s="19">
        <v>0.23</v>
      </c>
      <c r="L1419" s="6">
        <f>J1419+J1419*23/100</f>
        <v>1200.0002999999999</v>
      </c>
    </row>
    <row r="1420" spans="1:12" ht="24">
      <c r="A1420" s="5" t="s">
        <v>57</v>
      </c>
      <c r="B1420" s="18" t="s">
        <v>724</v>
      </c>
      <c r="C1420" s="5" t="s">
        <v>725</v>
      </c>
      <c r="D1420" s="18" t="s">
        <v>29</v>
      </c>
      <c r="E1420" s="5">
        <v>2016</v>
      </c>
      <c r="F1420" s="18">
        <v>16067</v>
      </c>
      <c r="G1420" s="5" t="s">
        <v>726</v>
      </c>
      <c r="H1420" s="5">
        <v>1</v>
      </c>
      <c r="I1420" s="6">
        <v>975.61</v>
      </c>
      <c r="J1420" s="6">
        <f>H1420*I1420</f>
        <v>975.61</v>
      </c>
      <c r="K1420" s="19">
        <v>0.23</v>
      </c>
      <c r="L1420" s="6">
        <f>J1420+J1420*23/100</f>
        <v>1200.0002999999999</v>
      </c>
    </row>
    <row r="1421" spans="1:12">
      <c r="I1421" s="6" t="s">
        <v>31</v>
      </c>
      <c r="J1421" s="6">
        <f>SUM(J1417:J1420)</f>
        <v>3902.44</v>
      </c>
      <c r="K1421" s="19">
        <v>0.23</v>
      </c>
      <c r="L1421" s="6">
        <f>J1421+J1421*23/100</f>
        <v>4800.0011999999997</v>
      </c>
    </row>
    <row r="1423" spans="1:12">
      <c r="B1423" s="22" t="s">
        <v>32</v>
      </c>
    </row>
    <row r="1424" spans="1:12">
      <c r="B1424" s="22" t="s">
        <v>33</v>
      </c>
    </row>
    <row r="1425" spans="1:12">
      <c r="B1425" s="22" t="s">
        <v>34</v>
      </c>
    </row>
    <row r="1427" spans="1:12">
      <c r="B1427" s="22" t="s">
        <v>35</v>
      </c>
    </row>
    <row r="1428" spans="1:12">
      <c r="B1428" s="22" t="s">
        <v>33</v>
      </c>
    </row>
    <row r="1429" spans="1:12">
      <c r="B1429" s="22" t="s">
        <v>36</v>
      </c>
    </row>
    <row r="1431" spans="1:12">
      <c r="B1431" s="23" t="s">
        <v>37</v>
      </c>
    </row>
    <row r="1432" spans="1:12">
      <c r="B1432" s="23"/>
    </row>
    <row r="1435" spans="1:12" ht="15">
      <c r="B1435" s="4" t="s">
        <v>723</v>
      </c>
    </row>
    <row r="1437" spans="1:12" ht="42.75">
      <c r="A1437" s="5" t="s">
        <v>2</v>
      </c>
      <c r="B1437" s="5" t="s">
        <v>3</v>
      </c>
      <c r="C1437" s="5" t="s">
        <v>4</v>
      </c>
      <c r="D1437" s="5" t="s">
        <v>5</v>
      </c>
      <c r="E1437" s="5" t="s">
        <v>6</v>
      </c>
      <c r="F1437" s="5" t="s">
        <v>7</v>
      </c>
      <c r="G1437" s="5" t="s">
        <v>8</v>
      </c>
      <c r="H1437" s="5" t="s">
        <v>9</v>
      </c>
      <c r="I1437" s="6" t="s">
        <v>10</v>
      </c>
      <c r="J1437" s="6" t="s">
        <v>11</v>
      </c>
      <c r="K1437" s="6" t="s">
        <v>12</v>
      </c>
      <c r="L1437" s="6" t="s">
        <v>13</v>
      </c>
    </row>
    <row r="1438" spans="1:12" ht="24">
      <c r="A1438" s="9" t="s">
        <v>14</v>
      </c>
      <c r="B1438" s="37" t="s">
        <v>729</v>
      </c>
      <c r="C1438" s="9" t="s">
        <v>730</v>
      </c>
      <c r="D1438" s="37" t="s">
        <v>66</v>
      </c>
      <c r="E1438" s="9">
        <v>2000</v>
      </c>
      <c r="F1438" s="37">
        <v>6520</v>
      </c>
      <c r="G1438" s="9" t="s">
        <v>342</v>
      </c>
      <c r="H1438" s="9">
        <v>1</v>
      </c>
      <c r="I1438" s="6">
        <v>450</v>
      </c>
      <c r="J1438" s="6">
        <f>H1438*I1438</f>
        <v>450</v>
      </c>
      <c r="K1438" s="19">
        <v>0.23</v>
      </c>
      <c r="L1438" s="6">
        <f>J1438+J1438*23/100</f>
        <v>553.5</v>
      </c>
    </row>
    <row r="1439" spans="1:12" ht="24">
      <c r="A1439" s="76" t="s">
        <v>21</v>
      </c>
      <c r="B1439" s="77" t="s">
        <v>729</v>
      </c>
      <c r="C1439" s="76" t="s">
        <v>730</v>
      </c>
      <c r="D1439" s="77" t="s">
        <v>66</v>
      </c>
      <c r="E1439" s="76">
        <v>2015</v>
      </c>
      <c r="F1439" s="83" t="s">
        <v>751</v>
      </c>
      <c r="G1439" s="76"/>
      <c r="H1439" s="76">
        <v>1</v>
      </c>
      <c r="I1439" s="84">
        <v>450</v>
      </c>
      <c r="J1439" s="6">
        <f>H1439*I1439</f>
        <v>450</v>
      </c>
      <c r="K1439" s="19">
        <v>0.23</v>
      </c>
      <c r="L1439" s="6">
        <f>J1439+J1439*23/100</f>
        <v>553.5</v>
      </c>
    </row>
    <row r="1440" spans="1:12">
      <c r="I1440" s="6" t="s">
        <v>31</v>
      </c>
      <c r="J1440" s="6">
        <f>SUM(J1438:J1439)</f>
        <v>900</v>
      </c>
      <c r="K1440" s="19">
        <v>0.23</v>
      </c>
      <c r="L1440" s="6">
        <f>J1440+J1440*23/100</f>
        <v>1107</v>
      </c>
    </row>
    <row r="1443" spans="2:2">
      <c r="B1443" s="22" t="s">
        <v>32</v>
      </c>
    </row>
    <row r="1444" spans="2:2">
      <c r="B1444" s="22" t="s">
        <v>33</v>
      </c>
    </row>
    <row r="1445" spans="2:2">
      <c r="B1445" s="22" t="s">
        <v>34</v>
      </c>
    </row>
    <row r="1447" spans="2:2">
      <c r="B1447" s="22" t="s">
        <v>35</v>
      </c>
    </row>
    <row r="1448" spans="2:2">
      <c r="B1448" s="22" t="s">
        <v>33</v>
      </c>
    </row>
    <row r="1449" spans="2:2">
      <c r="B1449" s="22" t="s">
        <v>36</v>
      </c>
    </row>
    <row r="1451" spans="2:2">
      <c r="B1451" s="23" t="s">
        <v>37</v>
      </c>
    </row>
    <row r="1452" spans="2:2">
      <c r="B1452" s="22"/>
    </row>
    <row r="1453" spans="2:2">
      <c r="B1453" s="22"/>
    </row>
    <row r="1454" spans="2:2">
      <c r="B1454" s="23"/>
    </row>
    <row r="1457" spans="1:12" ht="15">
      <c r="B1457" s="4" t="s">
        <v>728</v>
      </c>
    </row>
    <row r="1459" spans="1:12" ht="42.75">
      <c r="A1459" s="5" t="s">
        <v>2</v>
      </c>
      <c r="B1459" s="5" t="s">
        <v>3</v>
      </c>
      <c r="C1459" s="5" t="s">
        <v>4</v>
      </c>
      <c r="D1459" s="5" t="s">
        <v>5</v>
      </c>
      <c r="E1459" s="5" t="s">
        <v>6</v>
      </c>
      <c r="F1459" s="5" t="s">
        <v>7</v>
      </c>
      <c r="G1459" s="5" t="s">
        <v>8</v>
      </c>
      <c r="H1459" s="5" t="s">
        <v>9</v>
      </c>
      <c r="I1459" s="6" t="s">
        <v>10</v>
      </c>
      <c r="J1459" s="6" t="s">
        <v>11</v>
      </c>
      <c r="K1459" s="6" t="s">
        <v>12</v>
      </c>
      <c r="L1459" s="6" t="s">
        <v>13</v>
      </c>
    </row>
    <row r="1460" spans="1:12" ht="28.5">
      <c r="A1460" s="5" t="s">
        <v>14</v>
      </c>
      <c r="B1460" s="5" t="s">
        <v>732</v>
      </c>
      <c r="C1460" s="5" t="s">
        <v>298</v>
      </c>
      <c r="D1460" s="5"/>
      <c r="E1460" s="5">
        <v>2013</v>
      </c>
      <c r="F1460" s="5" t="s">
        <v>702</v>
      </c>
      <c r="G1460" s="5" t="s">
        <v>733</v>
      </c>
      <c r="H1460" s="5">
        <v>1</v>
      </c>
      <c r="I1460" s="6">
        <v>2520.33</v>
      </c>
      <c r="J1460" s="6">
        <f>H1460*I1460</f>
        <v>2520.33</v>
      </c>
      <c r="K1460" s="19">
        <v>0.23</v>
      </c>
      <c r="L1460" s="6">
        <f>J1460+J1460*23/100</f>
        <v>3100.0059000000001</v>
      </c>
    </row>
    <row r="1461" spans="1:12">
      <c r="I1461" s="6" t="s">
        <v>31</v>
      </c>
      <c r="J1461" s="6">
        <f>SUM(J1460)</f>
        <v>2520.33</v>
      </c>
      <c r="K1461" s="19">
        <v>0.23</v>
      </c>
      <c r="L1461" s="6">
        <f>J1461+J1461*23/100</f>
        <v>3100.0059000000001</v>
      </c>
    </row>
    <row r="1462" spans="1:12">
      <c r="I1462" s="20"/>
      <c r="J1462" s="20"/>
      <c r="K1462" s="21"/>
      <c r="L1462" s="20"/>
    </row>
    <row r="1463" spans="1:12">
      <c r="B1463" s="22" t="s">
        <v>32</v>
      </c>
      <c r="I1463" s="20"/>
      <c r="J1463" s="20"/>
      <c r="K1463" s="21"/>
      <c r="L1463" s="20"/>
    </row>
    <row r="1464" spans="1:12">
      <c r="B1464" s="22" t="s">
        <v>33</v>
      </c>
      <c r="I1464" s="20"/>
      <c r="J1464" s="20"/>
      <c r="K1464" s="21"/>
      <c r="L1464" s="20"/>
    </row>
    <row r="1465" spans="1:12">
      <c r="B1465" s="22" t="s">
        <v>34</v>
      </c>
      <c r="I1465" s="20"/>
      <c r="J1465" s="20"/>
      <c r="K1465" s="21"/>
      <c r="L1465" s="20"/>
    </row>
    <row r="1466" spans="1:12">
      <c r="I1466" s="20"/>
      <c r="J1466" s="20"/>
      <c r="K1466" s="21"/>
      <c r="L1466" s="20"/>
    </row>
    <row r="1467" spans="1:12">
      <c r="B1467" s="22" t="s">
        <v>35</v>
      </c>
      <c r="I1467" s="20"/>
      <c r="J1467" s="20"/>
      <c r="K1467" s="21"/>
      <c r="L1467" s="20"/>
    </row>
    <row r="1468" spans="1:12">
      <c r="B1468" s="22" t="s">
        <v>33</v>
      </c>
      <c r="I1468" s="20"/>
      <c r="J1468" s="20"/>
      <c r="K1468" s="21"/>
      <c r="L1468" s="20"/>
    </row>
    <row r="1469" spans="1:12">
      <c r="B1469" s="22" t="s">
        <v>36</v>
      </c>
      <c r="I1469" s="20"/>
      <c r="J1469" s="20"/>
      <c r="K1469" s="21"/>
      <c r="L1469" s="20"/>
    </row>
    <row r="1470" spans="1:12">
      <c r="I1470" s="20"/>
      <c r="J1470" s="20"/>
      <c r="K1470" s="21"/>
      <c r="L1470" s="20"/>
    </row>
    <row r="1471" spans="1:12">
      <c r="B1471" s="23" t="s">
        <v>37</v>
      </c>
      <c r="I1471" s="20"/>
      <c r="J1471" s="20"/>
      <c r="K1471" s="21"/>
      <c r="L1471" s="20"/>
    </row>
    <row r="1472" spans="1:12">
      <c r="B1472" s="23"/>
      <c r="I1472" s="20"/>
      <c r="J1472" s="20"/>
      <c r="K1472" s="21"/>
      <c r="L1472" s="20"/>
    </row>
    <row r="1474" spans="1:12" ht="15">
      <c r="B1474" s="4" t="s">
        <v>731</v>
      </c>
    </row>
    <row r="1476" spans="1:12" ht="42.75">
      <c r="A1476" s="5" t="s">
        <v>2</v>
      </c>
      <c r="B1476" s="5" t="s">
        <v>3</v>
      </c>
      <c r="C1476" s="5" t="s">
        <v>4</v>
      </c>
      <c r="D1476" s="5" t="s">
        <v>5</v>
      </c>
      <c r="E1476" s="5" t="s">
        <v>6</v>
      </c>
      <c r="F1476" s="5" t="s">
        <v>7</v>
      </c>
      <c r="G1476" s="5" t="s">
        <v>8</v>
      </c>
      <c r="H1476" s="5" t="s">
        <v>9</v>
      </c>
      <c r="I1476" s="6" t="s">
        <v>10</v>
      </c>
      <c r="J1476" s="6" t="s">
        <v>11</v>
      </c>
      <c r="K1476" s="6" t="s">
        <v>12</v>
      </c>
      <c r="L1476" s="6" t="s">
        <v>13</v>
      </c>
    </row>
    <row r="1477" spans="1:12">
      <c r="A1477" s="5" t="s">
        <v>14</v>
      </c>
      <c r="B1477" s="18" t="s">
        <v>737</v>
      </c>
      <c r="C1477" s="5" t="s">
        <v>738</v>
      </c>
      <c r="D1477" s="18" t="s">
        <v>55</v>
      </c>
      <c r="E1477" s="5">
        <v>2015</v>
      </c>
      <c r="F1477" s="18" t="s">
        <v>739</v>
      </c>
      <c r="G1477" s="5" t="s">
        <v>740</v>
      </c>
      <c r="H1477" s="5">
        <v>1</v>
      </c>
      <c r="I1477" s="6">
        <v>2073</v>
      </c>
      <c r="J1477" s="6">
        <f>H1477*I1477</f>
        <v>2073</v>
      </c>
      <c r="K1477" s="19">
        <v>0.23</v>
      </c>
      <c r="L1477" s="6">
        <f>J1477*1.23</f>
        <v>2549.79</v>
      </c>
    </row>
    <row r="1478" spans="1:12">
      <c r="A1478" s="5" t="s">
        <v>21</v>
      </c>
      <c r="B1478" s="18" t="s">
        <v>737</v>
      </c>
      <c r="C1478" s="5" t="s">
        <v>741</v>
      </c>
      <c r="D1478" s="18" t="s">
        <v>55</v>
      </c>
      <c r="E1478" s="5">
        <v>2007</v>
      </c>
      <c r="F1478" s="18" t="s">
        <v>742</v>
      </c>
      <c r="G1478" s="5" t="s">
        <v>740</v>
      </c>
      <c r="H1478" s="5">
        <v>1</v>
      </c>
      <c r="I1478" s="6">
        <v>2073</v>
      </c>
      <c r="J1478" s="6">
        <f>H1478*I1478</f>
        <v>2073</v>
      </c>
      <c r="K1478" s="19">
        <v>0.23</v>
      </c>
      <c r="L1478" s="6">
        <f>J1478*1.23</f>
        <v>2549.79</v>
      </c>
    </row>
    <row r="1479" spans="1:12">
      <c r="I1479" s="6" t="s">
        <v>31</v>
      </c>
      <c r="J1479" s="6">
        <f>SUM(J1477:J1478)</f>
        <v>4146</v>
      </c>
      <c r="K1479" s="19">
        <v>0.23</v>
      </c>
      <c r="L1479" s="6">
        <f>J1479+J1479*23/100</f>
        <v>5099.58</v>
      </c>
    </row>
    <row r="1482" spans="1:12">
      <c r="B1482" s="22" t="s">
        <v>32</v>
      </c>
    </row>
    <row r="1483" spans="1:12">
      <c r="B1483" s="22" t="s">
        <v>33</v>
      </c>
    </row>
    <row r="1484" spans="1:12">
      <c r="B1484" s="22" t="s">
        <v>34</v>
      </c>
    </row>
    <row r="1486" spans="1:12">
      <c r="B1486" s="22" t="s">
        <v>35</v>
      </c>
    </row>
    <row r="1487" spans="1:12">
      <c r="B1487" s="22" t="s">
        <v>33</v>
      </c>
    </row>
    <row r="1488" spans="1:12">
      <c r="B1488" s="22" t="s">
        <v>36</v>
      </c>
    </row>
    <row r="1490" spans="1:12">
      <c r="B1490" s="23" t="s">
        <v>37</v>
      </c>
    </row>
    <row r="1493" spans="1:12" ht="15">
      <c r="B1493" s="4" t="s">
        <v>734</v>
      </c>
    </row>
    <row r="1495" spans="1:12" ht="42.75">
      <c r="A1495" s="5" t="s">
        <v>2</v>
      </c>
      <c r="B1495" s="5" t="s">
        <v>3</v>
      </c>
      <c r="C1495" s="5" t="s">
        <v>4</v>
      </c>
      <c r="D1495" s="5" t="s">
        <v>5</v>
      </c>
      <c r="E1495" s="5" t="s">
        <v>6</v>
      </c>
      <c r="F1495" s="5" t="s">
        <v>7</v>
      </c>
      <c r="G1495" s="5" t="s">
        <v>8</v>
      </c>
      <c r="H1495" s="5" t="s">
        <v>9</v>
      </c>
      <c r="I1495" s="6" t="s">
        <v>10</v>
      </c>
      <c r="J1495" s="6" t="s">
        <v>11</v>
      </c>
      <c r="K1495" s="6" t="s">
        <v>12</v>
      </c>
      <c r="L1495" s="6" t="s">
        <v>13</v>
      </c>
    </row>
    <row r="1496" spans="1:12" ht="24">
      <c r="A1496" s="5" t="s">
        <v>14</v>
      </c>
      <c r="B1496" s="18" t="s">
        <v>696</v>
      </c>
      <c r="C1496" s="5" t="s">
        <v>697</v>
      </c>
      <c r="D1496" s="31" t="s">
        <v>687</v>
      </c>
      <c r="E1496" s="5">
        <v>2013</v>
      </c>
      <c r="F1496" s="28" t="s">
        <v>698</v>
      </c>
      <c r="G1496" s="5" t="s">
        <v>699</v>
      </c>
      <c r="H1496" s="5">
        <v>1</v>
      </c>
      <c r="I1496" s="6">
        <v>2479.67</v>
      </c>
      <c r="J1496" s="6">
        <f>H1496*I1496</f>
        <v>2479.67</v>
      </c>
      <c r="K1496" s="19">
        <v>0.23</v>
      </c>
      <c r="L1496" s="6">
        <f>J1496+J1496*23/100</f>
        <v>3049.9940999999999</v>
      </c>
    </row>
    <row r="1497" spans="1:12">
      <c r="I1497" s="75" t="s">
        <v>31</v>
      </c>
      <c r="J1497" s="75">
        <f>SUM(J1496:J1496)</f>
        <v>2479.67</v>
      </c>
      <c r="K1497" s="47">
        <v>0.23</v>
      </c>
      <c r="L1497" s="75">
        <f>J1497+J1497*23/100</f>
        <v>3049.9940999999999</v>
      </c>
    </row>
    <row r="1500" spans="1:12">
      <c r="B1500" s="22" t="s">
        <v>32</v>
      </c>
    </row>
    <row r="1501" spans="1:12">
      <c r="B1501" s="22" t="s">
        <v>33</v>
      </c>
    </row>
    <row r="1502" spans="1:12">
      <c r="B1502" s="22" t="s">
        <v>34</v>
      </c>
    </row>
    <row r="1504" spans="1:12" ht="30">
      <c r="B1504" s="22" t="s">
        <v>35</v>
      </c>
      <c r="J1504" s="4" t="s">
        <v>765</v>
      </c>
      <c r="K1504" s="87"/>
      <c r="L1504" s="87">
        <f>L11+L30+L46+L88+L123+L142+L203+L225+L242+L268+L285+L305+L323+L340+L359+L375+L392+L409+L429+L460+L478+L505+L524+L543+L569+L589+L606+L623+L646+L671+L704+L732+L753+L774+L792+L810+L830+L848+L867+L886+L906+L924+L945+L963+L982+L1006+L1025+L1049+L1071+L1091+L1110+L1135+L1153+L1173+L1196+L1217+L1236+L1256+L1278+L1296+L1336+L1356+L1378+L1398+L1421+L1440+L1461+L1479+L1497</f>
        <v>544126.99410000001</v>
      </c>
    </row>
    <row r="1505" spans="1:12">
      <c r="B1505" s="22" t="s">
        <v>33</v>
      </c>
    </row>
    <row r="1506" spans="1:12">
      <c r="B1506" s="22" t="s">
        <v>36</v>
      </c>
    </row>
    <row r="1508" spans="1:12">
      <c r="B1508" s="23" t="s">
        <v>37</v>
      </c>
    </row>
    <row r="1510" spans="1:12">
      <c r="A1510" s="34"/>
      <c r="B1510" s="34"/>
      <c r="C1510" s="34"/>
      <c r="D1510" s="34"/>
      <c r="E1510" s="34"/>
      <c r="F1510" s="34"/>
      <c r="G1510" s="34"/>
      <c r="H1510" s="34"/>
      <c r="I1510" s="20"/>
      <c r="J1510" s="20"/>
      <c r="K1510" s="20"/>
      <c r="L1510" s="20"/>
    </row>
    <row r="1511" spans="1:12">
      <c r="A1511" s="34"/>
      <c r="B1511" s="34"/>
      <c r="C1511" s="34"/>
      <c r="D1511" s="34"/>
      <c r="E1511" s="34"/>
      <c r="F1511" s="34"/>
      <c r="G1511" s="34"/>
      <c r="H1511" s="34"/>
      <c r="I1511" s="20"/>
      <c r="J1511" s="20"/>
      <c r="K1511" s="20"/>
      <c r="L1511" s="20"/>
    </row>
    <row r="1512" spans="1:12">
      <c r="A1512" s="34"/>
      <c r="B1512" s="34"/>
      <c r="C1512" s="34"/>
      <c r="D1512" s="34"/>
      <c r="E1512" s="34"/>
      <c r="F1512" s="34"/>
      <c r="G1512" s="34"/>
      <c r="H1512" s="34"/>
      <c r="I1512" s="20"/>
      <c r="J1512" s="20"/>
      <c r="K1512" s="20"/>
      <c r="L1512" s="20"/>
    </row>
    <row r="1513" spans="1:12">
      <c r="A1513" s="34"/>
      <c r="B1513" s="34"/>
      <c r="C1513" s="34"/>
      <c r="D1513" s="34"/>
      <c r="E1513" s="34"/>
      <c r="F1513" s="34"/>
      <c r="G1513" s="34"/>
      <c r="H1513" s="34"/>
      <c r="I1513" s="20"/>
      <c r="J1513" s="20"/>
      <c r="K1513" s="20"/>
      <c r="L1513" s="20"/>
    </row>
    <row r="1514" spans="1:12">
      <c r="A1514" s="34"/>
      <c r="B1514" s="34"/>
      <c r="C1514" s="34"/>
      <c r="D1514" s="34"/>
      <c r="E1514" s="34"/>
      <c r="F1514" s="34"/>
      <c r="G1514" s="34"/>
      <c r="H1514" s="34"/>
      <c r="I1514" s="20"/>
      <c r="J1514" s="20"/>
      <c r="K1514" s="20"/>
      <c r="L1514" s="20"/>
    </row>
    <row r="1515" spans="1:12">
      <c r="A1515" s="34"/>
      <c r="B1515" s="34"/>
      <c r="C1515" s="34"/>
      <c r="D1515" s="34"/>
      <c r="E1515" s="34"/>
      <c r="F1515" s="34"/>
      <c r="G1515" s="34"/>
      <c r="H1515" s="34"/>
      <c r="I1515" s="20"/>
      <c r="J1515" s="20"/>
      <c r="K1515" s="20"/>
      <c r="L1515" s="20"/>
    </row>
    <row r="1516" spans="1:12">
      <c r="A1516" s="34"/>
      <c r="B1516" s="34"/>
      <c r="C1516" s="34"/>
      <c r="D1516" s="34"/>
      <c r="E1516" s="34"/>
      <c r="F1516" s="34"/>
      <c r="G1516" s="34"/>
      <c r="H1516" s="34"/>
      <c r="I1516" s="20"/>
      <c r="J1516" s="20"/>
      <c r="K1516" s="20"/>
      <c r="L1516" s="20"/>
    </row>
  </sheetData>
  <sheetProtection selectLockedCells="1" selectUnlockedCells="1"/>
  <phoneticPr fontId="5" type="noConversion"/>
  <pageMargins left="0.7" right="0.7" top="0.75" bottom="0.75" header="0.51180555555555551" footer="0.51180555555555551"/>
  <pageSetup paperSize="9" scale="69" firstPageNumber="0" fitToHeight="9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233:L236 A1"/>
    </sheetView>
  </sheetViews>
  <sheetFormatPr defaultColWidth="9.42578125" defaultRowHeight="14.25"/>
  <cols>
    <col min="1" max="16384" width="9.42578125" style="71"/>
  </cols>
  <sheetData/>
  <sheetProtection selectLockedCells="1" selectUnlockedCells="1"/>
  <phoneticPr fontId="5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233:L236 A1"/>
    </sheetView>
  </sheetViews>
  <sheetFormatPr defaultColWidth="9.42578125" defaultRowHeight="14.25"/>
  <cols>
    <col min="1" max="16384" width="9.42578125" style="71"/>
  </cols>
  <sheetData/>
  <sheetProtection selectLockedCells="1" selectUnlockedCells="1"/>
  <phoneticPr fontId="5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UK</cp:lastModifiedBy>
  <cp:lastPrinted>2020-06-18T05:58:39Z</cp:lastPrinted>
  <dcterms:created xsi:type="dcterms:W3CDTF">2020-06-17T13:48:54Z</dcterms:created>
  <dcterms:modified xsi:type="dcterms:W3CDTF">2020-10-08T10:49:34Z</dcterms:modified>
</cp:coreProperties>
</file>