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96C767B4-462A-4458-8310-7090B400C0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 część zamówienia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F10" i="1"/>
  <c r="D9" i="1"/>
  <c r="F9" i="1" s="1"/>
  <c r="F8" i="1"/>
  <c r="H8" i="1" s="1"/>
  <c r="F7" i="1"/>
  <c r="H7" i="1" l="1"/>
  <c r="I7" i="1" s="1"/>
  <c r="H9" i="1"/>
  <c r="I9" i="1" s="1"/>
  <c r="I8" i="1"/>
  <c r="H10" i="1"/>
  <c r="I10" i="1" s="1"/>
  <c r="I11" i="1" l="1"/>
  <c r="I14" i="1" s="1"/>
  <c r="I15" i="1" s="1"/>
  <c r="H11" i="1"/>
</calcChain>
</file>

<file path=xl/sharedStrings.xml><?xml version="1.0" encoding="utf-8"?>
<sst xmlns="http://schemas.openxmlformats.org/spreadsheetml/2006/main" count="28" uniqueCount="27">
  <si>
    <t>jednostki miary</t>
  </si>
  <si>
    <t>kWh</t>
  </si>
  <si>
    <t>Opłata sieciowa zmienna</t>
  </si>
  <si>
    <t>kWh/h</t>
  </si>
  <si>
    <t>suma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</si>
  <si>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</si>
  <si>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</si>
  <si>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</si>
  <si>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</si>
  <si>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</si>
  <si>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</si>
  <si>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</si>
  <si>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</si>
  <si>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</si>
  <si>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</si>
  <si>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</si>
  <si>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</si>
  <si>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 xml:space="preserve"> </t>
  </si>
  <si>
    <t>W-5.1 ZW Z PODATKU AKCYZOWEGO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</si>
  <si>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</si>
  <si>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</si>
  <si>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„Kompleksowa dostawa gazu wysokometanowego  dla Domu Pomocy Społecznej "Słoneczne Wzgórze" w okresie od 01.07.2022 r. do 01.12.2023 r.”</t>
  </si>
  <si>
    <t>PSG O/Gdańsk</t>
  </si>
  <si>
    <t>Paliwo gazowe</t>
  </si>
  <si>
    <t xml:space="preserve">Opłata - abonament za sprzedaż paliwa gazowego </t>
  </si>
  <si>
    <t>Suma brutto:</t>
  </si>
  <si>
    <t>Suma netto (suma brutto/1,23):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</si>
</sst>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166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2" fillId="0" borderId="0" xfId="0" applyNumberFormat="1" applyFont="1" applyFill="1" applyAlignment="1"/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164" fontId="4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wrapText="1"/>
    </xf>
    <xf numFmtId="0" fontId="2" fillId="0" borderId="0" xfId="0" applyFont="1"/>
    <xf numFmtId="167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quotePrefix="1" applyFont="1"/>
    <xf numFmtId="4" fontId="4" fillId="0" borderId="1" xfId="0" applyNumberFormat="1" applyFont="1" applyBorder="1" applyAlignment="1">
      <alignment vertical="center"/>
    </xf>
    <xf numFmtId="3" fontId="4" fillId="0" borderId="0" xfId="0" applyNumberFormat="1" applyFont="1"/>
    <xf numFmtId="16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2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pane ySplit="2" topLeftCell="A3" activePane="bottomLeft" state="frozen"/>
      <selection pane="bottomLeft" activeCell="D18" sqref="D18"/>
    </sheetView>
  </sheetViews>
  <sheetFormatPr defaultColWidth="9.44140625" defaultRowHeight="12" x14ac:dyDescent="0.25"/>
  <cols>
    <col min="1" max="1" width="60.109375" style="1" customWidth="1"/>
    <col min="2" max="2" width="12.44140625" style="1" customWidth="1"/>
    <col min="3" max="3" width="7.5546875" style="1" customWidth="1"/>
    <col min="4" max="4" width="9.5546875" style="1" customWidth="1"/>
    <col min="5" max="5" width="10.44140625" style="2" customWidth="1"/>
    <col min="6" max="6" width="13.44140625" style="1" customWidth="1"/>
    <col min="7" max="7" width="13.33203125" style="1" customWidth="1"/>
    <col min="8" max="8" width="12.44140625" style="1" customWidth="1"/>
    <col min="9" max="9" width="13.5546875" style="1" customWidth="1"/>
    <col min="10" max="10" width="9.44140625" style="1"/>
    <col min="11" max="11" width="8.109375" style="1" customWidth="1"/>
    <col min="12" max="16384" width="9.44140625" style="1"/>
  </cols>
  <sheetData>
    <row r="1" spans="1:9" ht="20.25" customHeight="1" x14ac:dyDescent="0.3">
      <c r="G1" s="48" t="s">
        <v>19</v>
      </c>
      <c r="H1" s="48"/>
      <c r="I1" s="48"/>
    </row>
    <row r="2" spans="1:9" ht="43.5" customHeight="1" x14ac:dyDescent="0.25">
      <c r="A2" s="49" t="s">
        <v>21</v>
      </c>
      <c r="B2" s="49"/>
      <c r="C2" s="49"/>
      <c r="D2" s="49"/>
      <c r="E2" s="49"/>
      <c r="F2" s="49"/>
      <c r="G2" s="49"/>
      <c r="H2" s="49"/>
      <c r="I2" s="49"/>
    </row>
    <row r="3" spans="1:9" ht="20.100000000000001" customHeight="1" x14ac:dyDescent="0.25">
      <c r="A3" s="10"/>
      <c r="B3" s="11"/>
      <c r="C3" s="12"/>
      <c r="D3" s="13"/>
      <c r="E3" s="14"/>
      <c r="F3" s="15"/>
      <c r="G3" s="15"/>
      <c r="H3" s="15"/>
      <c r="I3" s="16"/>
    </row>
    <row r="4" spans="1:9" ht="16.350000000000001" customHeight="1" x14ac:dyDescent="0.25">
      <c r="A4" s="17">
        <v>1</v>
      </c>
      <c r="B4" s="17"/>
      <c r="C4" s="17"/>
      <c r="D4" s="17"/>
      <c r="E4" s="18"/>
      <c r="F4" s="19"/>
      <c r="G4" s="19" t="s">
        <v>18</v>
      </c>
      <c r="H4" s="19"/>
      <c r="I4" s="19" t="s">
        <v>22</v>
      </c>
    </row>
    <row r="5" spans="1:9" ht="48" x14ac:dyDescent="0.25">
      <c r="A5" s="20" t="s">
        <v>8</v>
      </c>
      <c r="B5" s="20" t="s">
        <v>0</v>
      </c>
      <c r="C5" s="21" t="s">
        <v>15</v>
      </c>
      <c r="D5" s="22" t="s">
        <v>14</v>
      </c>
      <c r="E5" s="23" t="s">
        <v>9</v>
      </c>
      <c r="F5" s="24" t="s">
        <v>7</v>
      </c>
      <c r="G5" s="24" t="s">
        <v>10</v>
      </c>
      <c r="H5" s="24" t="s">
        <v>5</v>
      </c>
      <c r="I5" s="24" t="s">
        <v>6</v>
      </c>
    </row>
    <row r="6" spans="1:9" x14ac:dyDescent="0.25">
      <c r="A6" s="20">
        <v>1</v>
      </c>
      <c r="B6" s="25">
        <v>2</v>
      </c>
      <c r="C6" s="26">
        <v>3</v>
      </c>
      <c r="D6" s="21">
        <v>4</v>
      </c>
      <c r="E6" s="23">
        <v>5</v>
      </c>
      <c r="F6" s="27">
        <v>6</v>
      </c>
      <c r="G6" s="27">
        <v>7</v>
      </c>
      <c r="H6" s="27">
        <v>8</v>
      </c>
      <c r="I6" s="27">
        <v>9</v>
      </c>
    </row>
    <row r="7" spans="1:9" s="3" customFormat="1" x14ac:dyDescent="0.25">
      <c r="A7" s="28" t="s">
        <v>23</v>
      </c>
      <c r="B7" s="29" t="s">
        <v>1</v>
      </c>
      <c r="C7" s="25">
        <v>1</v>
      </c>
      <c r="D7" s="27">
        <v>2832759</v>
      </c>
      <c r="E7" s="30"/>
      <c r="F7" s="31">
        <f>ROUND(C7*D7*E7,2)</f>
        <v>0</v>
      </c>
      <c r="G7" s="31">
        <v>23</v>
      </c>
      <c r="H7" s="31">
        <f>ROUND(F7*0.23,2)</f>
        <v>0</v>
      </c>
      <c r="I7" s="4">
        <f>F7+H7</f>
        <v>0</v>
      </c>
    </row>
    <row r="8" spans="1:9" s="3" customFormat="1" x14ac:dyDescent="0.25">
      <c r="A8" s="28" t="s">
        <v>24</v>
      </c>
      <c r="B8" s="29" t="s">
        <v>16</v>
      </c>
      <c r="C8" s="25">
        <v>1</v>
      </c>
      <c r="D8" s="31">
        <v>18</v>
      </c>
      <c r="E8" s="32"/>
      <c r="F8" s="31">
        <f t="shared" ref="F8:F10" si="0">ROUND(C8*D8*E8,2)</f>
        <v>0</v>
      </c>
      <c r="G8" s="31">
        <v>23</v>
      </c>
      <c r="H8" s="31">
        <f t="shared" ref="H8:H10" si="1">ROUND(F8*0.23,2)</f>
        <v>0</v>
      </c>
      <c r="I8" s="4">
        <f>F8+H8</f>
        <v>0</v>
      </c>
    </row>
    <row r="9" spans="1:9" x14ac:dyDescent="0.25">
      <c r="A9" s="28" t="s">
        <v>2</v>
      </c>
      <c r="B9" s="29" t="s">
        <v>1</v>
      </c>
      <c r="C9" s="25">
        <v>1</v>
      </c>
      <c r="D9" s="27">
        <f>D7</f>
        <v>2832759</v>
      </c>
      <c r="E9" s="33">
        <v>2.3560000000000001E-2</v>
      </c>
      <c r="F9" s="31">
        <f t="shared" si="0"/>
        <v>66739.8</v>
      </c>
      <c r="G9" s="31">
        <v>23</v>
      </c>
      <c r="H9" s="31">
        <f t="shared" si="1"/>
        <v>15350.15</v>
      </c>
      <c r="I9" s="4">
        <f>F9+H9</f>
        <v>82089.95</v>
      </c>
    </row>
    <row r="10" spans="1:9" ht="25.5" customHeight="1" x14ac:dyDescent="0.25">
      <c r="A10" s="34" t="s">
        <v>11</v>
      </c>
      <c r="B10" s="29" t="s">
        <v>3</v>
      </c>
      <c r="C10" s="25">
        <v>1</v>
      </c>
      <c r="D10" s="27">
        <v>6851520</v>
      </c>
      <c r="E10" s="33">
        <v>5.5100000000000001E-3</v>
      </c>
      <c r="F10" s="31">
        <f t="shared" si="0"/>
        <v>37751.879999999997</v>
      </c>
      <c r="G10" s="31">
        <v>23</v>
      </c>
      <c r="H10" s="31">
        <f t="shared" si="1"/>
        <v>8682.93</v>
      </c>
      <c r="I10" s="4">
        <f>F10+H10</f>
        <v>46434.81</v>
      </c>
    </row>
    <row r="11" spans="1:9" x14ac:dyDescent="0.25">
      <c r="A11" s="17"/>
      <c r="B11" s="17"/>
      <c r="C11" s="17"/>
      <c r="D11" s="17"/>
      <c r="E11" s="18"/>
      <c r="F11" s="19"/>
      <c r="G11" s="35" t="s">
        <v>4</v>
      </c>
      <c r="H11" s="35">
        <f>SUM(H7:H10)</f>
        <v>24033.08</v>
      </c>
      <c r="I11" s="36">
        <f>SUM(I7:I10)</f>
        <v>128524.76</v>
      </c>
    </row>
    <row r="12" spans="1:9" x14ac:dyDescent="0.25">
      <c r="A12" s="37"/>
      <c r="B12" s="38"/>
      <c r="C12" s="15"/>
      <c r="D12" s="13"/>
      <c r="E12" s="37"/>
      <c r="F12" s="15"/>
      <c r="G12" s="15"/>
      <c r="H12" s="15"/>
      <c r="I12" s="16"/>
    </row>
    <row r="13" spans="1:9" x14ac:dyDescent="0.25">
      <c r="A13" s="15"/>
      <c r="B13" s="15"/>
      <c r="C13" s="15"/>
      <c r="D13" s="15"/>
      <c r="E13" s="37"/>
      <c r="F13" s="15"/>
      <c r="G13" s="15"/>
      <c r="H13" s="15"/>
      <c r="I13" s="15"/>
    </row>
    <row r="14" spans="1:9" x14ac:dyDescent="0.25">
      <c r="A14" s="39"/>
      <c r="B14" s="40"/>
      <c r="C14" s="41"/>
      <c r="D14" s="41"/>
      <c r="E14" s="50" t="s">
        <v>25</v>
      </c>
      <c r="F14" s="50"/>
      <c r="G14" s="50"/>
      <c r="H14" s="50"/>
      <c r="I14" s="42">
        <f>I11</f>
        <v>128524.76</v>
      </c>
    </row>
    <row r="15" spans="1:9" x14ac:dyDescent="0.25">
      <c r="A15" s="39" t="s">
        <v>12</v>
      </c>
      <c r="B15" s="43">
        <f>D7</f>
        <v>2832759</v>
      </c>
      <c r="C15" s="43"/>
      <c r="D15" s="40"/>
      <c r="E15" s="50" t="s">
        <v>26</v>
      </c>
      <c r="F15" s="50"/>
      <c r="G15" s="50"/>
      <c r="H15" s="50"/>
      <c r="I15" s="44">
        <f>I14/1.23</f>
        <v>104491.67479674796</v>
      </c>
    </row>
    <row r="16" spans="1:9" s="3" customFormat="1" x14ac:dyDescent="0.25">
      <c r="A16" s="45" t="s">
        <v>13</v>
      </c>
      <c r="B16" s="43">
        <f>D10</f>
        <v>6851520</v>
      </c>
      <c r="C16" s="40"/>
      <c r="D16" s="40"/>
      <c r="E16" s="37"/>
      <c r="F16" s="15"/>
      <c r="G16" s="15"/>
      <c r="H16" s="15"/>
      <c r="I16" s="15"/>
    </row>
    <row r="17" spans="1:12" s="3" customFormat="1" x14ac:dyDescent="0.25">
      <c r="A17" s="15"/>
      <c r="B17" s="15"/>
      <c r="C17" s="15"/>
      <c r="D17" s="15"/>
      <c r="E17" s="37"/>
      <c r="F17" s="15"/>
      <c r="G17" s="15"/>
      <c r="H17" s="15"/>
      <c r="I17" s="46"/>
    </row>
    <row r="18" spans="1:12" ht="22.5" customHeight="1" x14ac:dyDescent="0.25">
      <c r="H18" s="7"/>
      <c r="I18" s="7"/>
      <c r="J18" s="6"/>
      <c r="K18" s="6"/>
    </row>
    <row r="19" spans="1:12" x14ac:dyDescent="0.25">
      <c r="I19" s="9"/>
      <c r="J19" s="5"/>
      <c r="K19" s="5"/>
      <c r="L19" s="5"/>
    </row>
    <row r="20" spans="1:12" ht="54" customHeight="1" x14ac:dyDescent="0.25">
      <c r="A20" s="47" t="s">
        <v>20</v>
      </c>
      <c r="B20" s="47"/>
      <c r="C20" s="47"/>
      <c r="D20" s="47"/>
      <c r="E20" s="47"/>
      <c r="F20" s="47"/>
      <c r="G20" s="47"/>
      <c r="H20" s="47"/>
      <c r="I20" s="47"/>
    </row>
    <row r="21" spans="1:12" ht="12" customHeight="1" x14ac:dyDescent="0.25">
      <c r="A21" s="8"/>
      <c r="B21" s="8"/>
      <c r="C21" s="8"/>
      <c r="D21" s="8"/>
    </row>
    <row r="22" spans="1:12" ht="12" customHeight="1" x14ac:dyDescent="0.25">
      <c r="A22" s="8"/>
      <c r="B22" s="8"/>
      <c r="C22" s="8"/>
      <c r="D22" s="8"/>
    </row>
    <row r="26" spans="1:12" x14ac:dyDescent="0.25">
      <c r="J26" s="1" t="s">
        <v>17</v>
      </c>
    </row>
  </sheetData>
  <mergeCells count="5">
    <mergeCell ref="A20:I20"/>
    <mergeCell ref="G1:I1"/>
    <mergeCell ref="A2:I2"/>
    <mergeCell ref="E14:H14"/>
    <mergeCell ref="E15:H1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część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2022-04-27T07:30:03Z</dcterms:modified>
</cp:coreProperties>
</file>