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7870" windowHeight="12285" tabRatio="674"/>
  </bookViews>
  <sheets>
    <sheet name="FC" sheetId="5" r:id="rId1"/>
  </sheets>
  <calcPr calcId="125725"/>
</workbook>
</file>

<file path=xl/calcChain.xml><?xml version="1.0" encoding="utf-8"?>
<calcChain xmlns="http://schemas.openxmlformats.org/spreadsheetml/2006/main">
  <c r="O263" i="5"/>
  <c r="Q263" s="1"/>
  <c r="J263"/>
  <c r="L263" s="1"/>
  <c r="U263" s="1"/>
  <c r="M259"/>
  <c r="S256"/>
  <c r="R256"/>
  <c r="Q255"/>
  <c r="O255"/>
  <c r="L255"/>
  <c r="J255"/>
  <c r="Q254"/>
  <c r="O254"/>
  <c r="L254"/>
  <c r="J254"/>
  <c r="Q253"/>
  <c r="Q256" s="1"/>
  <c r="O253"/>
  <c r="O256" s="1"/>
  <c r="L253"/>
  <c r="L256" s="1"/>
  <c r="U253" s="1"/>
  <c r="J253"/>
  <c r="J256" s="1"/>
  <c r="T253" s="1"/>
  <c r="S246"/>
  <c r="R246"/>
  <c r="O245"/>
  <c r="Q245" s="1"/>
  <c r="J245"/>
  <c r="L245" s="1"/>
  <c r="O244"/>
  <c r="Q244" s="1"/>
  <c r="J244"/>
  <c r="L244" s="1"/>
  <c r="O243"/>
  <c r="Q243" s="1"/>
  <c r="J243"/>
  <c r="L243" s="1"/>
  <c r="O242"/>
  <c r="Q242" s="1"/>
  <c r="J242"/>
  <c r="L242" s="1"/>
  <c r="O241"/>
  <c r="O246" s="1"/>
  <c r="J241"/>
  <c r="J246" s="1"/>
  <c r="S234"/>
  <c r="R234"/>
  <c r="O233"/>
  <c r="Q233" s="1"/>
  <c r="J233"/>
  <c r="L233" s="1"/>
  <c r="O232"/>
  <c r="Q232" s="1"/>
  <c r="J232"/>
  <c r="L232" s="1"/>
  <c r="Q231"/>
  <c r="O231"/>
  <c r="J231"/>
  <c r="L231" s="1"/>
  <c r="O230"/>
  <c r="Q230" s="1"/>
  <c r="J230"/>
  <c r="L230" s="1"/>
  <c r="Q229"/>
  <c r="O229"/>
  <c r="J229"/>
  <c r="L229" s="1"/>
  <c r="O228"/>
  <c r="O234" s="1"/>
  <c r="J228"/>
  <c r="J234" s="1"/>
  <c r="S221"/>
  <c r="R221"/>
  <c r="Q220"/>
  <c r="O220"/>
  <c r="L220"/>
  <c r="J220"/>
  <c r="Q219"/>
  <c r="Q221" s="1"/>
  <c r="O219"/>
  <c r="O221" s="1"/>
  <c r="L219"/>
  <c r="L221" s="1"/>
  <c r="U219" s="1"/>
  <c r="J219"/>
  <c r="J221" s="1"/>
  <c r="T219" s="1"/>
  <c r="O212"/>
  <c r="Q212" s="1"/>
  <c r="J212"/>
  <c r="M208"/>
  <c r="O205"/>
  <c r="Q205" s="1"/>
  <c r="J205"/>
  <c r="L205" s="1"/>
  <c r="M201"/>
  <c r="O198"/>
  <c r="Q198" s="1"/>
  <c r="J198"/>
  <c r="M194"/>
  <c r="O191"/>
  <c r="Q191" s="1"/>
  <c r="J191"/>
  <c r="L191" s="1"/>
  <c r="M187"/>
  <c r="O184"/>
  <c r="Q184" s="1"/>
  <c r="J184"/>
  <c r="M180"/>
  <c r="O177"/>
  <c r="Q177" s="1"/>
  <c r="J177"/>
  <c r="L177" s="1"/>
  <c r="M173"/>
  <c r="O170"/>
  <c r="Q170" s="1"/>
  <c r="J170"/>
  <c r="M166"/>
  <c r="O163"/>
  <c r="Q163" s="1"/>
  <c r="J163"/>
  <c r="L163" s="1"/>
  <c r="M159"/>
  <c r="T241" l="1"/>
  <c r="T228"/>
  <c r="Q228"/>
  <c r="Q234" s="1"/>
  <c r="L228"/>
  <c r="T212"/>
  <c r="T263"/>
  <c r="L234"/>
  <c r="U228" s="1"/>
  <c r="L241"/>
  <c r="L246" s="1"/>
  <c r="U241" s="1"/>
  <c r="Q241"/>
  <c r="Q246" s="1"/>
  <c r="T170"/>
  <c r="T184"/>
  <c r="T198"/>
  <c r="L170"/>
  <c r="U170" s="1"/>
  <c r="U177"/>
  <c r="L184"/>
  <c r="U184" s="1"/>
  <c r="U191"/>
  <c r="L198"/>
  <c r="U198" s="1"/>
  <c r="L212"/>
  <c r="U212" s="1"/>
  <c r="U205"/>
  <c r="T205"/>
  <c r="T177"/>
  <c r="T191"/>
  <c r="U163"/>
  <c r="T163"/>
  <c r="S156"/>
  <c r="R156"/>
  <c r="O155"/>
  <c r="Q155" s="1"/>
  <c r="J155"/>
  <c r="L155" s="1"/>
  <c r="O154"/>
  <c r="Q154" s="1"/>
  <c r="Q156" s="1"/>
  <c r="J154"/>
  <c r="L154" s="1"/>
  <c r="M150"/>
  <c r="S146"/>
  <c r="R146"/>
  <c r="O145"/>
  <c r="Q145" s="1"/>
  <c r="J145"/>
  <c r="L145" s="1"/>
  <c r="O144"/>
  <c r="Q144" s="1"/>
  <c r="Q146" s="1"/>
  <c r="J144"/>
  <c r="L144" s="1"/>
  <c r="M140"/>
  <c r="O135"/>
  <c r="Q135" s="1"/>
  <c r="J135"/>
  <c r="L135" s="1"/>
  <c r="M131"/>
  <c r="S126"/>
  <c r="R126"/>
  <c r="O125"/>
  <c r="Q125" s="1"/>
  <c r="J125"/>
  <c r="L125" s="1"/>
  <c r="O124"/>
  <c r="O126" s="1"/>
  <c r="J124"/>
  <c r="M120"/>
  <c r="S116"/>
  <c r="R116"/>
  <c r="O115"/>
  <c r="Q115" s="1"/>
  <c r="J115"/>
  <c r="L115" s="1"/>
  <c r="O114"/>
  <c r="J114"/>
  <c r="M110"/>
  <c r="O105"/>
  <c r="Q105" s="1"/>
  <c r="J105"/>
  <c r="L105" s="1"/>
  <c r="M101"/>
  <c r="J126" l="1"/>
  <c r="T124" s="1"/>
  <c r="L146"/>
  <c r="U144" s="1"/>
  <c r="J116"/>
  <c r="O116"/>
  <c r="L156"/>
  <c r="U154" s="1"/>
  <c r="J156"/>
  <c r="O156"/>
  <c r="J146"/>
  <c r="O146"/>
  <c r="U135"/>
  <c r="T135"/>
  <c r="L124"/>
  <c r="L126" s="1"/>
  <c r="Q124"/>
  <c r="Q126" s="1"/>
  <c r="U105"/>
  <c r="L114"/>
  <c r="L116" s="1"/>
  <c r="Q114"/>
  <c r="Q116" s="1"/>
  <c r="T105"/>
  <c r="M67"/>
  <c r="M55"/>
  <c r="M47"/>
  <c r="S97"/>
  <c r="R97"/>
  <c r="O96"/>
  <c r="Q96" s="1"/>
  <c r="J96"/>
  <c r="L96" s="1"/>
  <c r="O95"/>
  <c r="Q95" s="1"/>
  <c r="J95"/>
  <c r="L95" s="1"/>
  <c r="O94"/>
  <c r="Q94" s="1"/>
  <c r="J94"/>
  <c r="L94" s="1"/>
  <c r="O93"/>
  <c r="Q93" s="1"/>
  <c r="J93"/>
  <c r="L93" s="1"/>
  <c r="O92"/>
  <c r="Q92" s="1"/>
  <c r="J92"/>
  <c r="L92" s="1"/>
  <c r="O91"/>
  <c r="Q91" s="1"/>
  <c r="J91"/>
  <c r="L91" s="1"/>
  <c r="O90"/>
  <c r="Q90" s="1"/>
  <c r="J90"/>
  <c r="L90" s="1"/>
  <c r="O89"/>
  <c r="Q89" s="1"/>
  <c r="J89"/>
  <c r="L89" s="1"/>
  <c r="O88"/>
  <c r="Q88" s="1"/>
  <c r="J88"/>
  <c r="L88" s="1"/>
  <c r="O87"/>
  <c r="Q87" s="1"/>
  <c r="J87"/>
  <c r="L87" s="1"/>
  <c r="O86"/>
  <c r="Q86" s="1"/>
  <c r="J86"/>
  <c r="L86" s="1"/>
  <c r="O85"/>
  <c r="Q85" s="1"/>
  <c r="J85"/>
  <c r="L85" s="1"/>
  <c r="O84"/>
  <c r="Q84" s="1"/>
  <c r="J84"/>
  <c r="L84" s="1"/>
  <c r="O83"/>
  <c r="Q83" s="1"/>
  <c r="J83"/>
  <c r="L83" s="1"/>
  <c r="O82"/>
  <c r="Q82" s="1"/>
  <c r="J82"/>
  <c r="L82" s="1"/>
  <c r="O81"/>
  <c r="Q81" s="1"/>
  <c r="J81"/>
  <c r="L81" s="1"/>
  <c r="O80"/>
  <c r="Q80" s="1"/>
  <c r="J80"/>
  <c r="L80" s="1"/>
  <c r="O79"/>
  <c r="Q79" s="1"/>
  <c r="J79"/>
  <c r="L79" s="1"/>
  <c r="O78"/>
  <c r="Q78" s="1"/>
  <c r="J78"/>
  <c r="L78" s="1"/>
  <c r="O77"/>
  <c r="Q77" s="1"/>
  <c r="J77"/>
  <c r="L77" s="1"/>
  <c r="O76"/>
  <c r="Q76" s="1"/>
  <c r="J76"/>
  <c r="L76" s="1"/>
  <c r="O75"/>
  <c r="Q75" s="1"/>
  <c r="J75"/>
  <c r="L75" s="1"/>
  <c r="O74"/>
  <c r="Q74" s="1"/>
  <c r="J74"/>
  <c r="L74" s="1"/>
  <c r="O73"/>
  <c r="Q73" s="1"/>
  <c r="J73"/>
  <c r="L73" s="1"/>
  <c r="O72"/>
  <c r="Q72" s="1"/>
  <c r="J72"/>
  <c r="L72" s="1"/>
  <c r="O71"/>
  <c r="Q71" s="1"/>
  <c r="J71"/>
  <c r="S65"/>
  <c r="R65"/>
  <c r="O64"/>
  <c r="Q64" s="1"/>
  <c r="J64"/>
  <c r="L64" s="1"/>
  <c r="O63"/>
  <c r="Q63" s="1"/>
  <c r="J63"/>
  <c r="L63" s="1"/>
  <c r="O62"/>
  <c r="Q62" s="1"/>
  <c r="J62"/>
  <c r="L62" s="1"/>
  <c r="O61"/>
  <c r="Q61" s="1"/>
  <c r="J61"/>
  <c r="L61" s="1"/>
  <c r="O60"/>
  <c r="J60"/>
  <c r="L60" s="1"/>
  <c r="O59"/>
  <c r="Q59" s="1"/>
  <c r="J59"/>
  <c r="S53"/>
  <c r="R53"/>
  <c r="O52"/>
  <c r="Q52" s="1"/>
  <c r="J52"/>
  <c r="L52" s="1"/>
  <c r="O51"/>
  <c r="Q51" s="1"/>
  <c r="J51"/>
  <c r="O44"/>
  <c r="Q44" s="1"/>
  <c r="J44"/>
  <c r="L44" s="1"/>
  <c r="M40"/>
  <c r="T114" l="1"/>
  <c r="T154"/>
  <c r="T144"/>
  <c r="U124"/>
  <c r="U114"/>
  <c r="J65"/>
  <c r="U44"/>
  <c r="J53"/>
  <c r="J97"/>
  <c r="O65"/>
  <c r="Q53"/>
  <c r="Q97"/>
  <c r="O53"/>
  <c r="O97"/>
  <c r="L51"/>
  <c r="L53" s="1"/>
  <c r="L59"/>
  <c r="L65" s="1"/>
  <c r="Q60"/>
  <c r="Q65" s="1"/>
  <c r="L71"/>
  <c r="L97" s="1"/>
  <c r="T44"/>
  <c r="T59" l="1"/>
  <c r="T71"/>
  <c r="T51"/>
  <c r="U71"/>
  <c r="U51"/>
  <c r="U59"/>
  <c r="O36" l="1"/>
  <c r="Q36" s="1"/>
  <c r="J36"/>
  <c r="M32"/>
  <c r="T36" l="1"/>
  <c r="L36"/>
  <c r="U36" s="1"/>
  <c r="S29" l="1"/>
  <c r="R29"/>
  <c r="O28"/>
  <c r="Q28" s="1"/>
  <c r="J28"/>
  <c r="L28" s="1"/>
  <c r="O27"/>
  <c r="Q27" s="1"/>
  <c r="J27"/>
  <c r="M23"/>
  <c r="J29" l="1"/>
  <c r="Q29"/>
  <c r="O29"/>
  <c r="L27"/>
  <c r="L29" s="1"/>
  <c r="T27" l="1"/>
  <c r="U27"/>
  <c r="S20"/>
  <c r="R20"/>
  <c r="O19"/>
  <c r="Q19" s="1"/>
  <c r="J19"/>
  <c r="L19" s="1"/>
  <c r="O18"/>
  <c r="Q18" s="1"/>
  <c r="J18"/>
  <c r="L18" s="1"/>
  <c r="O17"/>
  <c r="Q17" s="1"/>
  <c r="J17"/>
  <c r="L17" s="1"/>
  <c r="O16"/>
  <c r="Q16" s="1"/>
  <c r="J16"/>
  <c r="L16" s="1"/>
  <c r="O15"/>
  <c r="Q15" s="1"/>
  <c r="J15"/>
  <c r="L15" s="1"/>
  <c r="O14"/>
  <c r="Q14" s="1"/>
  <c r="J14"/>
  <c r="L14" s="1"/>
  <c r="O13"/>
  <c r="Q13" s="1"/>
  <c r="J13"/>
  <c r="L13" s="1"/>
  <c r="O12"/>
  <c r="Q12" s="1"/>
  <c r="J12"/>
  <c r="L12" s="1"/>
  <c r="M8"/>
  <c r="J20" l="1"/>
  <c r="Q20"/>
  <c r="L20"/>
  <c r="O20"/>
  <c r="T12" l="1"/>
  <c r="U12"/>
</calcChain>
</file>

<file path=xl/sharedStrings.xml><?xml version="1.0" encoding="utf-8"?>
<sst xmlns="http://schemas.openxmlformats.org/spreadsheetml/2006/main" count="1677" uniqueCount="338">
  <si>
    <t>CZĘŚĆ OGÓLNA</t>
  </si>
  <si>
    <t>PRZEGLĄDY</t>
  </si>
  <si>
    <t>NAPRAWY</t>
  </si>
  <si>
    <t xml:space="preserve">WARTOŚĆ OFERTY </t>
  </si>
  <si>
    <t xml:space="preserve"> VAT 
(%)</t>
  </si>
  <si>
    <t>a</t>
  </si>
  <si>
    <t>b</t>
  </si>
  <si>
    <t>c</t>
  </si>
  <si>
    <t>d</t>
  </si>
  <si>
    <t>e</t>
  </si>
  <si>
    <t>f</t>
  </si>
  <si>
    <t>g</t>
  </si>
  <si>
    <t>r</t>
  </si>
  <si>
    <t>s</t>
  </si>
  <si>
    <t>1.</t>
  </si>
  <si>
    <t>2.</t>
  </si>
  <si>
    <t>3.</t>
  </si>
  <si>
    <t>4.</t>
  </si>
  <si>
    <t>UWAGA:</t>
  </si>
  <si>
    <t>►</t>
  </si>
  <si>
    <t>Zamawiający zastrzega, iż ocenie zostanie poddana tylko ta oferta, która będzie zawierała 100% oferowanych propozycji cenowych.</t>
  </si>
  <si>
    <t>RAZEM</t>
  </si>
  <si>
    <t>L.p.</t>
  </si>
  <si>
    <t>Asortyment</t>
  </si>
  <si>
    <t>Producent</t>
  </si>
  <si>
    <t>Lokalizacja</t>
  </si>
  <si>
    <t>Ilość wymaganych przeglądów w okresie umowy</t>
  </si>
  <si>
    <t>Cena wykonania jednego przeglądu netto</t>
  </si>
  <si>
    <t>Wartość wykonania przeglądów netto</t>
  </si>
  <si>
    <t>Wartość wykonania przeglądów brutto</t>
  </si>
  <si>
    <t>Szacunkowa ilość roboczogodzin przewidzianych na naprawy sprzętu</t>
  </si>
  <si>
    <t>Cena netto 1 roboczogodziny</t>
  </si>
  <si>
    <t>Wartość netto roboczogodzin</t>
  </si>
  <si>
    <t>Wartość brutto roboczogodzin</t>
  </si>
  <si>
    <t>h</t>
  </si>
  <si>
    <t>m</t>
  </si>
  <si>
    <t>t</t>
  </si>
  <si>
    <t>Niewycenione pakiety, dla czytelności, prosimy usunąć.</t>
  </si>
  <si>
    <t>i</t>
  </si>
  <si>
    <t>j (hxi)</t>
  </si>
  <si>
    <t>k</t>
  </si>
  <si>
    <t>l (j+jxk)</t>
  </si>
  <si>
    <t>n</t>
  </si>
  <si>
    <t>o (mxn)</t>
  </si>
  <si>
    <t>p</t>
  </si>
  <si>
    <t>q (o+oxp)</t>
  </si>
  <si>
    <t>u</t>
  </si>
  <si>
    <t>Wartości i liczby w kolumnach i) oraz n) należy wpisać z dokładnością do dwóch miejsc po przecinku.</t>
  </si>
  <si>
    <t>Kwota netto przeznaczona przez Zamawiającego na zakup części i akcesoriów oraz dojazd</t>
  </si>
  <si>
    <t>Kwota brutto przeznaczona przez Zamawiającego na zakup części i akcesoriów oraz dojazd</t>
  </si>
  <si>
    <t>Rok produkcji</t>
  </si>
  <si>
    <r>
      <t xml:space="preserve">NETTO
</t>
    </r>
    <r>
      <rPr>
        <sz val="8"/>
        <rFont val="Tahoma"/>
        <family val="2"/>
        <charset val="238"/>
      </rPr>
      <t>/razem j +razem o + razem r /</t>
    </r>
  </si>
  <si>
    <r>
      <t xml:space="preserve">BRUTTO
</t>
    </r>
    <r>
      <rPr>
        <sz val="8"/>
        <rFont val="Tahoma"/>
        <family val="2"/>
        <charset val="238"/>
      </rPr>
      <t>/razem l + razem q + razem s /</t>
    </r>
  </si>
  <si>
    <t>5.</t>
  </si>
  <si>
    <t>6.</t>
  </si>
  <si>
    <t>7.</t>
  </si>
  <si>
    <t>8.</t>
  </si>
  <si>
    <t>Model</t>
  </si>
  <si>
    <t>Numer seryjny</t>
  </si>
  <si>
    <t>Ilość urządzeń</t>
  </si>
  <si>
    <t>Typ / Model</t>
  </si>
  <si>
    <t xml:space="preserve">Kwota brutto przeznaczona przez Zamawiającego na zakup części i akcesoriów oraz dojazd z kol. s) została wyliczona z 23% stawką VAT i jest to kwota zarezerwowana przez Zamawiającego na ten cel - może, choć nie musi być wykorzystana w całości. </t>
  </si>
  <si>
    <t>PAKIET NR 1</t>
  </si>
  <si>
    <t>Zestaw aparatury do fototerapii UVA1</t>
  </si>
  <si>
    <t>Medisun 2400</t>
  </si>
  <si>
    <t>Schulze &amp;Bohm</t>
  </si>
  <si>
    <t>Klinika Dermatologii i Wenerologii pl. Hallera</t>
  </si>
  <si>
    <t>Miernik UV/ TESTER SKÓRNY</t>
  </si>
  <si>
    <t>Waldman</t>
  </si>
  <si>
    <t>Kabina do fototerapii</t>
  </si>
  <si>
    <t>Medisun 6311K</t>
  </si>
  <si>
    <t>20050405</t>
  </si>
  <si>
    <t>Lampa do fototerapii  (grzebieniowa UV)</t>
  </si>
  <si>
    <t>Skin Tester-Kit TH-1E</t>
  </si>
  <si>
    <t>30101424</t>
  </si>
  <si>
    <t>Cosmedico</t>
  </si>
  <si>
    <t>Lampa grzebieniowa UV</t>
  </si>
  <si>
    <t>80UV-B</t>
  </si>
  <si>
    <t>02050573</t>
  </si>
  <si>
    <t>ALT GmbH</t>
  </si>
  <si>
    <t xml:space="preserve">Dermatoskop </t>
  </si>
  <si>
    <t>Delta 20 plus</t>
  </si>
  <si>
    <t>1020007395</t>
  </si>
  <si>
    <t>Heine Optotechnik</t>
  </si>
  <si>
    <t>Dermalight</t>
  </si>
  <si>
    <t>2800 PC-AB</t>
  </si>
  <si>
    <t>20020027</t>
  </si>
  <si>
    <t xml:space="preserve">450-2 UV </t>
  </si>
  <si>
    <t>02100007</t>
  </si>
  <si>
    <t>A.L.T.-GMBM</t>
  </si>
  <si>
    <t>SOR</t>
  </si>
  <si>
    <t>Laser okulistyczny</t>
  </si>
  <si>
    <t>Nr seryjny</t>
  </si>
  <si>
    <t>SPRZĘT DO POMIARU RZUTU SERCA (MONITOR+ MODUŁ)</t>
  </si>
  <si>
    <t>PICCO</t>
  </si>
  <si>
    <t>D11301510921/K108500697, H14400010946/15451010276, A19400012170/K18451011992</t>
  </si>
  <si>
    <t>PULSION MEDICAL SYSTEMS</t>
  </si>
  <si>
    <t>OIOM ŻEROMSKIEGO</t>
  </si>
  <si>
    <t>APARAT DO KONTRAPULSACJI</t>
  </si>
  <si>
    <t>CS100</t>
  </si>
  <si>
    <t>SA235730J3, SA04672-K5</t>
  </si>
  <si>
    <t>DATASCOPE</t>
  </si>
  <si>
    <t>PRACOWNIA HEMODYNAMIKI</t>
  </si>
  <si>
    <t>-</t>
  </si>
  <si>
    <t>POMPA INFUZYJNA STRZYKAWKOWA</t>
  </si>
  <si>
    <t xml:space="preserve">SMART EN-S7 </t>
  </si>
  <si>
    <t>Enmind</t>
  </si>
  <si>
    <t>ŻEROMSKIEGO, PIENIY, HALLER</t>
  </si>
  <si>
    <t>PAKIET NR 3</t>
  </si>
  <si>
    <t>CBO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</si>
  <si>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</si>
  <si>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</si>
  <si>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</si>
  <si>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</si>
  <si>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</si>
  <si>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</si>
  <si>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</si>
  <si>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</si>
  <si>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</si>
  <si>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Centralna Sterylizacja</t>
  </si>
  <si>
    <t>Data produkcji</t>
  </si>
  <si>
    <t>Cena wykonania jednego przeglądu netto z dojazdem</t>
  </si>
  <si>
    <t>PAKIET NR  23</t>
  </si>
  <si>
    <t>PAKIET NR  24</t>
  </si>
  <si>
    <t>PAKIET NR  25</t>
  </si>
  <si>
    <t>PAKIET NR  26</t>
  </si>
  <si>
    <t>Ultradźwiękowy aspirator tkanek</t>
  </si>
  <si>
    <t>Cusa Clarity</t>
  </si>
  <si>
    <t>Integra Neuroscience GmbH</t>
  </si>
  <si>
    <t xml:space="preserve">Urządzenie rehabilitacyjno-diagnostyczne do wczesnej rehabilitacji neurologicznej z elektromiografią Robot rehabilitacyjny </t>
  </si>
  <si>
    <t>Luna EMG</t>
  </si>
  <si>
    <t>EGZOTECH</t>
  </si>
  <si>
    <t>Klinika Rehabilitacji i Medycyny Fizykalnej z Oddziałem Dziennego Pobytu</t>
  </si>
  <si>
    <t xml:space="preserve">Robot rehabilitacyjno-diagnostyczny z elektromiografem </t>
  </si>
  <si>
    <t>Klinika Rehabilitacji Ortopedycznej i Pourazowej</t>
  </si>
  <si>
    <t>Ssak Vario/18ACDC/DC</t>
  </si>
  <si>
    <t>18ACDC/DC</t>
  </si>
  <si>
    <t>MEDELA</t>
  </si>
  <si>
    <t>Typ</t>
  </si>
  <si>
    <t>Cyfrowy system drenażu klatki piersiowej</t>
  </si>
  <si>
    <t>Thopaz+</t>
  </si>
  <si>
    <t>Medela</t>
  </si>
  <si>
    <t>1459847</t>
  </si>
  <si>
    <t>Klinika Chirurgii Klatki Piersiowej, Chirurgii Ogólnej i Onkologicznej Żeromskiego 113</t>
  </si>
  <si>
    <t>1461487</t>
  </si>
  <si>
    <t>1461488</t>
  </si>
  <si>
    <t>1461486</t>
  </si>
  <si>
    <t>1461491</t>
  </si>
  <si>
    <t>1271916</t>
  </si>
  <si>
    <t>1284468</t>
  </si>
  <si>
    <t>1526342</t>
  </si>
  <si>
    <t>1526343</t>
  </si>
  <si>
    <t>1526348</t>
  </si>
  <si>
    <t>1569105</t>
  </si>
  <si>
    <t>1569108</t>
  </si>
  <si>
    <t>1569109</t>
  </si>
  <si>
    <t>1569110</t>
  </si>
  <si>
    <t>1569114</t>
  </si>
  <si>
    <t>1644189</t>
  </si>
  <si>
    <t>18.</t>
  </si>
  <si>
    <t>1644188</t>
  </si>
  <si>
    <t>19.</t>
  </si>
  <si>
    <t>1644187</t>
  </si>
  <si>
    <t>20.</t>
  </si>
  <si>
    <t>1644186</t>
  </si>
  <si>
    <t>21.</t>
  </si>
  <si>
    <t>1644178</t>
  </si>
  <si>
    <t>22.</t>
  </si>
  <si>
    <t>1727007</t>
  </si>
  <si>
    <t>23.</t>
  </si>
  <si>
    <t>1727005</t>
  </si>
  <si>
    <t>24.</t>
  </si>
  <si>
    <t>1732578</t>
  </si>
  <si>
    <t>25.</t>
  </si>
  <si>
    <t>1727009</t>
  </si>
  <si>
    <t>26.</t>
  </si>
  <si>
    <t>1732585</t>
  </si>
  <si>
    <t>co 6 msc wymiana filtra - kwota zabezpieczona w kolumnie r / s</t>
  </si>
  <si>
    <t>PAKIET NR  10</t>
  </si>
  <si>
    <t>PAKIET NR  18</t>
  </si>
  <si>
    <t>PAKIET NR  19</t>
  </si>
  <si>
    <t>PAKIET NR  20</t>
  </si>
  <si>
    <t>PAKIET NR  21</t>
  </si>
  <si>
    <t>PAKIET NR  22</t>
  </si>
  <si>
    <t xml:space="preserve">Rok produkcji </t>
  </si>
  <si>
    <t xml:space="preserve">USG z głowicami </t>
  </si>
  <si>
    <t>TUS APLIO I800</t>
  </si>
  <si>
    <t>Toshiba</t>
  </si>
  <si>
    <t xml:space="preserve">Pracownia USG , Żeromskiego </t>
  </si>
  <si>
    <t>Żeromskiego, Haller, Pieniny</t>
  </si>
  <si>
    <t xml:space="preserve">Urządzenie do kompresji klatki piersiowej </t>
  </si>
  <si>
    <t xml:space="preserve">Lukas 3 </t>
  </si>
  <si>
    <t>2016-2020</t>
  </si>
  <si>
    <t>Stryker</t>
  </si>
  <si>
    <t>Żeromskiego 113</t>
  </si>
  <si>
    <t>Defibrylator</t>
  </si>
  <si>
    <t>Lifepack 15,20</t>
  </si>
  <si>
    <t>2009-2018</t>
  </si>
  <si>
    <t>APARAT DO HEMODIALIZY</t>
  </si>
  <si>
    <t>DIALOG +</t>
  </si>
  <si>
    <t>BRAUN</t>
  </si>
  <si>
    <t>Stacja dializ</t>
  </si>
  <si>
    <t>FOTELE DO DIALIZ</t>
  </si>
  <si>
    <t>Comfort-2Flex</t>
  </si>
  <si>
    <t xml:space="preserve">DIGITERM </t>
  </si>
  <si>
    <t>ŻEROMSKIEGO 113</t>
  </si>
  <si>
    <t xml:space="preserve">System monitorowania czystości </t>
  </si>
  <si>
    <t>zestaw luminometr LX25 Clean Trace</t>
  </si>
  <si>
    <t>3M</t>
  </si>
  <si>
    <t>Monitor pacjenta</t>
  </si>
  <si>
    <t>YK 8000C</t>
  </si>
  <si>
    <t>MedCon</t>
  </si>
  <si>
    <t>Klinika Chirurgii Ogólnej i Kolorektalnej, Żeromskiego 113</t>
  </si>
  <si>
    <t>M7</t>
  </si>
  <si>
    <t>Klinika Neurochirurgii, Żerosmkiego 113</t>
  </si>
  <si>
    <t>Urządzenie do zamgławiania</t>
  </si>
  <si>
    <t>PHILEAS 250</t>
  </si>
  <si>
    <t>Medilab</t>
  </si>
  <si>
    <t>PHILEAS 75</t>
  </si>
  <si>
    <t>Formularz zawiera formuły ułatwiające sporządzenie oferty. Wystarczy wprowadzić dane do kolumy i) Cena wykonania 1 przeglądu netto, do kolumny n) Cena netto 1 roboczogodziny oraz do kolumn k) i p) stawkę podatku VAT, aby uzyskać cenę oferty.</t>
  </si>
  <si>
    <t>PAKIET NR 2</t>
  </si>
  <si>
    <t>PAKIET NR  4</t>
  </si>
  <si>
    <t>PAKIET NR  5</t>
  </si>
  <si>
    <t xml:space="preserve">Producent </t>
  </si>
  <si>
    <t xml:space="preserve">Ssak DOMINANT FLEX </t>
  </si>
  <si>
    <t>DOMINAT FLEX</t>
  </si>
  <si>
    <t>CBO- Chirurgia Ogólna Żeromskiego</t>
  </si>
  <si>
    <t xml:space="preserve">Ssak </t>
  </si>
  <si>
    <t xml:space="preserve">Klinika Neurologii, Żeromskiego </t>
  </si>
  <si>
    <t>Klinika Nefrologii Żeromskiego</t>
  </si>
  <si>
    <t>Ssak BASIC</t>
  </si>
  <si>
    <t>BASIC</t>
  </si>
  <si>
    <t xml:space="preserve"> Klinika Chirurgii Ogólnej i Kolorektalnej, Blok Operacyjny Kliniki Chirurgii Twarzowo-Szczękowej Żeromskiego</t>
  </si>
  <si>
    <t>2021                     2023</t>
  </si>
  <si>
    <t>Ssak Vario CLARIO</t>
  </si>
  <si>
    <t>CLARIO</t>
  </si>
  <si>
    <t>PAKIET NR  6</t>
  </si>
  <si>
    <t>PAKIET NR  7</t>
  </si>
  <si>
    <t>PAKIET NR  8</t>
  </si>
  <si>
    <t>PAKIET NR  9</t>
  </si>
  <si>
    <t>PAKIET NR  11</t>
  </si>
  <si>
    <t>PAKIET NR  12</t>
  </si>
  <si>
    <t>PAKIET NR  13</t>
  </si>
  <si>
    <t>PAKIET NR  14</t>
  </si>
  <si>
    <t>Laser holmowy Multipulse HOPLUS</t>
  </si>
  <si>
    <t>Jena 150 W</t>
  </si>
  <si>
    <t>Asclepion Lases Technologies GmbH</t>
  </si>
  <si>
    <t>J191150275</t>
  </si>
  <si>
    <t>Blok operacyjny kliniki urologii</t>
  </si>
  <si>
    <t>PAKIET NR  15</t>
  </si>
  <si>
    <t>VALON TT 577</t>
  </si>
  <si>
    <t>MERYDIAN MEDICAL OY</t>
  </si>
  <si>
    <t>2137TY02</t>
  </si>
  <si>
    <t>Poradnia okulistyczna</t>
  </si>
  <si>
    <t>PAKIET NR  16</t>
  </si>
  <si>
    <t>Mikroskop konfokalny</t>
  </si>
  <si>
    <t>HRT3</t>
  </si>
  <si>
    <t>Heidelberg Engineering</t>
  </si>
  <si>
    <t>HRT3-08254</t>
  </si>
  <si>
    <t>Klinika okulistyki i rehabilitacji wzroku</t>
  </si>
  <si>
    <t>PAKIET NR  17</t>
  </si>
  <si>
    <t>Videodermatoskop</t>
  </si>
  <si>
    <t>Medicam 100s Vexia</t>
  </si>
  <si>
    <t>FotoFinder</t>
  </si>
  <si>
    <t>MC1000-Y-2946</t>
  </si>
  <si>
    <t>Klinika dermatologii i wenerologii Hallera</t>
  </si>
  <si>
    <t>Aparat USG</t>
  </si>
  <si>
    <t>KURO-3000-2</t>
  </si>
  <si>
    <t>Koelis</t>
  </si>
  <si>
    <t>T345</t>
  </si>
  <si>
    <t xml:space="preserve">MIKROKERATOM  </t>
  </si>
  <si>
    <t>EVO 3 e</t>
  </si>
  <si>
    <t>MORIA</t>
  </si>
  <si>
    <t>Blok operacyjny kliniki okulistyki</t>
  </si>
  <si>
    <t>Aparat RTG ramię C</t>
  </si>
  <si>
    <t>Ziehm Vision RMF 3D</t>
  </si>
  <si>
    <t>Ziehm Imaging GmbH</t>
  </si>
  <si>
    <t>SPARQ</t>
  </si>
  <si>
    <t>Philips</t>
  </si>
  <si>
    <t>US32210952</t>
  </si>
  <si>
    <t xml:space="preserve">klinika chirurgii twarzowo- szczękowej </t>
  </si>
  <si>
    <t>Aparat EKG</t>
  </si>
  <si>
    <t>Pagewriter TC 20</t>
  </si>
  <si>
    <t>CNN2019041</t>
  </si>
  <si>
    <t>CNN2019040</t>
  </si>
  <si>
    <t>USG</t>
  </si>
  <si>
    <t>Avius</t>
  </si>
  <si>
    <t>Hitachi</t>
  </si>
  <si>
    <t>KE16450003</t>
  </si>
  <si>
    <t>Klinika Chirurgii Klatki Piersiowej, Chirurgii Ogólnej i Onkologicznej Żeromskiego</t>
  </si>
  <si>
    <t>F37</t>
  </si>
  <si>
    <t>Hitachi Aloka Medical</t>
  </si>
  <si>
    <t>V0048382</t>
  </si>
  <si>
    <t xml:space="preserve">Poradnia kardiologiczna ze Sterlinga Żeromskiego </t>
  </si>
  <si>
    <t>Aloka Arietta V60</t>
  </si>
  <si>
    <t>205Q0909</t>
  </si>
  <si>
    <t>Klinika Nefrologii, Nadciśnienia Tętniczego i Medycyny Rodzinnej Żeromskiego</t>
  </si>
  <si>
    <t>Aloka Alpha 7</t>
  </si>
  <si>
    <t>M01937</t>
  </si>
  <si>
    <t>Pracownia endoskopii przewodu pokarmowego Żeromskiego</t>
  </si>
  <si>
    <t>SSD-Alpha 10</t>
  </si>
  <si>
    <t>X0001922</t>
  </si>
  <si>
    <t>Arietta 750VE</t>
  </si>
  <si>
    <t xml:space="preserve">  G3075021 </t>
  </si>
  <si>
    <t>Pracoenia Bronchoskopii</t>
  </si>
  <si>
    <t>USG z głowicami</t>
  </si>
  <si>
    <t>UGEOH60</t>
  </si>
  <si>
    <t>Samsung</t>
  </si>
  <si>
    <t>SOU2M3HG700002E</t>
  </si>
  <si>
    <t>SonoAce R5</t>
  </si>
  <si>
    <t>S0IBM3HD400089K</t>
  </si>
  <si>
    <t>Poradnia Ortopedyczna Żeromskiego</t>
  </si>
  <si>
    <t xml:space="preserve">HS50 </t>
  </si>
  <si>
    <t>S287M3HTA00018Y</t>
  </si>
  <si>
    <t xml:space="preserve">Zakład Diagnostyki Obrazowej </t>
  </si>
  <si>
    <t>V8</t>
  </si>
  <si>
    <t xml:space="preserve">S2GAM3HT600001R </t>
  </si>
  <si>
    <t>Klinika Reumatologii z Pododziałem Chorób Wewnętrznyc</t>
  </si>
  <si>
    <t>V6</t>
  </si>
  <si>
    <t xml:space="preserve">  S2ZCM3HWB00014F </t>
  </si>
  <si>
    <t xml:space="preserve">Pracownia USG POZ </t>
  </si>
  <si>
    <t>System wyiłkowy X-scribe z ergometrem na leżance echo Lode ECST with Angio</t>
  </si>
  <si>
    <t>x-scribe</t>
  </si>
  <si>
    <t>Mortara</t>
  </si>
  <si>
    <t>107467016151</t>
  </si>
  <si>
    <t>Pracownia Medycyny Nuklearnej, Densytometrii i Badań Wysiłkowych   Żeromskiego    </t>
  </si>
  <si>
    <t xml:space="preserve">System wysiłkowy Xscribe z ergometrem i bieżnią </t>
  </si>
  <si>
    <t>x-scribe TMX425 SN FV 6244</t>
  </si>
  <si>
    <t>1353126762</t>
  </si>
  <si>
    <t xml:space="preserve">Poradnia Kardiologiczna Żeromskiego  </t>
  </si>
  <si>
    <t xml:space="preserve">System wysiłkowy X-scribe z bieżnią </t>
  </si>
  <si>
    <t>x-scribe FVX 328 SN 1002</t>
  </si>
  <si>
    <t>112160113922</t>
  </si>
  <si>
    <t>Klinika Kardiologii Interwencyjnej i Zaburzeń Rytmu Serca Żeromskiego</t>
  </si>
  <si>
    <t>USG (z 4 głowicami)</t>
  </si>
  <si>
    <t>MYLAB SEVEN</t>
  </si>
  <si>
    <t>ESAOTE</t>
  </si>
  <si>
    <t>Klinika Reumatologii PIENINY</t>
  </si>
</sst>
</file>

<file path=xl/styles.xml><?xml version="1.0" encoding="utf-8"?>
<styleSheet xmlns="http://schemas.openxmlformats.org/spreadsheetml/2006/main">
  <numFmts count="5">
    <numFmt numFmtId="164" formatCode="#,##0.00\ _z_ł"/>
    <numFmt numFmtId="165" formatCode="_-* #,##0.00&quot; zł&quot;_-;\-* #,##0.00&quot; zł&quot;_-;_-* \-??&quot; zł&quot;_-;_-@_-"/>
    <numFmt numFmtId="166" formatCode="#,##0.00&quot; zł&quot;"/>
    <numFmt numFmtId="167" formatCode="_-* #,##0\ _z_ł_-;\-* #,##0\ _z_ł_-;_-* \-??\ _z_ł_-;_-@_-"/>
    <numFmt numFmtId="168" formatCode="[$-415]General"/>
  </numFmts>
  <fonts count="14"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Arial Narrow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b/>
      <sz val="8"/>
      <name val="Arial Narrow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1"/>
      <charset val="204"/>
    </font>
    <font>
      <sz val="8"/>
      <name val="Arial"/>
      <family val="2"/>
      <charset val="238"/>
    </font>
    <font>
      <sz val="7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43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165" fontId="8" fillId="0" borderId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168" fontId="9" fillId="0" borderId="0"/>
  </cellStyleXfs>
  <cellXfs count="29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4" fillId="0" borderId="1" xfId="1" applyFont="1" applyFill="1" applyBorder="1" applyAlignment="1" applyProtection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/>
    </xf>
    <xf numFmtId="165" fontId="5" fillId="0" borderId="1" xfId="1" applyFont="1" applyFill="1" applyBorder="1" applyAlignment="1" applyProtection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5" fontId="5" fillId="0" borderId="15" xfId="1" applyFont="1" applyFill="1" applyBorder="1" applyAlignment="1" applyProtection="1">
      <alignment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167" fontId="5" fillId="0" borderId="15" xfId="1" applyNumberFormat="1" applyFont="1" applyFill="1" applyBorder="1" applyAlignment="1" applyProtection="1">
      <alignment horizontal="center" vertical="center"/>
    </xf>
    <xf numFmtId="165" fontId="5" fillId="2" borderId="15" xfId="1" applyFont="1" applyFill="1" applyBorder="1" applyAlignment="1" applyProtection="1">
      <alignment vertical="center" wrapText="1"/>
    </xf>
    <xf numFmtId="165" fontId="5" fillId="0" borderId="15" xfId="1" applyNumberFormat="1" applyFont="1" applyFill="1" applyBorder="1" applyAlignment="1" applyProtection="1">
      <alignment vertical="center" wrapText="1"/>
    </xf>
    <xf numFmtId="165" fontId="5" fillId="2" borderId="18" xfId="1" applyFont="1" applyFill="1" applyBorder="1" applyAlignment="1" applyProtection="1">
      <alignment horizontal="center" vertical="center" wrapText="1"/>
    </xf>
    <xf numFmtId="165" fontId="5" fillId="0" borderId="17" xfId="1" applyNumberFormat="1" applyFont="1" applyFill="1" applyBorder="1" applyAlignment="1" applyProtection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9" fontId="1" fillId="2" borderId="20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165" fontId="5" fillId="2" borderId="26" xfId="1" applyFont="1" applyFill="1" applyBorder="1" applyAlignment="1" applyProtection="1">
      <alignment horizontal="center" vertical="center" wrapText="1"/>
    </xf>
    <xf numFmtId="165" fontId="5" fillId="0" borderId="27" xfId="1" applyFont="1" applyFill="1" applyBorder="1" applyAlignment="1" applyProtection="1">
      <alignment vertical="center" wrapText="1"/>
    </xf>
    <xf numFmtId="9" fontId="5" fillId="2" borderId="27" xfId="0" applyNumberFormat="1" applyFont="1" applyFill="1" applyBorder="1" applyAlignment="1">
      <alignment horizontal="center" vertical="center" wrapText="1"/>
    </xf>
    <xf numFmtId="165" fontId="5" fillId="2" borderId="27" xfId="1" applyFont="1" applyFill="1" applyBorder="1" applyAlignment="1" applyProtection="1">
      <alignment vertical="center" wrapText="1"/>
    </xf>
    <xf numFmtId="165" fontId="5" fillId="0" borderId="27" xfId="1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7" fontId="5" fillId="0" borderId="27" xfId="1" applyNumberFormat="1" applyFont="1" applyFill="1" applyBorder="1" applyAlignment="1" applyProtection="1">
      <alignment horizontal="center" vertical="center"/>
    </xf>
    <xf numFmtId="165" fontId="5" fillId="0" borderId="33" xfId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65" fontId="5" fillId="0" borderId="32" xfId="1" applyNumberFormat="1" applyFont="1" applyFill="1" applyBorder="1" applyAlignment="1" applyProtection="1">
      <alignment vertical="center" wrapText="1"/>
    </xf>
    <xf numFmtId="165" fontId="5" fillId="0" borderId="33" xfId="1" applyFont="1" applyFill="1" applyBorder="1" applyAlignment="1" applyProtection="1">
      <alignment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5" fontId="5" fillId="0" borderId="36" xfId="1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5" fontId="4" fillId="0" borderId="33" xfId="1" applyFont="1" applyFill="1" applyBorder="1" applyAlignment="1" applyProtection="1">
      <alignment horizontal="center" vertical="center" wrapText="1"/>
    </xf>
    <xf numFmtId="165" fontId="4" fillId="0" borderId="33" xfId="1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165" fontId="5" fillId="0" borderId="40" xfId="1" applyFont="1" applyFill="1" applyBorder="1" applyAlignment="1" applyProtection="1">
      <alignment vertical="center" wrapText="1"/>
    </xf>
    <xf numFmtId="9" fontId="5" fillId="2" borderId="40" xfId="0" applyNumberFormat="1" applyFont="1" applyFill="1" applyBorder="1" applyAlignment="1">
      <alignment horizontal="center" vertical="center" wrapText="1"/>
    </xf>
    <xf numFmtId="165" fontId="5" fillId="2" borderId="40" xfId="1" applyFont="1" applyFill="1" applyBorder="1" applyAlignment="1" applyProtection="1">
      <alignment vertical="center" wrapText="1"/>
    </xf>
    <xf numFmtId="165" fontId="5" fillId="0" borderId="40" xfId="1" applyNumberFormat="1" applyFont="1" applyFill="1" applyBorder="1" applyAlignment="1" applyProtection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9" fontId="1" fillId="2" borderId="33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>
      <alignment horizontal="center" vertical="center" wrapText="1"/>
    </xf>
    <xf numFmtId="164" fontId="3" fillId="2" borderId="33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167" fontId="5" fillId="0" borderId="40" xfId="1" applyNumberFormat="1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165" fontId="5" fillId="2" borderId="47" xfId="1" applyFont="1" applyFill="1" applyBorder="1" applyAlignment="1" applyProtection="1">
      <alignment horizontal="center" vertical="center" wrapText="1"/>
    </xf>
    <xf numFmtId="165" fontId="5" fillId="0" borderId="45" xfId="1" applyFont="1" applyFill="1" applyBorder="1" applyAlignment="1" applyProtection="1">
      <alignment vertical="center" wrapText="1"/>
    </xf>
    <xf numFmtId="9" fontId="5" fillId="2" borderId="45" xfId="0" applyNumberFormat="1" applyFont="1" applyFill="1" applyBorder="1" applyAlignment="1">
      <alignment horizontal="center" vertical="center" wrapText="1"/>
    </xf>
    <xf numFmtId="165" fontId="5" fillId="2" borderId="45" xfId="1" applyFont="1" applyFill="1" applyBorder="1" applyAlignment="1" applyProtection="1">
      <alignment vertical="center" wrapText="1"/>
    </xf>
    <xf numFmtId="165" fontId="5" fillId="0" borderId="45" xfId="1" applyNumberFormat="1" applyFont="1" applyFill="1" applyBorder="1" applyAlignment="1" applyProtection="1">
      <alignment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" fillId="0" borderId="22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3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167" fontId="5" fillId="0" borderId="45" xfId="1" applyNumberFormat="1" applyFont="1" applyFill="1" applyBorder="1" applyAlignment="1" applyProtection="1">
      <alignment horizontal="center" vertical="center"/>
    </xf>
    <xf numFmtId="165" fontId="5" fillId="0" borderId="46" xfId="1" applyNumberFormat="1" applyFont="1" applyFill="1" applyBorder="1" applyAlignment="1" applyProtection="1">
      <alignment vertical="center" wrapText="1"/>
    </xf>
    <xf numFmtId="165" fontId="4" fillId="0" borderId="53" xfId="1" applyFont="1" applyFill="1" applyBorder="1" applyAlignment="1" applyProtection="1">
      <alignment horizontal="center" vertical="center" wrapText="1"/>
    </xf>
    <xf numFmtId="165" fontId="4" fillId="0" borderId="53" xfId="1" applyFont="1" applyFill="1" applyBorder="1" applyAlignment="1" applyProtection="1">
      <alignment vertical="center" wrapText="1"/>
    </xf>
    <xf numFmtId="0" fontId="1" fillId="0" borderId="53" xfId="0" applyFont="1" applyFill="1" applyBorder="1" applyAlignment="1">
      <alignment horizontal="center" vertical="center" wrapText="1"/>
    </xf>
    <xf numFmtId="164" fontId="1" fillId="2" borderId="53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9" fontId="1" fillId="2" borderId="53" xfId="0" applyNumberFormat="1" applyFont="1" applyFill="1" applyBorder="1" applyAlignment="1">
      <alignment horizontal="center" vertical="center" wrapText="1"/>
    </xf>
    <xf numFmtId="164" fontId="3" fillId="0" borderId="53" xfId="0" applyNumberFormat="1" applyFont="1" applyFill="1" applyBorder="1" applyAlignment="1">
      <alignment horizontal="center" vertical="center" wrapText="1"/>
    </xf>
    <xf numFmtId="164" fontId="3" fillId="2" borderId="53" xfId="0" applyNumberFormat="1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/>
    </xf>
    <xf numFmtId="165" fontId="5" fillId="2" borderId="59" xfId="1" applyFont="1" applyFill="1" applyBorder="1" applyAlignment="1" applyProtection="1">
      <alignment horizontal="center" vertical="center" wrapText="1"/>
    </xf>
    <xf numFmtId="165" fontId="5" fillId="0" borderId="57" xfId="1" applyFont="1" applyFill="1" applyBorder="1" applyAlignment="1" applyProtection="1">
      <alignment vertical="center" wrapText="1"/>
    </xf>
    <xf numFmtId="9" fontId="5" fillId="2" borderId="57" xfId="0" applyNumberFormat="1" applyFont="1" applyFill="1" applyBorder="1" applyAlignment="1">
      <alignment horizontal="center" vertical="center" wrapText="1"/>
    </xf>
    <xf numFmtId="167" fontId="5" fillId="0" borderId="57" xfId="1" applyNumberFormat="1" applyFont="1" applyFill="1" applyBorder="1" applyAlignment="1" applyProtection="1">
      <alignment horizontal="center" vertical="center"/>
    </xf>
    <xf numFmtId="165" fontId="5" fillId="2" borderId="57" xfId="1" applyFont="1" applyFill="1" applyBorder="1" applyAlignment="1" applyProtection="1">
      <alignment vertical="center" wrapText="1"/>
    </xf>
    <xf numFmtId="165" fontId="5" fillId="0" borderId="57" xfId="1" applyNumberFormat="1" applyFont="1" applyFill="1" applyBorder="1" applyAlignment="1" applyProtection="1">
      <alignment vertical="center" wrapText="1"/>
    </xf>
    <xf numFmtId="165" fontId="5" fillId="0" borderId="58" xfId="1" applyNumberFormat="1" applyFont="1" applyFill="1" applyBorder="1" applyAlignment="1" applyProtection="1">
      <alignment vertical="center" wrapText="1"/>
    </xf>
    <xf numFmtId="0" fontId="5" fillId="0" borderId="62" xfId="0" applyFont="1" applyBorder="1" applyAlignment="1">
      <alignment horizontal="center" vertical="center" wrapText="1"/>
    </xf>
    <xf numFmtId="167" fontId="5" fillId="0" borderId="62" xfId="1" applyNumberFormat="1" applyFont="1" applyFill="1" applyBorder="1" applyAlignment="1" applyProtection="1">
      <alignment horizontal="center" vertical="center"/>
    </xf>
    <xf numFmtId="0" fontId="5" fillId="0" borderId="63" xfId="0" applyFont="1" applyBorder="1" applyAlignment="1">
      <alignment horizontal="center" vertical="center"/>
    </xf>
    <xf numFmtId="167" fontId="5" fillId="0" borderId="33" xfId="1" applyNumberFormat="1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2" xfId="0" quotePrefix="1" applyFont="1" applyFill="1" applyBorder="1" applyAlignment="1">
      <alignment horizontal="center" vertical="center" wrapText="1"/>
    </xf>
    <xf numFmtId="165" fontId="4" fillId="0" borderId="63" xfId="1" applyFont="1" applyFill="1" applyBorder="1" applyAlignment="1" applyProtection="1">
      <alignment horizontal="center" vertical="center" wrapText="1"/>
    </xf>
    <xf numFmtId="165" fontId="4" fillId="0" borderId="63" xfId="1" applyFont="1" applyFill="1" applyBorder="1" applyAlignment="1" applyProtection="1">
      <alignment vertical="center" wrapText="1"/>
    </xf>
    <xf numFmtId="0" fontId="0" fillId="0" borderId="62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164" fontId="1" fillId="2" borderId="71" xfId="0" applyNumberFormat="1" applyFont="1" applyFill="1" applyBorder="1" applyAlignment="1">
      <alignment horizontal="center" vertical="center" wrapText="1"/>
    </xf>
    <xf numFmtId="164" fontId="1" fillId="0" borderId="71" xfId="0" applyNumberFormat="1" applyFont="1" applyFill="1" applyBorder="1" applyAlignment="1">
      <alignment horizontal="center" vertical="center" wrapText="1"/>
    </xf>
    <xf numFmtId="9" fontId="1" fillId="2" borderId="71" xfId="0" applyNumberFormat="1" applyFont="1" applyFill="1" applyBorder="1" applyAlignment="1">
      <alignment horizontal="center" vertical="center" wrapText="1"/>
    </xf>
    <xf numFmtId="164" fontId="3" fillId="0" borderId="71" xfId="0" applyNumberFormat="1" applyFont="1" applyFill="1" applyBorder="1" applyAlignment="1">
      <alignment horizontal="center" vertical="center" wrapText="1"/>
    </xf>
    <xf numFmtId="164" fontId="3" fillId="2" borderId="71" xfId="0" applyNumberFormat="1" applyFont="1" applyFill="1" applyBorder="1" applyAlignment="1">
      <alignment horizontal="center" vertical="center" wrapText="1"/>
    </xf>
    <xf numFmtId="164" fontId="7" fillId="0" borderId="71" xfId="0" applyNumberFormat="1" applyFont="1" applyFill="1" applyBorder="1" applyAlignment="1">
      <alignment horizontal="center" vertical="center" wrapText="1"/>
    </xf>
    <xf numFmtId="164" fontId="2" fillId="0" borderId="71" xfId="0" applyNumberFormat="1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9" xfId="0" quotePrefix="1" applyFont="1" applyBorder="1" applyAlignment="1">
      <alignment horizontal="center" vertical="center" wrapText="1"/>
    </xf>
    <xf numFmtId="165" fontId="5" fillId="2" borderId="76" xfId="1" applyFont="1" applyFill="1" applyBorder="1" applyAlignment="1" applyProtection="1">
      <alignment horizontal="center" vertical="center" wrapText="1"/>
    </xf>
    <xf numFmtId="165" fontId="5" fillId="0" borderId="69" xfId="1" applyFont="1" applyFill="1" applyBorder="1" applyAlignment="1" applyProtection="1">
      <alignment vertical="center" wrapText="1"/>
    </xf>
    <xf numFmtId="9" fontId="5" fillId="2" borderId="69" xfId="0" applyNumberFormat="1" applyFont="1" applyFill="1" applyBorder="1" applyAlignment="1">
      <alignment horizontal="center" vertical="center" wrapText="1"/>
    </xf>
    <xf numFmtId="167" fontId="5" fillId="0" borderId="69" xfId="1" applyNumberFormat="1" applyFont="1" applyFill="1" applyBorder="1" applyAlignment="1" applyProtection="1">
      <alignment horizontal="center" vertical="center"/>
    </xf>
    <xf numFmtId="165" fontId="5" fillId="2" borderId="69" xfId="1" applyFont="1" applyFill="1" applyBorder="1" applyAlignment="1" applyProtection="1">
      <alignment vertical="center" wrapText="1"/>
    </xf>
    <xf numFmtId="165" fontId="5" fillId="0" borderId="69" xfId="1" applyNumberFormat="1" applyFont="1" applyFill="1" applyBorder="1" applyAlignment="1" applyProtection="1">
      <alignment vertical="center" wrapText="1"/>
    </xf>
    <xf numFmtId="165" fontId="5" fillId="0" borderId="70" xfId="1" applyNumberFormat="1" applyFont="1" applyFill="1" applyBorder="1" applyAlignment="1" applyProtection="1">
      <alignment vertical="center" wrapText="1"/>
    </xf>
    <xf numFmtId="165" fontId="5" fillId="0" borderId="71" xfId="1" applyFont="1" applyFill="1" applyBorder="1" applyAlignment="1" applyProtection="1">
      <alignment horizontal="center" vertical="center"/>
    </xf>
    <xf numFmtId="0" fontId="13" fillId="0" borderId="0" xfId="0" applyFont="1"/>
    <xf numFmtId="0" fontId="5" fillId="0" borderId="77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8" xfId="0" quotePrefix="1" applyFont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167" fontId="5" fillId="0" borderId="78" xfId="1" applyNumberFormat="1" applyFont="1" applyFill="1" applyBorder="1" applyAlignment="1" applyProtection="1">
      <alignment horizontal="center" vertical="center"/>
    </xf>
    <xf numFmtId="0" fontId="5" fillId="0" borderId="71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1" xfId="0" quotePrefix="1" applyFont="1" applyBorder="1" applyAlignment="1">
      <alignment horizontal="center" vertical="center" wrapText="1"/>
    </xf>
    <xf numFmtId="167" fontId="5" fillId="0" borderId="71" xfId="1" applyNumberFormat="1" applyFont="1" applyFill="1" applyBorder="1" applyAlignment="1" applyProtection="1">
      <alignment horizontal="center" vertical="center"/>
    </xf>
    <xf numFmtId="165" fontId="4" fillId="0" borderId="71" xfId="1" applyFont="1" applyFill="1" applyBorder="1" applyAlignment="1" applyProtection="1">
      <alignment vertical="center" wrapText="1"/>
    </xf>
    <xf numFmtId="165" fontId="5" fillId="0" borderId="70" xfId="1" applyFont="1" applyFill="1" applyBorder="1" applyAlignment="1" applyProtection="1">
      <alignment vertical="center" wrapText="1"/>
    </xf>
    <xf numFmtId="165" fontId="5" fillId="2" borderId="75" xfId="1" applyFont="1" applyFill="1" applyBorder="1" applyAlignment="1" applyProtection="1">
      <alignment vertical="center" wrapText="1"/>
    </xf>
    <xf numFmtId="0" fontId="5" fillId="0" borderId="81" xfId="0" applyFont="1" applyBorder="1" applyAlignment="1">
      <alignment horizontal="center" vertical="center" wrapText="1"/>
    </xf>
    <xf numFmtId="165" fontId="4" fillId="0" borderId="71" xfId="1" applyFont="1" applyFill="1" applyBorder="1" applyAlignment="1" applyProtection="1">
      <alignment horizontal="center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2" xfId="0" quotePrefix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165" fontId="5" fillId="0" borderId="68" xfId="1" applyFont="1" applyFill="1" applyBorder="1" applyAlignment="1" applyProtection="1">
      <alignment vertical="center" wrapText="1"/>
    </xf>
    <xf numFmtId="165" fontId="5" fillId="2" borderId="64" xfId="1" applyFont="1" applyFill="1" applyBorder="1" applyAlignment="1" applyProtection="1">
      <alignment vertical="center" wrapText="1"/>
    </xf>
    <xf numFmtId="165" fontId="5" fillId="0" borderId="68" xfId="1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/>
    </xf>
    <xf numFmtId="0" fontId="5" fillId="0" borderId="69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69" xfId="0" quotePrefix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top"/>
    </xf>
    <xf numFmtId="165" fontId="4" fillId="0" borderId="9" xfId="0" applyNumberFormat="1" applyFont="1" applyFill="1" applyBorder="1" applyAlignment="1">
      <alignment horizontal="center" vertical="top"/>
    </xf>
    <xf numFmtId="165" fontId="4" fillId="0" borderId="3" xfId="0" applyNumberFormat="1" applyFont="1" applyFill="1" applyBorder="1" applyAlignment="1">
      <alignment horizontal="center" vertical="top"/>
    </xf>
    <xf numFmtId="165" fontId="4" fillId="0" borderId="4" xfId="0" applyNumberFormat="1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top"/>
    </xf>
    <xf numFmtId="165" fontId="4" fillId="0" borderId="5" xfId="0" applyNumberFormat="1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5" fillId="0" borderId="60" xfId="1" applyFont="1" applyFill="1" applyBorder="1" applyAlignment="1" applyProtection="1">
      <alignment horizontal="center" vertical="center"/>
    </xf>
    <xf numFmtId="165" fontId="5" fillId="0" borderId="41" xfId="1" applyFont="1" applyFill="1" applyBorder="1" applyAlignment="1" applyProtection="1">
      <alignment horizontal="center" vertical="center"/>
    </xf>
    <xf numFmtId="165" fontId="5" fillId="0" borderId="61" xfId="1" applyFont="1" applyFill="1" applyBorder="1" applyAlignment="1" applyProtection="1">
      <alignment horizontal="center" vertical="center"/>
    </xf>
    <xf numFmtId="165" fontId="5" fillId="0" borderId="24" xfId="1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165" fontId="5" fillId="0" borderId="67" xfId="1" applyFont="1" applyFill="1" applyBorder="1" applyAlignment="1" applyProtection="1">
      <alignment horizontal="right" vertical="center"/>
    </xf>
    <xf numFmtId="165" fontId="5" fillId="0" borderId="39" xfId="1" applyFont="1" applyFill="1" applyBorder="1" applyAlignment="1" applyProtection="1">
      <alignment horizontal="right" vertical="center"/>
    </xf>
    <xf numFmtId="165" fontId="5" fillId="0" borderId="41" xfId="1" applyFont="1" applyFill="1" applyBorder="1" applyAlignment="1" applyProtection="1">
      <alignment horizontal="righ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65" fontId="5" fillId="0" borderId="37" xfId="1" applyFont="1" applyFill="1" applyBorder="1" applyAlignment="1" applyProtection="1">
      <alignment horizontal="center" vertical="center"/>
    </xf>
    <xf numFmtId="165" fontId="5" fillId="0" borderId="38" xfId="1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165" fontId="5" fillId="0" borderId="50" xfId="1" applyFont="1" applyFill="1" applyBorder="1" applyAlignment="1" applyProtection="1">
      <alignment horizontal="center" vertical="center"/>
    </xf>
    <xf numFmtId="165" fontId="5" fillId="0" borderId="48" xfId="1" applyFont="1" applyFill="1" applyBorder="1" applyAlignment="1" applyProtection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165" fontId="5" fillId="0" borderId="79" xfId="1" applyFont="1" applyFill="1" applyBorder="1" applyAlignment="1" applyProtection="1">
      <alignment horizontal="center" vertical="center"/>
    </xf>
    <xf numFmtId="165" fontId="5" fillId="0" borderId="80" xfId="1" applyFont="1" applyFill="1" applyBorder="1" applyAlignment="1" applyProtection="1">
      <alignment horizontal="center" vertical="center"/>
    </xf>
    <xf numFmtId="165" fontId="5" fillId="0" borderId="39" xfId="1" applyFont="1" applyFill="1" applyBorder="1" applyAlignment="1" applyProtection="1">
      <alignment horizontal="center" vertical="center"/>
    </xf>
    <xf numFmtId="165" fontId="5" fillId="0" borderId="7" xfId="1" applyFont="1" applyFill="1" applyBorder="1" applyAlignment="1" applyProtection="1">
      <alignment horizontal="center" vertical="center"/>
    </xf>
    <xf numFmtId="165" fontId="5" fillId="0" borderId="25" xfId="1" applyFont="1" applyFill="1" applyBorder="1" applyAlignment="1" applyProtection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5">
    <cellStyle name="Excel Built-in Normal" xfId="4"/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263"/>
  <sheetViews>
    <sheetView tabSelected="1" topLeftCell="A199" zoomScale="90" zoomScaleNormal="90" zoomScalePageLayoutView="80" workbookViewId="0">
      <selection activeCell="A67" sqref="A67:B67"/>
    </sheetView>
  </sheetViews>
  <sheetFormatPr defaultRowHeight="12.75"/>
  <cols>
    <col min="1" max="1" width="3.5703125" style="1" customWidth="1"/>
    <col min="2" max="2" width="24.5703125" style="2" customWidth="1"/>
    <col min="3" max="3" width="11.5703125" style="1" customWidth="1"/>
    <col min="4" max="4" width="12.28515625" style="1" customWidth="1"/>
    <col min="5" max="5" width="13.28515625" style="1" customWidth="1"/>
    <col min="6" max="6" width="7.85546875" style="1" customWidth="1"/>
    <col min="7" max="7" width="14.42578125" style="1" customWidth="1"/>
    <col min="8" max="8" width="11" style="1" customWidth="1"/>
    <col min="9" max="9" width="13.5703125" style="1" customWidth="1"/>
    <col min="10" max="10" width="14.42578125" style="1" customWidth="1"/>
    <col min="11" max="11" width="5.28515625" style="1" customWidth="1"/>
    <col min="12" max="12" width="14.7109375" style="1" customWidth="1"/>
    <col min="13" max="13" width="17.85546875" style="1" customWidth="1"/>
    <col min="14" max="14" width="10.85546875" style="1" customWidth="1"/>
    <col min="15" max="15" width="15.140625" style="1" customWidth="1"/>
    <col min="16" max="16" width="5.85546875" style="1" customWidth="1"/>
    <col min="17" max="17" width="14.85546875" style="1" customWidth="1"/>
    <col min="18" max="18" width="17.140625" style="1" customWidth="1"/>
    <col min="19" max="19" width="17.42578125" style="1" customWidth="1"/>
    <col min="20" max="20" width="19.28515625" style="1" customWidth="1"/>
    <col min="21" max="21" width="19" style="1" customWidth="1"/>
    <col min="24" max="24" width="13.7109375" style="1" customWidth="1"/>
    <col min="25" max="16384" width="9.140625" style="1"/>
  </cols>
  <sheetData>
    <row r="1" spans="1:23" ht="12.75" customHeight="1">
      <c r="A1" s="3"/>
      <c r="B1" s="4" t="s">
        <v>18</v>
      </c>
      <c r="C1" s="5"/>
      <c r="D1" s="5"/>
      <c r="E1" s="5"/>
      <c r="F1" s="5"/>
      <c r="G1" s="5"/>
      <c r="H1" s="5"/>
      <c r="I1" s="5"/>
      <c r="J1" s="5"/>
      <c r="K1" s="5"/>
      <c r="L1" s="5"/>
      <c r="V1" s="1"/>
      <c r="W1" s="1"/>
    </row>
    <row r="2" spans="1:23" ht="11.25">
      <c r="A2" s="6" t="s">
        <v>19</v>
      </c>
      <c r="B2" s="11" t="s">
        <v>20</v>
      </c>
      <c r="C2" s="11"/>
      <c r="D2" s="11"/>
      <c r="E2" s="11"/>
      <c r="F2" s="11"/>
      <c r="G2" s="11"/>
      <c r="H2" s="12"/>
      <c r="I2" s="12"/>
      <c r="J2" s="12"/>
      <c r="K2" s="12"/>
      <c r="L2" s="11"/>
      <c r="V2" s="1"/>
      <c r="W2" s="1"/>
    </row>
    <row r="3" spans="1:23" ht="11.25">
      <c r="A3" s="6" t="s">
        <v>19</v>
      </c>
      <c r="B3" s="11" t="s">
        <v>47</v>
      </c>
      <c r="C3" s="11"/>
      <c r="D3" s="11"/>
      <c r="E3" s="11"/>
      <c r="F3" s="11"/>
      <c r="G3" s="11"/>
      <c r="H3" s="11"/>
      <c r="I3" s="11"/>
      <c r="J3" s="11"/>
      <c r="K3" s="11"/>
      <c r="L3" s="13"/>
      <c r="V3" s="1"/>
      <c r="W3" s="1"/>
    </row>
    <row r="4" spans="1:23" ht="21" customHeight="1">
      <c r="A4" s="6" t="s">
        <v>19</v>
      </c>
      <c r="B4" s="235" t="s">
        <v>219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V4" s="1"/>
      <c r="W4" s="1"/>
    </row>
    <row r="5" spans="1:23" ht="21" customHeight="1">
      <c r="A5" s="6" t="s">
        <v>19</v>
      </c>
      <c r="B5" s="236" t="s">
        <v>61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V5" s="1"/>
      <c r="W5" s="1"/>
    </row>
    <row r="6" spans="1:23" ht="11.25">
      <c r="A6" s="6" t="s">
        <v>19</v>
      </c>
      <c r="B6" s="14" t="s">
        <v>37</v>
      </c>
      <c r="C6" s="16"/>
      <c r="D6" s="17"/>
      <c r="E6" s="16"/>
      <c r="F6" s="16"/>
      <c r="G6" s="16"/>
      <c r="H6" s="16"/>
      <c r="I6" s="16"/>
      <c r="J6" s="16"/>
      <c r="K6" s="16"/>
      <c r="L6" s="16"/>
      <c r="V6" s="1"/>
      <c r="W6" s="1"/>
    </row>
    <row r="7" spans="1:23" customFormat="1"/>
    <row r="8" spans="1:23">
      <c r="A8" s="10" t="s">
        <v>62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 t="str">
        <f>A8</f>
        <v>PAKIET NR 1</v>
      </c>
      <c r="V8" s="1"/>
      <c r="W8" s="1"/>
    </row>
    <row r="9" spans="1:23">
      <c r="A9" s="237" t="s">
        <v>0</v>
      </c>
      <c r="B9" s="238"/>
      <c r="C9" s="238"/>
      <c r="D9" s="238"/>
      <c r="E9" s="238"/>
      <c r="F9" s="238"/>
      <c r="G9" s="239"/>
      <c r="H9" s="237" t="s">
        <v>1</v>
      </c>
      <c r="I9" s="238"/>
      <c r="J9" s="238"/>
      <c r="K9" s="238"/>
      <c r="L9" s="239"/>
      <c r="M9" s="237" t="s">
        <v>2</v>
      </c>
      <c r="N9" s="238"/>
      <c r="O9" s="238"/>
      <c r="P9" s="238"/>
      <c r="Q9" s="238"/>
      <c r="R9" s="238"/>
      <c r="S9" s="239"/>
      <c r="T9" s="240" t="s">
        <v>3</v>
      </c>
      <c r="U9" s="241"/>
    </row>
    <row r="10" spans="1:23" ht="52.5">
      <c r="A10" s="46" t="s">
        <v>22</v>
      </c>
      <c r="B10" s="37" t="s">
        <v>23</v>
      </c>
      <c r="C10" s="38" t="s">
        <v>60</v>
      </c>
      <c r="D10" s="38" t="s">
        <v>58</v>
      </c>
      <c r="E10" s="47" t="s">
        <v>24</v>
      </c>
      <c r="F10" s="38" t="s">
        <v>59</v>
      </c>
      <c r="G10" s="38" t="s">
        <v>25</v>
      </c>
      <c r="H10" s="38" t="s">
        <v>26</v>
      </c>
      <c r="I10" s="39" t="s">
        <v>27</v>
      </c>
      <c r="J10" s="40" t="s">
        <v>28</v>
      </c>
      <c r="K10" s="41" t="s">
        <v>4</v>
      </c>
      <c r="L10" s="40" t="s">
        <v>29</v>
      </c>
      <c r="M10" s="42" t="s">
        <v>30</v>
      </c>
      <c r="N10" s="43" t="s">
        <v>31</v>
      </c>
      <c r="O10" s="42" t="s">
        <v>32</v>
      </c>
      <c r="P10" s="41" t="s">
        <v>4</v>
      </c>
      <c r="Q10" s="42" t="s">
        <v>33</v>
      </c>
      <c r="R10" s="42" t="s">
        <v>48</v>
      </c>
      <c r="S10" s="42" t="s">
        <v>49</v>
      </c>
      <c r="T10" s="44" t="s">
        <v>51</v>
      </c>
      <c r="U10" s="45" t="s">
        <v>52</v>
      </c>
    </row>
    <row r="11" spans="1:23" ht="13.5" thickBot="1">
      <c r="A11" s="38" t="s">
        <v>5</v>
      </c>
      <c r="B11" s="21" t="s">
        <v>6</v>
      </c>
      <c r="C11" s="21" t="s">
        <v>7</v>
      </c>
      <c r="D11" s="21" t="s">
        <v>8</v>
      </c>
      <c r="E11" s="21" t="s">
        <v>9</v>
      </c>
      <c r="F11" s="22" t="s">
        <v>10</v>
      </c>
      <c r="G11" s="22" t="s">
        <v>11</v>
      </c>
      <c r="H11" s="22" t="s">
        <v>34</v>
      </c>
      <c r="I11" s="23" t="s">
        <v>38</v>
      </c>
      <c r="J11" s="21" t="s">
        <v>39</v>
      </c>
      <c r="K11" s="24" t="s">
        <v>40</v>
      </c>
      <c r="L11" s="25" t="s">
        <v>41</v>
      </c>
      <c r="M11" s="25" t="s">
        <v>35</v>
      </c>
      <c r="N11" s="24" t="s">
        <v>42</v>
      </c>
      <c r="O11" s="25" t="s">
        <v>43</v>
      </c>
      <c r="P11" s="24" t="s">
        <v>44</v>
      </c>
      <c r="Q11" s="25" t="s">
        <v>45</v>
      </c>
      <c r="R11" s="26" t="s">
        <v>12</v>
      </c>
      <c r="S11" s="26" t="s">
        <v>13</v>
      </c>
      <c r="T11" s="26" t="s">
        <v>36</v>
      </c>
      <c r="U11" s="26" t="s">
        <v>46</v>
      </c>
    </row>
    <row r="12" spans="1:23" ht="22.5">
      <c r="A12" s="25" t="s">
        <v>14</v>
      </c>
      <c r="B12" s="27" t="s">
        <v>63</v>
      </c>
      <c r="C12" s="28" t="s">
        <v>64</v>
      </c>
      <c r="D12" s="28">
        <v>1195</v>
      </c>
      <c r="E12" s="28" t="s">
        <v>65</v>
      </c>
      <c r="F12" s="29">
        <v>1</v>
      </c>
      <c r="G12" s="246" t="s">
        <v>66</v>
      </c>
      <c r="H12" s="18">
        <v>3</v>
      </c>
      <c r="I12" s="35"/>
      <c r="J12" s="30">
        <f>H12*I12</f>
        <v>0</v>
      </c>
      <c r="K12" s="31"/>
      <c r="L12" s="30">
        <f>ROUND(J12*K12+J12,2)</f>
        <v>0</v>
      </c>
      <c r="M12" s="32">
        <v>6</v>
      </c>
      <c r="N12" s="33"/>
      <c r="O12" s="34">
        <f>N12*M12</f>
        <v>0</v>
      </c>
      <c r="P12" s="31"/>
      <c r="Q12" s="36">
        <f>ROUND(O12+O12*P12,2)</f>
        <v>0</v>
      </c>
      <c r="R12" s="271">
        <v>8000</v>
      </c>
      <c r="S12" s="271">
        <v>9840</v>
      </c>
      <c r="T12" s="242">
        <f>SUM(J20+O20+R20)</f>
        <v>8000</v>
      </c>
      <c r="U12" s="244">
        <f>SUM(L20+Q20+S20)</f>
        <v>9840</v>
      </c>
    </row>
    <row r="13" spans="1:23">
      <c r="A13" s="25" t="s">
        <v>15</v>
      </c>
      <c r="B13" s="27" t="s">
        <v>67</v>
      </c>
      <c r="C13" s="28">
        <v>58520000</v>
      </c>
      <c r="D13" s="28">
        <v>10284</v>
      </c>
      <c r="E13" s="28" t="s">
        <v>68</v>
      </c>
      <c r="F13" s="29">
        <v>1</v>
      </c>
      <c r="G13" s="247"/>
      <c r="H13" s="18">
        <v>3</v>
      </c>
      <c r="I13" s="35"/>
      <c r="J13" s="30">
        <f t="shared" ref="J13:J19" si="0">H13*I13</f>
        <v>0</v>
      </c>
      <c r="K13" s="31"/>
      <c r="L13" s="30">
        <f t="shared" ref="L13:L19" si="1">ROUND(J13*K13+J13,2)</f>
        <v>0</v>
      </c>
      <c r="M13" s="32">
        <v>6</v>
      </c>
      <c r="N13" s="33"/>
      <c r="O13" s="34">
        <f t="shared" ref="O13:O19" si="2">N13*M13</f>
        <v>0</v>
      </c>
      <c r="P13" s="31"/>
      <c r="Q13" s="36">
        <f t="shared" ref="Q13:Q19" si="3">ROUND(O13+O13*P13,2)</f>
        <v>0</v>
      </c>
      <c r="R13" s="272"/>
      <c r="S13" s="272"/>
      <c r="T13" s="249"/>
      <c r="U13" s="250"/>
    </row>
    <row r="14" spans="1:23" ht="22.5">
      <c r="A14" s="25" t="s">
        <v>16</v>
      </c>
      <c r="B14" s="27" t="s">
        <v>69</v>
      </c>
      <c r="C14" s="28" t="s">
        <v>70</v>
      </c>
      <c r="D14" s="28" t="s">
        <v>71</v>
      </c>
      <c r="E14" s="28" t="s">
        <v>65</v>
      </c>
      <c r="F14" s="29">
        <v>1</v>
      </c>
      <c r="G14" s="247"/>
      <c r="H14" s="18">
        <v>3</v>
      </c>
      <c r="I14" s="35"/>
      <c r="J14" s="30">
        <f t="shared" si="0"/>
        <v>0</v>
      </c>
      <c r="K14" s="31"/>
      <c r="L14" s="30">
        <f t="shared" si="1"/>
        <v>0</v>
      </c>
      <c r="M14" s="32">
        <v>6</v>
      </c>
      <c r="N14" s="33"/>
      <c r="O14" s="34">
        <f t="shared" si="2"/>
        <v>0</v>
      </c>
      <c r="P14" s="31"/>
      <c r="Q14" s="36">
        <f t="shared" si="3"/>
        <v>0</v>
      </c>
      <c r="R14" s="272"/>
      <c r="S14" s="272"/>
      <c r="T14" s="249"/>
      <c r="U14" s="250"/>
    </row>
    <row r="15" spans="1:23" ht="22.5">
      <c r="A15" s="25" t="s">
        <v>17</v>
      </c>
      <c r="B15" s="27" t="s">
        <v>72</v>
      </c>
      <c r="C15" s="28" t="s">
        <v>73</v>
      </c>
      <c r="D15" s="28" t="s">
        <v>74</v>
      </c>
      <c r="E15" s="28" t="s">
        <v>75</v>
      </c>
      <c r="F15" s="29">
        <v>1</v>
      </c>
      <c r="G15" s="247"/>
      <c r="H15" s="18">
        <v>3</v>
      </c>
      <c r="I15" s="35"/>
      <c r="J15" s="30">
        <f t="shared" si="0"/>
        <v>0</v>
      </c>
      <c r="K15" s="31"/>
      <c r="L15" s="30">
        <f t="shared" si="1"/>
        <v>0</v>
      </c>
      <c r="M15" s="32">
        <v>6</v>
      </c>
      <c r="N15" s="33"/>
      <c r="O15" s="34">
        <f t="shared" si="2"/>
        <v>0</v>
      </c>
      <c r="P15" s="31"/>
      <c r="Q15" s="36">
        <f t="shared" si="3"/>
        <v>0</v>
      </c>
      <c r="R15" s="272"/>
      <c r="S15" s="272"/>
      <c r="T15" s="249"/>
      <c r="U15" s="250"/>
    </row>
    <row r="16" spans="1:23">
      <c r="A16" s="25" t="s">
        <v>53</v>
      </c>
      <c r="B16" s="27" t="s">
        <v>76</v>
      </c>
      <c r="C16" s="28" t="s">
        <v>77</v>
      </c>
      <c r="D16" s="28" t="s">
        <v>78</v>
      </c>
      <c r="E16" s="28" t="s">
        <v>79</v>
      </c>
      <c r="F16" s="29">
        <v>1</v>
      </c>
      <c r="G16" s="247"/>
      <c r="H16" s="18">
        <v>3</v>
      </c>
      <c r="I16" s="35"/>
      <c r="J16" s="30">
        <f t="shared" si="0"/>
        <v>0</v>
      </c>
      <c r="K16" s="31"/>
      <c r="L16" s="30">
        <f t="shared" si="1"/>
        <v>0</v>
      </c>
      <c r="M16" s="32">
        <v>6</v>
      </c>
      <c r="N16" s="33"/>
      <c r="O16" s="34">
        <f t="shared" si="2"/>
        <v>0</v>
      </c>
      <c r="P16" s="31"/>
      <c r="Q16" s="36">
        <f t="shared" si="3"/>
        <v>0</v>
      </c>
      <c r="R16" s="272"/>
      <c r="S16" s="272"/>
      <c r="T16" s="249"/>
      <c r="U16" s="250"/>
    </row>
    <row r="17" spans="1:21" ht="22.5">
      <c r="A17" s="25" t="s">
        <v>54</v>
      </c>
      <c r="B17" s="27" t="s">
        <v>80</v>
      </c>
      <c r="C17" s="28" t="s">
        <v>81</v>
      </c>
      <c r="D17" s="28" t="s">
        <v>82</v>
      </c>
      <c r="E17" s="28" t="s">
        <v>83</v>
      </c>
      <c r="F17" s="29">
        <v>1</v>
      </c>
      <c r="G17" s="247"/>
      <c r="H17" s="18">
        <v>3</v>
      </c>
      <c r="I17" s="35"/>
      <c r="J17" s="30">
        <f t="shared" si="0"/>
        <v>0</v>
      </c>
      <c r="K17" s="31"/>
      <c r="L17" s="30">
        <f t="shared" si="1"/>
        <v>0</v>
      </c>
      <c r="M17" s="32">
        <v>6</v>
      </c>
      <c r="N17" s="33"/>
      <c r="O17" s="34">
        <f t="shared" si="2"/>
        <v>0</v>
      </c>
      <c r="P17" s="31"/>
      <c r="Q17" s="36">
        <f t="shared" si="3"/>
        <v>0</v>
      </c>
      <c r="R17" s="272"/>
      <c r="S17" s="272"/>
      <c r="T17" s="249"/>
      <c r="U17" s="250"/>
    </row>
    <row r="18" spans="1:21">
      <c r="A18" s="25" t="s">
        <v>55</v>
      </c>
      <c r="B18" s="27" t="s">
        <v>84</v>
      </c>
      <c r="C18" s="28" t="s">
        <v>85</v>
      </c>
      <c r="D18" s="28" t="s">
        <v>86</v>
      </c>
      <c r="E18" s="28"/>
      <c r="F18" s="29">
        <v>1</v>
      </c>
      <c r="G18" s="247"/>
      <c r="H18" s="18">
        <v>3</v>
      </c>
      <c r="I18" s="35"/>
      <c r="J18" s="30">
        <f t="shared" si="0"/>
        <v>0</v>
      </c>
      <c r="K18" s="31"/>
      <c r="L18" s="30">
        <f t="shared" si="1"/>
        <v>0</v>
      </c>
      <c r="M18" s="32">
        <v>6</v>
      </c>
      <c r="N18" s="33"/>
      <c r="O18" s="34">
        <f t="shared" si="2"/>
        <v>0</v>
      </c>
      <c r="P18" s="31"/>
      <c r="Q18" s="36">
        <f t="shared" si="3"/>
        <v>0</v>
      </c>
      <c r="R18" s="272"/>
      <c r="S18" s="272"/>
      <c r="T18" s="249"/>
      <c r="U18" s="250"/>
    </row>
    <row r="19" spans="1:21" ht="13.5" thickBot="1">
      <c r="A19" s="25" t="s">
        <v>56</v>
      </c>
      <c r="B19" s="27" t="s">
        <v>84</v>
      </c>
      <c r="C19" s="28" t="s">
        <v>87</v>
      </c>
      <c r="D19" s="28" t="s">
        <v>88</v>
      </c>
      <c r="E19" s="28" t="s">
        <v>89</v>
      </c>
      <c r="F19" s="48">
        <v>1</v>
      </c>
      <c r="G19" s="248"/>
      <c r="H19" s="48">
        <v>3</v>
      </c>
      <c r="I19" s="35"/>
      <c r="J19" s="30">
        <f t="shared" si="0"/>
        <v>0</v>
      </c>
      <c r="K19" s="31"/>
      <c r="L19" s="30">
        <f t="shared" si="1"/>
        <v>0</v>
      </c>
      <c r="M19" s="32">
        <v>6</v>
      </c>
      <c r="N19" s="33"/>
      <c r="O19" s="34">
        <f t="shared" si="2"/>
        <v>0</v>
      </c>
      <c r="P19" s="31"/>
      <c r="Q19" s="36">
        <f t="shared" si="3"/>
        <v>0</v>
      </c>
      <c r="R19" s="273"/>
      <c r="S19" s="273"/>
      <c r="T19" s="243"/>
      <c r="U19" s="245"/>
    </row>
    <row r="20" spans="1:21">
      <c r="I20" s="15" t="s">
        <v>21</v>
      </c>
      <c r="J20" s="8">
        <f>SUM(J12:J19)</f>
        <v>0</v>
      </c>
      <c r="K20" s="9"/>
      <c r="L20" s="8">
        <f>SUM(L12:L19)</f>
        <v>0</v>
      </c>
      <c r="M20" s="9"/>
      <c r="N20" s="9"/>
      <c r="O20" s="8">
        <f>SUM(O12:O19)</f>
        <v>0</v>
      </c>
      <c r="P20" s="9"/>
      <c r="Q20" s="8">
        <f>SUM(Q12:Q19)</f>
        <v>0</v>
      </c>
      <c r="R20" s="8">
        <f>SUM(R12:R19)</f>
        <v>8000</v>
      </c>
      <c r="S20" s="8">
        <f>SUM(S12:S19)</f>
        <v>9840</v>
      </c>
    </row>
    <row r="21" spans="1:21" customFormat="1"/>
    <row r="23" spans="1:21">
      <c r="A23" s="10" t="s">
        <v>220</v>
      </c>
      <c r="B23" s="7"/>
      <c r="C23" s="7"/>
      <c r="D23" s="7"/>
      <c r="F23" s="7"/>
      <c r="G23" s="7"/>
      <c r="H23" s="7"/>
      <c r="I23" s="7"/>
      <c r="J23" s="7"/>
      <c r="K23" s="7"/>
      <c r="L23" s="7"/>
      <c r="M23" s="10" t="str">
        <f>A23</f>
        <v>PAKIET NR 2</v>
      </c>
    </row>
    <row r="24" spans="1:21">
      <c r="A24" s="237" t="s">
        <v>0</v>
      </c>
      <c r="B24" s="238"/>
      <c r="C24" s="238"/>
      <c r="D24" s="238"/>
      <c r="E24" s="238"/>
      <c r="F24" s="238"/>
      <c r="G24" s="239"/>
      <c r="H24" s="237" t="s">
        <v>1</v>
      </c>
      <c r="I24" s="238"/>
      <c r="J24" s="238"/>
      <c r="K24" s="238"/>
      <c r="L24" s="239"/>
      <c r="M24" s="237" t="s">
        <v>2</v>
      </c>
      <c r="N24" s="238"/>
      <c r="O24" s="238"/>
      <c r="P24" s="238"/>
      <c r="Q24" s="238"/>
      <c r="R24" s="238"/>
      <c r="S24" s="239"/>
      <c r="T24" s="240" t="s">
        <v>3</v>
      </c>
      <c r="U24" s="241"/>
    </row>
    <row r="25" spans="1:21" ht="52.5">
      <c r="A25" s="50" t="s">
        <v>22</v>
      </c>
      <c r="B25" s="37" t="s">
        <v>23</v>
      </c>
      <c r="C25" s="38" t="s">
        <v>60</v>
      </c>
      <c r="D25" s="38" t="s">
        <v>58</v>
      </c>
      <c r="E25" s="47" t="s">
        <v>24</v>
      </c>
      <c r="F25" s="38" t="s">
        <v>59</v>
      </c>
      <c r="G25" s="38" t="s">
        <v>25</v>
      </c>
      <c r="H25" s="38" t="s">
        <v>26</v>
      </c>
      <c r="I25" s="39" t="s">
        <v>27</v>
      </c>
      <c r="J25" s="40" t="s">
        <v>28</v>
      </c>
      <c r="K25" s="41" t="s">
        <v>4</v>
      </c>
      <c r="L25" s="40" t="s">
        <v>29</v>
      </c>
      <c r="M25" s="42" t="s">
        <v>30</v>
      </c>
      <c r="N25" s="43" t="s">
        <v>31</v>
      </c>
      <c r="O25" s="42" t="s">
        <v>32</v>
      </c>
      <c r="P25" s="41" t="s">
        <v>4</v>
      </c>
      <c r="Q25" s="42" t="s">
        <v>33</v>
      </c>
      <c r="R25" s="42" t="s">
        <v>48</v>
      </c>
      <c r="S25" s="42" t="s">
        <v>49</v>
      </c>
      <c r="T25" s="44" t="s">
        <v>51</v>
      </c>
      <c r="U25" s="45" t="s">
        <v>52</v>
      </c>
    </row>
    <row r="26" spans="1:21" ht="13.5" thickBot="1">
      <c r="A26" s="38" t="s">
        <v>5</v>
      </c>
      <c r="B26" s="21" t="s">
        <v>6</v>
      </c>
      <c r="C26" s="21" t="s">
        <v>7</v>
      </c>
      <c r="D26" s="21" t="s">
        <v>8</v>
      </c>
      <c r="E26" s="21" t="s">
        <v>9</v>
      </c>
      <c r="F26" s="49" t="s">
        <v>10</v>
      </c>
      <c r="G26" s="49" t="s">
        <v>11</v>
      </c>
      <c r="H26" s="49" t="s">
        <v>34</v>
      </c>
      <c r="I26" s="23" t="s">
        <v>38</v>
      </c>
      <c r="J26" s="21" t="s">
        <v>39</v>
      </c>
      <c r="K26" s="24" t="s">
        <v>40</v>
      </c>
      <c r="L26" s="25" t="s">
        <v>41</v>
      </c>
      <c r="M26" s="25" t="s">
        <v>35</v>
      </c>
      <c r="N26" s="24" t="s">
        <v>42</v>
      </c>
      <c r="O26" s="25" t="s">
        <v>43</v>
      </c>
      <c r="P26" s="24" t="s">
        <v>44</v>
      </c>
      <c r="Q26" s="25" t="s">
        <v>45</v>
      </c>
      <c r="R26" s="26" t="s">
        <v>12</v>
      </c>
      <c r="S26" s="26" t="s">
        <v>13</v>
      </c>
      <c r="T26" s="26" t="s">
        <v>36</v>
      </c>
      <c r="U26" s="26" t="s">
        <v>46</v>
      </c>
    </row>
    <row r="27" spans="1:21" ht="101.25">
      <c r="A27" s="25" t="s">
        <v>14</v>
      </c>
      <c r="B27" s="27" t="s">
        <v>93</v>
      </c>
      <c r="C27" s="21" t="s">
        <v>94</v>
      </c>
      <c r="D27" s="28" t="s">
        <v>95</v>
      </c>
      <c r="E27" s="29" t="s">
        <v>96</v>
      </c>
      <c r="F27" s="29">
        <v>3</v>
      </c>
      <c r="G27" s="51" t="s">
        <v>97</v>
      </c>
      <c r="H27" s="18">
        <v>8</v>
      </c>
      <c r="I27" s="35"/>
      <c r="J27" s="30">
        <f>H27*I27</f>
        <v>0</v>
      </c>
      <c r="K27" s="31"/>
      <c r="L27" s="30">
        <f>ROUND(J27*K27+J27,2)</f>
        <v>0</v>
      </c>
      <c r="M27" s="32">
        <v>10</v>
      </c>
      <c r="N27" s="33"/>
      <c r="O27" s="34">
        <f>N27*M27</f>
        <v>0</v>
      </c>
      <c r="P27" s="31"/>
      <c r="Q27" s="36">
        <f>ROUND(O27+O27*P27,2)</f>
        <v>0</v>
      </c>
      <c r="R27" s="20">
        <v>10000</v>
      </c>
      <c r="S27" s="20">
        <v>12300</v>
      </c>
      <c r="T27" s="242">
        <f>SUM(J29+O29+R29)</f>
        <v>20000</v>
      </c>
      <c r="U27" s="244">
        <f>SUM(L29+Q29+S29)</f>
        <v>24600</v>
      </c>
    </row>
    <row r="28" spans="1:21" ht="23.25" thickBot="1">
      <c r="A28" s="25" t="s">
        <v>15</v>
      </c>
      <c r="B28" s="27" t="s">
        <v>98</v>
      </c>
      <c r="C28" s="21" t="s">
        <v>99</v>
      </c>
      <c r="D28" s="28" t="s">
        <v>100</v>
      </c>
      <c r="E28" s="29" t="s">
        <v>101</v>
      </c>
      <c r="F28" s="29">
        <v>2</v>
      </c>
      <c r="G28" s="51" t="s">
        <v>102</v>
      </c>
      <c r="H28" s="18">
        <v>12</v>
      </c>
      <c r="I28" s="35"/>
      <c r="J28" s="30">
        <f t="shared" ref="J28" si="4">H28*I28</f>
        <v>0</v>
      </c>
      <c r="K28" s="31"/>
      <c r="L28" s="30">
        <f t="shared" ref="L28" si="5">ROUND(J28*K28+J28,2)</f>
        <v>0</v>
      </c>
      <c r="M28" s="32">
        <v>40</v>
      </c>
      <c r="N28" s="33"/>
      <c r="O28" s="34">
        <f t="shared" ref="O28" si="6">N28*M28</f>
        <v>0</v>
      </c>
      <c r="P28" s="31"/>
      <c r="Q28" s="36">
        <f t="shared" ref="Q28" si="7">ROUND(O28+O28*P28,2)</f>
        <v>0</v>
      </c>
      <c r="R28" s="20">
        <v>10000</v>
      </c>
      <c r="S28" s="20">
        <v>12300</v>
      </c>
      <c r="T28" s="243"/>
      <c r="U28" s="245"/>
    </row>
    <row r="29" spans="1:21">
      <c r="I29" s="15" t="s">
        <v>21</v>
      </c>
      <c r="J29" s="8">
        <f>SUM(J27:J28)</f>
        <v>0</v>
      </c>
      <c r="K29" s="9"/>
      <c r="L29" s="8">
        <f>SUM(L27:L28)</f>
        <v>0</v>
      </c>
      <c r="M29" s="9"/>
      <c r="N29" s="9"/>
      <c r="O29" s="8">
        <f>SUM(O27:O28)</f>
        <v>0</v>
      </c>
      <c r="P29" s="9"/>
      <c r="Q29" s="8">
        <f>SUM(Q27:Q28)</f>
        <v>0</v>
      </c>
      <c r="R29" s="8">
        <f>SUM(R27:R28)</f>
        <v>20000</v>
      </c>
      <c r="S29" s="8">
        <f>SUM(S27:S28)</f>
        <v>24600</v>
      </c>
    </row>
    <row r="32" spans="1:21">
      <c r="A32" s="10" t="s">
        <v>108</v>
      </c>
      <c r="B32" s="7"/>
      <c r="C32" s="59"/>
      <c r="D32" s="7"/>
      <c r="E32" s="7"/>
      <c r="F32" s="7"/>
      <c r="G32" s="7"/>
      <c r="H32" s="7"/>
      <c r="I32" s="7"/>
      <c r="J32" s="7"/>
      <c r="K32" s="7"/>
      <c r="L32" s="7"/>
      <c r="M32" s="10" t="str">
        <f>A32</f>
        <v>PAKIET NR 3</v>
      </c>
    </row>
    <row r="33" spans="1:21">
      <c r="A33" s="230" t="s">
        <v>0</v>
      </c>
      <c r="B33" s="231"/>
      <c r="C33" s="231"/>
      <c r="D33" s="231"/>
      <c r="E33" s="231"/>
      <c r="F33" s="231"/>
      <c r="G33" s="232"/>
      <c r="H33" s="230" t="s">
        <v>1</v>
      </c>
      <c r="I33" s="231"/>
      <c r="J33" s="231"/>
      <c r="K33" s="231"/>
      <c r="L33" s="232"/>
      <c r="M33" s="230" t="s">
        <v>2</v>
      </c>
      <c r="N33" s="231"/>
      <c r="O33" s="231"/>
      <c r="P33" s="231"/>
      <c r="Q33" s="231"/>
      <c r="R33" s="231"/>
      <c r="S33" s="232"/>
      <c r="T33" s="233" t="s">
        <v>3</v>
      </c>
      <c r="U33" s="234"/>
    </row>
    <row r="34" spans="1:21" ht="52.5">
      <c r="A34" s="46" t="s">
        <v>22</v>
      </c>
      <c r="B34" s="37" t="s">
        <v>23</v>
      </c>
      <c r="C34" s="38" t="s">
        <v>60</v>
      </c>
      <c r="D34" s="47" t="s">
        <v>50</v>
      </c>
      <c r="E34" s="47" t="s">
        <v>24</v>
      </c>
      <c r="F34" s="38" t="s">
        <v>59</v>
      </c>
      <c r="G34" s="38" t="s">
        <v>25</v>
      </c>
      <c r="H34" s="53" t="s">
        <v>26</v>
      </c>
      <c r="I34" s="39" t="s">
        <v>27</v>
      </c>
      <c r="J34" s="40" t="s">
        <v>28</v>
      </c>
      <c r="K34" s="41" t="s">
        <v>4</v>
      </c>
      <c r="L34" s="40" t="s">
        <v>29</v>
      </c>
      <c r="M34" s="42" t="s">
        <v>30</v>
      </c>
      <c r="N34" s="43" t="s">
        <v>31</v>
      </c>
      <c r="O34" s="42" t="s">
        <v>32</v>
      </c>
      <c r="P34" s="41" t="s">
        <v>4</v>
      </c>
      <c r="Q34" s="42" t="s">
        <v>33</v>
      </c>
      <c r="R34" s="42" t="s">
        <v>48</v>
      </c>
      <c r="S34" s="42" t="s">
        <v>49</v>
      </c>
      <c r="T34" s="44" t="s">
        <v>51</v>
      </c>
      <c r="U34" s="45" t="s">
        <v>52</v>
      </c>
    </row>
    <row r="35" spans="1:21" ht="13.5" thickBot="1">
      <c r="A35" s="38" t="s">
        <v>5</v>
      </c>
      <c r="B35" s="65" t="s">
        <v>6</v>
      </c>
      <c r="C35" s="65" t="s">
        <v>7</v>
      </c>
      <c r="D35" s="65" t="s">
        <v>8</v>
      </c>
      <c r="E35" s="65" t="s">
        <v>9</v>
      </c>
      <c r="F35" s="69" t="s">
        <v>10</v>
      </c>
      <c r="G35" s="76" t="s">
        <v>11</v>
      </c>
      <c r="H35" s="77" t="s">
        <v>34</v>
      </c>
      <c r="I35" s="78" t="s">
        <v>38</v>
      </c>
      <c r="J35" s="65" t="s">
        <v>39</v>
      </c>
      <c r="K35" s="70" t="s">
        <v>40</v>
      </c>
      <c r="L35" s="63" t="s">
        <v>41</v>
      </c>
      <c r="M35" s="63" t="s">
        <v>35</v>
      </c>
      <c r="N35" s="70" t="s">
        <v>42</v>
      </c>
      <c r="O35" s="63" t="s">
        <v>43</v>
      </c>
      <c r="P35" s="70" t="s">
        <v>44</v>
      </c>
      <c r="Q35" s="63" t="s">
        <v>45</v>
      </c>
      <c r="R35" s="71" t="s">
        <v>12</v>
      </c>
      <c r="S35" s="71" t="s">
        <v>13</v>
      </c>
      <c r="T35" s="71" t="s">
        <v>36</v>
      </c>
      <c r="U35" s="71" t="s">
        <v>46</v>
      </c>
    </row>
    <row r="36" spans="1:21" ht="23.25" thickBot="1">
      <c r="A36" s="63" t="s">
        <v>14</v>
      </c>
      <c r="B36" s="64" t="s">
        <v>104</v>
      </c>
      <c r="C36" s="66" t="s">
        <v>105</v>
      </c>
      <c r="D36" s="66" t="s">
        <v>103</v>
      </c>
      <c r="E36" s="66" t="s">
        <v>106</v>
      </c>
      <c r="F36" s="72">
        <v>27</v>
      </c>
      <c r="G36" s="80" t="s">
        <v>107</v>
      </c>
      <c r="H36" s="73">
        <v>81</v>
      </c>
      <c r="I36" s="54"/>
      <c r="J36" s="55">
        <f>H36*I36</f>
        <v>0</v>
      </c>
      <c r="K36" s="56"/>
      <c r="L36" s="55">
        <f>ROUND(J36*K36+J36,2)</f>
        <v>0</v>
      </c>
      <c r="M36" s="67">
        <v>27</v>
      </c>
      <c r="N36" s="57"/>
      <c r="O36" s="58">
        <f>N36*M36</f>
        <v>0</v>
      </c>
      <c r="P36" s="56"/>
      <c r="Q36" s="74">
        <f>ROUND(O36+O36*P36,2)</f>
        <v>0</v>
      </c>
      <c r="R36" s="68">
        <v>21600</v>
      </c>
      <c r="S36" s="79">
        <v>26568</v>
      </c>
      <c r="T36" s="19">
        <f>J36+O36+R36</f>
        <v>21600</v>
      </c>
      <c r="U36" s="19">
        <f>L36+Q36+S36</f>
        <v>26568</v>
      </c>
    </row>
    <row r="38" spans="1:21">
      <c r="B38" s="1"/>
    </row>
    <row r="39" spans="1:21">
      <c r="B39" s="1"/>
    </row>
    <row r="40" spans="1:21">
      <c r="A40" s="10" t="s">
        <v>221</v>
      </c>
      <c r="B40" s="216"/>
      <c r="M40" s="88" t="str">
        <f>A40</f>
        <v>PAKIET NR  4</v>
      </c>
    </row>
    <row r="41" spans="1:21">
      <c r="A41" s="226" t="s">
        <v>0</v>
      </c>
      <c r="B41" s="227"/>
      <c r="C41" s="227"/>
      <c r="D41" s="227"/>
      <c r="E41" s="227"/>
      <c r="F41" s="227"/>
      <c r="G41" s="228"/>
      <c r="H41" s="226" t="s">
        <v>1</v>
      </c>
      <c r="I41" s="227"/>
      <c r="J41" s="227"/>
      <c r="K41" s="227"/>
      <c r="L41" s="228"/>
      <c r="M41" s="229" t="s">
        <v>2</v>
      </c>
      <c r="N41" s="229"/>
      <c r="O41" s="229"/>
      <c r="P41" s="229"/>
      <c r="Q41" s="229"/>
      <c r="R41" s="229"/>
      <c r="S41" s="229"/>
      <c r="T41" s="229" t="s">
        <v>3</v>
      </c>
      <c r="U41" s="229"/>
    </row>
    <row r="42" spans="1:21" ht="52.5">
      <c r="A42" s="77" t="s">
        <v>22</v>
      </c>
      <c r="B42" s="77" t="s">
        <v>23</v>
      </c>
      <c r="C42" s="77" t="s">
        <v>60</v>
      </c>
      <c r="D42" s="77" t="s">
        <v>120</v>
      </c>
      <c r="E42" s="95" t="s">
        <v>24</v>
      </c>
      <c r="F42" s="77" t="s">
        <v>59</v>
      </c>
      <c r="G42" s="77" t="s">
        <v>25</v>
      </c>
      <c r="H42" s="77" t="s">
        <v>26</v>
      </c>
      <c r="I42" s="96" t="s">
        <v>121</v>
      </c>
      <c r="J42" s="97" t="s">
        <v>28</v>
      </c>
      <c r="K42" s="98" t="s">
        <v>4</v>
      </c>
      <c r="L42" s="97" t="s">
        <v>29</v>
      </c>
      <c r="M42" s="99" t="s">
        <v>30</v>
      </c>
      <c r="N42" s="100" t="s">
        <v>31</v>
      </c>
      <c r="O42" s="99" t="s">
        <v>32</v>
      </c>
      <c r="P42" s="98" t="s">
        <v>4</v>
      </c>
      <c r="Q42" s="99" t="s">
        <v>33</v>
      </c>
      <c r="R42" s="99" t="s">
        <v>48</v>
      </c>
      <c r="S42" s="99" t="s">
        <v>49</v>
      </c>
      <c r="T42" s="101" t="s">
        <v>51</v>
      </c>
      <c r="U42" s="102" t="s">
        <v>52</v>
      </c>
    </row>
    <row r="43" spans="1:21" ht="13.5" thickBot="1">
      <c r="A43" s="38" t="s">
        <v>5</v>
      </c>
      <c r="B43" s="38" t="s">
        <v>6</v>
      </c>
      <c r="C43" s="38" t="s">
        <v>7</v>
      </c>
      <c r="D43" s="38" t="s">
        <v>8</v>
      </c>
      <c r="E43" s="38" t="s">
        <v>9</v>
      </c>
      <c r="F43" s="87" t="s">
        <v>10</v>
      </c>
      <c r="G43" s="103" t="s">
        <v>11</v>
      </c>
      <c r="H43" s="104" t="s">
        <v>34</v>
      </c>
      <c r="I43" s="105" t="s">
        <v>38</v>
      </c>
      <c r="J43" s="38" t="s">
        <v>39</v>
      </c>
      <c r="K43" s="61" t="s">
        <v>40</v>
      </c>
      <c r="L43" s="62" t="s">
        <v>41</v>
      </c>
      <c r="M43" s="62" t="s">
        <v>35</v>
      </c>
      <c r="N43" s="61" t="s">
        <v>42</v>
      </c>
      <c r="O43" s="62" t="s">
        <v>43</v>
      </c>
      <c r="P43" s="61" t="s">
        <v>44</v>
      </c>
      <c r="Q43" s="62" t="s">
        <v>45</v>
      </c>
      <c r="R43" s="52" t="s">
        <v>12</v>
      </c>
      <c r="S43" s="52" t="s">
        <v>13</v>
      </c>
      <c r="T43" s="52" t="s">
        <v>36</v>
      </c>
      <c r="U43" s="52" t="s">
        <v>46</v>
      </c>
    </row>
    <row r="44" spans="1:21" ht="34.5" thickBot="1">
      <c r="A44" s="90" t="s">
        <v>14</v>
      </c>
      <c r="B44" s="106" t="s">
        <v>126</v>
      </c>
      <c r="C44" s="86" t="s">
        <v>127</v>
      </c>
      <c r="D44" s="86">
        <v>2020</v>
      </c>
      <c r="E44" s="86" t="s">
        <v>128</v>
      </c>
      <c r="F44" s="72">
        <v>1</v>
      </c>
      <c r="G44" s="80" t="s">
        <v>109</v>
      </c>
      <c r="H44" s="73">
        <v>3</v>
      </c>
      <c r="I44" s="54"/>
      <c r="J44" s="91">
        <f>H44*I44</f>
        <v>0</v>
      </c>
      <c r="K44" s="92"/>
      <c r="L44" s="91">
        <f>ROUND(J44*K44+J44,2)</f>
        <v>0</v>
      </c>
      <c r="M44" s="107">
        <v>10</v>
      </c>
      <c r="N44" s="93"/>
      <c r="O44" s="94">
        <f>N44*M44</f>
        <v>0</v>
      </c>
      <c r="P44" s="92"/>
      <c r="Q44" s="74">
        <f>ROUND(O44+O44*P44,2)</f>
        <v>0</v>
      </c>
      <c r="R44" s="68">
        <v>80000</v>
      </c>
      <c r="S44" s="79">
        <v>98400</v>
      </c>
      <c r="T44" s="19">
        <f>J44+O44+R44</f>
        <v>80000</v>
      </c>
      <c r="U44" s="19">
        <f>L44+Q44+S44</f>
        <v>98400</v>
      </c>
    </row>
    <row r="45" spans="1:21">
      <c r="B45" s="119" t="s">
        <v>177</v>
      </c>
    </row>
    <row r="46" spans="1:21">
      <c r="B46" s="119"/>
      <c r="C46" s="85"/>
      <c r="D46" s="85"/>
      <c r="E46" s="85"/>
    </row>
    <row r="47" spans="1:21">
      <c r="A47" s="10" t="s">
        <v>222</v>
      </c>
      <c r="B47" s="216"/>
      <c r="M47" s="88" t="str">
        <f>A47</f>
        <v>PAKIET NR  5</v>
      </c>
    </row>
    <row r="48" spans="1:21">
      <c r="A48" s="226" t="s">
        <v>0</v>
      </c>
      <c r="B48" s="227"/>
      <c r="C48" s="227"/>
      <c r="D48" s="227"/>
      <c r="E48" s="227"/>
      <c r="F48" s="227"/>
      <c r="G48" s="228"/>
      <c r="H48" s="226" t="s">
        <v>1</v>
      </c>
      <c r="I48" s="227"/>
      <c r="J48" s="227"/>
      <c r="K48" s="227"/>
      <c r="L48" s="228"/>
      <c r="M48" s="229" t="s">
        <v>2</v>
      </c>
      <c r="N48" s="229"/>
      <c r="O48" s="229"/>
      <c r="P48" s="229"/>
      <c r="Q48" s="229"/>
      <c r="R48" s="229"/>
      <c r="S48" s="229"/>
      <c r="T48" s="229" t="s">
        <v>3</v>
      </c>
      <c r="U48" s="229"/>
    </row>
    <row r="49" spans="1:21" ht="52.5">
      <c r="A49" s="77" t="s">
        <v>22</v>
      </c>
      <c r="B49" s="77" t="s">
        <v>23</v>
      </c>
      <c r="C49" s="77" t="s">
        <v>60</v>
      </c>
      <c r="D49" s="77" t="s">
        <v>50</v>
      </c>
      <c r="E49" s="95" t="s">
        <v>24</v>
      </c>
      <c r="F49" s="77" t="s">
        <v>59</v>
      </c>
      <c r="G49" s="77" t="s">
        <v>25</v>
      </c>
      <c r="H49" s="77" t="s">
        <v>26</v>
      </c>
      <c r="I49" s="96" t="s">
        <v>27</v>
      </c>
      <c r="J49" s="97" t="s">
        <v>28</v>
      </c>
      <c r="K49" s="98" t="s">
        <v>4</v>
      </c>
      <c r="L49" s="97" t="s">
        <v>29</v>
      </c>
      <c r="M49" s="99" t="s">
        <v>30</v>
      </c>
      <c r="N49" s="100" t="s">
        <v>31</v>
      </c>
      <c r="O49" s="99" t="s">
        <v>32</v>
      </c>
      <c r="P49" s="98" t="s">
        <v>4</v>
      </c>
      <c r="Q49" s="99" t="s">
        <v>33</v>
      </c>
      <c r="R49" s="99" t="s">
        <v>48</v>
      </c>
      <c r="S49" s="99" t="s">
        <v>49</v>
      </c>
      <c r="T49" s="101" t="s">
        <v>51</v>
      </c>
      <c r="U49" s="102" t="s">
        <v>52</v>
      </c>
    </row>
    <row r="50" spans="1:21" ht="13.5" thickBot="1">
      <c r="A50" s="38" t="s">
        <v>5</v>
      </c>
      <c r="B50" s="38" t="s">
        <v>6</v>
      </c>
      <c r="C50" s="38" t="s">
        <v>7</v>
      </c>
      <c r="D50" s="38" t="s">
        <v>8</v>
      </c>
      <c r="E50" s="38" t="s">
        <v>9</v>
      </c>
      <c r="F50" s="87" t="s">
        <v>10</v>
      </c>
      <c r="G50" s="87" t="s">
        <v>11</v>
      </c>
      <c r="H50" s="87" t="s">
        <v>34</v>
      </c>
      <c r="I50" s="60" t="s">
        <v>38</v>
      </c>
      <c r="J50" s="38" t="s">
        <v>39</v>
      </c>
      <c r="K50" s="61" t="s">
        <v>40</v>
      </c>
      <c r="L50" s="62" t="s">
        <v>41</v>
      </c>
      <c r="M50" s="62" t="s">
        <v>35</v>
      </c>
      <c r="N50" s="61" t="s">
        <v>42</v>
      </c>
      <c r="O50" s="62" t="s">
        <v>43</v>
      </c>
      <c r="P50" s="61" t="s">
        <v>44</v>
      </c>
      <c r="Q50" s="62" t="s">
        <v>45</v>
      </c>
      <c r="R50" s="52" t="s">
        <v>12</v>
      </c>
      <c r="S50" s="52" t="s">
        <v>13</v>
      </c>
      <c r="T50" s="52" t="s">
        <v>36</v>
      </c>
      <c r="U50" s="52" t="s">
        <v>46</v>
      </c>
    </row>
    <row r="51" spans="1:21" ht="81.75" customHeight="1">
      <c r="A51" s="90" t="s">
        <v>14</v>
      </c>
      <c r="B51" s="106" t="s">
        <v>129</v>
      </c>
      <c r="C51" s="86" t="s">
        <v>130</v>
      </c>
      <c r="D51" s="86">
        <v>2021</v>
      </c>
      <c r="E51" s="89" t="s">
        <v>131</v>
      </c>
      <c r="F51" s="81">
        <v>1</v>
      </c>
      <c r="G51" s="80" t="s">
        <v>132</v>
      </c>
      <c r="H51" s="73">
        <v>3</v>
      </c>
      <c r="I51" s="54"/>
      <c r="J51" s="91">
        <f>H51*I51</f>
        <v>0</v>
      </c>
      <c r="K51" s="92"/>
      <c r="L51" s="91">
        <f>ROUND(J51*K51+J51,2)</f>
        <v>0</v>
      </c>
      <c r="M51" s="107">
        <v>10</v>
      </c>
      <c r="N51" s="93"/>
      <c r="O51" s="94">
        <f>N51*M51</f>
        <v>0</v>
      </c>
      <c r="P51" s="92"/>
      <c r="Q51" s="74">
        <f t="shared" ref="Q51:Q52" si="8">ROUND(O51+O51*P51,2)</f>
        <v>0</v>
      </c>
      <c r="R51" s="75">
        <v>9259.26</v>
      </c>
      <c r="S51" s="79">
        <v>11388.889800000001</v>
      </c>
      <c r="T51" s="242">
        <f>SUM(J53+O53+R53)</f>
        <v>18518.52</v>
      </c>
      <c r="U51" s="244">
        <f>SUM(L53+Q53+S53)</f>
        <v>22777.779600000002</v>
      </c>
    </row>
    <row r="52" spans="1:21" ht="47.25" customHeight="1" thickBot="1">
      <c r="A52" s="90">
        <v>2</v>
      </c>
      <c r="B52" s="106" t="s">
        <v>133</v>
      </c>
      <c r="C52" s="86" t="s">
        <v>130</v>
      </c>
      <c r="D52" s="86">
        <v>2022</v>
      </c>
      <c r="E52" s="89" t="s">
        <v>131</v>
      </c>
      <c r="F52" s="81">
        <v>1</v>
      </c>
      <c r="G52" s="80" t="s">
        <v>134</v>
      </c>
      <c r="H52" s="82">
        <v>3</v>
      </c>
      <c r="I52" s="54"/>
      <c r="J52" s="91">
        <f t="shared" ref="J52" si="9">H52*I52</f>
        <v>0</v>
      </c>
      <c r="K52" s="92"/>
      <c r="L52" s="91">
        <f t="shared" ref="L52" si="10">ROUND(J52*K52+J52,2)</f>
        <v>0</v>
      </c>
      <c r="M52" s="107">
        <v>10</v>
      </c>
      <c r="N52" s="93"/>
      <c r="O52" s="94">
        <f t="shared" ref="O52" si="11">N52*M52</f>
        <v>0</v>
      </c>
      <c r="P52" s="92"/>
      <c r="Q52" s="74">
        <f t="shared" si="8"/>
        <v>0</v>
      </c>
      <c r="R52" s="75">
        <v>9259.26</v>
      </c>
      <c r="S52" s="79">
        <v>11388.889800000001</v>
      </c>
      <c r="T52" s="243"/>
      <c r="U52" s="245"/>
    </row>
    <row r="53" spans="1:21">
      <c r="B53" s="1"/>
      <c r="I53" s="83" t="s">
        <v>21</v>
      </c>
      <c r="J53" s="84">
        <f>SUM(J51:J52)</f>
        <v>0</v>
      </c>
      <c r="K53" s="9"/>
      <c r="L53" s="84">
        <f>SUM(L51:L52)</f>
        <v>0</v>
      </c>
      <c r="M53" s="9"/>
      <c r="N53" s="9"/>
      <c r="O53" s="84">
        <f>SUM(O51:O52)</f>
        <v>0</v>
      </c>
      <c r="P53" s="9"/>
      <c r="Q53" s="84">
        <f>SUM(Q51:Q52)</f>
        <v>0</v>
      </c>
      <c r="R53" s="84">
        <f>SUM(R51:R52)</f>
        <v>18518.52</v>
      </c>
      <c r="S53" s="84">
        <f>SUM(S51:S52)</f>
        <v>22777.779600000002</v>
      </c>
    </row>
    <row r="55" spans="1:21">
      <c r="A55" s="10" t="s">
        <v>236</v>
      </c>
      <c r="B55" s="216"/>
      <c r="M55" s="88" t="str">
        <f>A55</f>
        <v>PAKIET NR  6</v>
      </c>
    </row>
    <row r="56" spans="1:21">
      <c r="A56" s="226" t="s">
        <v>0</v>
      </c>
      <c r="B56" s="227"/>
      <c r="C56" s="227"/>
      <c r="D56" s="227"/>
      <c r="E56" s="227"/>
      <c r="F56" s="227"/>
      <c r="G56" s="228"/>
      <c r="H56" s="226" t="s">
        <v>1</v>
      </c>
      <c r="I56" s="227"/>
      <c r="J56" s="227"/>
      <c r="K56" s="227"/>
      <c r="L56" s="228"/>
      <c r="M56" s="229" t="s">
        <v>2</v>
      </c>
      <c r="N56" s="229"/>
      <c r="O56" s="229"/>
      <c r="P56" s="229"/>
      <c r="Q56" s="229"/>
      <c r="R56" s="229"/>
      <c r="S56" s="229"/>
      <c r="T56" s="229" t="s">
        <v>3</v>
      </c>
      <c r="U56" s="229"/>
    </row>
    <row r="57" spans="1:21" ht="52.5">
      <c r="A57" s="134" t="s">
        <v>22</v>
      </c>
      <c r="B57" s="134" t="s">
        <v>23</v>
      </c>
      <c r="C57" s="134" t="s">
        <v>58</v>
      </c>
      <c r="D57" s="134" t="s">
        <v>50</v>
      </c>
      <c r="E57" s="134" t="s">
        <v>223</v>
      </c>
      <c r="F57" s="134" t="s">
        <v>59</v>
      </c>
      <c r="G57" s="134" t="s">
        <v>25</v>
      </c>
      <c r="H57" s="134" t="s">
        <v>26</v>
      </c>
      <c r="I57" s="96" t="s">
        <v>27</v>
      </c>
      <c r="J57" s="97" t="s">
        <v>28</v>
      </c>
      <c r="K57" s="98" t="s">
        <v>4</v>
      </c>
      <c r="L57" s="97" t="s">
        <v>29</v>
      </c>
      <c r="M57" s="99" t="s">
        <v>30</v>
      </c>
      <c r="N57" s="100" t="s">
        <v>31</v>
      </c>
      <c r="O57" s="99" t="s">
        <v>32</v>
      </c>
      <c r="P57" s="98" t="s">
        <v>4</v>
      </c>
      <c r="Q57" s="99" t="s">
        <v>33</v>
      </c>
      <c r="R57" s="99" t="s">
        <v>48</v>
      </c>
      <c r="S57" s="99" t="s">
        <v>49</v>
      </c>
      <c r="T57" s="101" t="s">
        <v>51</v>
      </c>
      <c r="U57" s="102" t="s">
        <v>52</v>
      </c>
    </row>
    <row r="58" spans="1:21" ht="13.5" thickBot="1">
      <c r="A58" s="38" t="s">
        <v>5</v>
      </c>
      <c r="B58" s="38" t="s">
        <v>6</v>
      </c>
      <c r="C58" s="38" t="s">
        <v>7</v>
      </c>
      <c r="D58" s="38" t="s">
        <v>8</v>
      </c>
      <c r="E58" s="38" t="s">
        <v>9</v>
      </c>
      <c r="F58" s="169" t="s">
        <v>10</v>
      </c>
      <c r="G58" s="169" t="s">
        <v>11</v>
      </c>
      <c r="H58" s="169" t="s">
        <v>34</v>
      </c>
      <c r="I58" s="60" t="s">
        <v>38</v>
      </c>
      <c r="J58" s="38" t="s">
        <v>39</v>
      </c>
      <c r="K58" s="61" t="s">
        <v>40</v>
      </c>
      <c r="L58" s="62" t="s">
        <v>41</v>
      </c>
      <c r="M58" s="62" t="s">
        <v>35</v>
      </c>
      <c r="N58" s="61" t="s">
        <v>42</v>
      </c>
      <c r="O58" s="62" t="s">
        <v>43</v>
      </c>
      <c r="P58" s="61" t="s">
        <v>44</v>
      </c>
      <c r="Q58" s="62" t="s">
        <v>45</v>
      </c>
      <c r="R58" s="52" t="s">
        <v>12</v>
      </c>
      <c r="S58" s="52" t="s">
        <v>13</v>
      </c>
      <c r="T58" s="52" t="s">
        <v>36</v>
      </c>
      <c r="U58" s="52" t="s">
        <v>46</v>
      </c>
    </row>
    <row r="59" spans="1:21" ht="33.75">
      <c r="A59" s="90" t="s">
        <v>14</v>
      </c>
      <c r="B59" s="217" t="s">
        <v>224</v>
      </c>
      <c r="C59" s="218" t="s">
        <v>225</v>
      </c>
      <c r="D59" s="218">
        <v>2019</v>
      </c>
      <c r="E59" s="219" t="s">
        <v>137</v>
      </c>
      <c r="F59" s="171">
        <v>2</v>
      </c>
      <c r="G59" s="220" t="s">
        <v>226</v>
      </c>
      <c r="H59" s="172">
        <v>6</v>
      </c>
      <c r="I59" s="54"/>
      <c r="J59" s="91">
        <f>H59*I59</f>
        <v>0</v>
      </c>
      <c r="K59" s="92"/>
      <c r="L59" s="91">
        <f>ROUND(J59*K59+J59,2)</f>
        <v>0</v>
      </c>
      <c r="M59" s="107">
        <v>9</v>
      </c>
      <c r="N59" s="93"/>
      <c r="O59" s="94">
        <f>N59*M59</f>
        <v>0</v>
      </c>
      <c r="P59" s="92"/>
      <c r="Q59" s="74">
        <f t="shared" ref="Q59:Q64" si="12">ROUND(O59+O59*P59,2)</f>
        <v>0</v>
      </c>
      <c r="R59" s="75">
        <v>2000</v>
      </c>
      <c r="S59" s="79">
        <v>2460</v>
      </c>
      <c r="T59" s="242">
        <f>SUM(J65+O65+R65)</f>
        <v>12000</v>
      </c>
      <c r="U59" s="244">
        <f>SUM(L65+Q65+S65)</f>
        <v>14760</v>
      </c>
    </row>
    <row r="60" spans="1:21" ht="22.5">
      <c r="A60" s="90" t="s">
        <v>15</v>
      </c>
      <c r="B60" s="217" t="s">
        <v>227</v>
      </c>
      <c r="C60" s="218" t="s">
        <v>103</v>
      </c>
      <c r="D60" s="218" t="s">
        <v>103</v>
      </c>
      <c r="E60" s="219" t="s">
        <v>137</v>
      </c>
      <c r="F60" s="171">
        <v>2</v>
      </c>
      <c r="G60" s="221" t="s">
        <v>228</v>
      </c>
      <c r="H60" s="222">
        <v>6</v>
      </c>
      <c r="I60" s="54"/>
      <c r="J60" s="91">
        <f t="shared" ref="J60:J64" si="13">H60*I60</f>
        <v>0</v>
      </c>
      <c r="K60" s="92"/>
      <c r="L60" s="91">
        <f t="shared" ref="L60:L64" si="14">ROUND(J60*K60+J60,2)</f>
        <v>0</v>
      </c>
      <c r="M60" s="107">
        <v>9</v>
      </c>
      <c r="N60" s="93"/>
      <c r="O60" s="94">
        <f t="shared" ref="O60:O64" si="15">N60*M60</f>
        <v>0</v>
      </c>
      <c r="P60" s="92"/>
      <c r="Q60" s="74">
        <f t="shared" si="12"/>
        <v>0</v>
      </c>
      <c r="R60" s="75">
        <v>2000</v>
      </c>
      <c r="S60" s="79">
        <v>2460</v>
      </c>
      <c r="T60" s="249"/>
      <c r="U60" s="250"/>
    </row>
    <row r="61" spans="1:21" ht="22.5">
      <c r="A61" s="90" t="s">
        <v>16</v>
      </c>
      <c r="B61" s="217" t="s">
        <v>224</v>
      </c>
      <c r="C61" s="218" t="s">
        <v>225</v>
      </c>
      <c r="D61" s="218">
        <v>2013</v>
      </c>
      <c r="E61" s="219" t="s">
        <v>137</v>
      </c>
      <c r="F61" s="171">
        <v>1</v>
      </c>
      <c r="G61" s="220" t="s">
        <v>229</v>
      </c>
      <c r="H61" s="172">
        <v>3</v>
      </c>
      <c r="I61" s="54"/>
      <c r="J61" s="91">
        <f t="shared" si="13"/>
        <v>0</v>
      </c>
      <c r="K61" s="92"/>
      <c r="L61" s="91">
        <f t="shared" si="14"/>
        <v>0</v>
      </c>
      <c r="M61" s="107">
        <v>9</v>
      </c>
      <c r="N61" s="93"/>
      <c r="O61" s="94">
        <f t="shared" si="15"/>
        <v>0</v>
      </c>
      <c r="P61" s="92"/>
      <c r="Q61" s="74">
        <f t="shared" si="12"/>
        <v>0</v>
      </c>
      <c r="R61" s="75">
        <v>2000</v>
      </c>
      <c r="S61" s="79">
        <v>2460</v>
      </c>
      <c r="T61" s="249"/>
      <c r="U61" s="250"/>
    </row>
    <row r="62" spans="1:21" ht="90">
      <c r="A62" s="90" t="s">
        <v>17</v>
      </c>
      <c r="B62" s="217" t="s">
        <v>230</v>
      </c>
      <c r="C62" s="218" t="s">
        <v>231</v>
      </c>
      <c r="D62" s="218">
        <v>2020</v>
      </c>
      <c r="E62" s="219" t="s">
        <v>137</v>
      </c>
      <c r="F62" s="171">
        <v>3</v>
      </c>
      <c r="G62" s="220" t="s">
        <v>232</v>
      </c>
      <c r="H62" s="172">
        <v>9</v>
      </c>
      <c r="I62" s="54"/>
      <c r="J62" s="91">
        <f t="shared" si="13"/>
        <v>0</v>
      </c>
      <c r="K62" s="92"/>
      <c r="L62" s="91">
        <f t="shared" si="14"/>
        <v>0</v>
      </c>
      <c r="M62" s="107">
        <v>9</v>
      </c>
      <c r="N62" s="93"/>
      <c r="O62" s="94">
        <f t="shared" si="15"/>
        <v>0</v>
      </c>
      <c r="P62" s="92"/>
      <c r="Q62" s="74">
        <f t="shared" si="12"/>
        <v>0</v>
      </c>
      <c r="R62" s="75">
        <v>2000</v>
      </c>
      <c r="S62" s="79">
        <v>2460</v>
      </c>
      <c r="T62" s="249"/>
      <c r="U62" s="250"/>
    </row>
    <row r="63" spans="1:21" ht="52.5" customHeight="1">
      <c r="A63" s="90" t="s">
        <v>53</v>
      </c>
      <c r="B63" s="217" t="s">
        <v>135</v>
      </c>
      <c r="C63" s="218" t="s">
        <v>136</v>
      </c>
      <c r="D63" s="218" t="s">
        <v>233</v>
      </c>
      <c r="E63" s="219" t="s">
        <v>137</v>
      </c>
      <c r="F63" s="171">
        <v>11</v>
      </c>
      <c r="G63" s="220" t="s">
        <v>189</v>
      </c>
      <c r="H63" s="172">
        <v>33</v>
      </c>
      <c r="I63" s="54"/>
      <c r="J63" s="91">
        <f t="shared" si="13"/>
        <v>0</v>
      </c>
      <c r="K63" s="92"/>
      <c r="L63" s="91">
        <f t="shared" si="14"/>
        <v>0</v>
      </c>
      <c r="M63" s="107">
        <v>9</v>
      </c>
      <c r="N63" s="93"/>
      <c r="O63" s="94">
        <f t="shared" si="15"/>
        <v>0</v>
      </c>
      <c r="P63" s="92"/>
      <c r="Q63" s="74">
        <f t="shared" si="12"/>
        <v>0</v>
      </c>
      <c r="R63" s="75">
        <v>2000</v>
      </c>
      <c r="S63" s="79">
        <v>2460</v>
      </c>
      <c r="T63" s="249"/>
      <c r="U63" s="250"/>
    </row>
    <row r="64" spans="1:21" ht="13.5" thickBot="1">
      <c r="A64" s="90" t="s">
        <v>54</v>
      </c>
      <c r="B64" s="217" t="s">
        <v>234</v>
      </c>
      <c r="C64" s="218" t="s">
        <v>235</v>
      </c>
      <c r="D64" s="218">
        <v>2023</v>
      </c>
      <c r="E64" s="219" t="s">
        <v>137</v>
      </c>
      <c r="F64" s="171">
        <v>1</v>
      </c>
      <c r="G64" s="220" t="s">
        <v>90</v>
      </c>
      <c r="H64" s="172">
        <v>2</v>
      </c>
      <c r="I64" s="54"/>
      <c r="J64" s="91">
        <f t="shared" si="13"/>
        <v>0</v>
      </c>
      <c r="K64" s="92"/>
      <c r="L64" s="91">
        <f t="shared" si="14"/>
        <v>0</v>
      </c>
      <c r="M64" s="107">
        <v>9</v>
      </c>
      <c r="N64" s="93"/>
      <c r="O64" s="94">
        <f t="shared" si="15"/>
        <v>0</v>
      </c>
      <c r="P64" s="92"/>
      <c r="Q64" s="74">
        <f t="shared" si="12"/>
        <v>0</v>
      </c>
      <c r="R64" s="75">
        <v>2000</v>
      </c>
      <c r="S64" s="79">
        <v>2460</v>
      </c>
      <c r="T64" s="243"/>
      <c r="U64" s="245"/>
    </row>
    <row r="65" spans="1:21">
      <c r="B65" s="1"/>
      <c r="I65" s="83" t="s">
        <v>21</v>
      </c>
      <c r="J65" s="84">
        <f>SUM(J59:J64)</f>
        <v>0</v>
      </c>
      <c r="K65" s="9"/>
      <c r="L65" s="84">
        <f>SUM(L59:L64)</f>
        <v>0</v>
      </c>
      <c r="M65" s="9"/>
      <c r="N65" s="9"/>
      <c r="O65" s="84">
        <f>SUM(O59:O64)</f>
        <v>0</v>
      </c>
      <c r="P65" s="9"/>
      <c r="Q65" s="84">
        <f>SUM(Q59:Q64)</f>
        <v>0</v>
      </c>
      <c r="R65" s="84">
        <f>SUM(R59:R64)</f>
        <v>12000</v>
      </c>
      <c r="S65" s="84">
        <f>SUM(S59:S64)</f>
        <v>14760</v>
      </c>
    </row>
    <row r="66" spans="1:21">
      <c r="B66" s="1"/>
    </row>
    <row r="67" spans="1:21">
      <c r="A67" s="10" t="s">
        <v>237</v>
      </c>
      <c r="B67" s="216"/>
      <c r="M67" s="88" t="str">
        <f>A67</f>
        <v>PAKIET NR  7</v>
      </c>
    </row>
    <row r="68" spans="1:21">
      <c r="A68" s="226" t="s">
        <v>0</v>
      </c>
      <c r="B68" s="227"/>
      <c r="C68" s="227"/>
      <c r="D68" s="227"/>
      <c r="E68" s="227"/>
      <c r="F68" s="227"/>
      <c r="G68" s="228"/>
      <c r="H68" s="226" t="s">
        <v>1</v>
      </c>
      <c r="I68" s="227"/>
      <c r="J68" s="227"/>
      <c r="K68" s="227"/>
      <c r="L68" s="228"/>
      <c r="M68" s="229" t="s">
        <v>2</v>
      </c>
      <c r="N68" s="229"/>
      <c r="O68" s="229"/>
      <c r="P68" s="229"/>
      <c r="Q68" s="229"/>
      <c r="R68" s="229"/>
      <c r="S68" s="229"/>
      <c r="T68" s="229" t="s">
        <v>3</v>
      </c>
      <c r="U68" s="229"/>
    </row>
    <row r="69" spans="1:21" ht="52.5">
      <c r="A69" s="77" t="s">
        <v>22</v>
      </c>
      <c r="B69" s="77" t="s">
        <v>23</v>
      </c>
      <c r="C69" s="77" t="s">
        <v>138</v>
      </c>
      <c r="D69" s="77" t="s">
        <v>24</v>
      </c>
      <c r="E69" s="95" t="s">
        <v>92</v>
      </c>
      <c r="F69" s="77" t="s">
        <v>50</v>
      </c>
      <c r="G69" s="77" t="s">
        <v>25</v>
      </c>
      <c r="H69" s="77" t="s">
        <v>26</v>
      </c>
      <c r="I69" s="96" t="s">
        <v>27</v>
      </c>
      <c r="J69" s="97" t="s">
        <v>28</v>
      </c>
      <c r="K69" s="98" t="s">
        <v>4</v>
      </c>
      <c r="L69" s="97" t="s">
        <v>29</v>
      </c>
      <c r="M69" s="99" t="s">
        <v>30</v>
      </c>
      <c r="N69" s="100" t="s">
        <v>31</v>
      </c>
      <c r="O69" s="99" t="s">
        <v>32</v>
      </c>
      <c r="P69" s="98" t="s">
        <v>4</v>
      </c>
      <c r="Q69" s="99" t="s">
        <v>33</v>
      </c>
      <c r="R69" s="99" t="s">
        <v>48</v>
      </c>
      <c r="S69" s="99" t="s">
        <v>49</v>
      </c>
      <c r="T69" s="101" t="s">
        <v>51</v>
      </c>
      <c r="U69" s="102" t="s">
        <v>52</v>
      </c>
    </row>
    <row r="70" spans="1:21" ht="13.5" thickBot="1">
      <c r="A70" s="38" t="s">
        <v>5</v>
      </c>
      <c r="B70" s="38" t="s">
        <v>6</v>
      </c>
      <c r="C70" s="38" t="s">
        <v>7</v>
      </c>
      <c r="D70" s="38" t="s">
        <v>8</v>
      </c>
      <c r="E70" s="38" t="s">
        <v>9</v>
      </c>
      <c r="F70" s="87" t="s">
        <v>10</v>
      </c>
      <c r="G70" s="87" t="s">
        <v>11</v>
      </c>
      <c r="H70" s="87" t="s">
        <v>34</v>
      </c>
      <c r="I70" s="60" t="s">
        <v>38</v>
      </c>
      <c r="J70" s="38" t="s">
        <v>39</v>
      </c>
      <c r="K70" s="61" t="s">
        <v>40</v>
      </c>
      <c r="L70" s="62" t="s">
        <v>41</v>
      </c>
      <c r="M70" s="62" t="s">
        <v>35</v>
      </c>
      <c r="N70" s="61" t="s">
        <v>42</v>
      </c>
      <c r="O70" s="62" t="s">
        <v>43</v>
      </c>
      <c r="P70" s="61" t="s">
        <v>44</v>
      </c>
      <c r="Q70" s="62" t="s">
        <v>45</v>
      </c>
      <c r="R70" s="52" t="s">
        <v>12</v>
      </c>
      <c r="S70" s="52" t="s">
        <v>13</v>
      </c>
      <c r="T70" s="52" t="s">
        <v>36</v>
      </c>
      <c r="U70" s="52" t="s">
        <v>46</v>
      </c>
    </row>
    <row r="71" spans="1:21" ht="22.5">
      <c r="A71" s="90" t="s">
        <v>14</v>
      </c>
      <c r="B71" s="106" t="s">
        <v>139</v>
      </c>
      <c r="C71" s="86" t="s">
        <v>140</v>
      </c>
      <c r="D71" s="86" t="s">
        <v>141</v>
      </c>
      <c r="E71" s="89" t="s">
        <v>142</v>
      </c>
      <c r="F71" s="81">
        <v>2013</v>
      </c>
      <c r="G71" s="251" t="s">
        <v>143</v>
      </c>
      <c r="H71" s="73">
        <v>3</v>
      </c>
      <c r="I71" s="54"/>
      <c r="J71" s="91">
        <f>H71*I71</f>
        <v>0</v>
      </c>
      <c r="K71" s="92"/>
      <c r="L71" s="91">
        <f>ROUND(J71*K71+J71,2)</f>
        <v>0</v>
      </c>
      <c r="M71" s="107">
        <v>9</v>
      </c>
      <c r="N71" s="93"/>
      <c r="O71" s="94">
        <f>N71*M71</f>
        <v>0</v>
      </c>
      <c r="P71" s="92"/>
      <c r="Q71" s="74">
        <f t="shared" ref="Q71:Q96" si="16">ROUND(O71+O71*P71,2)</f>
        <v>0</v>
      </c>
      <c r="R71" s="68">
        <v>3000</v>
      </c>
      <c r="S71" s="68">
        <v>3690</v>
      </c>
      <c r="T71" s="242">
        <f>SUM(J97+O97+R97)</f>
        <v>78000</v>
      </c>
      <c r="U71" s="244">
        <f>SUM(L97+Q97+S97)</f>
        <v>95940</v>
      </c>
    </row>
    <row r="72" spans="1:21" ht="22.5">
      <c r="A72" s="90" t="s">
        <v>15</v>
      </c>
      <c r="B72" s="106" t="s">
        <v>139</v>
      </c>
      <c r="C72" s="86" t="s">
        <v>140</v>
      </c>
      <c r="D72" s="86" t="s">
        <v>141</v>
      </c>
      <c r="E72" s="89" t="s">
        <v>144</v>
      </c>
      <c r="F72" s="81">
        <v>2013</v>
      </c>
      <c r="G72" s="252"/>
      <c r="H72" s="118">
        <v>3</v>
      </c>
      <c r="I72" s="54"/>
      <c r="J72" s="91">
        <f t="shared" ref="J72:J96" si="17">H72*I72</f>
        <v>0</v>
      </c>
      <c r="K72" s="92"/>
      <c r="L72" s="91">
        <f t="shared" ref="L72:L96" si="18">ROUND(J72*K72+J72,2)</f>
        <v>0</v>
      </c>
      <c r="M72" s="107">
        <v>9</v>
      </c>
      <c r="N72" s="93"/>
      <c r="O72" s="94">
        <f t="shared" ref="O72:O96" si="19">N72*M72</f>
        <v>0</v>
      </c>
      <c r="P72" s="92"/>
      <c r="Q72" s="74">
        <f t="shared" si="16"/>
        <v>0</v>
      </c>
      <c r="R72" s="68">
        <v>3000</v>
      </c>
      <c r="S72" s="68">
        <v>3690</v>
      </c>
      <c r="T72" s="249"/>
      <c r="U72" s="250"/>
    </row>
    <row r="73" spans="1:21" ht="22.5">
      <c r="A73" s="90" t="s">
        <v>16</v>
      </c>
      <c r="B73" s="106" t="s">
        <v>139</v>
      </c>
      <c r="C73" s="86" t="s">
        <v>140</v>
      </c>
      <c r="D73" s="86" t="s">
        <v>141</v>
      </c>
      <c r="E73" s="89" t="s">
        <v>145</v>
      </c>
      <c r="F73" s="81">
        <v>2013</v>
      </c>
      <c r="G73" s="252"/>
      <c r="H73" s="73">
        <v>3</v>
      </c>
      <c r="I73" s="54"/>
      <c r="J73" s="91">
        <f t="shared" si="17"/>
        <v>0</v>
      </c>
      <c r="K73" s="92"/>
      <c r="L73" s="91">
        <f t="shared" si="18"/>
        <v>0</v>
      </c>
      <c r="M73" s="107">
        <v>9</v>
      </c>
      <c r="N73" s="93"/>
      <c r="O73" s="94">
        <f t="shared" si="19"/>
        <v>0</v>
      </c>
      <c r="P73" s="92"/>
      <c r="Q73" s="74">
        <f t="shared" si="16"/>
        <v>0</v>
      </c>
      <c r="R73" s="68">
        <v>3000</v>
      </c>
      <c r="S73" s="68">
        <v>3690</v>
      </c>
      <c r="T73" s="249"/>
      <c r="U73" s="250"/>
    </row>
    <row r="74" spans="1:21" ht="22.5">
      <c r="A74" s="90" t="s">
        <v>17</v>
      </c>
      <c r="B74" s="106" t="s">
        <v>139</v>
      </c>
      <c r="C74" s="86" t="s">
        <v>140</v>
      </c>
      <c r="D74" s="86" t="s">
        <v>141</v>
      </c>
      <c r="E74" s="89" t="s">
        <v>146</v>
      </c>
      <c r="F74" s="81">
        <v>2013</v>
      </c>
      <c r="G74" s="252"/>
      <c r="H74" s="73">
        <v>3</v>
      </c>
      <c r="I74" s="54"/>
      <c r="J74" s="91">
        <f t="shared" si="17"/>
        <v>0</v>
      </c>
      <c r="K74" s="92"/>
      <c r="L74" s="91">
        <f t="shared" si="18"/>
        <v>0</v>
      </c>
      <c r="M74" s="107">
        <v>9</v>
      </c>
      <c r="N74" s="93"/>
      <c r="O74" s="94">
        <f t="shared" si="19"/>
        <v>0</v>
      </c>
      <c r="P74" s="92"/>
      <c r="Q74" s="74">
        <f t="shared" si="16"/>
        <v>0</v>
      </c>
      <c r="R74" s="68">
        <v>3000</v>
      </c>
      <c r="S74" s="68">
        <v>3690</v>
      </c>
      <c r="T74" s="249"/>
      <c r="U74" s="250"/>
    </row>
    <row r="75" spans="1:21" ht="22.5">
      <c r="A75" s="90" t="s">
        <v>53</v>
      </c>
      <c r="B75" s="106" t="s">
        <v>139</v>
      </c>
      <c r="C75" s="86" t="s">
        <v>140</v>
      </c>
      <c r="D75" s="86" t="s">
        <v>141</v>
      </c>
      <c r="E75" s="89" t="s">
        <v>147</v>
      </c>
      <c r="F75" s="81">
        <v>2013</v>
      </c>
      <c r="G75" s="252"/>
      <c r="H75" s="73">
        <v>3</v>
      </c>
      <c r="I75" s="54"/>
      <c r="J75" s="91">
        <f t="shared" si="17"/>
        <v>0</v>
      </c>
      <c r="K75" s="92"/>
      <c r="L75" s="91">
        <f t="shared" si="18"/>
        <v>0</v>
      </c>
      <c r="M75" s="107">
        <v>9</v>
      </c>
      <c r="N75" s="93"/>
      <c r="O75" s="94">
        <f t="shared" si="19"/>
        <v>0</v>
      </c>
      <c r="P75" s="92"/>
      <c r="Q75" s="74">
        <f t="shared" si="16"/>
        <v>0</v>
      </c>
      <c r="R75" s="68">
        <v>3000</v>
      </c>
      <c r="S75" s="68">
        <v>3690</v>
      </c>
      <c r="T75" s="249"/>
      <c r="U75" s="250"/>
    </row>
    <row r="76" spans="1:21" ht="22.5">
      <c r="A76" s="90" t="s">
        <v>54</v>
      </c>
      <c r="B76" s="106" t="s">
        <v>139</v>
      </c>
      <c r="C76" s="86" t="s">
        <v>140</v>
      </c>
      <c r="D76" s="86" t="s">
        <v>141</v>
      </c>
      <c r="E76" s="89" t="s">
        <v>148</v>
      </c>
      <c r="F76" s="81">
        <v>2010</v>
      </c>
      <c r="G76" s="252"/>
      <c r="H76" s="73">
        <v>3</v>
      </c>
      <c r="I76" s="54"/>
      <c r="J76" s="91">
        <f t="shared" si="17"/>
        <v>0</v>
      </c>
      <c r="K76" s="92"/>
      <c r="L76" s="91">
        <f t="shared" si="18"/>
        <v>0</v>
      </c>
      <c r="M76" s="107">
        <v>9</v>
      </c>
      <c r="N76" s="93"/>
      <c r="O76" s="94">
        <f t="shared" si="19"/>
        <v>0</v>
      </c>
      <c r="P76" s="92"/>
      <c r="Q76" s="74">
        <f t="shared" si="16"/>
        <v>0</v>
      </c>
      <c r="R76" s="68">
        <v>3000</v>
      </c>
      <c r="S76" s="68">
        <v>3690</v>
      </c>
      <c r="T76" s="249"/>
      <c r="U76" s="250"/>
    </row>
    <row r="77" spans="1:21" ht="22.5">
      <c r="A77" s="90" t="s">
        <v>55</v>
      </c>
      <c r="B77" s="106" t="s">
        <v>139</v>
      </c>
      <c r="C77" s="86" t="s">
        <v>140</v>
      </c>
      <c r="D77" s="86" t="s">
        <v>141</v>
      </c>
      <c r="E77" s="89" t="s">
        <v>149</v>
      </c>
      <c r="F77" s="81">
        <v>2010</v>
      </c>
      <c r="G77" s="252"/>
      <c r="H77" s="73">
        <v>3</v>
      </c>
      <c r="I77" s="54"/>
      <c r="J77" s="91">
        <f t="shared" si="17"/>
        <v>0</v>
      </c>
      <c r="K77" s="92"/>
      <c r="L77" s="91">
        <f t="shared" si="18"/>
        <v>0</v>
      </c>
      <c r="M77" s="107">
        <v>9</v>
      </c>
      <c r="N77" s="93"/>
      <c r="O77" s="94">
        <f t="shared" si="19"/>
        <v>0</v>
      </c>
      <c r="P77" s="92"/>
      <c r="Q77" s="74">
        <f t="shared" si="16"/>
        <v>0</v>
      </c>
      <c r="R77" s="68">
        <v>3000</v>
      </c>
      <c r="S77" s="68">
        <v>3690</v>
      </c>
      <c r="T77" s="249"/>
      <c r="U77" s="250"/>
    </row>
    <row r="78" spans="1:21" ht="22.5">
      <c r="A78" s="90" t="s">
        <v>56</v>
      </c>
      <c r="B78" s="106" t="s">
        <v>139</v>
      </c>
      <c r="C78" s="86" t="s">
        <v>140</v>
      </c>
      <c r="D78" s="86" t="s">
        <v>141</v>
      </c>
      <c r="E78" s="89" t="s">
        <v>150</v>
      </c>
      <c r="F78" s="81">
        <v>2014</v>
      </c>
      <c r="G78" s="252"/>
      <c r="H78" s="73">
        <v>3</v>
      </c>
      <c r="I78" s="54"/>
      <c r="J78" s="91">
        <f t="shared" si="17"/>
        <v>0</v>
      </c>
      <c r="K78" s="92"/>
      <c r="L78" s="91">
        <f t="shared" si="18"/>
        <v>0</v>
      </c>
      <c r="M78" s="107">
        <v>9</v>
      </c>
      <c r="N78" s="93"/>
      <c r="O78" s="94">
        <f t="shared" si="19"/>
        <v>0</v>
      </c>
      <c r="P78" s="92"/>
      <c r="Q78" s="74">
        <f t="shared" si="16"/>
        <v>0</v>
      </c>
      <c r="R78" s="68">
        <v>3000</v>
      </c>
      <c r="S78" s="68">
        <v>3690</v>
      </c>
      <c r="T78" s="249"/>
      <c r="U78" s="250"/>
    </row>
    <row r="79" spans="1:21" ht="22.5">
      <c r="A79" s="90" t="s">
        <v>110</v>
      </c>
      <c r="B79" s="106" t="s">
        <v>139</v>
      </c>
      <c r="C79" s="86" t="s">
        <v>140</v>
      </c>
      <c r="D79" s="86" t="s">
        <v>141</v>
      </c>
      <c r="E79" s="89">
        <v>1524002</v>
      </c>
      <c r="F79" s="81">
        <v>2014</v>
      </c>
      <c r="G79" s="252"/>
      <c r="H79" s="73">
        <v>3</v>
      </c>
      <c r="I79" s="54"/>
      <c r="J79" s="91">
        <f t="shared" si="17"/>
        <v>0</v>
      </c>
      <c r="K79" s="92"/>
      <c r="L79" s="91">
        <f t="shared" si="18"/>
        <v>0</v>
      </c>
      <c r="M79" s="107">
        <v>9</v>
      </c>
      <c r="N79" s="93"/>
      <c r="O79" s="94">
        <f t="shared" si="19"/>
        <v>0</v>
      </c>
      <c r="P79" s="92"/>
      <c r="Q79" s="74">
        <f t="shared" si="16"/>
        <v>0</v>
      </c>
      <c r="R79" s="68">
        <v>3000</v>
      </c>
      <c r="S79" s="68">
        <v>3690</v>
      </c>
      <c r="T79" s="249"/>
      <c r="U79" s="250"/>
    </row>
    <row r="80" spans="1:21" ht="22.5">
      <c r="A80" s="90" t="s">
        <v>111</v>
      </c>
      <c r="B80" s="106" t="s">
        <v>139</v>
      </c>
      <c r="C80" s="86" t="s">
        <v>140</v>
      </c>
      <c r="D80" s="86" t="s">
        <v>141</v>
      </c>
      <c r="E80" s="89" t="s">
        <v>151</v>
      </c>
      <c r="F80" s="81">
        <v>2014</v>
      </c>
      <c r="G80" s="252"/>
      <c r="H80" s="73">
        <v>3</v>
      </c>
      <c r="I80" s="54"/>
      <c r="J80" s="91">
        <f t="shared" si="17"/>
        <v>0</v>
      </c>
      <c r="K80" s="92"/>
      <c r="L80" s="91">
        <f t="shared" si="18"/>
        <v>0</v>
      </c>
      <c r="M80" s="107">
        <v>9</v>
      </c>
      <c r="N80" s="93"/>
      <c r="O80" s="94">
        <f t="shared" si="19"/>
        <v>0</v>
      </c>
      <c r="P80" s="92"/>
      <c r="Q80" s="74">
        <f t="shared" si="16"/>
        <v>0</v>
      </c>
      <c r="R80" s="68">
        <v>3000</v>
      </c>
      <c r="S80" s="68">
        <v>3690</v>
      </c>
      <c r="T80" s="249"/>
      <c r="U80" s="250"/>
    </row>
    <row r="81" spans="1:21" ht="22.5">
      <c r="A81" s="90" t="s">
        <v>112</v>
      </c>
      <c r="B81" s="106" t="s">
        <v>139</v>
      </c>
      <c r="C81" s="86" t="s">
        <v>140</v>
      </c>
      <c r="D81" s="86" t="s">
        <v>141</v>
      </c>
      <c r="E81" s="89" t="s">
        <v>152</v>
      </c>
      <c r="F81" s="81">
        <v>2014</v>
      </c>
      <c r="G81" s="252"/>
      <c r="H81" s="73">
        <v>3</v>
      </c>
      <c r="I81" s="54"/>
      <c r="J81" s="91">
        <f t="shared" si="17"/>
        <v>0</v>
      </c>
      <c r="K81" s="92"/>
      <c r="L81" s="91">
        <f t="shared" si="18"/>
        <v>0</v>
      </c>
      <c r="M81" s="107">
        <v>9</v>
      </c>
      <c r="N81" s="93"/>
      <c r="O81" s="94">
        <f t="shared" si="19"/>
        <v>0</v>
      </c>
      <c r="P81" s="92"/>
      <c r="Q81" s="74">
        <f t="shared" si="16"/>
        <v>0</v>
      </c>
      <c r="R81" s="68">
        <v>3000</v>
      </c>
      <c r="S81" s="68">
        <v>3690</v>
      </c>
      <c r="T81" s="249"/>
      <c r="U81" s="250"/>
    </row>
    <row r="82" spans="1:21" ht="22.5">
      <c r="A82" s="90" t="s">
        <v>113</v>
      </c>
      <c r="B82" s="106" t="s">
        <v>139</v>
      </c>
      <c r="C82" s="86" t="s">
        <v>140</v>
      </c>
      <c r="D82" s="86" t="s">
        <v>141</v>
      </c>
      <c r="E82" s="89" t="s">
        <v>153</v>
      </c>
      <c r="F82" s="81">
        <v>2015</v>
      </c>
      <c r="G82" s="252"/>
      <c r="H82" s="73">
        <v>3</v>
      </c>
      <c r="I82" s="54"/>
      <c r="J82" s="91">
        <f t="shared" si="17"/>
        <v>0</v>
      </c>
      <c r="K82" s="92"/>
      <c r="L82" s="91">
        <f t="shared" si="18"/>
        <v>0</v>
      </c>
      <c r="M82" s="107">
        <v>9</v>
      </c>
      <c r="N82" s="93"/>
      <c r="O82" s="94">
        <f t="shared" si="19"/>
        <v>0</v>
      </c>
      <c r="P82" s="92"/>
      <c r="Q82" s="74">
        <f t="shared" si="16"/>
        <v>0</v>
      </c>
      <c r="R82" s="68">
        <v>3000</v>
      </c>
      <c r="S82" s="68">
        <v>3690</v>
      </c>
      <c r="T82" s="249"/>
      <c r="U82" s="250"/>
    </row>
    <row r="83" spans="1:21" ht="22.5">
      <c r="A83" s="90" t="s">
        <v>114</v>
      </c>
      <c r="B83" s="106" t="s">
        <v>139</v>
      </c>
      <c r="C83" s="86" t="s">
        <v>140</v>
      </c>
      <c r="D83" s="86" t="s">
        <v>141</v>
      </c>
      <c r="E83" s="89" t="s">
        <v>154</v>
      </c>
      <c r="F83" s="81">
        <v>2015</v>
      </c>
      <c r="G83" s="252"/>
      <c r="H83" s="73">
        <v>3</v>
      </c>
      <c r="I83" s="54"/>
      <c r="J83" s="91">
        <f t="shared" si="17"/>
        <v>0</v>
      </c>
      <c r="K83" s="92"/>
      <c r="L83" s="91">
        <f t="shared" si="18"/>
        <v>0</v>
      </c>
      <c r="M83" s="107">
        <v>9</v>
      </c>
      <c r="N83" s="93"/>
      <c r="O83" s="94">
        <f t="shared" si="19"/>
        <v>0</v>
      </c>
      <c r="P83" s="92"/>
      <c r="Q83" s="74">
        <f t="shared" si="16"/>
        <v>0</v>
      </c>
      <c r="R83" s="68">
        <v>3000</v>
      </c>
      <c r="S83" s="68">
        <v>3690</v>
      </c>
      <c r="T83" s="249"/>
      <c r="U83" s="250"/>
    </row>
    <row r="84" spans="1:21" ht="22.5">
      <c r="A84" s="90" t="s">
        <v>115</v>
      </c>
      <c r="B84" s="106" t="s">
        <v>139</v>
      </c>
      <c r="C84" s="86" t="s">
        <v>140</v>
      </c>
      <c r="D84" s="86" t="s">
        <v>141</v>
      </c>
      <c r="E84" s="89" t="s">
        <v>155</v>
      </c>
      <c r="F84" s="81">
        <v>2015</v>
      </c>
      <c r="G84" s="252"/>
      <c r="H84" s="73">
        <v>3</v>
      </c>
      <c r="I84" s="54"/>
      <c r="J84" s="91">
        <f t="shared" si="17"/>
        <v>0</v>
      </c>
      <c r="K84" s="92"/>
      <c r="L84" s="91">
        <f t="shared" si="18"/>
        <v>0</v>
      </c>
      <c r="M84" s="107">
        <v>9</v>
      </c>
      <c r="N84" s="93"/>
      <c r="O84" s="94">
        <f t="shared" si="19"/>
        <v>0</v>
      </c>
      <c r="P84" s="92"/>
      <c r="Q84" s="74">
        <f t="shared" si="16"/>
        <v>0</v>
      </c>
      <c r="R84" s="68">
        <v>3000</v>
      </c>
      <c r="S84" s="68">
        <v>3690</v>
      </c>
      <c r="T84" s="249"/>
      <c r="U84" s="250"/>
    </row>
    <row r="85" spans="1:21" ht="22.5">
      <c r="A85" s="90" t="s">
        <v>116</v>
      </c>
      <c r="B85" s="106" t="s">
        <v>139</v>
      </c>
      <c r="C85" s="86" t="s">
        <v>140</v>
      </c>
      <c r="D85" s="86" t="s">
        <v>141</v>
      </c>
      <c r="E85" s="89" t="s">
        <v>156</v>
      </c>
      <c r="F85" s="81">
        <v>2015</v>
      </c>
      <c r="G85" s="252"/>
      <c r="H85" s="73">
        <v>3</v>
      </c>
      <c r="I85" s="54"/>
      <c r="J85" s="91">
        <f t="shared" si="17"/>
        <v>0</v>
      </c>
      <c r="K85" s="92"/>
      <c r="L85" s="91">
        <f t="shared" si="18"/>
        <v>0</v>
      </c>
      <c r="M85" s="107">
        <v>9</v>
      </c>
      <c r="N85" s="93"/>
      <c r="O85" s="94">
        <f t="shared" si="19"/>
        <v>0</v>
      </c>
      <c r="P85" s="92"/>
      <c r="Q85" s="74">
        <f t="shared" si="16"/>
        <v>0</v>
      </c>
      <c r="R85" s="68">
        <v>3000</v>
      </c>
      <c r="S85" s="68">
        <v>3690</v>
      </c>
      <c r="T85" s="249"/>
      <c r="U85" s="250"/>
    </row>
    <row r="86" spans="1:21" ht="22.5">
      <c r="A86" s="90" t="s">
        <v>117</v>
      </c>
      <c r="B86" s="106" t="s">
        <v>139</v>
      </c>
      <c r="C86" s="86" t="s">
        <v>140</v>
      </c>
      <c r="D86" s="86" t="s">
        <v>141</v>
      </c>
      <c r="E86" s="89" t="s">
        <v>157</v>
      </c>
      <c r="F86" s="81">
        <v>2015</v>
      </c>
      <c r="G86" s="252"/>
      <c r="H86" s="73">
        <v>3</v>
      </c>
      <c r="I86" s="54"/>
      <c r="J86" s="91">
        <f t="shared" si="17"/>
        <v>0</v>
      </c>
      <c r="K86" s="92"/>
      <c r="L86" s="91">
        <f t="shared" si="18"/>
        <v>0</v>
      </c>
      <c r="M86" s="107">
        <v>9</v>
      </c>
      <c r="N86" s="93"/>
      <c r="O86" s="94">
        <f t="shared" si="19"/>
        <v>0</v>
      </c>
      <c r="P86" s="92"/>
      <c r="Q86" s="74">
        <f t="shared" si="16"/>
        <v>0</v>
      </c>
      <c r="R86" s="68">
        <v>3000</v>
      </c>
      <c r="S86" s="68">
        <v>3690</v>
      </c>
      <c r="T86" s="249"/>
      <c r="U86" s="250"/>
    </row>
    <row r="87" spans="1:21" ht="22.5">
      <c r="A87" s="90" t="s">
        <v>118</v>
      </c>
      <c r="B87" s="106" t="s">
        <v>139</v>
      </c>
      <c r="C87" s="86" t="s">
        <v>140</v>
      </c>
      <c r="D87" s="86" t="s">
        <v>141</v>
      </c>
      <c r="E87" s="89" t="s">
        <v>158</v>
      </c>
      <c r="F87" s="81">
        <v>2016</v>
      </c>
      <c r="G87" s="252"/>
      <c r="H87" s="73">
        <v>3</v>
      </c>
      <c r="I87" s="54"/>
      <c r="J87" s="91">
        <f t="shared" si="17"/>
        <v>0</v>
      </c>
      <c r="K87" s="92"/>
      <c r="L87" s="91">
        <f t="shared" si="18"/>
        <v>0</v>
      </c>
      <c r="M87" s="107">
        <v>9</v>
      </c>
      <c r="N87" s="93"/>
      <c r="O87" s="94">
        <f t="shared" si="19"/>
        <v>0</v>
      </c>
      <c r="P87" s="92"/>
      <c r="Q87" s="74">
        <f t="shared" si="16"/>
        <v>0</v>
      </c>
      <c r="R87" s="68">
        <v>3000</v>
      </c>
      <c r="S87" s="68">
        <v>3690</v>
      </c>
      <c r="T87" s="249"/>
      <c r="U87" s="250"/>
    </row>
    <row r="88" spans="1:21" ht="22.5">
      <c r="A88" s="90" t="s">
        <v>159</v>
      </c>
      <c r="B88" s="106" t="s">
        <v>139</v>
      </c>
      <c r="C88" s="86" t="s">
        <v>140</v>
      </c>
      <c r="D88" s="86" t="s">
        <v>141</v>
      </c>
      <c r="E88" s="89" t="s">
        <v>160</v>
      </c>
      <c r="F88" s="81">
        <v>2016</v>
      </c>
      <c r="G88" s="252"/>
      <c r="H88" s="73">
        <v>3</v>
      </c>
      <c r="I88" s="54"/>
      <c r="J88" s="91">
        <f t="shared" si="17"/>
        <v>0</v>
      </c>
      <c r="K88" s="92"/>
      <c r="L88" s="91">
        <f t="shared" si="18"/>
        <v>0</v>
      </c>
      <c r="M88" s="107">
        <v>9</v>
      </c>
      <c r="N88" s="93"/>
      <c r="O88" s="94">
        <f t="shared" si="19"/>
        <v>0</v>
      </c>
      <c r="P88" s="92"/>
      <c r="Q88" s="74">
        <f t="shared" si="16"/>
        <v>0</v>
      </c>
      <c r="R88" s="68">
        <v>3000</v>
      </c>
      <c r="S88" s="68">
        <v>3690</v>
      </c>
      <c r="T88" s="249"/>
      <c r="U88" s="250"/>
    </row>
    <row r="89" spans="1:21" ht="22.5">
      <c r="A89" s="90" t="s">
        <v>161</v>
      </c>
      <c r="B89" s="106" t="s">
        <v>139</v>
      </c>
      <c r="C89" s="86" t="s">
        <v>140</v>
      </c>
      <c r="D89" s="86" t="s">
        <v>141</v>
      </c>
      <c r="E89" s="89" t="s">
        <v>162</v>
      </c>
      <c r="F89" s="81">
        <v>2016</v>
      </c>
      <c r="G89" s="252"/>
      <c r="H89" s="73">
        <v>3</v>
      </c>
      <c r="I89" s="54"/>
      <c r="J89" s="91">
        <f t="shared" si="17"/>
        <v>0</v>
      </c>
      <c r="K89" s="92"/>
      <c r="L89" s="91">
        <f t="shared" si="18"/>
        <v>0</v>
      </c>
      <c r="M89" s="107">
        <v>9</v>
      </c>
      <c r="N89" s="93"/>
      <c r="O89" s="94">
        <f t="shared" si="19"/>
        <v>0</v>
      </c>
      <c r="P89" s="92"/>
      <c r="Q89" s="74">
        <f t="shared" si="16"/>
        <v>0</v>
      </c>
      <c r="R89" s="68">
        <v>3000</v>
      </c>
      <c r="S89" s="68">
        <v>3690</v>
      </c>
      <c r="T89" s="249"/>
      <c r="U89" s="250"/>
    </row>
    <row r="90" spans="1:21" ht="22.5">
      <c r="A90" s="90" t="s">
        <v>163</v>
      </c>
      <c r="B90" s="106" t="s">
        <v>139</v>
      </c>
      <c r="C90" s="86" t="s">
        <v>140</v>
      </c>
      <c r="D90" s="86" t="s">
        <v>141</v>
      </c>
      <c r="E90" s="89" t="s">
        <v>164</v>
      </c>
      <c r="F90" s="81">
        <v>2016</v>
      </c>
      <c r="G90" s="252"/>
      <c r="H90" s="73">
        <v>3</v>
      </c>
      <c r="I90" s="54"/>
      <c r="J90" s="91">
        <f t="shared" si="17"/>
        <v>0</v>
      </c>
      <c r="K90" s="92"/>
      <c r="L90" s="91">
        <f t="shared" si="18"/>
        <v>0</v>
      </c>
      <c r="M90" s="107">
        <v>9</v>
      </c>
      <c r="N90" s="93"/>
      <c r="O90" s="94">
        <f t="shared" si="19"/>
        <v>0</v>
      </c>
      <c r="P90" s="92"/>
      <c r="Q90" s="74">
        <f t="shared" si="16"/>
        <v>0</v>
      </c>
      <c r="R90" s="68">
        <v>3000</v>
      </c>
      <c r="S90" s="68">
        <v>3690</v>
      </c>
      <c r="T90" s="249"/>
      <c r="U90" s="250"/>
    </row>
    <row r="91" spans="1:21" ht="22.5">
      <c r="A91" s="90" t="s">
        <v>165</v>
      </c>
      <c r="B91" s="106" t="s">
        <v>139</v>
      </c>
      <c r="C91" s="86" t="s">
        <v>140</v>
      </c>
      <c r="D91" s="86" t="s">
        <v>141</v>
      </c>
      <c r="E91" s="89" t="s">
        <v>166</v>
      </c>
      <c r="F91" s="81">
        <v>2016</v>
      </c>
      <c r="G91" s="252"/>
      <c r="H91" s="73">
        <v>3</v>
      </c>
      <c r="I91" s="54"/>
      <c r="J91" s="91">
        <f t="shared" si="17"/>
        <v>0</v>
      </c>
      <c r="K91" s="92"/>
      <c r="L91" s="91">
        <f t="shared" si="18"/>
        <v>0</v>
      </c>
      <c r="M91" s="107">
        <v>9</v>
      </c>
      <c r="N91" s="93"/>
      <c r="O91" s="94">
        <f t="shared" si="19"/>
        <v>0</v>
      </c>
      <c r="P91" s="92"/>
      <c r="Q91" s="74">
        <f t="shared" si="16"/>
        <v>0</v>
      </c>
      <c r="R91" s="68">
        <v>3000</v>
      </c>
      <c r="S91" s="68">
        <v>3690</v>
      </c>
      <c r="T91" s="249"/>
      <c r="U91" s="250"/>
    </row>
    <row r="92" spans="1:21" ht="22.5">
      <c r="A92" s="90" t="s">
        <v>167</v>
      </c>
      <c r="B92" s="106" t="s">
        <v>139</v>
      </c>
      <c r="C92" s="86" t="s">
        <v>140</v>
      </c>
      <c r="D92" s="86" t="s">
        <v>141</v>
      </c>
      <c r="E92" s="89" t="s">
        <v>168</v>
      </c>
      <c r="F92" s="81">
        <v>2018</v>
      </c>
      <c r="G92" s="252"/>
      <c r="H92" s="73">
        <v>3</v>
      </c>
      <c r="I92" s="54"/>
      <c r="J92" s="91">
        <f t="shared" si="17"/>
        <v>0</v>
      </c>
      <c r="K92" s="92"/>
      <c r="L92" s="91">
        <f t="shared" si="18"/>
        <v>0</v>
      </c>
      <c r="M92" s="107">
        <v>9</v>
      </c>
      <c r="N92" s="93"/>
      <c r="O92" s="94">
        <f t="shared" si="19"/>
        <v>0</v>
      </c>
      <c r="P92" s="92"/>
      <c r="Q92" s="74">
        <f t="shared" si="16"/>
        <v>0</v>
      </c>
      <c r="R92" s="68">
        <v>3000</v>
      </c>
      <c r="S92" s="68">
        <v>3690</v>
      </c>
      <c r="T92" s="249"/>
      <c r="U92" s="250"/>
    </row>
    <row r="93" spans="1:21" ht="22.5">
      <c r="A93" s="90" t="s">
        <v>169</v>
      </c>
      <c r="B93" s="106" t="s">
        <v>139</v>
      </c>
      <c r="C93" s="86" t="s">
        <v>140</v>
      </c>
      <c r="D93" s="86" t="s">
        <v>141</v>
      </c>
      <c r="E93" s="89" t="s">
        <v>170</v>
      </c>
      <c r="F93" s="81">
        <v>2018</v>
      </c>
      <c r="G93" s="252"/>
      <c r="H93" s="73">
        <v>3</v>
      </c>
      <c r="I93" s="54"/>
      <c r="J93" s="91">
        <f t="shared" si="17"/>
        <v>0</v>
      </c>
      <c r="K93" s="92"/>
      <c r="L93" s="91">
        <f t="shared" si="18"/>
        <v>0</v>
      </c>
      <c r="M93" s="107">
        <v>9</v>
      </c>
      <c r="N93" s="93"/>
      <c r="O93" s="94">
        <f t="shared" si="19"/>
        <v>0</v>
      </c>
      <c r="P93" s="92"/>
      <c r="Q93" s="74">
        <f t="shared" si="16"/>
        <v>0</v>
      </c>
      <c r="R93" s="68">
        <v>3000</v>
      </c>
      <c r="S93" s="68">
        <v>3690</v>
      </c>
      <c r="T93" s="249"/>
      <c r="U93" s="250"/>
    </row>
    <row r="94" spans="1:21" ht="22.5">
      <c r="A94" s="90" t="s">
        <v>171</v>
      </c>
      <c r="B94" s="106" t="s">
        <v>139</v>
      </c>
      <c r="C94" s="86" t="s">
        <v>140</v>
      </c>
      <c r="D94" s="86" t="s">
        <v>141</v>
      </c>
      <c r="E94" s="89" t="s">
        <v>172</v>
      </c>
      <c r="F94" s="81">
        <v>2018</v>
      </c>
      <c r="G94" s="252"/>
      <c r="H94" s="73">
        <v>3</v>
      </c>
      <c r="I94" s="54"/>
      <c r="J94" s="91">
        <f t="shared" si="17"/>
        <v>0</v>
      </c>
      <c r="K94" s="92"/>
      <c r="L94" s="91">
        <f t="shared" si="18"/>
        <v>0</v>
      </c>
      <c r="M94" s="107">
        <v>9</v>
      </c>
      <c r="N94" s="93"/>
      <c r="O94" s="94">
        <f t="shared" si="19"/>
        <v>0</v>
      </c>
      <c r="P94" s="92"/>
      <c r="Q94" s="74">
        <f t="shared" si="16"/>
        <v>0</v>
      </c>
      <c r="R94" s="68">
        <v>3000</v>
      </c>
      <c r="S94" s="68">
        <v>3690</v>
      </c>
      <c r="T94" s="249"/>
      <c r="U94" s="250"/>
    </row>
    <row r="95" spans="1:21" ht="22.5">
      <c r="A95" s="90" t="s">
        <v>173</v>
      </c>
      <c r="B95" s="106" t="s">
        <v>139</v>
      </c>
      <c r="C95" s="86" t="s">
        <v>140</v>
      </c>
      <c r="D95" s="86" t="s">
        <v>141</v>
      </c>
      <c r="E95" s="89" t="s">
        <v>174</v>
      </c>
      <c r="F95" s="81">
        <v>2018</v>
      </c>
      <c r="G95" s="252"/>
      <c r="H95" s="73">
        <v>3</v>
      </c>
      <c r="I95" s="54"/>
      <c r="J95" s="91">
        <f t="shared" si="17"/>
        <v>0</v>
      </c>
      <c r="K95" s="92"/>
      <c r="L95" s="91">
        <f t="shared" si="18"/>
        <v>0</v>
      </c>
      <c r="M95" s="107">
        <v>9</v>
      </c>
      <c r="N95" s="93"/>
      <c r="O95" s="94">
        <f t="shared" si="19"/>
        <v>0</v>
      </c>
      <c r="P95" s="92"/>
      <c r="Q95" s="74">
        <f t="shared" si="16"/>
        <v>0</v>
      </c>
      <c r="R95" s="68">
        <v>3000</v>
      </c>
      <c r="S95" s="68">
        <v>3690</v>
      </c>
      <c r="T95" s="249"/>
      <c r="U95" s="250"/>
    </row>
    <row r="96" spans="1:21" ht="23.25" thickBot="1">
      <c r="A96" s="90" t="s">
        <v>175</v>
      </c>
      <c r="B96" s="106" t="s">
        <v>139</v>
      </c>
      <c r="C96" s="86" t="s">
        <v>140</v>
      </c>
      <c r="D96" s="86" t="s">
        <v>141</v>
      </c>
      <c r="E96" s="89" t="s">
        <v>176</v>
      </c>
      <c r="F96" s="81">
        <v>2018</v>
      </c>
      <c r="G96" s="253"/>
      <c r="H96" s="82">
        <v>3</v>
      </c>
      <c r="I96" s="54"/>
      <c r="J96" s="91">
        <f t="shared" si="17"/>
        <v>0</v>
      </c>
      <c r="K96" s="92"/>
      <c r="L96" s="91">
        <f t="shared" si="18"/>
        <v>0</v>
      </c>
      <c r="M96" s="107">
        <v>9</v>
      </c>
      <c r="N96" s="93"/>
      <c r="O96" s="94">
        <f t="shared" si="19"/>
        <v>0</v>
      </c>
      <c r="P96" s="92"/>
      <c r="Q96" s="74">
        <f t="shared" si="16"/>
        <v>0</v>
      </c>
      <c r="R96" s="68">
        <v>3000</v>
      </c>
      <c r="S96" s="68">
        <v>3690</v>
      </c>
      <c r="T96" s="243"/>
      <c r="U96" s="245"/>
    </row>
    <row r="97" spans="1:21">
      <c r="B97" s="1"/>
      <c r="I97" s="83" t="s">
        <v>21</v>
      </c>
      <c r="J97" s="84">
        <f>SUM(J71:J96)</f>
        <v>0</v>
      </c>
      <c r="K97" s="9"/>
      <c r="L97" s="84">
        <f>SUM(L71:L96)</f>
        <v>0</v>
      </c>
      <c r="M97" s="9"/>
      <c r="N97" s="9"/>
      <c r="O97" s="84">
        <f>SUM(O71:O96)</f>
        <v>0</v>
      </c>
      <c r="P97" s="9"/>
      <c r="Q97" s="84">
        <f>SUM(Q71:Q96)</f>
        <v>0</v>
      </c>
      <c r="R97" s="84">
        <f>SUM(R71:R96)</f>
        <v>78000</v>
      </c>
      <c r="S97" s="84">
        <f>SUM(S71:S96)</f>
        <v>95940</v>
      </c>
    </row>
    <row r="98" spans="1:21">
      <c r="B98" s="1"/>
    </row>
    <row r="100" spans="1:21">
      <c r="A100" s="2"/>
    </row>
    <row r="101" spans="1:21">
      <c r="A101" s="10" t="s">
        <v>238</v>
      </c>
      <c r="B101" s="216"/>
      <c r="D101" s="121"/>
      <c r="M101" s="88" t="str">
        <f>A101</f>
        <v>PAKIET NR  8</v>
      </c>
    </row>
    <row r="102" spans="1:21">
      <c r="A102" s="278" t="s">
        <v>0</v>
      </c>
      <c r="B102" s="279"/>
      <c r="C102" s="279"/>
      <c r="D102" s="279"/>
      <c r="E102" s="279"/>
      <c r="F102" s="279"/>
      <c r="G102" s="280"/>
      <c r="H102" s="226" t="s">
        <v>1</v>
      </c>
      <c r="I102" s="227"/>
      <c r="J102" s="227"/>
      <c r="K102" s="227"/>
      <c r="L102" s="228"/>
      <c r="M102" s="229" t="s">
        <v>2</v>
      </c>
      <c r="N102" s="229"/>
      <c r="O102" s="229"/>
      <c r="P102" s="229"/>
      <c r="Q102" s="229"/>
      <c r="R102" s="229"/>
      <c r="S102" s="229"/>
      <c r="T102" s="229" t="s">
        <v>3</v>
      </c>
      <c r="U102" s="229"/>
    </row>
    <row r="103" spans="1:21" ht="52.5">
      <c r="A103" s="170" t="s">
        <v>22</v>
      </c>
      <c r="B103" s="170" t="s">
        <v>23</v>
      </c>
      <c r="C103" s="170" t="s">
        <v>60</v>
      </c>
      <c r="D103" s="170" t="s">
        <v>184</v>
      </c>
      <c r="E103" s="170" t="s">
        <v>24</v>
      </c>
      <c r="F103" s="170" t="s">
        <v>59</v>
      </c>
      <c r="G103" s="170" t="s">
        <v>25</v>
      </c>
      <c r="H103" s="77" t="s">
        <v>26</v>
      </c>
      <c r="I103" s="96" t="s">
        <v>121</v>
      </c>
      <c r="J103" s="97" t="s">
        <v>28</v>
      </c>
      <c r="K103" s="98" t="s">
        <v>4</v>
      </c>
      <c r="L103" s="97" t="s">
        <v>29</v>
      </c>
      <c r="M103" s="99" t="s">
        <v>30</v>
      </c>
      <c r="N103" s="100" t="s">
        <v>31</v>
      </c>
      <c r="O103" s="99" t="s">
        <v>32</v>
      </c>
      <c r="P103" s="98" t="s">
        <v>4</v>
      </c>
      <c r="Q103" s="99" t="s">
        <v>33</v>
      </c>
      <c r="R103" s="99" t="s">
        <v>48</v>
      </c>
      <c r="S103" s="99" t="s">
        <v>49</v>
      </c>
      <c r="T103" s="101" t="s">
        <v>51</v>
      </c>
      <c r="U103" s="102" t="s">
        <v>52</v>
      </c>
    </row>
    <row r="104" spans="1:21" ht="13.5" thickBot="1">
      <c r="A104" s="38" t="s">
        <v>5</v>
      </c>
      <c r="B104" s="38" t="s">
        <v>6</v>
      </c>
      <c r="C104" s="38" t="s">
        <v>7</v>
      </c>
      <c r="D104" s="38" t="s">
        <v>8</v>
      </c>
      <c r="E104" s="38" t="s">
        <v>9</v>
      </c>
      <c r="F104" s="169" t="s">
        <v>10</v>
      </c>
      <c r="G104" s="103" t="s">
        <v>11</v>
      </c>
      <c r="H104" s="104" t="s">
        <v>34</v>
      </c>
      <c r="I104" s="105" t="s">
        <v>38</v>
      </c>
      <c r="J104" s="38" t="s">
        <v>39</v>
      </c>
      <c r="K104" s="61" t="s">
        <v>40</v>
      </c>
      <c r="L104" s="62" t="s">
        <v>41</v>
      </c>
      <c r="M104" s="62" t="s">
        <v>35</v>
      </c>
      <c r="N104" s="61" t="s">
        <v>42</v>
      </c>
      <c r="O104" s="62" t="s">
        <v>43</v>
      </c>
      <c r="P104" s="61" t="s">
        <v>44</v>
      </c>
      <c r="Q104" s="62" t="s">
        <v>45</v>
      </c>
      <c r="R104" s="52" t="s">
        <v>12</v>
      </c>
      <c r="S104" s="52" t="s">
        <v>13</v>
      </c>
      <c r="T104" s="52" t="s">
        <v>36</v>
      </c>
      <c r="U104" s="52" t="s">
        <v>46</v>
      </c>
    </row>
    <row r="105" spans="1:21" ht="23.25" thickBot="1">
      <c r="A105" s="90" t="s">
        <v>14</v>
      </c>
      <c r="B105" s="122" t="s">
        <v>185</v>
      </c>
      <c r="C105" s="73" t="s">
        <v>186</v>
      </c>
      <c r="D105" s="73">
        <v>2017</v>
      </c>
      <c r="E105" s="123" t="s">
        <v>187</v>
      </c>
      <c r="F105" s="73">
        <v>1</v>
      </c>
      <c r="G105" s="170" t="s">
        <v>188</v>
      </c>
      <c r="H105" s="73">
        <v>3</v>
      </c>
      <c r="I105" s="54"/>
      <c r="J105" s="91">
        <f>H105*I105</f>
        <v>0</v>
      </c>
      <c r="K105" s="92"/>
      <c r="L105" s="91">
        <f>ROUND(J105*K105+J105,2)</f>
        <v>0</v>
      </c>
      <c r="M105" s="107">
        <v>20</v>
      </c>
      <c r="N105" s="93"/>
      <c r="O105" s="94">
        <f>N105*M105</f>
        <v>0</v>
      </c>
      <c r="P105" s="92"/>
      <c r="Q105" s="74">
        <f>ROUND(O105+O105*P105,2)</f>
        <v>0</v>
      </c>
      <c r="R105" s="68">
        <v>50000</v>
      </c>
      <c r="S105" s="79">
        <v>61500</v>
      </c>
      <c r="T105" s="19">
        <f>J105+O105+R105</f>
        <v>50000</v>
      </c>
      <c r="U105" s="19">
        <f>L105+Q105+S105</f>
        <v>61500</v>
      </c>
    </row>
    <row r="110" spans="1:21">
      <c r="A110" s="10" t="s">
        <v>239</v>
      </c>
      <c r="B110" s="216"/>
      <c r="M110" s="88" t="str">
        <f>A110</f>
        <v>PAKIET NR  9</v>
      </c>
    </row>
    <row r="111" spans="1:21">
      <c r="A111" s="278" t="s">
        <v>0</v>
      </c>
      <c r="B111" s="279"/>
      <c r="C111" s="279"/>
      <c r="D111" s="279"/>
      <c r="E111" s="279"/>
      <c r="F111" s="279"/>
      <c r="G111" s="280"/>
      <c r="H111" s="226" t="s">
        <v>1</v>
      </c>
      <c r="I111" s="227"/>
      <c r="J111" s="227"/>
      <c r="K111" s="227"/>
      <c r="L111" s="228"/>
      <c r="M111" s="229" t="s">
        <v>2</v>
      </c>
      <c r="N111" s="229"/>
      <c r="O111" s="229"/>
      <c r="P111" s="229"/>
      <c r="Q111" s="229"/>
      <c r="R111" s="229"/>
      <c r="S111" s="229"/>
      <c r="T111" s="229" t="s">
        <v>3</v>
      </c>
      <c r="U111" s="229"/>
    </row>
    <row r="112" spans="1:21" ht="52.5">
      <c r="A112" s="170" t="s">
        <v>22</v>
      </c>
      <c r="B112" s="170" t="s">
        <v>23</v>
      </c>
      <c r="C112" s="170" t="s">
        <v>60</v>
      </c>
      <c r="D112" s="170" t="s">
        <v>184</v>
      </c>
      <c r="E112" s="170" t="s">
        <v>24</v>
      </c>
      <c r="F112" s="170" t="s">
        <v>59</v>
      </c>
      <c r="G112" s="170" t="s">
        <v>25</v>
      </c>
      <c r="H112" s="77" t="s">
        <v>26</v>
      </c>
      <c r="I112" s="96" t="s">
        <v>27</v>
      </c>
      <c r="J112" s="97" t="s">
        <v>28</v>
      </c>
      <c r="K112" s="98" t="s">
        <v>4</v>
      </c>
      <c r="L112" s="97" t="s">
        <v>29</v>
      </c>
      <c r="M112" s="99" t="s">
        <v>30</v>
      </c>
      <c r="N112" s="100" t="s">
        <v>31</v>
      </c>
      <c r="O112" s="99" t="s">
        <v>32</v>
      </c>
      <c r="P112" s="98" t="s">
        <v>4</v>
      </c>
      <c r="Q112" s="99" t="s">
        <v>33</v>
      </c>
      <c r="R112" s="99" t="s">
        <v>48</v>
      </c>
      <c r="S112" s="99" t="s">
        <v>49</v>
      </c>
      <c r="T112" s="101" t="s">
        <v>51</v>
      </c>
      <c r="U112" s="102" t="s">
        <v>52</v>
      </c>
    </row>
    <row r="113" spans="1:21" ht="13.5" thickBot="1">
      <c r="A113" s="38" t="s">
        <v>5</v>
      </c>
      <c r="B113" s="38" t="s">
        <v>6</v>
      </c>
      <c r="C113" s="38" t="s">
        <v>7</v>
      </c>
      <c r="D113" s="38" t="s">
        <v>8</v>
      </c>
      <c r="E113" s="38" t="s">
        <v>9</v>
      </c>
      <c r="F113" s="169" t="s">
        <v>10</v>
      </c>
      <c r="G113" s="169" t="s">
        <v>11</v>
      </c>
      <c r="H113" s="120" t="s">
        <v>34</v>
      </c>
      <c r="I113" s="60" t="s">
        <v>38</v>
      </c>
      <c r="J113" s="38" t="s">
        <v>39</v>
      </c>
      <c r="K113" s="61" t="s">
        <v>40</v>
      </c>
      <c r="L113" s="62" t="s">
        <v>41</v>
      </c>
      <c r="M113" s="62" t="s">
        <v>35</v>
      </c>
      <c r="N113" s="61" t="s">
        <v>42</v>
      </c>
      <c r="O113" s="62" t="s">
        <v>43</v>
      </c>
      <c r="P113" s="61" t="s">
        <v>44</v>
      </c>
      <c r="Q113" s="62" t="s">
        <v>45</v>
      </c>
      <c r="R113" s="52" t="s">
        <v>12</v>
      </c>
      <c r="S113" s="52" t="s">
        <v>13</v>
      </c>
      <c r="T113" s="52" t="s">
        <v>36</v>
      </c>
      <c r="U113" s="52" t="s">
        <v>46</v>
      </c>
    </row>
    <row r="114" spans="1:21" ht="22.5">
      <c r="A114" s="90" t="s">
        <v>14</v>
      </c>
      <c r="B114" s="122" t="s">
        <v>190</v>
      </c>
      <c r="C114" s="73" t="s">
        <v>191</v>
      </c>
      <c r="D114" s="73" t="s">
        <v>192</v>
      </c>
      <c r="E114" s="125" t="s">
        <v>193</v>
      </c>
      <c r="F114" s="73">
        <v>3</v>
      </c>
      <c r="G114" s="170" t="s">
        <v>194</v>
      </c>
      <c r="H114" s="124">
        <v>9</v>
      </c>
      <c r="I114" s="54"/>
      <c r="J114" s="91">
        <f>H114*I114</f>
        <v>0</v>
      </c>
      <c r="K114" s="92"/>
      <c r="L114" s="91">
        <f>ROUND(J114*K114+J114,2)</f>
        <v>0</v>
      </c>
      <c r="M114" s="107">
        <v>5</v>
      </c>
      <c r="N114" s="93"/>
      <c r="O114" s="94">
        <f>N114*M114</f>
        <v>0</v>
      </c>
      <c r="P114" s="92"/>
      <c r="Q114" s="74">
        <f t="shared" ref="Q114:Q115" si="20">ROUND(O114+O114*P114,2)</f>
        <v>0</v>
      </c>
      <c r="R114" s="281">
        <v>40000</v>
      </c>
      <c r="S114" s="282">
        <v>49200</v>
      </c>
      <c r="T114" s="242">
        <f>SUM(J116+O116+R116)</f>
        <v>40000</v>
      </c>
      <c r="U114" s="244">
        <f>SUM(L116+Q116+S116)</f>
        <v>49200</v>
      </c>
    </row>
    <row r="115" spans="1:21" ht="23.25" thickBot="1">
      <c r="A115" s="90" t="s">
        <v>15</v>
      </c>
      <c r="B115" s="122" t="s">
        <v>195</v>
      </c>
      <c r="C115" s="73" t="s">
        <v>196</v>
      </c>
      <c r="D115" s="73" t="s">
        <v>197</v>
      </c>
      <c r="E115" s="125" t="s">
        <v>193</v>
      </c>
      <c r="F115" s="73">
        <v>2</v>
      </c>
      <c r="G115" s="170" t="s">
        <v>194</v>
      </c>
      <c r="H115" s="124">
        <v>6</v>
      </c>
      <c r="I115" s="54"/>
      <c r="J115" s="91">
        <f t="shared" ref="J115" si="21">H115*I115</f>
        <v>0</v>
      </c>
      <c r="K115" s="92"/>
      <c r="L115" s="91">
        <f t="shared" ref="L115" si="22">ROUND(J115*K115+J115,2)</f>
        <v>0</v>
      </c>
      <c r="M115" s="107">
        <v>5</v>
      </c>
      <c r="N115" s="93"/>
      <c r="O115" s="94">
        <f t="shared" ref="O115" si="23">N115*M115</f>
        <v>0</v>
      </c>
      <c r="P115" s="92"/>
      <c r="Q115" s="74">
        <f t="shared" si="20"/>
        <v>0</v>
      </c>
      <c r="R115" s="265"/>
      <c r="S115" s="267"/>
      <c r="T115" s="243"/>
      <c r="U115" s="245"/>
    </row>
    <row r="116" spans="1:21">
      <c r="B116" s="1"/>
      <c r="I116" s="83" t="s">
        <v>21</v>
      </c>
      <c r="J116" s="84">
        <f>SUM(J114:J115)</f>
        <v>0</v>
      </c>
      <c r="K116" s="9"/>
      <c r="L116" s="84">
        <f>SUM(L114:L115)</f>
        <v>0</v>
      </c>
      <c r="M116" s="9"/>
      <c r="N116" s="9"/>
      <c r="O116" s="84">
        <f>SUM(O114:O115)</f>
        <v>0</v>
      </c>
      <c r="P116" s="9"/>
      <c r="Q116" s="84">
        <f>SUM(Q114:Q115)</f>
        <v>0</v>
      </c>
      <c r="R116" s="84">
        <f>SUM(R114:R115)</f>
        <v>40000</v>
      </c>
      <c r="S116" s="84">
        <f>SUM(S114:S115)</f>
        <v>49200</v>
      </c>
    </row>
    <row r="120" spans="1:21">
      <c r="A120" s="10" t="s">
        <v>178</v>
      </c>
      <c r="B120" s="216"/>
      <c r="D120" s="7"/>
      <c r="M120" s="88" t="str">
        <f>A120</f>
        <v>PAKIET NR  10</v>
      </c>
    </row>
    <row r="121" spans="1:21">
      <c r="A121" s="258" t="s">
        <v>0</v>
      </c>
      <c r="B121" s="274"/>
      <c r="C121" s="274"/>
      <c r="D121" s="274"/>
      <c r="E121" s="274"/>
      <c r="F121" s="274"/>
      <c r="G121" s="275"/>
      <c r="H121" s="261" t="s">
        <v>1</v>
      </c>
      <c r="I121" s="276"/>
      <c r="J121" s="276"/>
      <c r="K121" s="276"/>
      <c r="L121" s="277"/>
      <c r="M121" s="229" t="s">
        <v>2</v>
      </c>
      <c r="N121" s="229"/>
      <c r="O121" s="229"/>
      <c r="P121" s="229"/>
      <c r="Q121" s="229"/>
      <c r="R121" s="229"/>
      <c r="S121" s="229"/>
      <c r="T121" s="229" t="s">
        <v>3</v>
      </c>
      <c r="U121" s="229"/>
    </row>
    <row r="122" spans="1:21" ht="52.5">
      <c r="A122" s="77" t="s">
        <v>22</v>
      </c>
      <c r="B122" s="77" t="s">
        <v>23</v>
      </c>
      <c r="C122" s="77" t="s">
        <v>60</v>
      </c>
      <c r="D122" s="38" t="s">
        <v>24</v>
      </c>
      <c r="E122" s="38" t="s">
        <v>92</v>
      </c>
      <c r="F122" s="77" t="s">
        <v>59</v>
      </c>
      <c r="G122" s="77" t="s">
        <v>25</v>
      </c>
      <c r="H122" s="77" t="s">
        <v>26</v>
      </c>
      <c r="I122" s="96" t="s">
        <v>27</v>
      </c>
      <c r="J122" s="97" t="s">
        <v>28</v>
      </c>
      <c r="K122" s="98" t="s">
        <v>4</v>
      </c>
      <c r="L122" s="97" t="s">
        <v>29</v>
      </c>
      <c r="M122" s="99" t="s">
        <v>30</v>
      </c>
      <c r="N122" s="100" t="s">
        <v>31</v>
      </c>
      <c r="O122" s="99" t="s">
        <v>32</v>
      </c>
      <c r="P122" s="98" t="s">
        <v>4</v>
      </c>
      <c r="Q122" s="99" t="s">
        <v>33</v>
      </c>
      <c r="R122" s="99" t="s">
        <v>48</v>
      </c>
      <c r="S122" s="99" t="s">
        <v>49</v>
      </c>
      <c r="T122" s="101" t="s">
        <v>51</v>
      </c>
      <c r="U122" s="102" t="s">
        <v>52</v>
      </c>
    </row>
    <row r="123" spans="1:21" ht="13.5" thickBot="1">
      <c r="A123" s="38" t="s">
        <v>5</v>
      </c>
      <c r="B123" s="38" t="s">
        <v>6</v>
      </c>
      <c r="C123" s="38" t="s">
        <v>7</v>
      </c>
      <c r="D123" s="38" t="s">
        <v>8</v>
      </c>
      <c r="E123" s="38" t="s">
        <v>9</v>
      </c>
      <c r="F123" s="103" t="s">
        <v>10</v>
      </c>
      <c r="G123" s="77" t="s">
        <v>11</v>
      </c>
      <c r="H123" s="128" t="s">
        <v>34</v>
      </c>
      <c r="I123" s="60" t="s">
        <v>38</v>
      </c>
      <c r="J123" s="38" t="s">
        <v>39</v>
      </c>
      <c r="K123" s="61" t="s">
        <v>40</v>
      </c>
      <c r="L123" s="62" t="s">
        <v>41</v>
      </c>
      <c r="M123" s="62" t="s">
        <v>35</v>
      </c>
      <c r="N123" s="61" t="s">
        <v>42</v>
      </c>
      <c r="O123" s="62" t="s">
        <v>43</v>
      </c>
      <c r="P123" s="61" t="s">
        <v>44</v>
      </c>
      <c r="Q123" s="62" t="s">
        <v>45</v>
      </c>
      <c r="R123" s="52" t="s">
        <v>12</v>
      </c>
      <c r="S123" s="52" t="s">
        <v>13</v>
      </c>
      <c r="T123" s="52" t="s">
        <v>36</v>
      </c>
      <c r="U123" s="52" t="s">
        <v>46</v>
      </c>
    </row>
    <row r="124" spans="1:21">
      <c r="A124" s="109" t="s">
        <v>14</v>
      </c>
      <c r="B124" s="117" t="s">
        <v>198</v>
      </c>
      <c r="C124" s="108" t="s">
        <v>199</v>
      </c>
      <c r="D124" s="110" t="s">
        <v>200</v>
      </c>
      <c r="E124" s="111" t="s">
        <v>103</v>
      </c>
      <c r="F124" s="111">
        <v>10</v>
      </c>
      <c r="G124" s="283" t="s">
        <v>201</v>
      </c>
      <c r="H124" s="129">
        <v>20</v>
      </c>
      <c r="I124" s="112"/>
      <c r="J124" s="113">
        <f>H124*I124</f>
        <v>0</v>
      </c>
      <c r="K124" s="114"/>
      <c r="L124" s="113">
        <f>ROUND(J124*K124+J124,2)</f>
        <v>0</v>
      </c>
      <c r="M124" s="130">
        <v>20</v>
      </c>
      <c r="N124" s="115"/>
      <c r="O124" s="116">
        <f>N124*M124</f>
        <v>0</v>
      </c>
      <c r="P124" s="114"/>
      <c r="Q124" s="131">
        <f t="shared" ref="Q124:Q125" si="24">ROUND(O124+O124*P124,2)</f>
        <v>0</v>
      </c>
      <c r="R124" s="284">
        <v>35000</v>
      </c>
      <c r="S124" s="285">
        <v>43050</v>
      </c>
      <c r="T124" s="242">
        <f>SUM(J126+O126+R126)</f>
        <v>35000</v>
      </c>
      <c r="U124" s="244">
        <f>SUM(L126+Q126+S126)</f>
        <v>43050</v>
      </c>
    </row>
    <row r="125" spans="1:21" ht="13.5" thickBot="1">
      <c r="A125" s="109" t="s">
        <v>15</v>
      </c>
      <c r="B125" s="117" t="s">
        <v>202</v>
      </c>
      <c r="C125" s="108" t="s">
        <v>203</v>
      </c>
      <c r="D125" s="110" t="s">
        <v>204</v>
      </c>
      <c r="E125" s="111" t="s">
        <v>103</v>
      </c>
      <c r="F125" s="111">
        <v>16</v>
      </c>
      <c r="G125" s="283"/>
      <c r="H125" s="129">
        <v>32</v>
      </c>
      <c r="I125" s="112"/>
      <c r="J125" s="113">
        <f t="shared" ref="J125" si="25">H125*I125</f>
        <v>0</v>
      </c>
      <c r="K125" s="114"/>
      <c r="L125" s="113">
        <f t="shared" ref="L125" si="26">ROUND(J125*K125+J125,2)</f>
        <v>0</v>
      </c>
      <c r="M125" s="130">
        <v>20</v>
      </c>
      <c r="N125" s="115"/>
      <c r="O125" s="116">
        <f t="shared" ref="O125" si="27">N125*M125</f>
        <v>0</v>
      </c>
      <c r="P125" s="114"/>
      <c r="Q125" s="131">
        <f t="shared" si="24"/>
        <v>0</v>
      </c>
      <c r="R125" s="265"/>
      <c r="S125" s="267"/>
      <c r="T125" s="243"/>
      <c r="U125" s="245"/>
    </row>
    <row r="126" spans="1:21">
      <c r="B126" s="1"/>
      <c r="I126" s="83" t="s">
        <v>21</v>
      </c>
      <c r="J126" s="84">
        <f>SUM(J124:J125)</f>
        <v>0</v>
      </c>
      <c r="K126" s="9"/>
      <c r="L126" s="84">
        <f>SUM(L124:L125)</f>
        <v>0</v>
      </c>
      <c r="M126" s="9"/>
      <c r="N126" s="9"/>
      <c r="O126" s="84">
        <f>SUM(O124:O125)</f>
        <v>0</v>
      </c>
      <c r="P126" s="9"/>
      <c r="Q126" s="84">
        <f>SUM(Q124:Q125)</f>
        <v>0</v>
      </c>
      <c r="R126" s="84">
        <f>SUM(R124:R125)</f>
        <v>35000</v>
      </c>
      <c r="S126" s="84">
        <f>SUM(S124:S125)</f>
        <v>43050</v>
      </c>
    </row>
    <row r="131" spans="1:21">
      <c r="A131" s="10" t="s">
        <v>240</v>
      </c>
      <c r="B131" s="216"/>
      <c r="D131" s="7"/>
      <c r="M131" s="88" t="str">
        <f>A131</f>
        <v>PAKIET NR  11</v>
      </c>
    </row>
    <row r="132" spans="1:21">
      <c r="A132" s="258" t="s">
        <v>0</v>
      </c>
      <c r="B132" s="259"/>
      <c r="C132" s="259"/>
      <c r="D132" s="259"/>
      <c r="E132" s="259"/>
      <c r="F132" s="259"/>
      <c r="G132" s="260"/>
      <c r="H132" s="261" t="s">
        <v>1</v>
      </c>
      <c r="I132" s="262"/>
      <c r="J132" s="262"/>
      <c r="K132" s="262"/>
      <c r="L132" s="263"/>
      <c r="M132" s="229" t="s">
        <v>2</v>
      </c>
      <c r="N132" s="229"/>
      <c r="O132" s="229"/>
      <c r="P132" s="229"/>
      <c r="Q132" s="229"/>
      <c r="R132" s="229"/>
      <c r="S132" s="229"/>
      <c r="T132" s="229" t="s">
        <v>3</v>
      </c>
      <c r="U132" s="229"/>
    </row>
    <row r="133" spans="1:21" ht="52.5">
      <c r="A133" s="77" t="s">
        <v>22</v>
      </c>
      <c r="B133" s="77" t="s">
        <v>23</v>
      </c>
      <c r="C133" s="77" t="s">
        <v>60</v>
      </c>
      <c r="D133" s="77" t="s">
        <v>184</v>
      </c>
      <c r="E133" s="77" t="s">
        <v>24</v>
      </c>
      <c r="F133" s="77" t="s">
        <v>59</v>
      </c>
      <c r="G133" s="77" t="s">
        <v>25</v>
      </c>
      <c r="H133" s="77" t="s">
        <v>26</v>
      </c>
      <c r="I133" s="96" t="s">
        <v>121</v>
      </c>
      <c r="J133" s="97" t="s">
        <v>28</v>
      </c>
      <c r="K133" s="98" t="s">
        <v>4</v>
      </c>
      <c r="L133" s="97" t="s">
        <v>29</v>
      </c>
      <c r="M133" s="99" t="s">
        <v>30</v>
      </c>
      <c r="N133" s="100" t="s">
        <v>31</v>
      </c>
      <c r="O133" s="99" t="s">
        <v>32</v>
      </c>
      <c r="P133" s="98" t="s">
        <v>4</v>
      </c>
      <c r="Q133" s="99" t="s">
        <v>33</v>
      </c>
      <c r="R133" s="99" t="s">
        <v>48</v>
      </c>
      <c r="S133" s="99" t="s">
        <v>49</v>
      </c>
      <c r="T133" s="101" t="s">
        <v>51</v>
      </c>
      <c r="U133" s="102" t="s">
        <v>52</v>
      </c>
    </row>
    <row r="134" spans="1:21" ht="13.5" thickBot="1">
      <c r="A134" s="38" t="s">
        <v>5</v>
      </c>
      <c r="B134" s="38" t="s">
        <v>6</v>
      </c>
      <c r="C134" s="38" t="s">
        <v>7</v>
      </c>
      <c r="D134" s="38" t="s">
        <v>8</v>
      </c>
      <c r="E134" s="38" t="s">
        <v>9</v>
      </c>
      <c r="F134" s="120" t="s">
        <v>10</v>
      </c>
      <c r="G134" s="103" t="s">
        <v>11</v>
      </c>
      <c r="H134" s="104" t="s">
        <v>34</v>
      </c>
      <c r="I134" s="105" t="s">
        <v>38</v>
      </c>
      <c r="J134" s="38" t="s">
        <v>39</v>
      </c>
      <c r="K134" s="61" t="s">
        <v>40</v>
      </c>
      <c r="L134" s="62" t="s">
        <v>41</v>
      </c>
      <c r="M134" s="62" t="s">
        <v>35</v>
      </c>
      <c r="N134" s="61" t="s">
        <v>42</v>
      </c>
      <c r="O134" s="62" t="s">
        <v>43</v>
      </c>
      <c r="P134" s="61" t="s">
        <v>44</v>
      </c>
      <c r="Q134" s="62" t="s">
        <v>45</v>
      </c>
      <c r="R134" s="52" t="s">
        <v>12</v>
      </c>
      <c r="S134" s="52" t="s">
        <v>13</v>
      </c>
      <c r="T134" s="52" t="s">
        <v>36</v>
      </c>
      <c r="U134" s="52" t="s">
        <v>46</v>
      </c>
    </row>
    <row r="135" spans="1:21" ht="45.75" thickBot="1">
      <c r="A135" s="142" t="s">
        <v>14</v>
      </c>
      <c r="B135" s="158" t="s">
        <v>206</v>
      </c>
      <c r="C135" s="154" t="s">
        <v>207</v>
      </c>
      <c r="D135" s="155">
        <v>2020</v>
      </c>
      <c r="E135" s="156" t="s">
        <v>208</v>
      </c>
      <c r="F135" s="73">
        <v>4</v>
      </c>
      <c r="G135" s="77" t="s">
        <v>205</v>
      </c>
      <c r="H135" s="73">
        <v>12</v>
      </c>
      <c r="I135" s="143"/>
      <c r="J135" s="144">
        <f>H135*I135</f>
        <v>0</v>
      </c>
      <c r="K135" s="145"/>
      <c r="L135" s="144">
        <f>ROUND(J135*K135+J135,2)</f>
        <v>0</v>
      </c>
      <c r="M135" s="146">
        <v>8</v>
      </c>
      <c r="N135" s="147"/>
      <c r="O135" s="148">
        <f>N135*M135</f>
        <v>0</v>
      </c>
      <c r="P135" s="145"/>
      <c r="Q135" s="149">
        <f>ROUND(O135+O135*P135,2)</f>
        <v>0</v>
      </c>
      <c r="R135" s="68">
        <v>6000</v>
      </c>
      <c r="S135" s="79">
        <v>7380</v>
      </c>
      <c r="T135" s="19">
        <f>J135+O135+R135</f>
        <v>6000</v>
      </c>
      <c r="U135" s="19">
        <f>L135+Q135+S135</f>
        <v>7380</v>
      </c>
    </row>
    <row r="136" spans="1:21">
      <c r="A136" s="121"/>
    </row>
    <row r="140" spans="1:21">
      <c r="A140" s="10" t="s">
        <v>241</v>
      </c>
      <c r="B140" s="216"/>
      <c r="M140" s="88" t="str">
        <f>A140</f>
        <v>PAKIET NR  12</v>
      </c>
    </row>
    <row r="141" spans="1:21">
      <c r="A141" s="258" t="s">
        <v>0</v>
      </c>
      <c r="B141" s="259"/>
      <c r="C141" s="259"/>
      <c r="D141" s="259"/>
      <c r="E141" s="259"/>
      <c r="F141" s="259"/>
      <c r="G141" s="260"/>
      <c r="H141" s="261" t="s">
        <v>1</v>
      </c>
      <c r="I141" s="262"/>
      <c r="J141" s="262"/>
      <c r="K141" s="262"/>
      <c r="L141" s="263"/>
      <c r="M141" s="229" t="s">
        <v>2</v>
      </c>
      <c r="N141" s="229"/>
      <c r="O141" s="229"/>
      <c r="P141" s="229"/>
      <c r="Q141" s="229"/>
      <c r="R141" s="229"/>
      <c r="S141" s="229"/>
      <c r="T141" s="229" t="s">
        <v>3</v>
      </c>
      <c r="U141" s="229"/>
    </row>
    <row r="142" spans="1:21" ht="52.5">
      <c r="A142" s="77" t="s">
        <v>22</v>
      </c>
      <c r="B142" s="77" t="s">
        <v>23</v>
      </c>
      <c r="C142" s="77" t="s">
        <v>60</v>
      </c>
      <c r="D142" s="38" t="s">
        <v>50</v>
      </c>
      <c r="E142" s="38" t="s">
        <v>24</v>
      </c>
      <c r="F142" s="77" t="s">
        <v>59</v>
      </c>
      <c r="G142" s="77" t="s">
        <v>25</v>
      </c>
      <c r="H142" s="77" t="s">
        <v>26</v>
      </c>
      <c r="I142" s="96" t="s">
        <v>27</v>
      </c>
      <c r="J142" s="97" t="s">
        <v>28</v>
      </c>
      <c r="K142" s="98" t="s">
        <v>4</v>
      </c>
      <c r="L142" s="97" t="s">
        <v>29</v>
      </c>
      <c r="M142" s="99" t="s">
        <v>30</v>
      </c>
      <c r="N142" s="100" t="s">
        <v>31</v>
      </c>
      <c r="O142" s="99" t="s">
        <v>32</v>
      </c>
      <c r="P142" s="98" t="s">
        <v>4</v>
      </c>
      <c r="Q142" s="99" t="s">
        <v>33</v>
      </c>
      <c r="R142" s="99" t="s">
        <v>48</v>
      </c>
      <c r="S142" s="99" t="s">
        <v>49</v>
      </c>
      <c r="T142" s="101" t="s">
        <v>51</v>
      </c>
      <c r="U142" s="102" t="s">
        <v>52</v>
      </c>
    </row>
    <row r="143" spans="1:21" ht="13.5" thickBot="1">
      <c r="A143" s="38" t="s">
        <v>5</v>
      </c>
      <c r="B143" s="38" t="s">
        <v>6</v>
      </c>
      <c r="C143" s="38" t="s">
        <v>7</v>
      </c>
      <c r="D143" s="38" t="s">
        <v>8</v>
      </c>
      <c r="E143" s="38" t="s">
        <v>9</v>
      </c>
      <c r="F143" s="103" t="s">
        <v>10</v>
      </c>
      <c r="G143" s="77" t="s">
        <v>11</v>
      </c>
      <c r="H143" s="128" t="s">
        <v>34</v>
      </c>
      <c r="I143" s="60" t="s">
        <v>38</v>
      </c>
      <c r="J143" s="38" t="s">
        <v>39</v>
      </c>
      <c r="K143" s="61" t="s">
        <v>40</v>
      </c>
      <c r="L143" s="62" t="s">
        <v>41</v>
      </c>
      <c r="M143" s="62" t="s">
        <v>35</v>
      </c>
      <c r="N143" s="61" t="s">
        <v>42</v>
      </c>
      <c r="O143" s="62" t="s">
        <v>43</v>
      </c>
      <c r="P143" s="61" t="s">
        <v>44</v>
      </c>
      <c r="Q143" s="62" t="s">
        <v>45</v>
      </c>
      <c r="R143" s="52" t="s">
        <v>12</v>
      </c>
      <c r="S143" s="52" t="s">
        <v>13</v>
      </c>
      <c r="T143" s="52" t="s">
        <v>36</v>
      </c>
      <c r="U143" s="52" t="s">
        <v>46</v>
      </c>
    </row>
    <row r="144" spans="1:21" ht="36">
      <c r="A144" s="142" t="s">
        <v>14</v>
      </c>
      <c r="B144" s="161" t="s">
        <v>209</v>
      </c>
      <c r="C144" s="162" t="s">
        <v>210</v>
      </c>
      <c r="D144" s="162">
        <v>2020</v>
      </c>
      <c r="E144" s="163" t="s">
        <v>211</v>
      </c>
      <c r="F144" s="155">
        <v>2</v>
      </c>
      <c r="G144" s="159" t="s">
        <v>212</v>
      </c>
      <c r="H144" s="126">
        <v>6</v>
      </c>
      <c r="I144" s="143"/>
      <c r="J144" s="144">
        <f>H144*I144</f>
        <v>0</v>
      </c>
      <c r="K144" s="145"/>
      <c r="L144" s="144">
        <f>ROUND(J144*K144+J144,2)</f>
        <v>0</v>
      </c>
      <c r="M144" s="151">
        <v>5</v>
      </c>
      <c r="N144" s="147"/>
      <c r="O144" s="148">
        <f>N144*M144</f>
        <v>0</v>
      </c>
      <c r="P144" s="145"/>
      <c r="Q144" s="149">
        <f t="shared" ref="Q144:Q145" si="28">ROUND(O144+O144*P144,2)</f>
        <v>0</v>
      </c>
      <c r="R144" s="264">
        <v>5000</v>
      </c>
      <c r="S144" s="266">
        <v>6150</v>
      </c>
      <c r="T144" s="242">
        <f>SUM(J146+O146+R146)</f>
        <v>5000</v>
      </c>
      <c r="U144" s="244">
        <f>SUM(L146+Q146+S146)</f>
        <v>6150</v>
      </c>
    </row>
    <row r="145" spans="1:21" ht="18.75" thickBot="1">
      <c r="A145" s="142" t="s">
        <v>15</v>
      </c>
      <c r="B145" s="122" t="s">
        <v>209</v>
      </c>
      <c r="C145" s="73" t="s">
        <v>213</v>
      </c>
      <c r="D145" s="73">
        <v>2020</v>
      </c>
      <c r="E145" s="127" t="s">
        <v>211</v>
      </c>
      <c r="F145" s="73">
        <v>2</v>
      </c>
      <c r="G145" s="159" t="s">
        <v>214</v>
      </c>
      <c r="H145" s="126">
        <v>6</v>
      </c>
      <c r="I145" s="143"/>
      <c r="J145" s="144">
        <f t="shared" ref="J145" si="29">H145*I145</f>
        <v>0</v>
      </c>
      <c r="K145" s="145"/>
      <c r="L145" s="144">
        <f t="shared" ref="L145" si="30">ROUND(J145*K145+J145,2)</f>
        <v>0</v>
      </c>
      <c r="M145" s="153">
        <v>5</v>
      </c>
      <c r="N145" s="147"/>
      <c r="O145" s="148">
        <f t="shared" ref="O145" si="31">N145*M145</f>
        <v>0</v>
      </c>
      <c r="P145" s="145"/>
      <c r="Q145" s="149">
        <f t="shared" si="28"/>
        <v>0</v>
      </c>
      <c r="R145" s="265"/>
      <c r="S145" s="267"/>
      <c r="T145" s="243"/>
      <c r="U145" s="245"/>
    </row>
    <row r="146" spans="1:21">
      <c r="A146" s="160"/>
      <c r="B146" s="1"/>
      <c r="I146" s="83" t="s">
        <v>21</v>
      </c>
      <c r="J146" s="84">
        <f>SUM(J144:J145)</f>
        <v>0</v>
      </c>
      <c r="K146" s="9"/>
      <c r="L146" s="84">
        <f>SUM(L144:L145)</f>
        <v>0</v>
      </c>
      <c r="M146" s="9"/>
      <c r="N146" s="9"/>
      <c r="O146" s="84">
        <f>SUM(O144:O145)</f>
        <v>0</v>
      </c>
      <c r="P146" s="9"/>
      <c r="Q146" s="84">
        <f>SUM(Q144:Q145)</f>
        <v>0</v>
      </c>
      <c r="R146" s="84">
        <f>SUM(R144:R145)</f>
        <v>5000</v>
      </c>
      <c r="S146" s="84">
        <f>SUM(S144:S145)</f>
        <v>6150</v>
      </c>
    </row>
    <row r="150" spans="1:21">
      <c r="A150" s="10" t="s">
        <v>242</v>
      </c>
      <c r="B150" s="216"/>
      <c r="M150" s="88" t="str">
        <f>A150</f>
        <v>PAKIET NR  13</v>
      </c>
    </row>
    <row r="151" spans="1:21">
      <c r="A151" s="258" t="s">
        <v>0</v>
      </c>
      <c r="B151" s="259"/>
      <c r="C151" s="259"/>
      <c r="D151" s="259"/>
      <c r="E151" s="259"/>
      <c r="F151" s="259"/>
      <c r="G151" s="260"/>
      <c r="H151" s="261" t="s">
        <v>1</v>
      </c>
      <c r="I151" s="262"/>
      <c r="J151" s="262"/>
      <c r="K151" s="262"/>
      <c r="L151" s="263"/>
      <c r="M151" s="229" t="s">
        <v>2</v>
      </c>
      <c r="N151" s="229"/>
      <c r="O151" s="229"/>
      <c r="P151" s="229"/>
      <c r="Q151" s="229"/>
      <c r="R151" s="229"/>
      <c r="S151" s="229"/>
      <c r="T151" s="229" t="s">
        <v>3</v>
      </c>
      <c r="U151" s="229"/>
    </row>
    <row r="152" spans="1:21" ht="52.5">
      <c r="A152" s="77" t="s">
        <v>22</v>
      </c>
      <c r="B152" s="77" t="s">
        <v>23</v>
      </c>
      <c r="C152" s="77" t="s">
        <v>60</v>
      </c>
      <c r="D152" s="38" t="s">
        <v>50</v>
      </c>
      <c r="E152" s="38" t="s">
        <v>24</v>
      </c>
      <c r="F152" s="77" t="s">
        <v>59</v>
      </c>
      <c r="G152" s="77" t="s">
        <v>25</v>
      </c>
      <c r="H152" s="77" t="s">
        <v>26</v>
      </c>
      <c r="I152" s="96" t="s">
        <v>27</v>
      </c>
      <c r="J152" s="97" t="s">
        <v>28</v>
      </c>
      <c r="K152" s="98" t="s">
        <v>4</v>
      </c>
      <c r="L152" s="97" t="s">
        <v>29</v>
      </c>
      <c r="M152" s="99" t="s">
        <v>30</v>
      </c>
      <c r="N152" s="100" t="s">
        <v>31</v>
      </c>
      <c r="O152" s="99" t="s">
        <v>32</v>
      </c>
      <c r="P152" s="98" t="s">
        <v>4</v>
      </c>
      <c r="Q152" s="99" t="s">
        <v>33</v>
      </c>
      <c r="R152" s="99" t="s">
        <v>48</v>
      </c>
      <c r="S152" s="99" t="s">
        <v>49</v>
      </c>
      <c r="T152" s="101" t="s">
        <v>51</v>
      </c>
      <c r="U152" s="102" t="s">
        <v>52</v>
      </c>
    </row>
    <row r="153" spans="1:21" ht="13.5" thickBot="1">
      <c r="A153" s="38" t="s">
        <v>5</v>
      </c>
      <c r="B153" s="38" t="s">
        <v>6</v>
      </c>
      <c r="C153" s="38" t="s">
        <v>7</v>
      </c>
      <c r="D153" s="38" t="s">
        <v>8</v>
      </c>
      <c r="E153" s="38" t="s">
        <v>9</v>
      </c>
      <c r="F153" s="103" t="s">
        <v>10</v>
      </c>
      <c r="G153" s="77" t="s">
        <v>11</v>
      </c>
      <c r="H153" s="128" t="s">
        <v>34</v>
      </c>
      <c r="I153" s="60" t="s">
        <v>38</v>
      </c>
      <c r="J153" s="38" t="s">
        <v>39</v>
      </c>
      <c r="K153" s="61" t="s">
        <v>40</v>
      </c>
      <c r="L153" s="62" t="s">
        <v>41</v>
      </c>
      <c r="M153" s="62" t="s">
        <v>35</v>
      </c>
      <c r="N153" s="61" t="s">
        <v>42</v>
      </c>
      <c r="O153" s="62" t="s">
        <v>43</v>
      </c>
      <c r="P153" s="61" t="s">
        <v>44</v>
      </c>
      <c r="Q153" s="62" t="s">
        <v>45</v>
      </c>
      <c r="R153" s="52" t="s">
        <v>12</v>
      </c>
      <c r="S153" s="52" t="s">
        <v>13</v>
      </c>
      <c r="T153" s="52" t="s">
        <v>36</v>
      </c>
      <c r="U153" s="52" t="s">
        <v>46</v>
      </c>
    </row>
    <row r="154" spans="1:21">
      <c r="A154" s="142" t="s">
        <v>14</v>
      </c>
      <c r="B154" s="161" t="s">
        <v>215</v>
      </c>
      <c r="C154" s="162" t="s">
        <v>216</v>
      </c>
      <c r="D154" s="162">
        <v>2020</v>
      </c>
      <c r="E154" s="166" t="s">
        <v>217</v>
      </c>
      <c r="F154" s="155">
        <v>1</v>
      </c>
      <c r="G154" s="286" t="s">
        <v>119</v>
      </c>
      <c r="H154" s="152">
        <v>3</v>
      </c>
      <c r="I154" s="143"/>
      <c r="J154" s="144">
        <f>H154*I154</f>
        <v>0</v>
      </c>
      <c r="K154" s="145"/>
      <c r="L154" s="144">
        <f>ROUND(J154*K154+J154,2)</f>
        <v>0</v>
      </c>
      <c r="M154" s="151">
        <v>20</v>
      </c>
      <c r="N154" s="147"/>
      <c r="O154" s="148">
        <f>N154*M154</f>
        <v>0</v>
      </c>
      <c r="P154" s="145"/>
      <c r="Q154" s="149">
        <f t="shared" ref="Q154:Q155" si="32">ROUND(O154+O154*P154,2)</f>
        <v>0</v>
      </c>
      <c r="R154" s="264">
        <v>8000</v>
      </c>
      <c r="S154" s="266">
        <v>9840</v>
      </c>
      <c r="T154" s="242">
        <f>SUM(J156+O156+R156)</f>
        <v>8000</v>
      </c>
      <c r="U154" s="244">
        <f>SUM(L156+Q156+S156)</f>
        <v>9840</v>
      </c>
    </row>
    <row r="155" spans="1:21" ht="13.5" thickBot="1">
      <c r="A155" s="142" t="s">
        <v>15</v>
      </c>
      <c r="B155" s="122" t="s">
        <v>215</v>
      </c>
      <c r="C155" s="73" t="s">
        <v>218</v>
      </c>
      <c r="D155" s="73">
        <v>2020</v>
      </c>
      <c r="E155" s="123" t="s">
        <v>217</v>
      </c>
      <c r="F155" s="73">
        <v>2</v>
      </c>
      <c r="G155" s="283"/>
      <c r="H155" s="126">
        <v>6</v>
      </c>
      <c r="I155" s="143"/>
      <c r="J155" s="144">
        <f t="shared" ref="J155" si="33">H155*I155</f>
        <v>0</v>
      </c>
      <c r="K155" s="145"/>
      <c r="L155" s="144">
        <f t="shared" ref="L155" si="34">ROUND(J155*K155+J155,2)</f>
        <v>0</v>
      </c>
      <c r="M155" s="153">
        <v>20</v>
      </c>
      <c r="N155" s="147"/>
      <c r="O155" s="148">
        <f t="shared" ref="O155" si="35">N155*M155</f>
        <v>0</v>
      </c>
      <c r="P155" s="145"/>
      <c r="Q155" s="149">
        <f t="shared" si="32"/>
        <v>0</v>
      </c>
      <c r="R155" s="265"/>
      <c r="S155" s="267"/>
      <c r="T155" s="243"/>
      <c r="U155" s="245"/>
    </row>
    <row r="156" spans="1:21">
      <c r="A156" s="160"/>
      <c r="B156" s="1"/>
      <c r="I156" s="164" t="s">
        <v>21</v>
      </c>
      <c r="J156" s="165">
        <f>SUM(J154:J155)</f>
        <v>0</v>
      </c>
      <c r="K156" s="9"/>
      <c r="L156" s="165">
        <f>SUM(L154:L155)</f>
        <v>0</v>
      </c>
      <c r="M156" s="9"/>
      <c r="N156" s="9"/>
      <c r="O156" s="165">
        <f>SUM(O154:O155)</f>
        <v>0</v>
      </c>
      <c r="P156" s="9"/>
      <c r="Q156" s="165">
        <f>SUM(Q154:Q155)</f>
        <v>0</v>
      </c>
      <c r="R156" s="165">
        <f>SUM(R154:R155)</f>
        <v>8000</v>
      </c>
      <c r="S156" s="165">
        <f>SUM(S154:S155)</f>
        <v>9840</v>
      </c>
    </row>
    <row r="159" spans="1:21">
      <c r="A159" s="10" t="s">
        <v>243</v>
      </c>
      <c r="B159" s="216"/>
      <c r="M159" s="88" t="str">
        <f>A159</f>
        <v>PAKIET NR  14</v>
      </c>
    </row>
    <row r="160" spans="1:21">
      <c r="A160" s="268" t="s">
        <v>0</v>
      </c>
      <c r="B160" s="269"/>
      <c r="C160" s="269"/>
      <c r="D160" s="269"/>
      <c r="E160" s="269"/>
      <c r="F160" s="269"/>
      <c r="G160" s="270"/>
      <c r="H160" s="254" t="s">
        <v>1</v>
      </c>
      <c r="I160" s="255"/>
      <c r="J160" s="255"/>
      <c r="K160" s="255"/>
      <c r="L160" s="256"/>
      <c r="M160" s="257" t="s">
        <v>2</v>
      </c>
      <c r="N160" s="257"/>
      <c r="O160" s="257"/>
      <c r="P160" s="257"/>
      <c r="Q160" s="257"/>
      <c r="R160" s="257"/>
      <c r="S160" s="257"/>
      <c r="T160" s="257" t="s">
        <v>3</v>
      </c>
      <c r="U160" s="257"/>
    </row>
    <row r="161" spans="1:21" ht="52.5">
      <c r="A161" s="173" t="s">
        <v>22</v>
      </c>
      <c r="B161" s="37" t="s">
        <v>23</v>
      </c>
      <c r="C161" s="38" t="s">
        <v>57</v>
      </c>
      <c r="D161" s="38" t="s">
        <v>24</v>
      </c>
      <c r="E161" s="38" t="s">
        <v>92</v>
      </c>
      <c r="F161" s="38" t="s">
        <v>50</v>
      </c>
      <c r="G161" s="173" t="s">
        <v>25</v>
      </c>
      <c r="H161" s="173" t="s">
        <v>26</v>
      </c>
      <c r="I161" s="174" t="s">
        <v>121</v>
      </c>
      <c r="J161" s="175" t="s">
        <v>28</v>
      </c>
      <c r="K161" s="176" t="s">
        <v>4</v>
      </c>
      <c r="L161" s="175" t="s">
        <v>29</v>
      </c>
      <c r="M161" s="177" t="s">
        <v>30</v>
      </c>
      <c r="N161" s="178" t="s">
        <v>31</v>
      </c>
      <c r="O161" s="177" t="s">
        <v>32</v>
      </c>
      <c r="P161" s="176" t="s">
        <v>4</v>
      </c>
      <c r="Q161" s="177" t="s">
        <v>33</v>
      </c>
      <c r="R161" s="177" t="s">
        <v>48</v>
      </c>
      <c r="S161" s="177" t="s">
        <v>49</v>
      </c>
      <c r="T161" s="179" t="s">
        <v>51</v>
      </c>
      <c r="U161" s="180" t="s">
        <v>52</v>
      </c>
    </row>
    <row r="162" spans="1:21" ht="13.5" thickBot="1">
      <c r="A162" s="38" t="s">
        <v>5</v>
      </c>
      <c r="B162" s="38" t="s">
        <v>6</v>
      </c>
      <c r="C162" s="38" t="s">
        <v>7</v>
      </c>
      <c r="D162" s="38" t="s">
        <v>8</v>
      </c>
      <c r="E162" s="38" t="s">
        <v>9</v>
      </c>
      <c r="F162" s="169" t="s">
        <v>10</v>
      </c>
      <c r="G162" s="103" t="s">
        <v>11</v>
      </c>
      <c r="H162" s="167" t="s">
        <v>34</v>
      </c>
      <c r="I162" s="105" t="s">
        <v>38</v>
      </c>
      <c r="J162" s="38" t="s">
        <v>39</v>
      </c>
      <c r="K162" s="61" t="s">
        <v>40</v>
      </c>
      <c r="L162" s="62" t="s">
        <v>41</v>
      </c>
      <c r="M162" s="62" t="s">
        <v>35</v>
      </c>
      <c r="N162" s="61" t="s">
        <v>42</v>
      </c>
      <c r="O162" s="62" t="s">
        <v>43</v>
      </c>
      <c r="P162" s="61" t="s">
        <v>44</v>
      </c>
      <c r="Q162" s="62" t="s">
        <v>45</v>
      </c>
      <c r="R162" s="52" t="s">
        <v>12</v>
      </c>
      <c r="S162" s="52" t="s">
        <v>13</v>
      </c>
      <c r="T162" s="52" t="s">
        <v>36</v>
      </c>
      <c r="U162" s="52" t="s">
        <v>46</v>
      </c>
    </row>
    <row r="163" spans="1:21" ht="45.75" thickBot="1">
      <c r="A163" s="181" t="s">
        <v>14</v>
      </c>
      <c r="B163" s="223" t="s">
        <v>244</v>
      </c>
      <c r="C163" s="218" t="s">
        <v>245</v>
      </c>
      <c r="D163" s="224" t="s">
        <v>246</v>
      </c>
      <c r="E163" s="225" t="s">
        <v>247</v>
      </c>
      <c r="F163" s="172">
        <v>2022</v>
      </c>
      <c r="G163" s="173" t="s">
        <v>248</v>
      </c>
      <c r="H163" s="172">
        <v>3</v>
      </c>
      <c r="I163" s="186"/>
      <c r="J163" s="187">
        <f>H163*I163</f>
        <v>0</v>
      </c>
      <c r="K163" s="188"/>
      <c r="L163" s="187">
        <f>ROUND(J163*K163+J163,2)</f>
        <v>0</v>
      </c>
      <c r="M163" s="189">
        <v>10</v>
      </c>
      <c r="N163" s="190"/>
      <c r="O163" s="191">
        <f>N163*M163</f>
        <v>0</v>
      </c>
      <c r="P163" s="188"/>
      <c r="Q163" s="192">
        <f>ROUND(O163+O163*P163,2)</f>
        <v>0</v>
      </c>
      <c r="R163" s="193">
        <v>80000</v>
      </c>
      <c r="S163" s="79">
        <v>98400</v>
      </c>
      <c r="T163" s="19">
        <f>J163+O163+R163</f>
        <v>80000</v>
      </c>
      <c r="U163" s="19">
        <f>L163+Q163+S163</f>
        <v>98400</v>
      </c>
    </row>
    <row r="166" spans="1:21">
      <c r="A166" s="10" t="s">
        <v>249</v>
      </c>
      <c r="B166" s="216"/>
      <c r="M166" s="88" t="str">
        <f>A166</f>
        <v>PAKIET NR  15</v>
      </c>
    </row>
    <row r="167" spans="1:21">
      <c r="A167" s="268" t="s">
        <v>0</v>
      </c>
      <c r="B167" s="269"/>
      <c r="C167" s="269"/>
      <c r="D167" s="269"/>
      <c r="E167" s="269"/>
      <c r="F167" s="269"/>
      <c r="G167" s="270"/>
      <c r="H167" s="254" t="s">
        <v>1</v>
      </c>
      <c r="I167" s="255"/>
      <c r="J167" s="255"/>
      <c r="K167" s="255"/>
      <c r="L167" s="256"/>
      <c r="M167" s="257" t="s">
        <v>2</v>
      </c>
      <c r="N167" s="257"/>
      <c r="O167" s="257"/>
      <c r="P167" s="257"/>
      <c r="Q167" s="257"/>
      <c r="R167" s="257"/>
      <c r="S167" s="257"/>
      <c r="T167" s="257" t="s">
        <v>3</v>
      </c>
      <c r="U167" s="257"/>
    </row>
    <row r="168" spans="1:21" ht="52.5">
      <c r="A168" s="173" t="s">
        <v>22</v>
      </c>
      <c r="B168" s="37" t="s">
        <v>23</v>
      </c>
      <c r="C168" s="38" t="s">
        <v>57</v>
      </c>
      <c r="D168" s="38" t="s">
        <v>24</v>
      </c>
      <c r="E168" s="38" t="s">
        <v>92</v>
      </c>
      <c r="F168" s="38" t="s">
        <v>50</v>
      </c>
      <c r="G168" s="173" t="s">
        <v>25</v>
      </c>
      <c r="H168" s="173" t="s">
        <v>26</v>
      </c>
      <c r="I168" s="174" t="s">
        <v>121</v>
      </c>
      <c r="J168" s="175" t="s">
        <v>28</v>
      </c>
      <c r="K168" s="176" t="s">
        <v>4</v>
      </c>
      <c r="L168" s="175" t="s">
        <v>29</v>
      </c>
      <c r="M168" s="177" t="s">
        <v>30</v>
      </c>
      <c r="N168" s="178" t="s">
        <v>31</v>
      </c>
      <c r="O168" s="177" t="s">
        <v>32</v>
      </c>
      <c r="P168" s="176" t="s">
        <v>4</v>
      </c>
      <c r="Q168" s="177" t="s">
        <v>33</v>
      </c>
      <c r="R168" s="177" t="s">
        <v>48</v>
      </c>
      <c r="S168" s="177" t="s">
        <v>49</v>
      </c>
      <c r="T168" s="179" t="s">
        <v>51</v>
      </c>
      <c r="U168" s="180" t="s">
        <v>52</v>
      </c>
    </row>
    <row r="169" spans="1:21" ht="13.5" thickBot="1">
      <c r="A169" s="38" t="s">
        <v>5</v>
      </c>
      <c r="B169" s="38" t="s">
        <v>6</v>
      </c>
      <c r="C169" s="38" t="s">
        <v>7</v>
      </c>
      <c r="D169" s="38" t="s">
        <v>8</v>
      </c>
      <c r="E169" s="38" t="s">
        <v>9</v>
      </c>
      <c r="F169" s="169" t="s">
        <v>10</v>
      </c>
      <c r="G169" s="103" t="s">
        <v>11</v>
      </c>
      <c r="H169" s="167" t="s">
        <v>34</v>
      </c>
      <c r="I169" s="105" t="s">
        <v>38</v>
      </c>
      <c r="J169" s="38" t="s">
        <v>39</v>
      </c>
      <c r="K169" s="61" t="s">
        <v>40</v>
      </c>
      <c r="L169" s="62" t="s">
        <v>41</v>
      </c>
      <c r="M169" s="62" t="s">
        <v>35</v>
      </c>
      <c r="N169" s="61" t="s">
        <v>42</v>
      </c>
      <c r="O169" s="62" t="s">
        <v>43</v>
      </c>
      <c r="P169" s="61" t="s">
        <v>44</v>
      </c>
      <c r="Q169" s="62" t="s">
        <v>45</v>
      </c>
      <c r="R169" s="52" t="s">
        <v>12</v>
      </c>
      <c r="S169" s="52" t="s">
        <v>13</v>
      </c>
      <c r="T169" s="52" t="s">
        <v>36</v>
      </c>
      <c r="U169" s="52" t="s">
        <v>46</v>
      </c>
    </row>
    <row r="170" spans="1:21" ht="23.25" thickBot="1">
      <c r="A170" s="181" t="s">
        <v>14</v>
      </c>
      <c r="B170" s="223" t="s">
        <v>91</v>
      </c>
      <c r="C170" s="218" t="s">
        <v>250</v>
      </c>
      <c r="D170" s="224" t="s">
        <v>251</v>
      </c>
      <c r="E170" s="225" t="s">
        <v>252</v>
      </c>
      <c r="F170" s="172">
        <v>2021</v>
      </c>
      <c r="G170" s="173" t="s">
        <v>253</v>
      </c>
      <c r="H170" s="172">
        <v>3</v>
      </c>
      <c r="I170" s="186"/>
      <c r="J170" s="187">
        <f>H170*I170</f>
        <v>0</v>
      </c>
      <c r="K170" s="188"/>
      <c r="L170" s="187">
        <f>ROUND(J170*K170+J170,2)</f>
        <v>0</v>
      </c>
      <c r="M170" s="189">
        <v>10</v>
      </c>
      <c r="N170" s="190"/>
      <c r="O170" s="191">
        <f>N170*M170</f>
        <v>0</v>
      </c>
      <c r="P170" s="188"/>
      <c r="Q170" s="192">
        <f>ROUND(O170+O170*P170,2)</f>
        <v>0</v>
      </c>
      <c r="R170" s="193">
        <v>80000</v>
      </c>
      <c r="S170" s="79">
        <v>98400</v>
      </c>
      <c r="T170" s="19">
        <f>J170+O170+R170</f>
        <v>80000</v>
      </c>
      <c r="U170" s="19">
        <f>L170+Q170+S170</f>
        <v>98400</v>
      </c>
    </row>
    <row r="173" spans="1:21">
      <c r="A173" s="10" t="s">
        <v>254</v>
      </c>
      <c r="B173" s="216"/>
      <c r="M173" s="88" t="str">
        <f>A173</f>
        <v>PAKIET NR  16</v>
      </c>
    </row>
    <row r="174" spans="1:21">
      <c r="A174" s="268" t="s">
        <v>0</v>
      </c>
      <c r="B174" s="269"/>
      <c r="C174" s="269"/>
      <c r="D174" s="269"/>
      <c r="E174" s="269"/>
      <c r="F174" s="269"/>
      <c r="G174" s="270"/>
      <c r="H174" s="254" t="s">
        <v>1</v>
      </c>
      <c r="I174" s="255"/>
      <c r="J174" s="255"/>
      <c r="K174" s="255"/>
      <c r="L174" s="256"/>
      <c r="M174" s="257" t="s">
        <v>2</v>
      </c>
      <c r="N174" s="257"/>
      <c r="O174" s="257"/>
      <c r="P174" s="257"/>
      <c r="Q174" s="257"/>
      <c r="R174" s="257"/>
      <c r="S174" s="257"/>
      <c r="T174" s="257" t="s">
        <v>3</v>
      </c>
      <c r="U174" s="257"/>
    </row>
    <row r="175" spans="1:21" ht="52.5">
      <c r="A175" s="173" t="s">
        <v>22</v>
      </c>
      <c r="B175" s="37" t="s">
        <v>23</v>
      </c>
      <c r="C175" s="38" t="s">
        <v>57</v>
      </c>
      <c r="D175" s="38" t="s">
        <v>24</v>
      </c>
      <c r="E175" s="38" t="s">
        <v>92</v>
      </c>
      <c r="F175" s="38" t="s">
        <v>50</v>
      </c>
      <c r="G175" s="134" t="s">
        <v>25</v>
      </c>
      <c r="H175" s="134" t="s">
        <v>26</v>
      </c>
      <c r="I175" s="135" t="s">
        <v>121</v>
      </c>
      <c r="J175" s="136" t="s">
        <v>28</v>
      </c>
      <c r="K175" s="137" t="s">
        <v>4</v>
      </c>
      <c r="L175" s="136" t="s">
        <v>29</v>
      </c>
      <c r="M175" s="138" t="s">
        <v>30</v>
      </c>
      <c r="N175" s="139" t="s">
        <v>31</v>
      </c>
      <c r="O175" s="138" t="s">
        <v>32</v>
      </c>
      <c r="P175" s="137" t="s">
        <v>4</v>
      </c>
      <c r="Q175" s="138" t="s">
        <v>33</v>
      </c>
      <c r="R175" s="138" t="s">
        <v>48</v>
      </c>
      <c r="S175" s="138" t="s">
        <v>49</v>
      </c>
      <c r="T175" s="140" t="s">
        <v>51</v>
      </c>
      <c r="U175" s="141" t="s">
        <v>52</v>
      </c>
    </row>
    <row r="176" spans="1:21" ht="13.5" thickBot="1">
      <c r="A176" s="38" t="s">
        <v>5</v>
      </c>
      <c r="B176" s="38" t="s">
        <v>6</v>
      </c>
      <c r="C176" s="38" t="s">
        <v>7</v>
      </c>
      <c r="D176" s="38" t="s">
        <v>8</v>
      </c>
      <c r="E176" s="38" t="s">
        <v>9</v>
      </c>
      <c r="F176" s="169" t="s">
        <v>10</v>
      </c>
      <c r="G176" s="103" t="s">
        <v>11</v>
      </c>
      <c r="H176" s="167" t="s">
        <v>34</v>
      </c>
      <c r="I176" s="105" t="s">
        <v>38</v>
      </c>
      <c r="J176" s="38" t="s">
        <v>39</v>
      </c>
      <c r="K176" s="61" t="s">
        <v>40</v>
      </c>
      <c r="L176" s="62" t="s">
        <v>41</v>
      </c>
      <c r="M176" s="62" t="s">
        <v>35</v>
      </c>
      <c r="N176" s="61" t="s">
        <v>42</v>
      </c>
      <c r="O176" s="62" t="s">
        <v>43</v>
      </c>
      <c r="P176" s="61" t="s">
        <v>44</v>
      </c>
      <c r="Q176" s="62" t="s">
        <v>45</v>
      </c>
      <c r="R176" s="52" t="s">
        <v>12</v>
      </c>
      <c r="S176" s="52" t="s">
        <v>13</v>
      </c>
      <c r="T176" s="52" t="s">
        <v>36</v>
      </c>
      <c r="U176" s="52" t="s">
        <v>46</v>
      </c>
    </row>
    <row r="177" spans="1:21" ht="23.25" thickBot="1">
      <c r="A177" s="181" t="s">
        <v>14</v>
      </c>
      <c r="B177" s="223" t="s">
        <v>255</v>
      </c>
      <c r="C177" s="218" t="s">
        <v>256</v>
      </c>
      <c r="D177" s="224" t="s">
        <v>257</v>
      </c>
      <c r="E177" s="225" t="s">
        <v>258</v>
      </c>
      <c r="F177" s="172">
        <v>2022</v>
      </c>
      <c r="G177" s="173" t="s">
        <v>259</v>
      </c>
      <c r="H177" s="172">
        <v>3</v>
      </c>
      <c r="I177" s="186"/>
      <c r="J177" s="187">
        <f>H177*I177</f>
        <v>0</v>
      </c>
      <c r="K177" s="188"/>
      <c r="L177" s="187">
        <f>ROUND(J177*K177+J177,2)</f>
        <v>0</v>
      </c>
      <c r="M177" s="189">
        <v>10</v>
      </c>
      <c r="N177" s="190"/>
      <c r="O177" s="191">
        <f>N177*M177</f>
        <v>0</v>
      </c>
      <c r="P177" s="188"/>
      <c r="Q177" s="192">
        <f>ROUND(O177+O177*P177,2)</f>
        <v>0</v>
      </c>
      <c r="R177" s="193">
        <v>50000</v>
      </c>
      <c r="S177" s="79">
        <v>61500</v>
      </c>
      <c r="T177" s="19">
        <f>J177+O177+R177</f>
        <v>50000</v>
      </c>
      <c r="U177" s="19">
        <f>L177+Q177+S177</f>
        <v>61500</v>
      </c>
    </row>
    <row r="180" spans="1:21">
      <c r="A180" s="10" t="s">
        <v>260</v>
      </c>
      <c r="B180" s="216"/>
      <c r="M180" s="88" t="str">
        <f>A180</f>
        <v>PAKIET NR  17</v>
      </c>
    </row>
    <row r="181" spans="1:21">
      <c r="A181" s="254" t="s">
        <v>0</v>
      </c>
      <c r="B181" s="255"/>
      <c r="C181" s="255"/>
      <c r="D181" s="255"/>
      <c r="E181" s="255"/>
      <c r="F181" s="255"/>
      <c r="G181" s="256"/>
      <c r="H181" s="254" t="s">
        <v>1</v>
      </c>
      <c r="I181" s="255"/>
      <c r="J181" s="255"/>
      <c r="K181" s="255"/>
      <c r="L181" s="256"/>
      <c r="M181" s="257" t="s">
        <v>2</v>
      </c>
      <c r="N181" s="257"/>
      <c r="O181" s="257"/>
      <c r="P181" s="257"/>
      <c r="Q181" s="257"/>
      <c r="R181" s="257"/>
      <c r="S181" s="257"/>
      <c r="T181" s="257" t="s">
        <v>3</v>
      </c>
      <c r="U181" s="257"/>
    </row>
    <row r="182" spans="1:21" ht="52.5">
      <c r="A182" s="173" t="s">
        <v>22</v>
      </c>
      <c r="B182" s="37" t="s">
        <v>23</v>
      </c>
      <c r="C182" s="38" t="s">
        <v>57</v>
      </c>
      <c r="D182" s="38" t="s">
        <v>24</v>
      </c>
      <c r="E182" s="47" t="s">
        <v>92</v>
      </c>
      <c r="F182" s="38" t="s">
        <v>50</v>
      </c>
      <c r="G182" s="134" t="s">
        <v>25</v>
      </c>
      <c r="H182" s="134" t="s">
        <v>26</v>
      </c>
      <c r="I182" s="135" t="s">
        <v>121</v>
      </c>
      <c r="J182" s="136" t="s">
        <v>28</v>
      </c>
      <c r="K182" s="137" t="s">
        <v>4</v>
      </c>
      <c r="L182" s="136" t="s">
        <v>29</v>
      </c>
      <c r="M182" s="138" t="s">
        <v>30</v>
      </c>
      <c r="N182" s="139" t="s">
        <v>31</v>
      </c>
      <c r="O182" s="138" t="s">
        <v>32</v>
      </c>
      <c r="P182" s="137" t="s">
        <v>4</v>
      </c>
      <c r="Q182" s="138" t="s">
        <v>33</v>
      </c>
      <c r="R182" s="138" t="s">
        <v>48</v>
      </c>
      <c r="S182" s="138" t="s">
        <v>49</v>
      </c>
      <c r="T182" s="140" t="s">
        <v>51</v>
      </c>
      <c r="U182" s="141" t="s">
        <v>52</v>
      </c>
    </row>
    <row r="183" spans="1:21" ht="13.5" thickBot="1">
      <c r="A183" s="38" t="s">
        <v>5</v>
      </c>
      <c r="B183" s="38" t="s">
        <v>6</v>
      </c>
      <c r="C183" s="38" t="s">
        <v>7</v>
      </c>
      <c r="D183" s="38" t="s">
        <v>8</v>
      </c>
      <c r="E183" s="38" t="s">
        <v>9</v>
      </c>
      <c r="F183" s="168" t="s">
        <v>10</v>
      </c>
      <c r="G183" s="103" t="s">
        <v>11</v>
      </c>
      <c r="H183" s="167" t="s">
        <v>34</v>
      </c>
      <c r="I183" s="105" t="s">
        <v>38</v>
      </c>
      <c r="J183" s="38" t="s">
        <v>39</v>
      </c>
      <c r="K183" s="61" t="s">
        <v>40</v>
      </c>
      <c r="L183" s="62" t="s">
        <v>41</v>
      </c>
      <c r="M183" s="62" t="s">
        <v>35</v>
      </c>
      <c r="N183" s="61" t="s">
        <v>42</v>
      </c>
      <c r="O183" s="62" t="s">
        <v>43</v>
      </c>
      <c r="P183" s="61" t="s">
        <v>44</v>
      </c>
      <c r="Q183" s="62" t="s">
        <v>45</v>
      </c>
      <c r="R183" s="52" t="s">
        <v>12</v>
      </c>
      <c r="S183" s="52" t="s">
        <v>13</v>
      </c>
      <c r="T183" s="52" t="s">
        <v>36</v>
      </c>
      <c r="U183" s="52" t="s">
        <v>46</v>
      </c>
    </row>
    <row r="184" spans="1:21" ht="32.25" thickBot="1">
      <c r="A184" s="181" t="s">
        <v>14</v>
      </c>
      <c r="B184" s="182" t="s">
        <v>261</v>
      </c>
      <c r="C184" s="183" t="s">
        <v>262</v>
      </c>
      <c r="D184" s="184" t="s">
        <v>263</v>
      </c>
      <c r="E184" s="185" t="s">
        <v>264</v>
      </c>
      <c r="F184" s="172">
        <v>2022</v>
      </c>
      <c r="G184" s="173" t="s">
        <v>265</v>
      </c>
      <c r="H184" s="172">
        <v>3</v>
      </c>
      <c r="I184" s="186"/>
      <c r="J184" s="187">
        <f>H184*I184</f>
        <v>0</v>
      </c>
      <c r="K184" s="188"/>
      <c r="L184" s="187">
        <f>ROUND(J184*K184+J184,2)</f>
        <v>0</v>
      </c>
      <c r="M184" s="189">
        <v>10</v>
      </c>
      <c r="N184" s="190"/>
      <c r="O184" s="191">
        <f>N184*M184</f>
        <v>0</v>
      </c>
      <c r="P184" s="188"/>
      <c r="Q184" s="192">
        <f>ROUND(O184+O184*P184,2)</f>
        <v>0</v>
      </c>
      <c r="R184" s="193">
        <v>30000</v>
      </c>
      <c r="S184" s="79">
        <v>36900</v>
      </c>
      <c r="T184" s="19">
        <f>J184+O184+R184</f>
        <v>30000</v>
      </c>
      <c r="U184" s="19">
        <f>L184+Q184+S184</f>
        <v>36900</v>
      </c>
    </row>
    <row r="187" spans="1:21">
      <c r="A187" s="10" t="s">
        <v>179</v>
      </c>
      <c r="B187" s="216"/>
      <c r="M187" s="88" t="str">
        <f>A187</f>
        <v>PAKIET NR  18</v>
      </c>
    </row>
    <row r="188" spans="1:21">
      <c r="A188" s="254" t="s">
        <v>0</v>
      </c>
      <c r="B188" s="255"/>
      <c r="C188" s="255"/>
      <c r="D188" s="255"/>
      <c r="E188" s="255"/>
      <c r="F188" s="255"/>
      <c r="G188" s="256"/>
      <c r="H188" s="254" t="s">
        <v>1</v>
      </c>
      <c r="I188" s="255"/>
      <c r="J188" s="255"/>
      <c r="K188" s="255"/>
      <c r="L188" s="256"/>
      <c r="M188" s="257" t="s">
        <v>2</v>
      </c>
      <c r="N188" s="257"/>
      <c r="O188" s="257"/>
      <c r="P188" s="257"/>
      <c r="Q188" s="257"/>
      <c r="R188" s="257"/>
      <c r="S188" s="257"/>
      <c r="T188" s="257" t="s">
        <v>3</v>
      </c>
      <c r="U188" s="257"/>
    </row>
    <row r="189" spans="1:21" ht="52.5">
      <c r="A189" s="173" t="s">
        <v>22</v>
      </c>
      <c r="B189" s="37" t="s">
        <v>23</v>
      </c>
      <c r="C189" s="38" t="s">
        <v>57</v>
      </c>
      <c r="D189" s="38" t="s">
        <v>24</v>
      </c>
      <c r="E189" s="47" t="s">
        <v>92</v>
      </c>
      <c r="F189" s="38" t="s">
        <v>50</v>
      </c>
      <c r="G189" s="173" t="s">
        <v>25</v>
      </c>
      <c r="H189" s="173" t="s">
        <v>26</v>
      </c>
      <c r="I189" s="174" t="s">
        <v>121</v>
      </c>
      <c r="J189" s="175" t="s">
        <v>28</v>
      </c>
      <c r="K189" s="176" t="s">
        <v>4</v>
      </c>
      <c r="L189" s="175" t="s">
        <v>29</v>
      </c>
      <c r="M189" s="177" t="s">
        <v>30</v>
      </c>
      <c r="N189" s="178" t="s">
        <v>31</v>
      </c>
      <c r="O189" s="177" t="s">
        <v>32</v>
      </c>
      <c r="P189" s="176" t="s">
        <v>4</v>
      </c>
      <c r="Q189" s="177" t="s">
        <v>33</v>
      </c>
      <c r="R189" s="177" t="s">
        <v>48</v>
      </c>
      <c r="S189" s="177" t="s">
        <v>49</v>
      </c>
      <c r="T189" s="179" t="s">
        <v>51</v>
      </c>
      <c r="U189" s="180" t="s">
        <v>52</v>
      </c>
    </row>
    <row r="190" spans="1:21" ht="13.5" thickBot="1">
      <c r="A190" s="38" t="s">
        <v>5</v>
      </c>
      <c r="B190" s="38" t="s">
        <v>6</v>
      </c>
      <c r="C190" s="38" t="s">
        <v>7</v>
      </c>
      <c r="D190" s="38" t="s">
        <v>8</v>
      </c>
      <c r="E190" s="38" t="s">
        <v>9</v>
      </c>
      <c r="F190" s="168" t="s">
        <v>10</v>
      </c>
      <c r="G190" s="103" t="s">
        <v>11</v>
      </c>
      <c r="H190" s="167" t="s">
        <v>34</v>
      </c>
      <c r="I190" s="105" t="s">
        <v>38</v>
      </c>
      <c r="J190" s="38" t="s">
        <v>39</v>
      </c>
      <c r="K190" s="61" t="s">
        <v>40</v>
      </c>
      <c r="L190" s="62" t="s">
        <v>41</v>
      </c>
      <c r="M190" s="62" t="s">
        <v>35</v>
      </c>
      <c r="N190" s="61" t="s">
        <v>42</v>
      </c>
      <c r="O190" s="62" t="s">
        <v>43</v>
      </c>
      <c r="P190" s="61" t="s">
        <v>44</v>
      </c>
      <c r="Q190" s="62" t="s">
        <v>45</v>
      </c>
      <c r="R190" s="52" t="s">
        <v>12</v>
      </c>
      <c r="S190" s="52" t="s">
        <v>13</v>
      </c>
      <c r="T190" s="52" t="s">
        <v>36</v>
      </c>
      <c r="U190" s="52" t="s">
        <v>46</v>
      </c>
    </row>
    <row r="191" spans="1:21" ht="21.75" thickBot="1">
      <c r="A191" s="181" t="s">
        <v>14</v>
      </c>
      <c r="B191" s="182" t="s">
        <v>266</v>
      </c>
      <c r="C191" s="183" t="s">
        <v>267</v>
      </c>
      <c r="D191" s="184" t="s">
        <v>268</v>
      </c>
      <c r="E191" s="185" t="s">
        <v>269</v>
      </c>
      <c r="F191" s="172">
        <v>2022</v>
      </c>
      <c r="G191" s="173" t="s">
        <v>248</v>
      </c>
      <c r="H191" s="172">
        <v>3</v>
      </c>
      <c r="I191" s="186"/>
      <c r="J191" s="187">
        <f>H191*I191</f>
        <v>0</v>
      </c>
      <c r="K191" s="188"/>
      <c r="L191" s="187">
        <f>ROUND(J191*K191+J191,2)</f>
        <v>0</v>
      </c>
      <c r="M191" s="189">
        <v>10</v>
      </c>
      <c r="N191" s="190"/>
      <c r="O191" s="191">
        <f>N191*M191</f>
        <v>0</v>
      </c>
      <c r="P191" s="188"/>
      <c r="Q191" s="192">
        <f>ROUND(O191+O191*P191,2)</f>
        <v>0</v>
      </c>
      <c r="R191" s="193">
        <v>80000</v>
      </c>
      <c r="S191" s="79">
        <v>98400</v>
      </c>
      <c r="T191" s="19">
        <f>J191+O191+R191</f>
        <v>80000</v>
      </c>
      <c r="U191" s="19">
        <f>L191+Q191+S191</f>
        <v>98400</v>
      </c>
    </row>
    <row r="194" spans="1:21">
      <c r="A194" s="10" t="s">
        <v>180</v>
      </c>
      <c r="B194" s="216"/>
      <c r="M194" s="88" t="str">
        <f>A194</f>
        <v>PAKIET NR  19</v>
      </c>
    </row>
    <row r="195" spans="1:21">
      <c r="A195" s="254" t="s">
        <v>0</v>
      </c>
      <c r="B195" s="255"/>
      <c r="C195" s="255"/>
      <c r="D195" s="255"/>
      <c r="E195" s="255"/>
      <c r="F195" s="255"/>
      <c r="G195" s="256"/>
      <c r="H195" s="254" t="s">
        <v>1</v>
      </c>
      <c r="I195" s="255"/>
      <c r="J195" s="255"/>
      <c r="K195" s="255"/>
      <c r="L195" s="256"/>
      <c r="M195" s="257" t="s">
        <v>2</v>
      </c>
      <c r="N195" s="257"/>
      <c r="O195" s="257"/>
      <c r="P195" s="257"/>
      <c r="Q195" s="257"/>
      <c r="R195" s="257"/>
      <c r="S195" s="257"/>
      <c r="T195" s="257" t="s">
        <v>3</v>
      </c>
      <c r="U195" s="257"/>
    </row>
    <row r="196" spans="1:21" ht="52.5">
      <c r="A196" s="173" t="s">
        <v>22</v>
      </c>
      <c r="B196" s="37" t="s">
        <v>23</v>
      </c>
      <c r="C196" s="38" t="s">
        <v>57</v>
      </c>
      <c r="D196" s="38" t="s">
        <v>24</v>
      </c>
      <c r="E196" s="47" t="s">
        <v>92</v>
      </c>
      <c r="F196" s="38" t="s">
        <v>50</v>
      </c>
      <c r="G196" s="173" t="s">
        <v>25</v>
      </c>
      <c r="H196" s="173" t="s">
        <v>26</v>
      </c>
      <c r="I196" s="174" t="s">
        <v>121</v>
      </c>
      <c r="J196" s="175" t="s">
        <v>28</v>
      </c>
      <c r="K196" s="176" t="s">
        <v>4</v>
      </c>
      <c r="L196" s="175" t="s">
        <v>29</v>
      </c>
      <c r="M196" s="177" t="s">
        <v>30</v>
      </c>
      <c r="N196" s="178" t="s">
        <v>31</v>
      </c>
      <c r="O196" s="177" t="s">
        <v>32</v>
      </c>
      <c r="P196" s="176" t="s">
        <v>4</v>
      </c>
      <c r="Q196" s="177" t="s">
        <v>33</v>
      </c>
      <c r="R196" s="177" t="s">
        <v>48</v>
      </c>
      <c r="S196" s="177" t="s">
        <v>49</v>
      </c>
      <c r="T196" s="179" t="s">
        <v>51</v>
      </c>
      <c r="U196" s="180" t="s">
        <v>52</v>
      </c>
    </row>
    <row r="197" spans="1:21" ht="13.5" thickBot="1">
      <c r="A197" s="38" t="s">
        <v>5</v>
      </c>
      <c r="B197" s="38" t="s">
        <v>6</v>
      </c>
      <c r="C197" s="38" t="s">
        <v>7</v>
      </c>
      <c r="D197" s="38" t="s">
        <v>8</v>
      </c>
      <c r="E197" s="38" t="s">
        <v>9</v>
      </c>
      <c r="F197" s="168" t="s">
        <v>10</v>
      </c>
      <c r="G197" s="103" t="s">
        <v>11</v>
      </c>
      <c r="H197" s="167" t="s">
        <v>34</v>
      </c>
      <c r="I197" s="105" t="s">
        <v>38</v>
      </c>
      <c r="J197" s="38" t="s">
        <v>39</v>
      </c>
      <c r="K197" s="61" t="s">
        <v>40</v>
      </c>
      <c r="L197" s="62" t="s">
        <v>41</v>
      </c>
      <c r="M197" s="62" t="s">
        <v>35</v>
      </c>
      <c r="N197" s="61" t="s">
        <v>42</v>
      </c>
      <c r="O197" s="62" t="s">
        <v>43</v>
      </c>
      <c r="P197" s="61" t="s">
        <v>44</v>
      </c>
      <c r="Q197" s="62" t="s">
        <v>45</v>
      </c>
      <c r="R197" s="52" t="s">
        <v>12</v>
      </c>
      <c r="S197" s="52" t="s">
        <v>13</v>
      </c>
      <c r="T197" s="52" t="s">
        <v>36</v>
      </c>
      <c r="U197" s="52" t="s">
        <v>46</v>
      </c>
    </row>
    <row r="198" spans="1:21" ht="21.75" thickBot="1">
      <c r="A198" s="181" t="s">
        <v>14</v>
      </c>
      <c r="B198" s="182" t="s">
        <v>270</v>
      </c>
      <c r="C198" s="183" t="s">
        <v>271</v>
      </c>
      <c r="D198" s="184" t="s">
        <v>272</v>
      </c>
      <c r="E198" s="185">
        <v>9610</v>
      </c>
      <c r="F198" s="172">
        <v>2022</v>
      </c>
      <c r="G198" s="173" t="s">
        <v>273</v>
      </c>
      <c r="H198" s="172">
        <v>3</v>
      </c>
      <c r="I198" s="186"/>
      <c r="J198" s="187">
        <f>H198*I198</f>
        <v>0</v>
      </c>
      <c r="K198" s="188"/>
      <c r="L198" s="187">
        <f>ROUND(J198*K198+J198,2)</f>
        <v>0</v>
      </c>
      <c r="M198" s="189">
        <v>10</v>
      </c>
      <c r="N198" s="190"/>
      <c r="O198" s="191">
        <f>N198*M198</f>
        <v>0</v>
      </c>
      <c r="P198" s="188"/>
      <c r="Q198" s="192">
        <f>ROUND(O198+O198*P198,2)</f>
        <v>0</v>
      </c>
      <c r="R198" s="193">
        <v>30000</v>
      </c>
      <c r="S198" s="79">
        <v>36900</v>
      </c>
      <c r="T198" s="19">
        <f>J198+O198+R198</f>
        <v>30000</v>
      </c>
      <c r="U198" s="19">
        <f>L198+Q198+S198</f>
        <v>36900</v>
      </c>
    </row>
    <row r="201" spans="1:21">
      <c r="A201" s="10" t="s">
        <v>181</v>
      </c>
      <c r="B201" s="216"/>
      <c r="M201" s="88" t="str">
        <f>A201</f>
        <v>PAKIET NR  20</v>
      </c>
    </row>
    <row r="202" spans="1:21">
      <c r="A202" s="254" t="s">
        <v>0</v>
      </c>
      <c r="B202" s="255"/>
      <c r="C202" s="255"/>
      <c r="D202" s="255"/>
      <c r="E202" s="255"/>
      <c r="F202" s="255"/>
      <c r="G202" s="256"/>
      <c r="H202" s="254" t="s">
        <v>1</v>
      </c>
      <c r="I202" s="255"/>
      <c r="J202" s="255"/>
      <c r="K202" s="255"/>
      <c r="L202" s="256"/>
      <c r="M202" s="257" t="s">
        <v>2</v>
      </c>
      <c r="N202" s="257"/>
      <c r="O202" s="257"/>
      <c r="P202" s="257"/>
      <c r="Q202" s="257"/>
      <c r="R202" s="257"/>
      <c r="S202" s="257"/>
      <c r="T202" s="257" t="s">
        <v>3</v>
      </c>
      <c r="U202" s="257"/>
    </row>
    <row r="203" spans="1:21" ht="52.5">
      <c r="A203" s="173" t="s">
        <v>22</v>
      </c>
      <c r="B203" s="37" t="s">
        <v>23</v>
      </c>
      <c r="C203" s="38" t="s">
        <v>57</v>
      </c>
      <c r="D203" s="38" t="s">
        <v>24</v>
      </c>
      <c r="E203" s="47" t="s">
        <v>92</v>
      </c>
      <c r="F203" s="38" t="s">
        <v>50</v>
      </c>
      <c r="G203" s="173" t="s">
        <v>25</v>
      </c>
      <c r="H203" s="173" t="s">
        <v>26</v>
      </c>
      <c r="I203" s="174" t="s">
        <v>121</v>
      </c>
      <c r="J203" s="175" t="s">
        <v>28</v>
      </c>
      <c r="K203" s="176" t="s">
        <v>4</v>
      </c>
      <c r="L203" s="175" t="s">
        <v>29</v>
      </c>
      <c r="M203" s="177" t="s">
        <v>30</v>
      </c>
      <c r="N203" s="178" t="s">
        <v>31</v>
      </c>
      <c r="O203" s="177" t="s">
        <v>32</v>
      </c>
      <c r="P203" s="176" t="s">
        <v>4</v>
      </c>
      <c r="Q203" s="177" t="s">
        <v>33</v>
      </c>
      <c r="R203" s="177" t="s">
        <v>48</v>
      </c>
      <c r="S203" s="177" t="s">
        <v>49</v>
      </c>
      <c r="T203" s="179" t="s">
        <v>51</v>
      </c>
      <c r="U203" s="180" t="s">
        <v>52</v>
      </c>
    </row>
    <row r="204" spans="1:21" ht="13.5" thickBot="1">
      <c r="A204" s="38" t="s">
        <v>5</v>
      </c>
      <c r="B204" s="38" t="s">
        <v>6</v>
      </c>
      <c r="C204" s="38" t="s">
        <v>7</v>
      </c>
      <c r="D204" s="38" t="s">
        <v>8</v>
      </c>
      <c r="E204" s="38" t="s">
        <v>9</v>
      </c>
      <c r="F204" s="168" t="s">
        <v>10</v>
      </c>
      <c r="G204" s="103" t="s">
        <v>11</v>
      </c>
      <c r="H204" s="167" t="s">
        <v>34</v>
      </c>
      <c r="I204" s="105" t="s">
        <v>38</v>
      </c>
      <c r="J204" s="38" t="s">
        <v>39</v>
      </c>
      <c r="K204" s="61" t="s">
        <v>40</v>
      </c>
      <c r="L204" s="62" t="s">
        <v>41</v>
      </c>
      <c r="M204" s="62" t="s">
        <v>35</v>
      </c>
      <c r="N204" s="61" t="s">
        <v>42</v>
      </c>
      <c r="O204" s="62" t="s">
        <v>43</v>
      </c>
      <c r="P204" s="61" t="s">
        <v>44</v>
      </c>
      <c r="Q204" s="62" t="s">
        <v>45</v>
      </c>
      <c r="R204" s="52" t="s">
        <v>12</v>
      </c>
      <c r="S204" s="52" t="s">
        <v>13</v>
      </c>
      <c r="T204" s="52" t="s">
        <v>36</v>
      </c>
      <c r="U204" s="52" t="s">
        <v>46</v>
      </c>
    </row>
    <row r="205" spans="1:21" ht="34.5" thickBot="1">
      <c r="A205" s="181" t="s">
        <v>14</v>
      </c>
      <c r="B205" s="182" t="s">
        <v>274</v>
      </c>
      <c r="C205" s="183" t="s">
        <v>275</v>
      </c>
      <c r="D205" s="184" t="s">
        <v>276</v>
      </c>
      <c r="E205" s="185">
        <v>23430</v>
      </c>
      <c r="F205" s="172">
        <v>2022</v>
      </c>
      <c r="G205" s="173" t="s">
        <v>109</v>
      </c>
      <c r="H205" s="172">
        <v>3</v>
      </c>
      <c r="I205" s="186"/>
      <c r="J205" s="187">
        <f>H205*I205</f>
        <v>0</v>
      </c>
      <c r="K205" s="188"/>
      <c r="L205" s="187">
        <f>ROUND(J205*K205+J205,2)</f>
        <v>0</v>
      </c>
      <c r="M205" s="189">
        <v>10</v>
      </c>
      <c r="N205" s="190"/>
      <c r="O205" s="191">
        <f>N205*M205</f>
        <v>0</v>
      </c>
      <c r="P205" s="188"/>
      <c r="Q205" s="192">
        <f>ROUND(O205+O205*P205,2)</f>
        <v>0</v>
      </c>
      <c r="R205" s="193">
        <v>200000</v>
      </c>
      <c r="S205" s="79">
        <v>246000</v>
      </c>
      <c r="T205" s="19">
        <f>J205+O205+R205</f>
        <v>200000</v>
      </c>
      <c r="U205" s="19">
        <f>L205+Q205+S205</f>
        <v>246000</v>
      </c>
    </row>
    <row r="208" spans="1:21">
      <c r="A208" s="10" t="s">
        <v>182</v>
      </c>
      <c r="B208" s="216"/>
      <c r="M208" s="88" t="str">
        <f>A208</f>
        <v>PAKIET NR  21</v>
      </c>
    </row>
    <row r="209" spans="1:21">
      <c r="A209" s="254" t="s">
        <v>0</v>
      </c>
      <c r="B209" s="255"/>
      <c r="C209" s="255"/>
      <c r="D209" s="255"/>
      <c r="E209" s="255"/>
      <c r="F209" s="255"/>
      <c r="G209" s="256"/>
      <c r="H209" s="254" t="s">
        <v>1</v>
      </c>
      <c r="I209" s="255"/>
      <c r="J209" s="255"/>
      <c r="K209" s="255"/>
      <c r="L209" s="256"/>
      <c r="M209" s="257" t="s">
        <v>2</v>
      </c>
      <c r="N209" s="257"/>
      <c r="O209" s="257"/>
      <c r="P209" s="257"/>
      <c r="Q209" s="257"/>
      <c r="R209" s="257"/>
      <c r="S209" s="257"/>
      <c r="T209" s="257" t="s">
        <v>3</v>
      </c>
      <c r="U209" s="257"/>
    </row>
    <row r="210" spans="1:21" ht="52.5">
      <c r="A210" s="173" t="s">
        <v>22</v>
      </c>
      <c r="B210" s="37" t="s">
        <v>23</v>
      </c>
      <c r="C210" s="38" t="s">
        <v>57</v>
      </c>
      <c r="D210" s="38" t="s">
        <v>24</v>
      </c>
      <c r="E210" s="47" t="s">
        <v>92</v>
      </c>
      <c r="F210" s="38" t="s">
        <v>50</v>
      </c>
      <c r="G210" s="173" t="s">
        <v>25</v>
      </c>
      <c r="H210" s="173" t="s">
        <v>26</v>
      </c>
      <c r="I210" s="174" t="s">
        <v>121</v>
      </c>
      <c r="J210" s="175" t="s">
        <v>28</v>
      </c>
      <c r="K210" s="176" t="s">
        <v>4</v>
      </c>
      <c r="L210" s="175" t="s">
        <v>29</v>
      </c>
      <c r="M210" s="177" t="s">
        <v>30</v>
      </c>
      <c r="N210" s="178" t="s">
        <v>31</v>
      </c>
      <c r="O210" s="177" t="s">
        <v>32</v>
      </c>
      <c r="P210" s="176" t="s">
        <v>4</v>
      </c>
      <c r="Q210" s="177" t="s">
        <v>33</v>
      </c>
      <c r="R210" s="177" t="s">
        <v>48</v>
      </c>
      <c r="S210" s="177" t="s">
        <v>49</v>
      </c>
      <c r="T210" s="179" t="s">
        <v>51</v>
      </c>
      <c r="U210" s="180" t="s">
        <v>52</v>
      </c>
    </row>
    <row r="211" spans="1:21" ht="13.5" thickBot="1">
      <c r="A211" s="38" t="s">
        <v>5</v>
      </c>
      <c r="B211" s="38" t="s">
        <v>6</v>
      </c>
      <c r="C211" s="38" t="s">
        <v>7</v>
      </c>
      <c r="D211" s="38" t="s">
        <v>8</v>
      </c>
      <c r="E211" s="38" t="s">
        <v>9</v>
      </c>
      <c r="F211" s="168" t="s">
        <v>10</v>
      </c>
      <c r="G211" s="103" t="s">
        <v>11</v>
      </c>
      <c r="H211" s="167" t="s">
        <v>34</v>
      </c>
      <c r="I211" s="105" t="s">
        <v>38</v>
      </c>
      <c r="J211" s="38" t="s">
        <v>39</v>
      </c>
      <c r="K211" s="61" t="s">
        <v>40</v>
      </c>
      <c r="L211" s="62" t="s">
        <v>41</v>
      </c>
      <c r="M211" s="62" t="s">
        <v>35</v>
      </c>
      <c r="N211" s="61" t="s">
        <v>42</v>
      </c>
      <c r="O211" s="62" t="s">
        <v>43</v>
      </c>
      <c r="P211" s="61" t="s">
        <v>44</v>
      </c>
      <c r="Q211" s="62" t="s">
        <v>45</v>
      </c>
      <c r="R211" s="52" t="s">
        <v>12</v>
      </c>
      <c r="S211" s="52" t="s">
        <v>13</v>
      </c>
      <c r="T211" s="52" t="s">
        <v>36</v>
      </c>
      <c r="U211" s="52" t="s">
        <v>46</v>
      </c>
    </row>
    <row r="212" spans="1:21" ht="32.25" thickBot="1">
      <c r="A212" s="181" t="s">
        <v>14</v>
      </c>
      <c r="B212" s="182" t="s">
        <v>266</v>
      </c>
      <c r="C212" s="183" t="s">
        <v>277</v>
      </c>
      <c r="D212" s="184" t="s">
        <v>278</v>
      </c>
      <c r="E212" s="185" t="s">
        <v>279</v>
      </c>
      <c r="F212" s="172">
        <v>2022</v>
      </c>
      <c r="G212" s="173" t="s">
        <v>280</v>
      </c>
      <c r="H212" s="172">
        <v>3</v>
      </c>
      <c r="I212" s="186"/>
      <c r="J212" s="187">
        <f>H212*I212</f>
        <v>0</v>
      </c>
      <c r="K212" s="188"/>
      <c r="L212" s="187">
        <f>ROUND(J212*K212+J212,2)</f>
        <v>0</v>
      </c>
      <c r="M212" s="189">
        <v>10</v>
      </c>
      <c r="N212" s="190"/>
      <c r="O212" s="191">
        <f>N212*M212</f>
        <v>0</v>
      </c>
      <c r="P212" s="188"/>
      <c r="Q212" s="192">
        <f>ROUND(O212+O212*P212,2)</f>
        <v>0</v>
      </c>
      <c r="R212" s="193">
        <v>80000</v>
      </c>
      <c r="S212" s="79">
        <v>98400</v>
      </c>
      <c r="T212" s="19">
        <f>J212+O212+R212</f>
        <v>80000</v>
      </c>
      <c r="U212" s="19">
        <f>L212+Q212+S212</f>
        <v>98400</v>
      </c>
    </row>
    <row r="215" spans="1:21">
      <c r="A215" s="10" t="s">
        <v>183</v>
      </c>
      <c r="B215" s="216"/>
    </row>
    <row r="216" spans="1:21">
      <c r="A216" s="254" t="s">
        <v>0</v>
      </c>
      <c r="B216" s="255"/>
      <c r="C216" s="255"/>
      <c r="D216" s="255"/>
      <c r="E216" s="255"/>
      <c r="F216" s="255"/>
      <c r="G216" s="256"/>
      <c r="H216" s="254" t="s">
        <v>1</v>
      </c>
      <c r="I216" s="255"/>
      <c r="J216" s="255"/>
      <c r="K216" s="255"/>
      <c r="L216" s="256"/>
      <c r="M216" s="257" t="s">
        <v>2</v>
      </c>
      <c r="N216" s="257"/>
      <c r="O216" s="257"/>
      <c r="P216" s="257"/>
      <c r="Q216" s="257"/>
      <c r="R216" s="257"/>
      <c r="S216" s="257"/>
      <c r="T216" s="257" t="s">
        <v>3</v>
      </c>
      <c r="U216" s="257"/>
    </row>
    <row r="217" spans="1:21" ht="52.5">
      <c r="A217" s="173" t="s">
        <v>22</v>
      </c>
      <c r="B217" s="37" t="s">
        <v>23</v>
      </c>
      <c r="C217" s="38" t="s">
        <v>57</v>
      </c>
      <c r="D217" s="38" t="s">
        <v>24</v>
      </c>
      <c r="E217" s="47" t="s">
        <v>92</v>
      </c>
      <c r="F217" s="38" t="s">
        <v>50</v>
      </c>
      <c r="G217" s="173" t="s">
        <v>25</v>
      </c>
      <c r="H217" s="173" t="s">
        <v>26</v>
      </c>
      <c r="I217" s="174" t="s">
        <v>27</v>
      </c>
      <c r="J217" s="175" t="s">
        <v>28</v>
      </c>
      <c r="K217" s="176" t="s">
        <v>4</v>
      </c>
      <c r="L217" s="175" t="s">
        <v>29</v>
      </c>
      <c r="M217" s="177" t="s">
        <v>30</v>
      </c>
      <c r="N217" s="178" t="s">
        <v>31</v>
      </c>
      <c r="O217" s="177" t="s">
        <v>32</v>
      </c>
      <c r="P217" s="176" t="s">
        <v>4</v>
      </c>
      <c r="Q217" s="177" t="s">
        <v>33</v>
      </c>
      <c r="R217" s="177" t="s">
        <v>48</v>
      </c>
      <c r="S217" s="177" t="s">
        <v>49</v>
      </c>
      <c r="T217" s="179" t="s">
        <v>51</v>
      </c>
      <c r="U217" s="180" t="s">
        <v>52</v>
      </c>
    </row>
    <row r="218" spans="1:21" ht="13.5" thickBot="1">
      <c r="A218" s="38" t="s">
        <v>5</v>
      </c>
      <c r="B218" s="38" t="s">
        <v>6</v>
      </c>
      <c r="C218" s="38" t="s">
        <v>7</v>
      </c>
      <c r="D218" s="38" t="s">
        <v>8</v>
      </c>
      <c r="E218" s="38" t="s">
        <v>9</v>
      </c>
      <c r="F218" s="103" t="s">
        <v>10</v>
      </c>
      <c r="G218" s="173" t="s">
        <v>11</v>
      </c>
      <c r="H218" s="128" t="s">
        <v>34</v>
      </c>
      <c r="I218" s="60" t="s">
        <v>38</v>
      </c>
      <c r="J218" s="38" t="s">
        <v>39</v>
      </c>
      <c r="K218" s="61" t="s">
        <v>40</v>
      </c>
      <c r="L218" s="62" t="s">
        <v>41</v>
      </c>
      <c r="M218" s="62" t="s">
        <v>35</v>
      </c>
      <c r="N218" s="61" t="s">
        <v>42</v>
      </c>
      <c r="O218" s="62" t="s">
        <v>43</v>
      </c>
      <c r="P218" s="61" t="s">
        <v>44</v>
      </c>
      <c r="Q218" s="62" t="s">
        <v>45</v>
      </c>
      <c r="R218" s="52" t="s">
        <v>12</v>
      </c>
      <c r="S218" s="52" t="s">
        <v>13</v>
      </c>
      <c r="T218" s="52" t="s">
        <v>36</v>
      </c>
      <c r="U218" s="52" t="s">
        <v>46</v>
      </c>
    </row>
    <row r="219" spans="1:21" ht="22.5">
      <c r="A219" s="181" t="s">
        <v>14</v>
      </c>
      <c r="B219" s="195" t="s">
        <v>281</v>
      </c>
      <c r="C219" s="196" t="s">
        <v>282</v>
      </c>
      <c r="D219" s="196" t="s">
        <v>278</v>
      </c>
      <c r="E219" s="197" t="s">
        <v>283</v>
      </c>
      <c r="F219" s="184">
        <v>2020</v>
      </c>
      <c r="G219" s="198" t="s">
        <v>90</v>
      </c>
      <c r="H219" s="199">
        <v>3</v>
      </c>
      <c r="I219" s="186"/>
      <c r="J219" s="187">
        <f>H219*I219</f>
        <v>0</v>
      </c>
      <c r="K219" s="188"/>
      <c r="L219" s="187">
        <f>ROUND(J219*K219+J219,2)</f>
        <v>0</v>
      </c>
      <c r="M219" s="200">
        <v>10</v>
      </c>
      <c r="N219" s="190"/>
      <c r="O219" s="191">
        <f>N219*M219</f>
        <v>0</v>
      </c>
      <c r="P219" s="188"/>
      <c r="Q219" s="192">
        <f t="shared" ref="Q219:Q220" si="36">ROUND(O219+O219*P219,2)</f>
        <v>0</v>
      </c>
      <c r="R219" s="287">
        <v>50000</v>
      </c>
      <c r="S219" s="288">
        <v>61500</v>
      </c>
      <c r="T219" s="242">
        <f>SUM(J221+O221+R221)</f>
        <v>50000</v>
      </c>
      <c r="U219" s="244">
        <f>SUM(L221+Q221+S221)</f>
        <v>61500</v>
      </c>
    </row>
    <row r="220" spans="1:21" ht="23.25" thickBot="1">
      <c r="A220" s="181" t="s">
        <v>15</v>
      </c>
      <c r="B220" s="201" t="s">
        <v>281</v>
      </c>
      <c r="C220" s="202" t="s">
        <v>282</v>
      </c>
      <c r="D220" s="202" t="s">
        <v>278</v>
      </c>
      <c r="E220" s="203" t="s">
        <v>284</v>
      </c>
      <c r="F220" s="202">
        <v>2020</v>
      </c>
      <c r="G220" s="198" t="s">
        <v>90</v>
      </c>
      <c r="H220" s="199">
        <v>3</v>
      </c>
      <c r="I220" s="186"/>
      <c r="J220" s="187">
        <f t="shared" ref="J220" si="37">H220*I220</f>
        <v>0</v>
      </c>
      <c r="K220" s="188"/>
      <c r="L220" s="187">
        <f t="shared" ref="L220" si="38">ROUND(J220*K220+J220,2)</f>
        <v>0</v>
      </c>
      <c r="M220" s="204">
        <v>10</v>
      </c>
      <c r="N220" s="190"/>
      <c r="O220" s="191">
        <f t="shared" ref="O220" si="39">N220*M220</f>
        <v>0</v>
      </c>
      <c r="P220" s="188"/>
      <c r="Q220" s="192">
        <f t="shared" si="36"/>
        <v>0</v>
      </c>
      <c r="R220" s="265"/>
      <c r="S220" s="267"/>
      <c r="T220" s="243"/>
      <c r="U220" s="245"/>
    </row>
    <row r="221" spans="1:21">
      <c r="A221" s="194"/>
      <c r="B221" s="1"/>
      <c r="I221" s="209" t="s">
        <v>21</v>
      </c>
      <c r="J221" s="205">
        <f>SUM(J219:J220)</f>
        <v>0</v>
      </c>
      <c r="K221" s="9"/>
      <c r="L221" s="205">
        <f>SUM(L219:L220)</f>
        <v>0</v>
      </c>
      <c r="M221" s="9"/>
      <c r="N221" s="9"/>
      <c r="O221" s="205">
        <f>SUM(O219:O220)</f>
        <v>0</v>
      </c>
      <c r="P221" s="9"/>
      <c r="Q221" s="205">
        <f>SUM(Q219:Q220)</f>
        <v>0</v>
      </c>
      <c r="R221" s="205">
        <f>SUM(R219:R220)</f>
        <v>50000</v>
      </c>
      <c r="S221" s="205">
        <f>SUM(S219:S220)</f>
        <v>61500</v>
      </c>
    </row>
    <row r="222" spans="1:2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>
      <c r="A224" s="10" t="s">
        <v>122</v>
      </c>
      <c r="B224" s="216"/>
    </row>
    <row r="225" spans="1:21">
      <c r="A225" s="254" t="s">
        <v>0</v>
      </c>
      <c r="B225" s="255"/>
      <c r="C225" s="255"/>
      <c r="D225" s="255"/>
      <c r="E225" s="255"/>
      <c r="F225" s="255"/>
      <c r="G225" s="256"/>
      <c r="H225" s="254" t="s">
        <v>1</v>
      </c>
      <c r="I225" s="255"/>
      <c r="J225" s="255"/>
      <c r="K225" s="255"/>
      <c r="L225" s="256"/>
      <c r="M225" s="257" t="s">
        <v>2</v>
      </c>
      <c r="N225" s="257"/>
      <c r="O225" s="257"/>
      <c r="P225" s="257"/>
      <c r="Q225" s="257"/>
      <c r="R225" s="257"/>
      <c r="S225" s="257"/>
      <c r="T225" s="257" t="s">
        <v>3</v>
      </c>
      <c r="U225" s="257"/>
    </row>
    <row r="226" spans="1:21" ht="52.5">
      <c r="A226" s="173" t="s">
        <v>22</v>
      </c>
      <c r="B226" s="37" t="s">
        <v>23</v>
      </c>
      <c r="C226" s="38" t="s">
        <v>57</v>
      </c>
      <c r="D226" s="38" t="s">
        <v>24</v>
      </c>
      <c r="E226" s="47" t="s">
        <v>92</v>
      </c>
      <c r="F226" s="38" t="s">
        <v>50</v>
      </c>
      <c r="G226" s="173" t="s">
        <v>25</v>
      </c>
      <c r="H226" s="173" t="s">
        <v>26</v>
      </c>
      <c r="I226" s="174" t="s">
        <v>27</v>
      </c>
      <c r="J226" s="175" t="s">
        <v>28</v>
      </c>
      <c r="K226" s="176" t="s">
        <v>4</v>
      </c>
      <c r="L226" s="175" t="s">
        <v>29</v>
      </c>
      <c r="M226" s="177" t="s">
        <v>30</v>
      </c>
      <c r="N226" s="178" t="s">
        <v>31</v>
      </c>
      <c r="O226" s="177" t="s">
        <v>32</v>
      </c>
      <c r="P226" s="176" t="s">
        <v>4</v>
      </c>
      <c r="Q226" s="177" t="s">
        <v>33</v>
      </c>
      <c r="R226" s="177" t="s">
        <v>48</v>
      </c>
      <c r="S226" s="177" t="s">
        <v>49</v>
      </c>
      <c r="T226" s="179" t="s">
        <v>51</v>
      </c>
      <c r="U226" s="180" t="s">
        <v>52</v>
      </c>
    </row>
    <row r="227" spans="1:21" ht="13.5" thickBot="1">
      <c r="A227" s="38" t="s">
        <v>5</v>
      </c>
      <c r="B227" s="38" t="s">
        <v>6</v>
      </c>
      <c r="C227" s="38" t="s">
        <v>7</v>
      </c>
      <c r="D227" s="38" t="s">
        <v>8</v>
      </c>
      <c r="E227" s="38" t="s">
        <v>9</v>
      </c>
      <c r="F227" s="103" t="s">
        <v>10</v>
      </c>
      <c r="G227" s="173" t="s">
        <v>11</v>
      </c>
      <c r="H227" s="128" t="s">
        <v>34</v>
      </c>
      <c r="I227" s="60" t="s">
        <v>38</v>
      </c>
      <c r="J227" s="38" t="s">
        <v>39</v>
      </c>
      <c r="K227" s="61" t="s">
        <v>40</v>
      </c>
      <c r="L227" s="62" t="s">
        <v>41</v>
      </c>
      <c r="M227" s="52" t="s">
        <v>35</v>
      </c>
      <c r="N227" s="61" t="s">
        <v>42</v>
      </c>
      <c r="O227" s="62" t="s">
        <v>43</v>
      </c>
      <c r="P227" s="61" t="s">
        <v>44</v>
      </c>
      <c r="Q227" s="62" t="s">
        <v>45</v>
      </c>
      <c r="R227" s="52" t="s">
        <v>12</v>
      </c>
      <c r="S227" s="52" t="s">
        <v>13</v>
      </c>
      <c r="T227" s="52" t="s">
        <v>36</v>
      </c>
      <c r="U227" s="52" t="s">
        <v>46</v>
      </c>
    </row>
    <row r="228" spans="1:21" ht="45">
      <c r="A228" s="181" t="s">
        <v>14</v>
      </c>
      <c r="B228" s="195" t="s">
        <v>285</v>
      </c>
      <c r="C228" s="196" t="s">
        <v>286</v>
      </c>
      <c r="D228" s="196" t="s">
        <v>287</v>
      </c>
      <c r="E228" s="197" t="s">
        <v>288</v>
      </c>
      <c r="F228" s="184">
        <v>2012</v>
      </c>
      <c r="G228" s="198" t="s">
        <v>289</v>
      </c>
      <c r="H228" s="199">
        <v>3</v>
      </c>
      <c r="I228" s="186"/>
      <c r="J228" s="187">
        <f>H228*I228</f>
        <v>0</v>
      </c>
      <c r="K228" s="188"/>
      <c r="L228" s="206">
        <f>ROUND(J228*K228+J228,2)</f>
        <v>0</v>
      </c>
      <c r="M228" s="204">
        <v>15</v>
      </c>
      <c r="N228" s="207"/>
      <c r="O228" s="191">
        <f>N228*M228</f>
        <v>0</v>
      </c>
      <c r="P228" s="188"/>
      <c r="Q228" s="192">
        <f t="shared" ref="Q228:Q233" si="40">ROUND(O228+O228*P228,2)</f>
        <v>0</v>
      </c>
      <c r="R228" s="287">
        <v>70000</v>
      </c>
      <c r="S228" s="288">
        <v>86100</v>
      </c>
      <c r="T228" s="242">
        <f>SUM(J234+O234+R234)</f>
        <v>70000</v>
      </c>
      <c r="U228" s="244">
        <f>SUM(L234+Q234+S234)</f>
        <v>86100</v>
      </c>
    </row>
    <row r="229" spans="1:21" ht="27">
      <c r="A229" s="181" t="s">
        <v>15</v>
      </c>
      <c r="B229" s="195" t="s">
        <v>285</v>
      </c>
      <c r="C229" s="196" t="s">
        <v>290</v>
      </c>
      <c r="D229" s="196" t="s">
        <v>291</v>
      </c>
      <c r="E229" s="197" t="s">
        <v>292</v>
      </c>
      <c r="F229" s="184">
        <v>2017</v>
      </c>
      <c r="G229" s="198" t="s">
        <v>293</v>
      </c>
      <c r="H229" s="199">
        <v>3</v>
      </c>
      <c r="I229" s="186"/>
      <c r="J229" s="187">
        <f t="shared" ref="J229:J233" si="41">H229*I229</f>
        <v>0</v>
      </c>
      <c r="K229" s="188"/>
      <c r="L229" s="206">
        <f t="shared" ref="L229:L233" si="42">ROUND(J229*K229+J229,2)</f>
        <v>0</v>
      </c>
      <c r="M229" s="204">
        <v>15</v>
      </c>
      <c r="N229" s="207"/>
      <c r="O229" s="191">
        <f t="shared" ref="O229:O233" si="43">N229*M229</f>
        <v>0</v>
      </c>
      <c r="P229" s="188"/>
      <c r="Q229" s="192">
        <f t="shared" si="40"/>
        <v>0</v>
      </c>
      <c r="R229" s="289"/>
      <c r="S229" s="291"/>
      <c r="T229" s="249"/>
      <c r="U229" s="250"/>
    </row>
    <row r="230" spans="1:21" ht="45">
      <c r="A230" s="181" t="s">
        <v>16</v>
      </c>
      <c r="B230" s="195" t="s">
        <v>285</v>
      </c>
      <c r="C230" s="196" t="s">
        <v>294</v>
      </c>
      <c r="D230" s="196" t="s">
        <v>287</v>
      </c>
      <c r="E230" s="197" t="s">
        <v>295</v>
      </c>
      <c r="F230" s="184">
        <v>2019</v>
      </c>
      <c r="G230" s="198" t="s">
        <v>296</v>
      </c>
      <c r="H230" s="199">
        <v>3</v>
      </c>
      <c r="I230" s="186"/>
      <c r="J230" s="187">
        <f t="shared" si="41"/>
        <v>0</v>
      </c>
      <c r="K230" s="188"/>
      <c r="L230" s="206">
        <f t="shared" si="42"/>
        <v>0</v>
      </c>
      <c r="M230" s="204">
        <v>15</v>
      </c>
      <c r="N230" s="207"/>
      <c r="O230" s="191">
        <f t="shared" si="43"/>
        <v>0</v>
      </c>
      <c r="P230" s="188"/>
      <c r="Q230" s="192">
        <f t="shared" si="40"/>
        <v>0</v>
      </c>
      <c r="R230" s="289"/>
      <c r="S230" s="291"/>
      <c r="T230" s="249"/>
      <c r="U230" s="250"/>
    </row>
    <row r="231" spans="1:21" ht="36">
      <c r="A231" s="181" t="s">
        <v>17</v>
      </c>
      <c r="B231" s="195" t="s">
        <v>285</v>
      </c>
      <c r="C231" s="196" t="s">
        <v>297</v>
      </c>
      <c r="D231" s="196" t="s">
        <v>287</v>
      </c>
      <c r="E231" s="197" t="s">
        <v>298</v>
      </c>
      <c r="F231" s="184">
        <v>2010</v>
      </c>
      <c r="G231" s="198" t="s">
        <v>299</v>
      </c>
      <c r="H231" s="199">
        <v>3</v>
      </c>
      <c r="I231" s="186"/>
      <c r="J231" s="187">
        <f t="shared" si="41"/>
        <v>0</v>
      </c>
      <c r="K231" s="188"/>
      <c r="L231" s="206">
        <f t="shared" si="42"/>
        <v>0</v>
      </c>
      <c r="M231" s="204">
        <v>15</v>
      </c>
      <c r="N231" s="207"/>
      <c r="O231" s="191">
        <f t="shared" si="43"/>
        <v>0</v>
      </c>
      <c r="P231" s="188"/>
      <c r="Q231" s="192">
        <f t="shared" si="40"/>
        <v>0</v>
      </c>
      <c r="R231" s="289"/>
      <c r="S231" s="291"/>
      <c r="T231" s="249"/>
      <c r="U231" s="250"/>
    </row>
    <row r="232" spans="1:21" ht="45">
      <c r="A232" s="181" t="s">
        <v>53</v>
      </c>
      <c r="B232" s="195" t="s">
        <v>285</v>
      </c>
      <c r="C232" s="196" t="s">
        <v>300</v>
      </c>
      <c r="D232" s="196" t="s">
        <v>287</v>
      </c>
      <c r="E232" s="197" t="s">
        <v>301</v>
      </c>
      <c r="F232" s="208">
        <v>2010</v>
      </c>
      <c r="G232" s="198" t="s">
        <v>296</v>
      </c>
      <c r="H232" s="199">
        <v>3</v>
      </c>
      <c r="I232" s="186"/>
      <c r="J232" s="187">
        <f t="shared" si="41"/>
        <v>0</v>
      </c>
      <c r="K232" s="188"/>
      <c r="L232" s="206">
        <f t="shared" si="42"/>
        <v>0</v>
      </c>
      <c r="M232" s="204">
        <v>15</v>
      </c>
      <c r="N232" s="207"/>
      <c r="O232" s="191">
        <f t="shared" si="43"/>
        <v>0</v>
      </c>
      <c r="P232" s="188"/>
      <c r="Q232" s="192">
        <f t="shared" si="40"/>
        <v>0</v>
      </c>
      <c r="R232" s="289"/>
      <c r="S232" s="291"/>
      <c r="T232" s="249"/>
      <c r="U232" s="250"/>
    </row>
    <row r="233" spans="1:21" ht="23.25" thickBot="1">
      <c r="A233" s="171" t="s">
        <v>54</v>
      </c>
      <c r="B233" s="201" t="s">
        <v>285</v>
      </c>
      <c r="C233" s="202" t="s">
        <v>302</v>
      </c>
      <c r="D233" s="202" t="s">
        <v>287</v>
      </c>
      <c r="E233" s="203" t="s">
        <v>303</v>
      </c>
      <c r="F233" s="202">
        <v>2021</v>
      </c>
      <c r="G233" s="198" t="s">
        <v>304</v>
      </c>
      <c r="H233" s="199">
        <v>3</v>
      </c>
      <c r="I233" s="186"/>
      <c r="J233" s="187">
        <f t="shared" si="41"/>
        <v>0</v>
      </c>
      <c r="K233" s="188"/>
      <c r="L233" s="206">
        <f t="shared" si="42"/>
        <v>0</v>
      </c>
      <c r="M233" s="204">
        <v>15</v>
      </c>
      <c r="N233" s="207"/>
      <c r="O233" s="191">
        <f t="shared" si="43"/>
        <v>0</v>
      </c>
      <c r="P233" s="188"/>
      <c r="Q233" s="192">
        <f t="shared" si="40"/>
        <v>0</v>
      </c>
      <c r="R233" s="290"/>
      <c r="S233" s="267"/>
      <c r="T233" s="243"/>
      <c r="U233" s="245"/>
    </row>
    <row r="234" spans="1:21">
      <c r="A234" s="194"/>
      <c r="B234" s="1"/>
      <c r="I234" s="132" t="s">
        <v>21</v>
      </c>
      <c r="J234" s="133">
        <f>SUM(J228:J233)</f>
        <v>0</v>
      </c>
      <c r="K234" s="9"/>
      <c r="L234" s="133">
        <f>SUM(L228:L233)</f>
        <v>0</v>
      </c>
      <c r="M234" s="9"/>
      <c r="N234" s="9"/>
      <c r="O234" s="133">
        <f>SUM(O228:O233)</f>
        <v>0</v>
      </c>
      <c r="P234" s="9"/>
      <c r="Q234" s="133">
        <f>SUM(Q228:Q233)</f>
        <v>0</v>
      </c>
      <c r="R234" s="133">
        <f>SUM(R228:R233)</f>
        <v>70000</v>
      </c>
      <c r="S234" s="133">
        <f>SUM(S228:S233)</f>
        <v>86100</v>
      </c>
    </row>
    <row r="237" spans="1:21">
      <c r="A237" s="10" t="s">
        <v>123</v>
      </c>
      <c r="B237" s="216"/>
    </row>
    <row r="238" spans="1:21">
      <c r="A238" s="292" t="s">
        <v>0</v>
      </c>
      <c r="B238" s="262"/>
      <c r="C238" s="262"/>
      <c r="D238" s="262"/>
      <c r="E238" s="262"/>
      <c r="F238" s="262"/>
      <c r="G238" s="263"/>
      <c r="H238" s="292" t="s">
        <v>1</v>
      </c>
      <c r="I238" s="262"/>
      <c r="J238" s="262"/>
      <c r="K238" s="262"/>
      <c r="L238" s="263"/>
      <c r="M238" s="293" t="s">
        <v>2</v>
      </c>
      <c r="N238" s="293"/>
      <c r="O238" s="293"/>
      <c r="P238" s="293"/>
      <c r="Q238" s="293"/>
      <c r="R238" s="293"/>
      <c r="S238" s="293"/>
      <c r="T238" s="293" t="s">
        <v>3</v>
      </c>
      <c r="U238" s="293"/>
    </row>
    <row r="239" spans="1:21" ht="52.5">
      <c r="A239" s="134" t="s">
        <v>22</v>
      </c>
      <c r="B239" s="37" t="s">
        <v>23</v>
      </c>
      <c r="C239" s="38" t="s">
        <v>57</v>
      </c>
      <c r="D239" s="38" t="s">
        <v>24</v>
      </c>
      <c r="E239" s="47" t="s">
        <v>92</v>
      </c>
      <c r="F239" s="38" t="s">
        <v>50</v>
      </c>
      <c r="G239" s="134" t="s">
        <v>25</v>
      </c>
      <c r="H239" s="134" t="s">
        <v>26</v>
      </c>
      <c r="I239" s="135" t="s">
        <v>27</v>
      </c>
      <c r="J239" s="136" t="s">
        <v>28</v>
      </c>
      <c r="K239" s="137" t="s">
        <v>4</v>
      </c>
      <c r="L239" s="136" t="s">
        <v>29</v>
      </c>
      <c r="M239" s="138" t="s">
        <v>30</v>
      </c>
      <c r="N239" s="139" t="s">
        <v>31</v>
      </c>
      <c r="O239" s="138" t="s">
        <v>32</v>
      </c>
      <c r="P239" s="137" t="s">
        <v>4</v>
      </c>
      <c r="Q239" s="138" t="s">
        <v>33</v>
      </c>
      <c r="R239" s="138" t="s">
        <v>48</v>
      </c>
      <c r="S239" s="138" t="s">
        <v>49</v>
      </c>
      <c r="T239" s="140" t="s">
        <v>51</v>
      </c>
      <c r="U239" s="141" t="s">
        <v>52</v>
      </c>
    </row>
    <row r="240" spans="1:21" ht="13.5" thickBot="1">
      <c r="A240" s="38" t="s">
        <v>5</v>
      </c>
      <c r="B240" s="38" t="s">
        <v>6</v>
      </c>
      <c r="C240" s="38" t="s">
        <v>7</v>
      </c>
      <c r="D240" s="38" t="s">
        <v>8</v>
      </c>
      <c r="E240" s="38" t="s">
        <v>9</v>
      </c>
      <c r="F240" s="103" t="s">
        <v>10</v>
      </c>
      <c r="G240" s="134" t="s">
        <v>11</v>
      </c>
      <c r="H240" s="128" t="s">
        <v>34</v>
      </c>
      <c r="I240" s="60" t="s">
        <v>38</v>
      </c>
      <c r="J240" s="38" t="s">
        <v>39</v>
      </c>
      <c r="K240" s="61" t="s">
        <v>40</v>
      </c>
      <c r="L240" s="62" t="s">
        <v>41</v>
      </c>
      <c r="M240" s="52" t="s">
        <v>35</v>
      </c>
      <c r="N240" s="61" t="s">
        <v>42</v>
      </c>
      <c r="O240" s="62" t="s">
        <v>43</v>
      </c>
      <c r="P240" s="61" t="s">
        <v>44</v>
      </c>
      <c r="Q240" s="62" t="s">
        <v>45</v>
      </c>
      <c r="R240" s="52" t="s">
        <v>12</v>
      </c>
      <c r="S240" s="52" t="s">
        <v>13</v>
      </c>
      <c r="T240" s="52" t="s">
        <v>36</v>
      </c>
      <c r="U240" s="52" t="s">
        <v>46</v>
      </c>
    </row>
    <row r="241" spans="1:21" ht="45">
      <c r="A241" s="181" t="s">
        <v>14</v>
      </c>
      <c r="B241" s="195" t="s">
        <v>305</v>
      </c>
      <c r="C241" s="196" t="s">
        <v>306</v>
      </c>
      <c r="D241" s="196" t="s">
        <v>307</v>
      </c>
      <c r="E241" s="197" t="s">
        <v>308</v>
      </c>
      <c r="F241" s="184">
        <v>2015</v>
      </c>
      <c r="G241" s="198" t="s">
        <v>289</v>
      </c>
      <c r="H241" s="199">
        <v>3</v>
      </c>
      <c r="I241" s="186"/>
      <c r="J241" s="187">
        <f>H241*I241</f>
        <v>0</v>
      </c>
      <c r="K241" s="188"/>
      <c r="L241" s="206">
        <f>ROUND(J241*K241+J241,2)</f>
        <v>0</v>
      </c>
      <c r="M241" s="204">
        <v>20</v>
      </c>
      <c r="N241" s="207"/>
      <c r="O241" s="191">
        <f>N241*M241</f>
        <v>0</v>
      </c>
      <c r="P241" s="188"/>
      <c r="Q241" s="192">
        <f t="shared" ref="Q241:Q245" si="44">ROUND(O241+O241*P241,2)</f>
        <v>0</v>
      </c>
      <c r="R241" s="287">
        <v>10000</v>
      </c>
      <c r="S241" s="288">
        <v>12300</v>
      </c>
      <c r="T241" s="242">
        <f>SUM(J246+O246+R246)</f>
        <v>10000</v>
      </c>
      <c r="U241" s="244">
        <f>SUM(L246+Q246+S246)</f>
        <v>12300</v>
      </c>
    </row>
    <row r="242" spans="1:21" ht="27">
      <c r="A242" s="181" t="s">
        <v>15</v>
      </c>
      <c r="B242" s="195" t="s">
        <v>305</v>
      </c>
      <c r="C242" s="196" t="s">
        <v>309</v>
      </c>
      <c r="D242" s="196" t="s">
        <v>307</v>
      </c>
      <c r="E242" s="197" t="s">
        <v>310</v>
      </c>
      <c r="F242" s="184">
        <v>2013</v>
      </c>
      <c r="G242" s="198" t="s">
        <v>311</v>
      </c>
      <c r="H242" s="199">
        <v>3</v>
      </c>
      <c r="I242" s="186"/>
      <c r="J242" s="187">
        <f t="shared" ref="J242:J245" si="45">H242*I242</f>
        <v>0</v>
      </c>
      <c r="K242" s="188"/>
      <c r="L242" s="206">
        <f t="shared" ref="L242:L245" si="46">ROUND(J242*K242+J242,2)</f>
        <v>0</v>
      </c>
      <c r="M242" s="204">
        <v>20</v>
      </c>
      <c r="N242" s="207"/>
      <c r="O242" s="191">
        <f t="shared" ref="O242:O245" si="47">N242*M242</f>
        <v>0</v>
      </c>
      <c r="P242" s="188"/>
      <c r="Q242" s="192">
        <f t="shared" si="44"/>
        <v>0</v>
      </c>
      <c r="R242" s="289"/>
      <c r="S242" s="291"/>
      <c r="T242" s="249"/>
      <c r="U242" s="250"/>
    </row>
    <row r="243" spans="1:21" ht="22.5">
      <c r="A243" s="181" t="s">
        <v>16</v>
      </c>
      <c r="B243" s="195" t="s">
        <v>185</v>
      </c>
      <c r="C243" s="196" t="s">
        <v>312</v>
      </c>
      <c r="D243" s="196" t="s">
        <v>307</v>
      </c>
      <c r="E243" s="197" t="s">
        <v>313</v>
      </c>
      <c r="F243" s="184">
        <v>2022</v>
      </c>
      <c r="G243" s="198" t="s">
        <v>314</v>
      </c>
      <c r="H243" s="199">
        <v>3</v>
      </c>
      <c r="I243" s="186"/>
      <c r="J243" s="187">
        <f t="shared" si="45"/>
        <v>0</v>
      </c>
      <c r="K243" s="188"/>
      <c r="L243" s="206">
        <f t="shared" si="46"/>
        <v>0</v>
      </c>
      <c r="M243" s="204">
        <v>20</v>
      </c>
      <c r="N243" s="207"/>
      <c r="O243" s="191">
        <f t="shared" si="47"/>
        <v>0</v>
      </c>
      <c r="P243" s="188"/>
      <c r="Q243" s="192">
        <f t="shared" si="44"/>
        <v>0</v>
      </c>
      <c r="R243" s="289"/>
      <c r="S243" s="291"/>
      <c r="T243" s="249"/>
      <c r="U243" s="250"/>
    </row>
    <row r="244" spans="1:21" ht="27">
      <c r="A244" s="181" t="s">
        <v>17</v>
      </c>
      <c r="B244" s="195" t="s">
        <v>185</v>
      </c>
      <c r="C244" s="196" t="s">
        <v>315</v>
      </c>
      <c r="D244" s="196" t="s">
        <v>307</v>
      </c>
      <c r="E244" s="197" t="s">
        <v>316</v>
      </c>
      <c r="F244" s="184">
        <v>2022</v>
      </c>
      <c r="G244" s="198" t="s">
        <v>317</v>
      </c>
      <c r="H244" s="199">
        <v>3</v>
      </c>
      <c r="I244" s="186"/>
      <c r="J244" s="187">
        <f t="shared" si="45"/>
        <v>0</v>
      </c>
      <c r="K244" s="188"/>
      <c r="L244" s="206">
        <f t="shared" si="46"/>
        <v>0</v>
      </c>
      <c r="M244" s="204">
        <v>20</v>
      </c>
      <c r="N244" s="207"/>
      <c r="O244" s="191">
        <f t="shared" si="47"/>
        <v>0</v>
      </c>
      <c r="P244" s="188"/>
      <c r="Q244" s="192">
        <f t="shared" si="44"/>
        <v>0</v>
      </c>
      <c r="R244" s="289"/>
      <c r="S244" s="291"/>
      <c r="T244" s="249"/>
      <c r="U244" s="250"/>
    </row>
    <row r="245" spans="1:21" ht="34.5" thickBot="1">
      <c r="A245" s="181" t="s">
        <v>53</v>
      </c>
      <c r="B245" s="201" t="s">
        <v>185</v>
      </c>
      <c r="C245" s="202" t="s">
        <v>318</v>
      </c>
      <c r="D245" s="202" t="s">
        <v>307</v>
      </c>
      <c r="E245" s="203" t="s">
        <v>319</v>
      </c>
      <c r="F245" s="202">
        <v>2023</v>
      </c>
      <c r="G245" s="198" t="s">
        <v>320</v>
      </c>
      <c r="H245" s="199">
        <v>1</v>
      </c>
      <c r="I245" s="186"/>
      <c r="J245" s="187">
        <f t="shared" si="45"/>
        <v>0</v>
      </c>
      <c r="K245" s="188"/>
      <c r="L245" s="206">
        <f t="shared" si="46"/>
        <v>0</v>
      </c>
      <c r="M245" s="204">
        <v>20</v>
      </c>
      <c r="N245" s="207"/>
      <c r="O245" s="191">
        <f t="shared" si="47"/>
        <v>0</v>
      </c>
      <c r="P245" s="188"/>
      <c r="Q245" s="192">
        <f t="shared" si="44"/>
        <v>0</v>
      </c>
      <c r="R245" s="265"/>
      <c r="S245" s="267"/>
      <c r="T245" s="243"/>
      <c r="U245" s="245"/>
    </row>
    <row r="246" spans="1:21">
      <c r="A246" s="194"/>
      <c r="B246" s="1"/>
      <c r="I246" s="209" t="s">
        <v>21</v>
      </c>
      <c r="J246" s="205">
        <f>SUM(J241:J245)</f>
        <v>0</v>
      </c>
      <c r="K246" s="9"/>
      <c r="L246" s="205">
        <f>SUM(L241:L245)</f>
        <v>0</v>
      </c>
      <c r="M246" s="9"/>
      <c r="N246" s="9"/>
      <c r="O246" s="205">
        <f>SUM(O241:O245)</f>
        <v>0</v>
      </c>
      <c r="P246" s="9"/>
      <c r="Q246" s="205">
        <f>SUM(Q241:Q245)</f>
        <v>0</v>
      </c>
      <c r="R246" s="205">
        <f>SUM(R241:R245)</f>
        <v>10000</v>
      </c>
      <c r="S246" s="205">
        <f>SUM(S241:S245)</f>
        <v>12300</v>
      </c>
    </row>
    <row r="249" spans="1:21">
      <c r="A249" s="10" t="s">
        <v>124</v>
      </c>
      <c r="B249" s="216"/>
    </row>
    <row r="250" spans="1:21">
      <c r="A250" s="254" t="s">
        <v>0</v>
      </c>
      <c r="B250" s="255"/>
      <c r="C250" s="255"/>
      <c r="D250" s="255"/>
      <c r="E250" s="255"/>
      <c r="F250" s="255"/>
      <c r="G250" s="256"/>
      <c r="H250" s="254" t="s">
        <v>1</v>
      </c>
      <c r="I250" s="255"/>
      <c r="J250" s="255"/>
      <c r="K250" s="255"/>
      <c r="L250" s="256"/>
      <c r="M250" s="257" t="s">
        <v>2</v>
      </c>
      <c r="N250" s="257"/>
      <c r="O250" s="257"/>
      <c r="P250" s="257"/>
      <c r="Q250" s="257"/>
      <c r="R250" s="257"/>
      <c r="S250" s="257"/>
      <c r="T250" s="257" t="s">
        <v>3</v>
      </c>
      <c r="U250" s="257"/>
    </row>
    <row r="251" spans="1:21" ht="52.5">
      <c r="A251" s="173" t="s">
        <v>22</v>
      </c>
      <c r="B251" s="37" t="s">
        <v>23</v>
      </c>
      <c r="C251" s="38" t="s">
        <v>57</v>
      </c>
      <c r="D251" s="38" t="s">
        <v>24</v>
      </c>
      <c r="E251" s="47" t="s">
        <v>92</v>
      </c>
      <c r="F251" s="38" t="s">
        <v>50</v>
      </c>
      <c r="G251" s="173" t="s">
        <v>25</v>
      </c>
      <c r="H251" s="173" t="s">
        <v>26</v>
      </c>
      <c r="I251" s="174" t="s">
        <v>27</v>
      </c>
      <c r="J251" s="175" t="s">
        <v>28</v>
      </c>
      <c r="K251" s="176" t="s">
        <v>4</v>
      </c>
      <c r="L251" s="175" t="s">
        <v>29</v>
      </c>
      <c r="M251" s="177" t="s">
        <v>30</v>
      </c>
      <c r="N251" s="178" t="s">
        <v>31</v>
      </c>
      <c r="O251" s="177" t="s">
        <v>32</v>
      </c>
      <c r="P251" s="176" t="s">
        <v>4</v>
      </c>
      <c r="Q251" s="177" t="s">
        <v>33</v>
      </c>
      <c r="R251" s="177" t="s">
        <v>48</v>
      </c>
      <c r="S251" s="177" t="s">
        <v>49</v>
      </c>
      <c r="T251" s="179" t="s">
        <v>51</v>
      </c>
      <c r="U251" s="180" t="s">
        <v>52</v>
      </c>
    </row>
    <row r="252" spans="1:21" ht="13.5" thickBot="1">
      <c r="A252" s="38" t="s">
        <v>5</v>
      </c>
      <c r="B252" s="38" t="s">
        <v>6</v>
      </c>
      <c r="C252" s="38" t="s">
        <v>7</v>
      </c>
      <c r="D252" s="38" t="s">
        <v>8</v>
      </c>
      <c r="E252" s="38" t="s">
        <v>9</v>
      </c>
      <c r="F252" s="103" t="s">
        <v>10</v>
      </c>
      <c r="G252" s="173" t="s">
        <v>11</v>
      </c>
      <c r="H252" s="128" t="s">
        <v>34</v>
      </c>
      <c r="I252" s="60" t="s">
        <v>38</v>
      </c>
      <c r="J252" s="38" t="s">
        <v>39</v>
      </c>
      <c r="K252" s="61" t="s">
        <v>40</v>
      </c>
      <c r="L252" s="62" t="s">
        <v>41</v>
      </c>
      <c r="M252" s="52" t="s">
        <v>35</v>
      </c>
      <c r="N252" s="61" t="s">
        <v>42</v>
      </c>
      <c r="O252" s="62" t="s">
        <v>43</v>
      </c>
      <c r="P252" s="61" t="s">
        <v>44</v>
      </c>
      <c r="Q252" s="62" t="s">
        <v>45</v>
      </c>
      <c r="R252" s="52" t="s">
        <v>12</v>
      </c>
      <c r="S252" s="52" t="s">
        <v>13</v>
      </c>
      <c r="T252" s="52" t="s">
        <v>36</v>
      </c>
      <c r="U252" s="52" t="s">
        <v>46</v>
      </c>
    </row>
    <row r="253" spans="1:21" ht="45">
      <c r="A253" s="181" t="s">
        <v>14</v>
      </c>
      <c r="B253" s="210" t="s">
        <v>321</v>
      </c>
      <c r="C253" s="150" t="s">
        <v>322</v>
      </c>
      <c r="D253" s="150" t="s">
        <v>323</v>
      </c>
      <c r="E253" s="211" t="s">
        <v>324</v>
      </c>
      <c r="F253" s="212">
        <v>2007</v>
      </c>
      <c r="G253" s="198" t="s">
        <v>325</v>
      </c>
      <c r="H253" s="199">
        <v>3</v>
      </c>
      <c r="I253" s="143"/>
      <c r="J253" s="187">
        <f>H253*I253</f>
        <v>0</v>
      </c>
      <c r="K253" s="188"/>
      <c r="L253" s="213">
        <f>ROUND(J253*K253+J253,2)</f>
        <v>0</v>
      </c>
      <c r="M253" s="204">
        <v>10</v>
      </c>
      <c r="N253" s="214"/>
      <c r="O253" s="191">
        <f>N253*M253</f>
        <v>0</v>
      </c>
      <c r="P253" s="188"/>
      <c r="Q253" s="215">
        <f t="shared" ref="Q253:Q255" si="48">ROUND(O253+O253*P253,2)</f>
        <v>0</v>
      </c>
      <c r="R253" s="287">
        <v>15000</v>
      </c>
      <c r="S253" s="288">
        <v>18450</v>
      </c>
      <c r="T253" s="242">
        <f>SUM(J256+O256+R256)</f>
        <v>15000</v>
      </c>
      <c r="U253" s="244">
        <f>SUM(L256+Q256+S256)</f>
        <v>18450</v>
      </c>
    </row>
    <row r="254" spans="1:21" ht="33.75">
      <c r="A254" s="181" t="s">
        <v>15</v>
      </c>
      <c r="B254" s="210" t="s">
        <v>326</v>
      </c>
      <c r="C254" s="150" t="s">
        <v>327</v>
      </c>
      <c r="D254" s="150" t="s">
        <v>323</v>
      </c>
      <c r="E254" s="211" t="s">
        <v>328</v>
      </c>
      <c r="F254" s="212"/>
      <c r="G254" s="198" t="s">
        <v>329</v>
      </c>
      <c r="H254" s="199">
        <v>3</v>
      </c>
      <c r="I254" s="143"/>
      <c r="J254" s="187">
        <f t="shared" ref="J254:J255" si="49">H254*I254</f>
        <v>0</v>
      </c>
      <c r="K254" s="188"/>
      <c r="L254" s="213">
        <f t="shared" ref="L254:L255" si="50">ROUND(J254*K254+J254,2)</f>
        <v>0</v>
      </c>
      <c r="M254" s="204">
        <v>10</v>
      </c>
      <c r="N254" s="214"/>
      <c r="O254" s="191">
        <f t="shared" ref="O254:O255" si="51">N254*M254</f>
        <v>0</v>
      </c>
      <c r="P254" s="188"/>
      <c r="Q254" s="215">
        <f t="shared" si="48"/>
        <v>0</v>
      </c>
      <c r="R254" s="289"/>
      <c r="S254" s="291"/>
      <c r="T254" s="249"/>
      <c r="U254" s="250"/>
    </row>
    <row r="255" spans="1:21" ht="36.75" thickBot="1">
      <c r="A255" s="181" t="s">
        <v>16</v>
      </c>
      <c r="B255" s="201" t="s">
        <v>330</v>
      </c>
      <c r="C255" s="202" t="s">
        <v>331</v>
      </c>
      <c r="D255" s="202" t="s">
        <v>323</v>
      </c>
      <c r="E255" s="203" t="s">
        <v>332</v>
      </c>
      <c r="F255" s="202"/>
      <c r="G255" s="198" t="s">
        <v>333</v>
      </c>
      <c r="H255" s="199">
        <v>3</v>
      </c>
      <c r="I255" s="143"/>
      <c r="J255" s="187">
        <f t="shared" si="49"/>
        <v>0</v>
      </c>
      <c r="K255" s="188"/>
      <c r="L255" s="213">
        <f t="shared" si="50"/>
        <v>0</v>
      </c>
      <c r="M255" s="204">
        <v>10</v>
      </c>
      <c r="N255" s="214"/>
      <c r="O255" s="191">
        <f t="shared" si="51"/>
        <v>0</v>
      </c>
      <c r="P255" s="188"/>
      <c r="Q255" s="215">
        <f t="shared" si="48"/>
        <v>0</v>
      </c>
      <c r="R255" s="265"/>
      <c r="S255" s="267"/>
      <c r="T255" s="243"/>
      <c r="U255" s="245"/>
    </row>
    <row r="256" spans="1:21">
      <c r="A256" s="194"/>
      <c r="B256" s="1"/>
      <c r="I256" s="209" t="s">
        <v>21</v>
      </c>
      <c r="J256" s="205">
        <f>SUM(J253:J255)</f>
        <v>0</v>
      </c>
      <c r="K256" s="9"/>
      <c r="L256" s="205">
        <f>SUM(L253:L255)</f>
        <v>0</v>
      </c>
      <c r="M256" s="9"/>
      <c r="N256" s="9"/>
      <c r="O256" s="205">
        <f>SUM(O253:O255)</f>
        <v>0</v>
      </c>
      <c r="P256" s="9"/>
      <c r="Q256" s="205">
        <f>SUM(Q253:Q255)</f>
        <v>0</v>
      </c>
      <c r="R256" s="205">
        <f>SUM(R253:R255)</f>
        <v>15000</v>
      </c>
      <c r="S256" s="205">
        <f>SUM(S253:S255)</f>
        <v>18450</v>
      </c>
    </row>
    <row r="259" spans="1:21">
      <c r="A259" s="10" t="s">
        <v>125</v>
      </c>
      <c r="B259" s="216"/>
      <c r="M259" s="88" t="str">
        <f>A259</f>
        <v>PAKIET NR  26</v>
      </c>
    </row>
    <row r="260" spans="1:21">
      <c r="A260" s="254" t="s">
        <v>0</v>
      </c>
      <c r="B260" s="255"/>
      <c r="C260" s="255"/>
      <c r="D260" s="255"/>
      <c r="E260" s="255"/>
      <c r="F260" s="255"/>
      <c r="G260" s="256"/>
      <c r="H260" s="254" t="s">
        <v>1</v>
      </c>
      <c r="I260" s="255"/>
      <c r="J260" s="255"/>
      <c r="K260" s="255"/>
      <c r="L260" s="256"/>
      <c r="M260" s="257" t="s">
        <v>2</v>
      </c>
      <c r="N260" s="257"/>
      <c r="O260" s="257"/>
      <c r="P260" s="257"/>
      <c r="Q260" s="257"/>
      <c r="R260" s="257"/>
      <c r="S260" s="257"/>
      <c r="T260" s="257" t="s">
        <v>3</v>
      </c>
      <c r="U260" s="257"/>
    </row>
    <row r="261" spans="1:21" ht="52.5">
      <c r="A261" s="173" t="s">
        <v>22</v>
      </c>
      <c r="B261" s="37" t="s">
        <v>23</v>
      </c>
      <c r="C261" s="38" t="s">
        <v>57</v>
      </c>
      <c r="D261" s="38" t="s">
        <v>24</v>
      </c>
      <c r="E261" s="47" t="s">
        <v>92</v>
      </c>
      <c r="F261" s="38" t="s">
        <v>50</v>
      </c>
      <c r="G261" s="173" t="s">
        <v>25</v>
      </c>
      <c r="H261" s="173" t="s">
        <v>26</v>
      </c>
      <c r="I261" s="174" t="s">
        <v>121</v>
      </c>
      <c r="J261" s="175" t="s">
        <v>28</v>
      </c>
      <c r="K261" s="176" t="s">
        <v>4</v>
      </c>
      <c r="L261" s="175" t="s">
        <v>29</v>
      </c>
      <c r="M261" s="177" t="s">
        <v>30</v>
      </c>
      <c r="N261" s="178" t="s">
        <v>31</v>
      </c>
      <c r="O261" s="177" t="s">
        <v>32</v>
      </c>
      <c r="P261" s="176" t="s">
        <v>4</v>
      </c>
      <c r="Q261" s="177" t="s">
        <v>33</v>
      </c>
      <c r="R261" s="177" t="s">
        <v>48</v>
      </c>
      <c r="S261" s="177" t="s">
        <v>49</v>
      </c>
      <c r="T261" s="179" t="s">
        <v>51</v>
      </c>
      <c r="U261" s="180" t="s">
        <v>52</v>
      </c>
    </row>
    <row r="262" spans="1:21" ht="13.5" thickBot="1">
      <c r="A262" s="38" t="s">
        <v>5</v>
      </c>
      <c r="B262" s="38" t="s">
        <v>6</v>
      </c>
      <c r="C262" s="38" t="s">
        <v>7</v>
      </c>
      <c r="D262" s="38" t="s">
        <v>8</v>
      </c>
      <c r="E262" s="38" t="s">
        <v>9</v>
      </c>
      <c r="F262" s="168" t="s">
        <v>10</v>
      </c>
      <c r="G262" s="103" t="s">
        <v>11</v>
      </c>
      <c r="H262" s="167" t="s">
        <v>34</v>
      </c>
      <c r="I262" s="105" t="s">
        <v>38</v>
      </c>
      <c r="J262" s="38" t="s">
        <v>39</v>
      </c>
      <c r="K262" s="61" t="s">
        <v>40</v>
      </c>
      <c r="L262" s="62" t="s">
        <v>41</v>
      </c>
      <c r="M262" s="62" t="s">
        <v>35</v>
      </c>
      <c r="N262" s="61" t="s">
        <v>42</v>
      </c>
      <c r="O262" s="62" t="s">
        <v>43</v>
      </c>
      <c r="P262" s="61" t="s">
        <v>44</v>
      </c>
      <c r="Q262" s="62" t="s">
        <v>45</v>
      </c>
      <c r="R262" s="52" t="s">
        <v>12</v>
      </c>
      <c r="S262" s="52" t="s">
        <v>13</v>
      </c>
      <c r="T262" s="52" t="s">
        <v>36</v>
      </c>
      <c r="U262" s="52" t="s">
        <v>46</v>
      </c>
    </row>
    <row r="263" spans="1:21" ht="23.25" thickBot="1">
      <c r="A263" s="181" t="s">
        <v>14</v>
      </c>
      <c r="B263" s="157" t="s">
        <v>334</v>
      </c>
      <c r="C263" s="183" t="s">
        <v>335</v>
      </c>
      <c r="D263" s="212" t="s">
        <v>336</v>
      </c>
      <c r="E263" s="185">
        <v>3435</v>
      </c>
      <c r="F263" s="172">
        <v>2017</v>
      </c>
      <c r="G263" s="173" t="s">
        <v>337</v>
      </c>
      <c r="H263" s="172">
        <v>3</v>
      </c>
      <c r="I263" s="143"/>
      <c r="J263" s="187">
        <f>H263*I263</f>
        <v>0</v>
      </c>
      <c r="K263" s="188"/>
      <c r="L263" s="187">
        <f>ROUND(J263*K263+J263,2)</f>
        <v>0</v>
      </c>
      <c r="M263" s="189">
        <v>10</v>
      </c>
      <c r="N263" s="190"/>
      <c r="O263" s="191">
        <f>N263*M263</f>
        <v>0</v>
      </c>
      <c r="P263" s="188"/>
      <c r="Q263" s="215">
        <f>ROUND(O263+O263*P263,2)</f>
        <v>0</v>
      </c>
      <c r="R263" s="193">
        <v>15000</v>
      </c>
      <c r="S263" s="79">
        <v>18450</v>
      </c>
      <c r="T263" s="19">
        <f>J263+O263+R263</f>
        <v>15000</v>
      </c>
      <c r="U263" s="19">
        <f>L263+Q263+S263</f>
        <v>18450</v>
      </c>
    </row>
  </sheetData>
  <mergeCells count="154">
    <mergeCell ref="A250:G250"/>
    <mergeCell ref="H250:L250"/>
    <mergeCell ref="M250:S250"/>
    <mergeCell ref="T250:U250"/>
    <mergeCell ref="R253:R255"/>
    <mergeCell ref="S253:S255"/>
    <mergeCell ref="T253:T255"/>
    <mergeCell ref="U253:U255"/>
    <mergeCell ref="A260:G260"/>
    <mergeCell ref="H260:L260"/>
    <mergeCell ref="M260:S260"/>
    <mergeCell ref="T260:U260"/>
    <mergeCell ref="R228:R233"/>
    <mergeCell ref="S228:S233"/>
    <mergeCell ref="T228:T233"/>
    <mergeCell ref="U228:U233"/>
    <mergeCell ref="A238:G238"/>
    <mergeCell ref="H238:L238"/>
    <mergeCell ref="M238:S238"/>
    <mergeCell ref="T238:U238"/>
    <mergeCell ref="R241:R245"/>
    <mergeCell ref="S241:S245"/>
    <mergeCell ref="T241:T245"/>
    <mergeCell ref="U241:U245"/>
    <mergeCell ref="A216:G216"/>
    <mergeCell ref="H216:L216"/>
    <mergeCell ref="M216:S216"/>
    <mergeCell ref="T216:U216"/>
    <mergeCell ref="R219:R220"/>
    <mergeCell ref="S219:S220"/>
    <mergeCell ref="T219:T220"/>
    <mergeCell ref="U219:U220"/>
    <mergeCell ref="A225:G225"/>
    <mergeCell ref="H225:L225"/>
    <mergeCell ref="M225:S225"/>
    <mergeCell ref="T225:U225"/>
    <mergeCell ref="A195:G195"/>
    <mergeCell ref="H195:L195"/>
    <mergeCell ref="M195:S195"/>
    <mergeCell ref="T195:U195"/>
    <mergeCell ref="A202:G202"/>
    <mergeCell ref="H202:L202"/>
    <mergeCell ref="M202:S202"/>
    <mergeCell ref="T202:U202"/>
    <mergeCell ref="A209:G209"/>
    <mergeCell ref="H209:L209"/>
    <mergeCell ref="M209:S209"/>
    <mergeCell ref="T209:U209"/>
    <mergeCell ref="A102:G102"/>
    <mergeCell ref="H102:L102"/>
    <mergeCell ref="M102:S102"/>
    <mergeCell ref="T102:U102"/>
    <mergeCell ref="A68:G68"/>
    <mergeCell ref="H68:L68"/>
    <mergeCell ref="A167:G167"/>
    <mergeCell ref="H167:L167"/>
    <mergeCell ref="M167:S167"/>
    <mergeCell ref="T167:U167"/>
    <mergeCell ref="A132:G132"/>
    <mergeCell ref="H132:L132"/>
    <mergeCell ref="M132:S132"/>
    <mergeCell ref="T132:U132"/>
    <mergeCell ref="G124:G125"/>
    <mergeCell ref="R124:R125"/>
    <mergeCell ref="S124:S125"/>
    <mergeCell ref="T124:T125"/>
    <mergeCell ref="U124:U125"/>
    <mergeCell ref="G154:G155"/>
    <mergeCell ref="R154:R155"/>
    <mergeCell ref="S154:S155"/>
    <mergeCell ref="T154:T155"/>
    <mergeCell ref="U154:U155"/>
    <mergeCell ref="A160:G160"/>
    <mergeCell ref="H160:L160"/>
    <mergeCell ref="M160:S160"/>
    <mergeCell ref="T160:U160"/>
    <mergeCell ref="A121:G121"/>
    <mergeCell ref="H121:L121"/>
    <mergeCell ref="M121:S121"/>
    <mergeCell ref="T121:U121"/>
    <mergeCell ref="A111:G111"/>
    <mergeCell ref="H111:L111"/>
    <mergeCell ref="M111:S111"/>
    <mergeCell ref="T111:U111"/>
    <mergeCell ref="R114:R115"/>
    <mergeCell ref="S114:S115"/>
    <mergeCell ref="T114:T115"/>
    <mergeCell ref="U114:U115"/>
    <mergeCell ref="A188:G188"/>
    <mergeCell ref="H188:L188"/>
    <mergeCell ref="M188:S188"/>
    <mergeCell ref="T188:U188"/>
    <mergeCell ref="A141:G141"/>
    <mergeCell ref="H141:L141"/>
    <mergeCell ref="M141:S141"/>
    <mergeCell ref="T141:U141"/>
    <mergeCell ref="R144:R145"/>
    <mergeCell ref="S144:S145"/>
    <mergeCell ref="T144:T145"/>
    <mergeCell ref="U144:U145"/>
    <mergeCell ref="A174:G174"/>
    <mergeCell ref="H174:L174"/>
    <mergeCell ref="M174:S174"/>
    <mergeCell ref="T174:U174"/>
    <mergeCell ref="A181:G181"/>
    <mergeCell ref="H181:L181"/>
    <mergeCell ref="M181:S181"/>
    <mergeCell ref="T181:U181"/>
    <mergeCell ref="A151:G151"/>
    <mergeCell ref="H151:L151"/>
    <mergeCell ref="M151:S151"/>
    <mergeCell ref="T151:U151"/>
    <mergeCell ref="M68:S68"/>
    <mergeCell ref="T68:U68"/>
    <mergeCell ref="G71:G96"/>
    <mergeCell ref="T71:T96"/>
    <mergeCell ref="U71:U96"/>
    <mergeCell ref="M48:S48"/>
    <mergeCell ref="T48:U48"/>
    <mergeCell ref="T51:T52"/>
    <mergeCell ref="U51:U52"/>
    <mergeCell ref="A56:G56"/>
    <mergeCell ref="H56:L56"/>
    <mergeCell ref="M56:S56"/>
    <mergeCell ref="T56:U56"/>
    <mergeCell ref="T59:T64"/>
    <mergeCell ref="U59:U64"/>
    <mergeCell ref="B4:L4"/>
    <mergeCell ref="B5:L5"/>
    <mergeCell ref="A24:G24"/>
    <mergeCell ref="H24:L24"/>
    <mergeCell ref="M24:S24"/>
    <mergeCell ref="T24:U24"/>
    <mergeCell ref="T27:T28"/>
    <mergeCell ref="U27:U28"/>
    <mergeCell ref="A9:G9"/>
    <mergeCell ref="H9:L9"/>
    <mergeCell ref="M9:S9"/>
    <mergeCell ref="T9:U9"/>
    <mergeCell ref="G12:G19"/>
    <mergeCell ref="T12:T19"/>
    <mergeCell ref="U12:U19"/>
    <mergeCell ref="R12:R19"/>
    <mergeCell ref="S12:S19"/>
    <mergeCell ref="A41:G41"/>
    <mergeCell ref="H41:L41"/>
    <mergeCell ref="M41:S41"/>
    <mergeCell ref="T41:U41"/>
    <mergeCell ref="A48:G48"/>
    <mergeCell ref="H48:L48"/>
    <mergeCell ref="A33:G33"/>
    <mergeCell ref="H33:L33"/>
    <mergeCell ref="M33:S33"/>
    <mergeCell ref="T33:U33"/>
  </mergeCells>
  <pageMargins left="0.15748031496062992" right="0.19685039370078741" top="0.51181102362204722" bottom="0.47244094488188981" header="0.15748031496062992" footer="0.15748031496062992"/>
  <pageSetup paperSize="9" pageOrder="overThenDown" orientation="landscape" r:id="rId1"/>
  <headerFooter>
    <oddHeader>&amp;L&amp;"Arial,Pogrubiony"&amp;9 196/PN/ZP/U/2024&amp;C&amp;"Arial,Pogrubiony"&amp;9FORMULARZ CENOWY&amp;R&amp;"Arial,Pogrubiony"&amp;9Załącznik nr 2</oddHead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Zam_05</dc:creator>
  <cp:lastModifiedBy>Użytkownik systemu Windows</cp:lastModifiedBy>
  <cp:lastPrinted>2024-12-06T15:15:58Z</cp:lastPrinted>
  <dcterms:created xsi:type="dcterms:W3CDTF">2016-03-18T07:53:20Z</dcterms:created>
  <dcterms:modified xsi:type="dcterms:W3CDTF">2024-12-06T15:16:00Z</dcterms:modified>
</cp:coreProperties>
</file>